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d\Crops\HORTHORT\Stats Notice\2023\"/>
    </mc:Choice>
  </mc:AlternateContent>
  <xr:revisionPtr revIDLastSave="0" documentId="14_{FA8EA5AC-29EE-438C-9F64-F1E8D004D635}" xr6:coauthVersionLast="47" xr6:coauthVersionMax="47" xr10:uidLastSave="{00000000-0000-0000-0000-000000000000}"/>
  <bookViews>
    <workbookView xWindow="-120" yWindow="-120" windowWidth="20730" windowHeight="11040" tabRatio="692" xr2:uid="{00000000-000D-0000-FFFF-FFFF00000000}"/>
  </bookViews>
  <sheets>
    <sheet name="Notes and Contact Details" sheetId="24" r:id="rId1"/>
    <sheet name="Table 1 Areas" sheetId="25" r:id="rId2"/>
    <sheet name="Table 2 Total Supply" sheetId="26" r:id="rId3"/>
    <sheet name="Table 3 HPM, Imports &amp; Exports" sheetId="27" r:id="rId4"/>
    <sheet name="Table 4 Fruit area" sheetId="5" r:id="rId5"/>
    <sheet name="Table 5 Fruit yield" sheetId="29" r:id="rId6"/>
    <sheet name="Table 6 Fruit production" sheetId="1" r:id="rId7"/>
    <sheet name="Table 7 Fruit value " sheetId="2" r:id="rId8"/>
    <sheet name="Table 8&amp;9 Fruit Imports" sheetId="3" r:id="rId9"/>
    <sheet name="Table 10&amp;11 Fruit Exports" sheetId="4" r:id="rId10"/>
    <sheet name="Table 12 Fruit Supply " sheetId="15" r:id="rId11"/>
    <sheet name="Table 13 Veg area" sheetId="8" r:id="rId12"/>
    <sheet name="Table 14 Veg yield" sheetId="30" r:id="rId13"/>
    <sheet name="Table 15 Veg production" sheetId="9" r:id="rId14"/>
    <sheet name="Table 16 Veg value" sheetId="10" r:id="rId15"/>
    <sheet name="Table 17 Veg Area Yield Prod" sheetId="11" r:id="rId16"/>
    <sheet name="Table 18 Veg Price Value" sheetId="12" r:id="rId17"/>
    <sheet name="Table 19 Veg Imports Qty" sheetId="13" r:id="rId18"/>
    <sheet name="Table 20 Veg Imports Value" sheetId="14" r:id="rId19"/>
    <sheet name="Table 21 Veg Exports Qty" sheetId="16" r:id="rId20"/>
    <sheet name="Table 22 Veg Exports Value" sheetId="17" r:id="rId21"/>
    <sheet name="Table 23 Veg Supply" sheetId="18" r:id="rId22"/>
    <sheet name="Table 24 Ornamental Area HPM" sheetId="22" r:id="rId23"/>
    <sheet name="Table 25 Ornamental Value" sheetId="19" r:id="rId24"/>
    <sheet name="Table 26 Ornamental Imports" sheetId="20" r:id="rId25"/>
    <sheet name="Table 27 Ornamental Exports" sheetId="21" r:id="rId26"/>
    <sheet name="Table 28 Hops, 1985-2005" sheetId="23" r:id="rId27"/>
    <sheet name="Table 29 Hops, 2010 onwards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4" i="8" l="1"/>
  <c r="AL1" i="21"/>
  <c r="AK1" i="20"/>
  <c r="AN1" i="19"/>
  <c r="T1" i="22"/>
  <c r="AK1" i="18"/>
  <c r="AK1" i="17"/>
  <c r="AK1" i="16"/>
  <c r="AJ1" i="14"/>
  <c r="AK1" i="13"/>
  <c r="AN1" i="12"/>
  <c r="AN1" i="11"/>
  <c r="N1" i="10"/>
  <c r="N1" i="9"/>
  <c r="N1" i="30"/>
  <c r="N1" i="8"/>
  <c r="AK1" i="15"/>
  <c r="AK1" i="4"/>
  <c r="AJ1" i="3"/>
  <c r="AM1" i="2"/>
  <c r="AN1" i="1"/>
  <c r="N1" i="29"/>
  <c r="N1" i="5"/>
  <c r="AM1" i="27"/>
  <c r="AK1" i="26"/>
  <c r="AN1" i="25"/>
  <c r="AM1" i="19"/>
  <c r="AA42" i="27" l="1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X21" i="27"/>
  <c r="P21" i="27"/>
  <c r="H21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AA12" i="27"/>
  <c r="AA21" i="27" s="1"/>
  <c r="Z12" i="27"/>
  <c r="Z21" i="27" s="1"/>
  <c r="Y12" i="27"/>
  <c r="Y21" i="27" s="1"/>
  <c r="X12" i="27"/>
  <c r="W12" i="27"/>
  <c r="W21" i="27" s="1"/>
  <c r="V12" i="27"/>
  <c r="V21" i="27" s="1"/>
  <c r="U12" i="27"/>
  <c r="U21" i="27" s="1"/>
  <c r="T12" i="27"/>
  <c r="T21" i="27" s="1"/>
  <c r="S12" i="27"/>
  <c r="S21" i="27" s="1"/>
  <c r="R12" i="27"/>
  <c r="R21" i="27" s="1"/>
  <c r="Q12" i="27"/>
  <c r="Q21" i="27" s="1"/>
  <c r="P12" i="27"/>
  <c r="O12" i="27"/>
  <c r="O21" i="27" s="1"/>
  <c r="N12" i="27"/>
  <c r="N21" i="27" s="1"/>
  <c r="M12" i="27"/>
  <c r="M21" i="27" s="1"/>
  <c r="L12" i="27"/>
  <c r="L21" i="27" s="1"/>
  <c r="K12" i="27"/>
  <c r="K21" i="27" s="1"/>
  <c r="J12" i="27"/>
  <c r="J21" i="27" s="1"/>
  <c r="I12" i="27"/>
  <c r="I21" i="27" s="1"/>
  <c r="H12" i="27"/>
  <c r="G12" i="27"/>
  <c r="G21" i="27" s="1"/>
  <c r="F12" i="27"/>
  <c r="F21" i="27" s="1"/>
  <c r="E12" i="27"/>
  <c r="E21" i="27" s="1"/>
  <c r="D12" i="27"/>
  <c r="D21" i="27" s="1"/>
  <c r="C12" i="27"/>
  <c r="C21" i="27" s="1"/>
  <c r="X25" i="26"/>
  <c r="S25" i="26"/>
  <c r="P25" i="26"/>
  <c r="K25" i="26"/>
  <c r="H25" i="26"/>
  <c r="C25" i="26"/>
  <c r="X23" i="26"/>
  <c r="W23" i="26"/>
  <c r="W25" i="26" s="1"/>
  <c r="V23" i="26"/>
  <c r="V25" i="26" s="1"/>
  <c r="U23" i="26"/>
  <c r="U25" i="26" s="1"/>
  <c r="T23" i="26"/>
  <c r="T25" i="26" s="1"/>
  <c r="S23" i="26"/>
  <c r="R23" i="26"/>
  <c r="R25" i="26" s="1"/>
  <c r="Q23" i="26"/>
  <c r="Q25" i="26" s="1"/>
  <c r="P23" i="26"/>
  <c r="O23" i="26"/>
  <c r="O25" i="26" s="1"/>
  <c r="N23" i="26"/>
  <c r="N25" i="26" s="1"/>
  <c r="M23" i="26"/>
  <c r="M25" i="26" s="1"/>
  <c r="L23" i="26"/>
  <c r="L25" i="26" s="1"/>
  <c r="K23" i="26"/>
  <c r="J23" i="26"/>
  <c r="J25" i="26" s="1"/>
  <c r="I23" i="26"/>
  <c r="I25" i="26" s="1"/>
  <c r="H23" i="26"/>
  <c r="G23" i="26"/>
  <c r="G25" i="26" s="1"/>
  <c r="F23" i="26"/>
  <c r="F25" i="26" s="1"/>
  <c r="E23" i="26"/>
  <c r="E25" i="26" s="1"/>
  <c r="D23" i="26"/>
  <c r="D25" i="26" s="1"/>
  <c r="C23" i="26"/>
  <c r="W15" i="26"/>
  <c r="U15" i="26"/>
  <c r="T15" i="26"/>
  <c r="S15" i="26"/>
  <c r="O15" i="26"/>
  <c r="M15" i="26"/>
  <c r="L15" i="26"/>
  <c r="K15" i="26"/>
  <c r="G15" i="26"/>
  <c r="E15" i="26"/>
  <c r="D15" i="26"/>
  <c r="C15" i="26"/>
  <c r="X13" i="26"/>
  <c r="X15" i="26" s="1"/>
  <c r="W13" i="26"/>
  <c r="V13" i="26"/>
  <c r="V15" i="26" s="1"/>
  <c r="U13" i="26"/>
  <c r="T13" i="26"/>
  <c r="S13" i="26"/>
  <c r="R13" i="26"/>
  <c r="R15" i="26" s="1"/>
  <c r="Q13" i="26"/>
  <c r="Q15" i="26" s="1"/>
  <c r="P13" i="26"/>
  <c r="P15" i="26" s="1"/>
  <c r="O13" i="26"/>
  <c r="N13" i="26"/>
  <c r="N15" i="26" s="1"/>
  <c r="M13" i="26"/>
  <c r="L13" i="26"/>
  <c r="K13" i="26"/>
  <c r="J13" i="26"/>
  <c r="J15" i="26" s="1"/>
  <c r="I13" i="26"/>
  <c r="I15" i="26" s="1"/>
  <c r="H13" i="26"/>
  <c r="H15" i="26" s="1"/>
  <c r="G13" i="26"/>
  <c r="F13" i="26"/>
  <c r="F15" i="26" s="1"/>
  <c r="E13" i="26"/>
  <c r="D13" i="26"/>
  <c r="C13" i="26"/>
  <c r="Y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AA16" i="25"/>
  <c r="Z16" i="25"/>
  <c r="X16" i="25"/>
  <c r="W16" i="25"/>
  <c r="V16" i="25"/>
  <c r="U16" i="25"/>
  <c r="T16" i="25"/>
  <c r="AF16" i="25"/>
  <c r="AE16" i="25"/>
  <c r="AD16" i="25"/>
  <c r="AC16" i="25"/>
  <c r="AB16" i="25"/>
  <c r="AB80" i="5" l="1"/>
  <c r="AE86" i="5"/>
  <c r="AE80" i="5"/>
  <c r="AC76" i="5"/>
  <c r="AB76" i="5"/>
  <c r="AD86" i="5"/>
  <c r="AD80" i="5"/>
  <c r="AC94" i="5"/>
  <c r="AC103" i="5"/>
  <c r="AB94" i="5"/>
  <c r="AD76" i="5"/>
  <c r="AD103" i="5"/>
  <c r="AE94" i="5"/>
  <c r="AC86" i="5"/>
  <c r="AC80" i="5"/>
  <c r="AB103" i="5"/>
  <c r="AE76" i="5"/>
  <c r="AE103" i="5"/>
  <c r="AD94" i="5"/>
  <c r="AB86" i="5"/>
  <c r="AC97" i="5" l="1"/>
  <c r="AE97" i="5"/>
  <c r="AB97" i="5"/>
  <c r="AD97" i="5"/>
  <c r="AD54" i="26" l="1"/>
  <c r="AD56" i="26"/>
  <c r="AE54" i="26" l="1"/>
  <c r="AE5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M303758</author>
  </authors>
  <commentList>
    <comment ref="Z22" authorId="0" shapeId="0" xr:uid="{3B9DFDE5-6BD4-49DC-B483-3093CEE45775}">
      <text>
        <r>
          <rPr>
            <b/>
            <sz val="9"/>
            <color indexed="81"/>
            <rFont val="Tahoma"/>
            <family val="2"/>
          </rPr>
          <t>M303758:</t>
        </r>
        <r>
          <rPr>
            <sz val="9"/>
            <color indexed="81"/>
            <rFont val="Tahoma"/>
            <family val="2"/>
          </rPr>
          <t xml:space="preserve">
High exports to Rep Ireland 
</t>
        </r>
      </text>
    </comment>
    <comment ref="Z37" authorId="0" shapeId="0" xr:uid="{5DB86E67-25C3-4237-8BF0-EF0C07710181}">
      <text>
        <r>
          <rPr>
            <b/>
            <sz val="9"/>
            <color indexed="81"/>
            <rFont val="Tahoma"/>
            <family val="2"/>
          </rPr>
          <t>M303758:</t>
        </r>
        <r>
          <rPr>
            <sz val="9"/>
            <color indexed="81"/>
            <rFont val="Tahoma"/>
            <family val="2"/>
          </rPr>
          <t xml:space="preserve">
Ok higher exports to Norway has been seen before. JD 24.07.12</t>
        </r>
      </text>
    </comment>
  </commentList>
</comments>
</file>

<file path=xl/sharedStrings.xml><?xml version="1.0" encoding="utf-8"?>
<sst xmlns="http://schemas.openxmlformats.org/spreadsheetml/2006/main" count="4464" uniqueCount="560">
  <si>
    <t>TOTAL FRUIT :</t>
  </si>
  <si>
    <t>Other Soft Fruit:</t>
  </si>
  <si>
    <t>Blackcurrants</t>
  </si>
  <si>
    <t>Raspberries</t>
  </si>
  <si>
    <t>Strawberries</t>
  </si>
  <si>
    <t>Soft Fruit</t>
  </si>
  <si>
    <t>TOTAL ORCHARD FRUIT :</t>
  </si>
  <si>
    <t>…</t>
  </si>
  <si>
    <t>Others &amp; Mixed :</t>
  </si>
  <si>
    <t>Cherries :</t>
  </si>
  <si>
    <t>Total Plums :</t>
  </si>
  <si>
    <t>. .</t>
  </si>
  <si>
    <t>Marjorie's Seedling</t>
  </si>
  <si>
    <t>Victoria</t>
  </si>
  <si>
    <t xml:space="preserve">Plums -  </t>
  </si>
  <si>
    <t>Total Pears :</t>
  </si>
  <si>
    <t>Comice</t>
  </si>
  <si>
    <t>Williams Bon Chretien</t>
  </si>
  <si>
    <t>Conference</t>
  </si>
  <si>
    <t xml:space="preserve">Pears -  </t>
  </si>
  <si>
    <t>Total Culinary Apples :</t>
  </si>
  <si>
    <t>Bramley's Seedling</t>
  </si>
  <si>
    <t>Culinary Apples -</t>
  </si>
  <si>
    <t>Total Dessert Apples :</t>
  </si>
  <si>
    <t>Late Season Desserts</t>
  </si>
  <si>
    <t>Mid Season Desserts</t>
  </si>
  <si>
    <t xml:space="preserve">Early Season </t>
  </si>
  <si>
    <t>Discovery</t>
  </si>
  <si>
    <t>Worcester Pearmain</t>
  </si>
  <si>
    <t>Other Dessert</t>
  </si>
  <si>
    <t>Braeburn</t>
  </si>
  <si>
    <t>Gala</t>
  </si>
  <si>
    <t>Cox's Orange Pippin</t>
  </si>
  <si>
    <t>Dessert Apples -</t>
  </si>
  <si>
    <t>ORCHARD FRUIT</t>
  </si>
  <si>
    <t xml:space="preserve"> </t>
  </si>
  <si>
    <t>CALENDAR YEAR</t>
  </si>
  <si>
    <t>(Thousand tonnes)</t>
  </si>
  <si>
    <t>SOFT FRUIT</t>
  </si>
  <si>
    <t>Other dessert apples</t>
  </si>
  <si>
    <t>* 'England' only</t>
  </si>
  <si>
    <t>Glasshouse Fruit :</t>
  </si>
  <si>
    <t>(£ Million)</t>
  </si>
  <si>
    <t>FRUIT: VALUE OF HOME PRODUCTION MARKETED FOR THE CALENDAR YEAR IN THE UK</t>
  </si>
  <si>
    <t>TOTAL VALUE</t>
  </si>
  <si>
    <t>Other fruit not elswhere classified</t>
  </si>
  <si>
    <t>Grapes</t>
  </si>
  <si>
    <t>Pineapples</t>
  </si>
  <si>
    <t>Melons</t>
  </si>
  <si>
    <t>Bananas</t>
  </si>
  <si>
    <t>Avocados</t>
  </si>
  <si>
    <t>Exotic Fruits</t>
  </si>
  <si>
    <t>Other Citrus Fruit</t>
  </si>
  <si>
    <t>Small Citrus Fruit</t>
  </si>
  <si>
    <t>Oranges</t>
  </si>
  <si>
    <t>Lemons and Limes</t>
  </si>
  <si>
    <t>Citrus Fruit</t>
  </si>
  <si>
    <t>Other Soft Fruit (Red and Blackcurrants, Berries, Sloes)</t>
  </si>
  <si>
    <t>Other fruit with stones (Apricots, Sloes, Quinces)</t>
  </si>
  <si>
    <t>Peaches And Nectarines</t>
  </si>
  <si>
    <t>Cherries</t>
  </si>
  <si>
    <t>Plums</t>
  </si>
  <si>
    <t>Cider Apples and Perry Pears</t>
  </si>
  <si>
    <t>Pears</t>
  </si>
  <si>
    <t>Apples</t>
  </si>
  <si>
    <t>VALUE</t>
  </si>
  <si>
    <t>TOTAL QUANTITY</t>
  </si>
  <si>
    <t>QUANTITY</t>
  </si>
  <si>
    <t>(Thousand Tonnes)</t>
  </si>
  <si>
    <t>(Hectares)</t>
  </si>
  <si>
    <t>TABLE 4</t>
  </si>
  <si>
    <t>FRUIT: PLANTED AREA IN THE UK</t>
  </si>
  <si>
    <t>TABLE 7</t>
  </si>
  <si>
    <t>Dates and Figs</t>
  </si>
  <si>
    <t>Other Exotic fruit  (Pawpaw, Kiwi, Persimmons, Mango)</t>
  </si>
  <si>
    <t>TABLE 8</t>
  </si>
  <si>
    <t>(£Million)</t>
  </si>
  <si>
    <t>TOTAL FIELD VEGETABLES :</t>
  </si>
  <si>
    <t>Total :</t>
  </si>
  <si>
    <t>Watercress</t>
  </si>
  <si>
    <t>Rhubarb (c)</t>
  </si>
  <si>
    <t>Lettuce</t>
  </si>
  <si>
    <t>Leeks</t>
  </si>
  <si>
    <t>Courgettes</t>
  </si>
  <si>
    <t>Celery</t>
  </si>
  <si>
    <t>Asparagus</t>
  </si>
  <si>
    <t>Others</t>
  </si>
  <si>
    <t>Peas, Harvested Dry</t>
  </si>
  <si>
    <t xml:space="preserve">Peas, Green for Processing (b) </t>
  </si>
  <si>
    <t>Peas, Green for Market</t>
  </si>
  <si>
    <t>Beans, Runner and Dwarf (a)</t>
  </si>
  <si>
    <t>Beans, Broad</t>
  </si>
  <si>
    <t>Legumes</t>
  </si>
  <si>
    <t>Broccoli</t>
  </si>
  <si>
    <t>Cauliflower</t>
  </si>
  <si>
    <t>Cabbage, Winter</t>
  </si>
  <si>
    <t>Cabbage, Summer and Autumn</t>
  </si>
  <si>
    <t>Cabbage, Spring</t>
  </si>
  <si>
    <t>Brussels Sprouts</t>
  </si>
  <si>
    <t>Brassicas</t>
  </si>
  <si>
    <t>Onions, Spring</t>
  </si>
  <si>
    <t>Onions, Dry Bulb</t>
  </si>
  <si>
    <t>Turnips and Swedes</t>
  </si>
  <si>
    <t>Parsnips</t>
  </si>
  <si>
    <t>Carrots</t>
  </si>
  <si>
    <t>Beetroot</t>
  </si>
  <si>
    <t>Roots and Onions</t>
  </si>
  <si>
    <t>CROP YEAR</t>
  </si>
  <si>
    <t>TABLE 12</t>
  </si>
  <si>
    <t>TABLE 13</t>
  </si>
  <si>
    <t>TOTAL HPM:</t>
  </si>
  <si>
    <t>Sweet Peppers</t>
  </si>
  <si>
    <t>Self Blanching Celery</t>
  </si>
  <si>
    <t>Mushrooms</t>
  </si>
  <si>
    <t>Cucumbers</t>
  </si>
  <si>
    <t>Tomatoes, cold</t>
  </si>
  <si>
    <t>Tomatoes (round, vine, plum and cherry)</t>
  </si>
  <si>
    <t>HOME PRODUCTION MARKETED</t>
  </si>
  <si>
    <t>MARKETED YIELD</t>
  </si>
  <si>
    <t>(t/ha)</t>
  </si>
  <si>
    <t>PLANTED AREA</t>
  </si>
  <si>
    <t>TABLE 14</t>
  </si>
  <si>
    <t>FOR THE CALENDAR YEAR IN THE UK</t>
  </si>
  <si>
    <t>PROTECTED VEGETABLES: PLANTED AREA, MARKETED YIELD PER PLANTED HECTARE AND HOME PRODUCTION MARKETED (HPM)</t>
  </si>
  <si>
    <t>Tomatoes, Cold</t>
  </si>
  <si>
    <t>Tomatoes, Heated</t>
  </si>
  <si>
    <t>VALUE PER PLANTED HECTARE</t>
  </si>
  <si>
    <t>(£ Thousand per Hectare)</t>
  </si>
  <si>
    <t>TOTAL VALUE OF HPM:</t>
  </si>
  <si>
    <t>VALUE OF HPM</t>
  </si>
  <si>
    <t>AVERAGE FARM-GATE PRICE</t>
  </si>
  <si>
    <t>(£ per Tonne)</t>
  </si>
  <si>
    <t>TABLE 15</t>
  </si>
  <si>
    <t>HOME PRODUCTION MARKETED (HPM) FOR THE CALENDAR YEAR IN THE UK</t>
  </si>
  <si>
    <t>PROTECTED VEGETABLES: AVERAGE FARMGATE PRICE, VALUE PER PLANTED HECTARE AND VALUE OF</t>
  </si>
  <si>
    <t>Source: HM Revenue and Customs</t>
  </si>
  <si>
    <t>TOTAL (Including CI's)</t>
  </si>
  <si>
    <t>FRESH FROM CI's</t>
  </si>
  <si>
    <t>All Other Fresh Vegetables</t>
  </si>
  <si>
    <t>Aubergines and Courgettes</t>
  </si>
  <si>
    <t>Cauliflowers</t>
  </si>
  <si>
    <t>Tomatoes</t>
  </si>
  <si>
    <t>Sweetcorn</t>
  </si>
  <si>
    <t>Peas</t>
  </si>
  <si>
    <t>Onions</t>
  </si>
  <si>
    <t>Cabbages</t>
  </si>
  <si>
    <t>Cauliflowers and Broccoli</t>
  </si>
  <si>
    <t>Carrots and Turnips</t>
  </si>
  <si>
    <t>Beans</t>
  </si>
  <si>
    <t>Aubergines</t>
  </si>
  <si>
    <t>Garlic</t>
  </si>
  <si>
    <t>FROM ALL COUNTRIES (Excluding CI's)</t>
  </si>
  <si>
    <t>TOTAL VALUE (Including CI's)</t>
  </si>
  <si>
    <t>TABLE 17</t>
  </si>
  <si>
    <t>TABLE 10</t>
  </si>
  <si>
    <t>Apples:</t>
  </si>
  <si>
    <t>Home Production Marketed (HPM)</t>
  </si>
  <si>
    <t>Total Supply:</t>
  </si>
  <si>
    <t>HPM as % of Total Supply</t>
  </si>
  <si>
    <t>Pears:</t>
  </si>
  <si>
    <t>Plums:</t>
  </si>
  <si>
    <t>Strawberries:</t>
  </si>
  <si>
    <t>Raspberries:</t>
  </si>
  <si>
    <t>FRUIT: HOME PRODUCTION MARKETED FOR THE CALENDAR YEAR IN THE UK 1985 - 2016</t>
  </si>
  <si>
    <t>VEGETABLES: EXPORTS AND RE-EXPORTS - QUANTITY FOR THE CALENDAR YEAR</t>
  </si>
  <si>
    <t>TABLE 18</t>
  </si>
  <si>
    <t>FRESH VEGETABLES</t>
  </si>
  <si>
    <t>VEGETABLES: EXPORTS AND RE-EXPORTS - VALUE FOR THE CALENDAR YEAR</t>
  </si>
  <si>
    <t>TABLE 19</t>
  </si>
  <si>
    <t>VEGETABLES: SUPPLIES OF CABBAGES, CAULIFLOWERS, CARROTS, MUSHROOMS,</t>
  </si>
  <si>
    <t xml:space="preserve">LETTUCE &amp; TOMATOES FOR THE CALENDAR YEAR IN THE UK         </t>
  </si>
  <si>
    <t>TABLE 20</t>
  </si>
  <si>
    <t>Total Protected Crops</t>
  </si>
  <si>
    <t>Total:</t>
  </si>
  <si>
    <t>Others (including Starter Plants)</t>
  </si>
  <si>
    <t xml:space="preserve">         Others</t>
  </si>
  <si>
    <t xml:space="preserve">         Patio Plants</t>
  </si>
  <si>
    <t xml:space="preserve">         Pansies</t>
  </si>
  <si>
    <t xml:space="preserve">         Geraniums</t>
  </si>
  <si>
    <t>of which: Fuchsias</t>
  </si>
  <si>
    <t xml:space="preserve">Pots  </t>
  </si>
  <si>
    <t>Boxes, Trays &amp; Packs</t>
  </si>
  <si>
    <t>Bedding Plants (including vegetables)</t>
  </si>
  <si>
    <t>Other Pot Plants: Flowering &amp; Foliage</t>
  </si>
  <si>
    <t>Poinsettias</t>
  </si>
  <si>
    <t>Begonias</t>
  </si>
  <si>
    <t>Chrysanthemums</t>
  </si>
  <si>
    <t>Pot Plants</t>
  </si>
  <si>
    <t>Other Cut flowers</t>
  </si>
  <si>
    <t xml:space="preserve">Chrysanthemums (AYR Cut Flowers)  </t>
  </si>
  <si>
    <t>Alstroemeria</t>
  </si>
  <si>
    <t>Carnations &amp; Pinks</t>
  </si>
  <si>
    <t>Cut Flowers</t>
  </si>
  <si>
    <t>Forced Flower Bulbs</t>
  </si>
  <si>
    <t>Protected Crops</t>
  </si>
  <si>
    <t>Container Grown Nursery Stock</t>
  </si>
  <si>
    <t>Others HONS</t>
  </si>
  <si>
    <t>Fruit Stock</t>
  </si>
  <si>
    <t>Perennial Herbaceous Plants (not cut flowers)</t>
  </si>
  <si>
    <t>Ornamental Trees</t>
  </si>
  <si>
    <t>HONS</t>
  </si>
  <si>
    <t>Other Bulbs &amp; Flowers</t>
  </si>
  <si>
    <t>Narcissi</t>
  </si>
  <si>
    <t>Flowers &amp; Bulbs in the Open</t>
  </si>
  <si>
    <t>ENGLAND &amp; WALES</t>
  </si>
  <si>
    <t>Hardy Ornamental NurseryStock</t>
  </si>
  <si>
    <t xml:space="preserve">Hardy Ornamental Nursery Stock (HONS) </t>
  </si>
  <si>
    <t xml:space="preserve">Flowers &amp; Bulbs in the Open </t>
  </si>
  <si>
    <t>UNITED KINGDOM</t>
  </si>
  <si>
    <t>Total Ornamentals</t>
  </si>
  <si>
    <t>TABLE 22</t>
  </si>
  <si>
    <t>ORNAMENTAL HORTICULTURAL PRODUCE</t>
  </si>
  <si>
    <t>Total Value of Imports (inc. Channel Islands)</t>
  </si>
  <si>
    <t>Cut flowers</t>
  </si>
  <si>
    <t>Channel Islands:</t>
  </si>
  <si>
    <t>Total Value of Imports (exc. Channels Islands)</t>
  </si>
  <si>
    <t>Mycelium</t>
  </si>
  <si>
    <t>Total Cut Flowers</t>
  </si>
  <si>
    <t>Gladioli</t>
  </si>
  <si>
    <t>Cut flowers:</t>
  </si>
  <si>
    <t>TABLE 23</t>
  </si>
  <si>
    <t>ORNAMENTAL HORTICULTURAL PRODUCE : IMPORTS - VALUE FOR THE CALENDAR YEAR</t>
  </si>
  <si>
    <t>Total Value of Exports</t>
  </si>
  <si>
    <t>ORNAMENTAL HORTICULTURAL PRODUCE : EXPORTS &amp; RE-EXPORTS - VALUE FOR THE CALENDAR YEAR</t>
  </si>
  <si>
    <t>Bulb Flowers (including Forced Flower Bulbs)</t>
  </si>
  <si>
    <t xml:space="preserve">Others (incl Tubs containers hanging pots &amp; baskets  &amp; starter plants)  </t>
  </si>
  <si>
    <t xml:space="preserve">Others  </t>
  </si>
  <si>
    <t xml:space="preserve">Pansies  </t>
  </si>
  <si>
    <t>Fuchsias</t>
  </si>
  <si>
    <t xml:space="preserve">of which;       </t>
  </si>
  <si>
    <t>Pots</t>
  </si>
  <si>
    <t xml:space="preserve">Boxes, Trays &amp; Packs  </t>
  </si>
  <si>
    <t xml:space="preserve">Foliage Pot Plants </t>
  </si>
  <si>
    <t xml:space="preserve">Other Flowering Pot Plants </t>
  </si>
  <si>
    <t xml:space="preserve">Poinsettias  </t>
  </si>
  <si>
    <t xml:space="preserve">Begonias </t>
  </si>
  <si>
    <t xml:space="preserve">Chrysanthemums  </t>
  </si>
  <si>
    <t>(Millions)</t>
  </si>
  <si>
    <t>ORNAMENTAL PRODUCE: SELECTED PRODUCTION ESTIMATES FOR ENGLAND &amp; WALES</t>
  </si>
  <si>
    <t xml:space="preserve">Other cut flowers </t>
  </si>
  <si>
    <t xml:space="preserve">Shrubs (inc. Christmas Trees)  </t>
  </si>
  <si>
    <t>ORNAMENTAL HORTICULTURAL PRODUCE: SELECTED AREA ESTIMATES FOR ENGLAND &amp; WALES</t>
  </si>
  <si>
    <t>HPM as a % of Total Supply</t>
  </si>
  <si>
    <t>Total Supply</t>
  </si>
  <si>
    <t>Exports</t>
  </si>
  <si>
    <t>Imports</t>
  </si>
  <si>
    <t>HOPS: SUPPLIES FOR THE CALENDAR YEAR IN THE UK</t>
  </si>
  <si>
    <t>HOPS: AREA,YIELD, AND PRODUCTION</t>
  </si>
  <si>
    <t xml:space="preserve">This publication is designed to provide comprehensive statistics on the production and value of horticultural  </t>
  </si>
  <si>
    <t>To see more background information please see the accompanying document at:</t>
  </si>
  <si>
    <t>CONTENTS</t>
  </si>
  <si>
    <t>SUMMARY TABLES</t>
  </si>
  <si>
    <t>TABLE 1a:</t>
  </si>
  <si>
    <t xml:space="preserve">Planted area in the United Kingdom </t>
  </si>
  <si>
    <t>TABLE 1b:</t>
  </si>
  <si>
    <t>Ornamental horticultural produce: Field area in the United Kingdom</t>
  </si>
  <si>
    <t>TABLE 2:</t>
  </si>
  <si>
    <t>Supplies of fruit and vegetables in the United Kingdom</t>
  </si>
  <si>
    <t>TABLE 3a:</t>
  </si>
  <si>
    <t>Value of home production marketed in the United Kingdom</t>
  </si>
  <si>
    <t>TABLE 3b:</t>
  </si>
  <si>
    <t>Value of imports and exports in the United Kingdom</t>
  </si>
  <si>
    <t>FRUIT TABLES</t>
  </si>
  <si>
    <t>TABLE 4:</t>
  </si>
  <si>
    <t>Fruit: Planted area in the UK</t>
  </si>
  <si>
    <t>TABLE 5:</t>
  </si>
  <si>
    <t>Fruit: Home production marketed for the calendar year in the UK</t>
  </si>
  <si>
    <t>Fruit: Value of home production marketed for the calendar year in the UK</t>
  </si>
  <si>
    <t>TABLE 7:</t>
  </si>
  <si>
    <t>Fruit: Imports - quantity for the calendar year in the UK</t>
  </si>
  <si>
    <t>TABLE 8:</t>
  </si>
  <si>
    <t>Fruit: Imports - value for the calendar year in the UK</t>
  </si>
  <si>
    <t>TABLE 9:</t>
  </si>
  <si>
    <t>Fruit: Exports and re-exports - quantity for the calendar year from the UK</t>
  </si>
  <si>
    <t>TABLE 10:</t>
  </si>
  <si>
    <t>Fruit: Supplies of apples, pears, plums, strawberries and raspberries for the calendar year in the UK</t>
  </si>
  <si>
    <t>VEGETABLE TABLES</t>
  </si>
  <si>
    <t>TABLE 11:</t>
  </si>
  <si>
    <t>Field vegetables: Planted area in the UK</t>
  </si>
  <si>
    <t>TABLE 12:</t>
  </si>
  <si>
    <t>Field vegetables: Home production marketed for the calendar year in the UK</t>
  </si>
  <si>
    <t>TABLE 13:</t>
  </si>
  <si>
    <t>Field vegetables: Value of home production marketed for the calendar year in the UK</t>
  </si>
  <si>
    <t>TABLE 14:</t>
  </si>
  <si>
    <t xml:space="preserve">Protected vegetables: Planted area, marketed yield per planted hectare and Home production </t>
  </si>
  <si>
    <t>marketed (hpm) for the calendar year in the UK</t>
  </si>
  <si>
    <t>TABLE 15:</t>
  </si>
  <si>
    <t xml:space="preserve">Protected vegetables: Average farmgate price, value per planted hectare and value of Home production </t>
  </si>
  <si>
    <t>TABLE 16:</t>
  </si>
  <si>
    <t>Vegetables: Imports - Quantity for the calendar year</t>
  </si>
  <si>
    <t>TABLE 17:</t>
  </si>
  <si>
    <t>Vegetables: Imports - Value for the calendar year</t>
  </si>
  <si>
    <t>TABLE 18:</t>
  </si>
  <si>
    <t>Vegetables: Exports and re-exports - quantity for the calendar year</t>
  </si>
  <si>
    <t>TABLE 19:</t>
  </si>
  <si>
    <t>Vegetables: Exports and re-exports - value for the calendar year</t>
  </si>
  <si>
    <t>TABLE 20:</t>
  </si>
  <si>
    <t>Vegetables: Supplies of Cabbages, Cauliflowers, Carrots, Mushrooms,</t>
  </si>
  <si>
    <t xml:space="preserve">Lettuce &amp; Tomatoes for the calendar year in the UK         </t>
  </si>
  <si>
    <t>ORNAMENTAL TABLES</t>
  </si>
  <si>
    <t>TABLE 22:</t>
  </si>
  <si>
    <t>Ornamental horticultural produce: Value</t>
  </si>
  <si>
    <t>TABLE 23:</t>
  </si>
  <si>
    <t>Ornamental horticultural produce: Imports - value for the calendar year</t>
  </si>
  <si>
    <t>Ornamental horticultural produce: Exports &amp; re-exports - value for the calendar year</t>
  </si>
  <si>
    <t>HOPS TABLES</t>
  </si>
  <si>
    <t xml:space="preserve">(b) </t>
  </si>
  <si>
    <t>Includes stock for budding.</t>
  </si>
  <si>
    <t xml:space="preserve">(c) </t>
  </si>
  <si>
    <t xml:space="preserve">Includes area of container grown nursery stock. </t>
  </si>
  <si>
    <t xml:space="preserve">(d) </t>
  </si>
  <si>
    <t>Bloom, natural season spray, for use or sale as cuttings - excluding pots.</t>
  </si>
  <si>
    <t>Includes forced flower bulbs.</t>
  </si>
  <si>
    <t xml:space="preserve">(h) </t>
  </si>
  <si>
    <t>Trees includes forest, fruit &amp; nut.</t>
  </si>
  <si>
    <t xml:space="preserve">Blanks in data indicate that the information is no longer available.   </t>
  </si>
  <si>
    <t>PLANTED AREA IN THE UNITED KINGDOM</t>
  </si>
  <si>
    <t>TABLE 1a</t>
  </si>
  <si>
    <t>VEGETABLES:</t>
  </si>
  <si>
    <t>FRUIT:</t>
  </si>
  <si>
    <t>Total Fruit:</t>
  </si>
  <si>
    <t>GRAND TOTAL:</t>
  </si>
  <si>
    <t>ORNAMENTAL HORTICULTURAL PRODUCE: FIELD AREA IN THE UNITED KINGDOM</t>
  </si>
  <si>
    <t>TABLE 1b</t>
  </si>
  <si>
    <t xml:space="preserve">UNITED KINGDOM  </t>
  </si>
  <si>
    <t>Hardy Ornamental Nursery Stock (HONS)</t>
  </si>
  <si>
    <t>United Kingdom Total:</t>
  </si>
  <si>
    <t xml:space="preserve">                                        </t>
  </si>
  <si>
    <t>SUPPLIES OF FRUIT AND VEGETABLES IN THE UNITED KINGDOM</t>
  </si>
  <si>
    <t>TABLE 2</t>
  </si>
  <si>
    <t>Imports (Table 16) *</t>
  </si>
  <si>
    <t>Exports (Table 18) *</t>
  </si>
  <si>
    <t>Total Supply :</t>
  </si>
  <si>
    <t>Imports (Table 7) *</t>
  </si>
  <si>
    <t>Exports (Table 9a) *</t>
  </si>
  <si>
    <t>* Trade figures relate to fresh produce where distinguishable.</t>
  </si>
  <si>
    <t>VALUE OF HOME PRODUCTION MARKETED IN THE UNITED KINGDOM</t>
  </si>
  <si>
    <t>TABLE 3a</t>
  </si>
  <si>
    <t>Field (Table 13)</t>
  </si>
  <si>
    <t>Protected (Table 15)</t>
  </si>
  <si>
    <t>Total Vegetables:</t>
  </si>
  <si>
    <t>Open (Table 6)</t>
  </si>
  <si>
    <t>Glasshouse (Table 6)</t>
  </si>
  <si>
    <t>VALUE OF IMPORTS AND EXPORTS IN THE UNITED KINGDOM</t>
  </si>
  <si>
    <t>TABLE 3b</t>
  </si>
  <si>
    <t>TOTAL VEGETABLES:</t>
  </si>
  <si>
    <t>Imports (Table 17) *</t>
  </si>
  <si>
    <t>Exports (Table 19) *</t>
  </si>
  <si>
    <t>TOTAL FRUIT:</t>
  </si>
  <si>
    <t>Imports (Table 8) *</t>
  </si>
  <si>
    <t>Exports (Table 9b) *</t>
  </si>
  <si>
    <t>GRAND TOTALS:</t>
  </si>
  <si>
    <t>Carrots, turpins and swede</t>
  </si>
  <si>
    <t>**Includes peas harvest dry</t>
  </si>
  <si>
    <t xml:space="preserve">sectors of the industry which are fruit, vegetables and ornamentals crops.  In 2016 a review of crops was </t>
  </si>
  <si>
    <t>carried out with changes made to crops reported in the notice.</t>
  </si>
  <si>
    <t>Trade figures change back to 2015</t>
  </si>
  <si>
    <t>Peas, Green</t>
  </si>
  <si>
    <t>Pease, Green</t>
  </si>
  <si>
    <r>
      <t xml:space="preserve">AREA </t>
    </r>
    <r>
      <rPr>
        <sz val="10"/>
        <color indexed="8"/>
        <rFont val="Arial"/>
        <family val="2"/>
      </rPr>
      <t>(Hectares)</t>
    </r>
  </si>
  <si>
    <r>
      <t xml:space="preserve">YIELD </t>
    </r>
    <r>
      <rPr>
        <sz val="10"/>
        <color indexed="8"/>
        <rFont val="Arial"/>
        <family val="2"/>
      </rPr>
      <t>(Tonnes/Ha)</t>
    </r>
  </si>
  <si>
    <r>
      <t xml:space="preserve">GROWERS PRICE </t>
    </r>
    <r>
      <rPr>
        <sz val="10"/>
        <color indexed="8"/>
        <rFont val="Arial"/>
        <family val="2"/>
      </rPr>
      <t>(£ per Tonne)</t>
    </r>
  </si>
  <si>
    <r>
      <t xml:space="preserve">VALUE OF OUTPUT </t>
    </r>
    <r>
      <rPr>
        <sz val="10"/>
        <color indexed="8"/>
        <rFont val="Arial"/>
        <family val="2"/>
      </rPr>
      <t>(£ Million)</t>
    </r>
  </si>
  <si>
    <r>
      <t xml:space="preserve">INCOME AND CONVERSION AID </t>
    </r>
    <r>
      <rPr>
        <sz val="10"/>
        <color indexed="8"/>
        <rFont val="Arial"/>
        <family val="2"/>
      </rPr>
      <t>(£ Million)</t>
    </r>
  </si>
  <si>
    <t xml:space="preserve">Geraniums  </t>
  </si>
  <si>
    <t xml:space="preserve">Basket/Patio Plants   </t>
  </si>
  <si>
    <r>
      <t xml:space="preserve">Lettuce </t>
    </r>
    <r>
      <rPr>
        <sz val="10"/>
        <color theme="1"/>
        <rFont val="Arial"/>
        <family val="2"/>
      </rPr>
      <t>(p)</t>
    </r>
  </si>
  <si>
    <t>VEGETABLES: IMPORTS - QUANTITY FOR THE CALENDAR YEAR</t>
  </si>
  <si>
    <t>VEGETABLES: IMPORTS - VALUE FOR THE CALENDAR YEAR</t>
  </si>
  <si>
    <t>Cherries:</t>
  </si>
  <si>
    <t>Total Other Culinary</t>
  </si>
  <si>
    <t>Pershore Yellow Egg</t>
  </si>
  <si>
    <t>Damsons</t>
  </si>
  <si>
    <t>Other Plums</t>
  </si>
  <si>
    <t>TOTAL SOFT FRUIT (excluding glasshouse fruit):</t>
  </si>
  <si>
    <t>Other Culinary</t>
  </si>
  <si>
    <t>TOTAL SOFT FRUIT:</t>
  </si>
  <si>
    <t>FRUIT: IMPORTS - VALUE FOR THE CALENDAR YEAR IN THE UK*</t>
  </si>
  <si>
    <t>IMPORTS - QUANTITY FOR THE CALENDAR YEAR TO THE UK*</t>
  </si>
  <si>
    <t xml:space="preserve">Imports </t>
  </si>
  <si>
    <t>FRUIT: SUPPLIES OF APPLES, PEARS, PLUMS, STRAWBERRIES AND RASPBERRIES FOR THE CALENDAR YEAR IN THE UK*</t>
  </si>
  <si>
    <t>FRUIT: EXPORTS AND RE-EXPORTS - QUANTITY FOR THE CALENDAR YEAR FROM THE UK*</t>
  </si>
  <si>
    <t>FRUIT: EXPORTS AND RE-EXPORTS - VALUE FOR THE CALENDAR YEAR FROM THE UK*</t>
  </si>
  <si>
    <t>Others, field grown</t>
  </si>
  <si>
    <t xml:space="preserve">Others </t>
  </si>
  <si>
    <t xml:space="preserve">           </t>
  </si>
  <si>
    <t>Baby leaf</t>
  </si>
  <si>
    <t>Courgette</t>
  </si>
  <si>
    <t>". ." indicates data not available</t>
  </si>
  <si>
    <t>(a) Dwarf beans are sometimes called French beans</t>
  </si>
  <si>
    <t>(b) Also known as vining peas</t>
  </si>
  <si>
    <t>Baby Leaf</t>
  </si>
  <si>
    <t>Beans, Broad (c)</t>
  </si>
  <si>
    <t>Peas, Green for Processing (b,c)</t>
  </si>
  <si>
    <t>Peas, Harvested Dry (c)</t>
  </si>
  <si>
    <t>(c) Shelled weight</t>
  </si>
  <si>
    <t>Peas, Green for Processing (b)</t>
  </si>
  <si>
    <t>(c) Includes subsidy from 1994 to 2004 inclusive</t>
  </si>
  <si>
    <t>TOTAL AREA: (a)</t>
  </si>
  <si>
    <t>(a) excludes mushroom area as data unavailable</t>
  </si>
  <si>
    <t>FROM CHANNEL ISLANDS (CI's)</t>
  </si>
  <si>
    <t>Roses  (a)</t>
  </si>
  <si>
    <t>Others HONS  (b)</t>
  </si>
  <si>
    <t>Chrysanthemums (AYR Cut Flowers)  (c)</t>
  </si>
  <si>
    <t>Other Chrysanthemums (d)</t>
  </si>
  <si>
    <t xml:space="preserve">(a) </t>
  </si>
  <si>
    <t>(e)</t>
  </si>
  <si>
    <t xml:space="preserve">(f) </t>
  </si>
  <si>
    <t>(g)</t>
  </si>
  <si>
    <t xml:space="preserve">(i) </t>
  </si>
  <si>
    <t>Chrysanthemums (cut flowers). The production figure is divided by 3.7 to convert the number of crops to area.</t>
  </si>
  <si>
    <t>Planted Arrangements (Flowering &amp; Foliage) (h) (i)</t>
  </si>
  <si>
    <t>Protected Crops  (e)</t>
  </si>
  <si>
    <t>Shrubs (inc. Christmas Trees)  (f)</t>
  </si>
  <si>
    <t>Other Chrysanthemums  (d)</t>
  </si>
  <si>
    <t>TOTAL ENGLAND AND WALES</t>
  </si>
  <si>
    <t>Total Bulbs</t>
  </si>
  <si>
    <t>Foliage includes prepared moss, branches and other parts of plants of Christmas trees, firs, trees and grasses.</t>
  </si>
  <si>
    <t>Estimates for the value of Christmas trees based on data collected by the British Christmas Tree Growers Association.</t>
  </si>
  <si>
    <t>Enquiries and Feedback to: Lisa Brown, Defra, Tel: (+44) (0)20 802 66340,  email:</t>
  </si>
  <si>
    <t>crops-statistics@defra.gsi.gov.uk</t>
  </si>
  <si>
    <t>Cider Apples &amp; Perry Pears:*</t>
  </si>
  <si>
    <t xml:space="preserve">Damsons </t>
  </si>
  <si>
    <t xml:space="preserve">Other Plums </t>
  </si>
  <si>
    <t xml:space="preserve">Cherries </t>
  </si>
  <si>
    <t>Total Plums</t>
  </si>
  <si>
    <t>Others &amp; Mixed</t>
  </si>
  <si>
    <t>Ornamental horticultural produce: Selected area estimates for England &amp; Wales 1986 : 2004</t>
  </si>
  <si>
    <t>Ornamental produce: Selected production estimates for England &amp; Wales 1986 : 2004</t>
  </si>
  <si>
    <t>Hops: Area, Yield, Production and Supplies 1985 : 2005</t>
  </si>
  <si>
    <t>Hops: Supplies for the calendar year in the UK 1985 : 2005</t>
  </si>
  <si>
    <t>For further info contact</t>
  </si>
  <si>
    <t xml:space="preserve">Contact details:  </t>
  </si>
  <si>
    <t>TABLE 11</t>
  </si>
  <si>
    <t>Others (f)</t>
  </si>
  <si>
    <t>*Excludes peas harvest dry</t>
  </si>
  <si>
    <t>TABLE 11a</t>
  </si>
  <si>
    <t>FIELD VEGETABLES: PLANTED AREA IN THE UK 1984 - 2016**</t>
  </si>
  <si>
    <t>Beans, Broad (d)</t>
  </si>
  <si>
    <t>Baby Leaf*</t>
  </si>
  <si>
    <t>FIELD VEGETABLES: VALUE OF HOME PRODUCTION MARKETED FOR THE CALENDAR YEAR IN THE UK*</t>
  </si>
  <si>
    <t>FIELD VEGETABLES: VALUE OF HOME PRODUCTION MARKETED FOR THE CALENDAR YEAR IN THE UK**</t>
  </si>
  <si>
    <t>FIELD VEGETABLES: HOME PRODUCTION MARKETED FOR THE CALENDAR YEAR IN THE UK**</t>
  </si>
  <si>
    <t>FIELD VEGETABLES: HOME PRODUCTION MARKETED FOR THE CALENDAR YEAR IN THE UK*</t>
  </si>
  <si>
    <t>TABLE 12a</t>
  </si>
  <si>
    <t>Rhubarb (d)</t>
  </si>
  <si>
    <t>(d) Including forced rhubarb grown in sheds</t>
  </si>
  <si>
    <t>(f) Includes all smaller field grown crops</t>
  </si>
  <si>
    <t>n/a</t>
  </si>
  <si>
    <t>(p) Includes field &amp; protected Lettuce</t>
  </si>
  <si>
    <t>aubergines and chillies (from 2000)</t>
  </si>
  <si>
    <t>Bulbs Gladioli dormant</t>
  </si>
  <si>
    <t>Bulbs Hyacinth dormant</t>
  </si>
  <si>
    <t>Bulbs Narcissi dormant</t>
  </si>
  <si>
    <t>Bulbs Tulip dormant</t>
  </si>
  <si>
    <t>Bulbs other dormant</t>
  </si>
  <si>
    <t>Bulbs in flower</t>
  </si>
  <si>
    <t>*</t>
  </si>
  <si>
    <t>Bulbs other</t>
  </si>
  <si>
    <t>Cut Carnations</t>
  </si>
  <si>
    <t>Cut Chrysanthemums</t>
  </si>
  <si>
    <t>Cut Gladioli</t>
  </si>
  <si>
    <t>Cut Orchids</t>
  </si>
  <si>
    <t>Cut Flowers &amp; Buds Prepared</t>
  </si>
  <si>
    <t>Cut Roses</t>
  </si>
  <si>
    <t>Cut Lilies</t>
  </si>
  <si>
    <t>Cut Other</t>
  </si>
  <si>
    <t>Foliage</t>
  </si>
  <si>
    <t>Indoor Plant</t>
  </si>
  <si>
    <t>Outdoor Plant</t>
  </si>
  <si>
    <t>Cuttings, Slips And Other Young Plants</t>
  </si>
  <si>
    <t>Rhododendron</t>
  </si>
  <si>
    <t>Rose Plant</t>
  </si>
  <si>
    <t>Veg And Strawberry Plant</t>
  </si>
  <si>
    <t>Total other</t>
  </si>
  <si>
    <r>
      <t xml:space="preserve">Foilage </t>
    </r>
    <r>
      <rPr>
        <sz val="10"/>
        <color indexed="8"/>
        <rFont val="Arial"/>
        <family val="2"/>
      </rPr>
      <t>(h)</t>
    </r>
  </si>
  <si>
    <r>
      <t xml:space="preserve">Bulbs: </t>
    </r>
    <r>
      <rPr>
        <sz val="10"/>
        <color indexed="8"/>
        <rFont val="Arial"/>
        <family val="2"/>
      </rPr>
      <t>(g)</t>
    </r>
  </si>
  <si>
    <r>
      <t xml:space="preserve">Bulbs </t>
    </r>
    <r>
      <rPr>
        <sz val="8"/>
        <rFont val="Arial"/>
        <family val="2"/>
      </rPr>
      <t xml:space="preserve"> (g) </t>
    </r>
    <r>
      <rPr>
        <b/>
        <sz val="10"/>
        <rFont val="Arial"/>
        <family val="2"/>
      </rPr>
      <t xml:space="preserve">   </t>
    </r>
  </si>
  <si>
    <r>
      <t xml:space="preserve">Total Bulbs </t>
    </r>
    <r>
      <rPr>
        <sz val="8"/>
        <rFont val="Arial"/>
        <family val="2"/>
      </rPr>
      <t xml:space="preserve"> (g) </t>
    </r>
    <r>
      <rPr>
        <b/>
        <sz val="10"/>
        <rFont val="Arial"/>
        <family val="2"/>
      </rPr>
      <t xml:space="preserve">   </t>
    </r>
  </si>
  <si>
    <t>TABLE 4a</t>
  </si>
  <si>
    <t>Total Other Culinary (a) *</t>
  </si>
  <si>
    <t>Others &amp; Mixed (a):</t>
  </si>
  <si>
    <t>TOTAL FRUIT AREA</t>
  </si>
  <si>
    <t xml:space="preserve">(a) Includes non- commercial orchards </t>
  </si>
  <si>
    <t>Flowers and Bulbs</t>
  </si>
  <si>
    <t>Field Vegetables (Table 11)</t>
  </si>
  <si>
    <t>Fruit grown in the open (Table 4)</t>
  </si>
  <si>
    <t>Home Production (Table 12 &amp; 14)</t>
  </si>
  <si>
    <t>Field vegetables (inc peas harvested dry)</t>
  </si>
  <si>
    <t>Protected fruit and vegetables*</t>
  </si>
  <si>
    <t>Home Production (Table 5)</t>
  </si>
  <si>
    <t>Home Production as % of Total Supply</t>
  </si>
  <si>
    <t>* Does not include mushrooms</t>
  </si>
  <si>
    <t>TABLE 26</t>
  </si>
  <si>
    <t>-</t>
  </si>
  <si>
    <t>Value</t>
  </si>
  <si>
    <t>Imports (£ Million)</t>
  </si>
  <si>
    <t>Exports (£ Million)</t>
  </si>
  <si>
    <t>Quantity</t>
  </si>
  <si>
    <t>Imports (Tousand Tonnes)</t>
  </si>
  <si>
    <t>Exports (Tousand Tonnes)</t>
  </si>
  <si>
    <t>HOPS: AREA,YIELD, PRODUCTION AND SUPPLY</t>
  </si>
  <si>
    <t>Hops: Area, Yield, Production and Supplies 2010 onwards</t>
  </si>
  <si>
    <t>Exotic Fruit</t>
  </si>
  <si>
    <t>Bulbs other - Includes tubers, tuberous roots, corms, crowns and rhizomes.</t>
  </si>
  <si>
    <t>Other (i)</t>
  </si>
  <si>
    <t>Trees</t>
  </si>
  <si>
    <t>Foilage (h)</t>
  </si>
  <si>
    <t>Other bulbs - Includes tubers, tuberous roots, corms, crowns and rhizomes.</t>
  </si>
  <si>
    <t>Trees - Includes forest, fruit &amp; nut.</t>
  </si>
  <si>
    <t>trees - Includes forest, fruit &amp; nut.</t>
  </si>
  <si>
    <t>Cauliflower and Broccoli</t>
  </si>
  <si>
    <t>Cabbage</t>
  </si>
  <si>
    <t>All Other Fresh Vegetables (h)</t>
  </si>
  <si>
    <t>Fresh vegetables</t>
  </si>
  <si>
    <t xml:space="preserve">crops grown in the United Kingdom. The tables in most cases provide 34 years of data for each of the main </t>
  </si>
  <si>
    <t>https://www.gov.uk/government/collections/horticultural-statistics</t>
  </si>
  <si>
    <t>Blueberry</t>
  </si>
  <si>
    <t>'Blueberry</t>
  </si>
  <si>
    <t>© Crown Copyright, 2022</t>
  </si>
  <si>
    <r>
      <t xml:space="preserve">Production </t>
    </r>
    <r>
      <rPr>
        <sz val="10"/>
        <color indexed="8"/>
        <rFont val="Arial"/>
        <family val="2"/>
      </rPr>
      <t>(Thousand Tonnes)</t>
    </r>
  </si>
  <si>
    <r>
      <t>Total Supply</t>
    </r>
    <r>
      <rPr>
        <sz val="10"/>
        <color indexed="8"/>
        <rFont val="Arial"/>
        <family val="2"/>
      </rPr>
      <t xml:space="preserve"> (Tousand Tonnes)</t>
    </r>
  </si>
  <si>
    <t>FRUIT: MARKETED YEILD FOR THE CALENDAR YEAR IN THE UK</t>
  </si>
  <si>
    <t>(Tonnes/hectare)</t>
  </si>
  <si>
    <t>All Dessert Apples (a) :</t>
  </si>
  <si>
    <t>All Culinary Apples (a) :</t>
  </si>
  <si>
    <t>Total Pears (a) :</t>
  </si>
  <si>
    <t>Total Plums (a) :</t>
  </si>
  <si>
    <t>(a) Includes more than one crop, so is for illustration purposes only</t>
  </si>
  <si>
    <t>(f) Includes more than one crop, so is for illustration purposes only</t>
  </si>
  <si>
    <t>Fruit: Marketed yield for the calendar year in the UK</t>
  </si>
  <si>
    <t>Field Vegetables: Marketed yield for the calendar year in the UK</t>
  </si>
  <si>
    <t>Horticultural Statistics 2023</t>
  </si>
  <si>
    <t>Date of next release: June 2025</t>
  </si>
  <si>
    <t>© Crown Copyright, 2024</t>
  </si>
  <si>
    <t>Jazz</t>
  </si>
  <si>
    <t>TABLE 9</t>
  </si>
  <si>
    <t>TABLE 5</t>
  </si>
  <si>
    <t xml:space="preserve">TABLE 6 </t>
  </si>
  <si>
    <t>TABLE :6</t>
  </si>
  <si>
    <t>Fruit: Exports - value for the calendar year in the UK</t>
  </si>
  <si>
    <t>TABLE 16a</t>
  </si>
  <si>
    <t>TABLE 16b</t>
  </si>
  <si>
    <t>TABLE 21</t>
  </si>
  <si>
    <t>TABLE 24a</t>
  </si>
  <si>
    <t>TABLE 24b</t>
  </si>
  <si>
    <t>TABLE 25</t>
  </si>
  <si>
    <t>TABLE 27</t>
  </si>
  <si>
    <t>TABLE 28a</t>
  </si>
  <si>
    <t>TABLE 28b</t>
  </si>
  <si>
    <t>TABLE 29</t>
  </si>
  <si>
    <t>TABLE 28</t>
  </si>
  <si>
    <t>TABLE 26:</t>
  </si>
  <si>
    <t>TABLE 25:</t>
  </si>
  <si>
    <t>TABLE 21:</t>
  </si>
  <si>
    <t>TABLE 27:</t>
  </si>
  <si>
    <t>crops-statistics@defra.gov.uk</t>
  </si>
  <si>
    <t>**This relates to the ‘planted’ area on which the crops are actually grown - excluding hedgerows etc. and excludes multi cropping.  This area relates to the June survey area</t>
  </si>
  <si>
    <t>FIELD VEGETABLES: PLANTED AREA IN THE UK* **</t>
  </si>
  <si>
    <t>Published: 12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</si>
</sst>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0.0%"/>
    <numFmt numFmtId="168" formatCode="#,##0.000"/>
    <numFmt numFmtId="169" formatCode="0.000"/>
    <numFmt numFmtId="170" formatCode="&quot; &quot;#,##0.00&quot; &quot;;&quot;-&quot;#,##0.00&quot; &quot;;&quot; -&quot;00&quot; &quot;;&quot; &quot;@&quot; &quot;"/>
    <numFmt numFmtId="171" formatCode="#,"/>
    <numFmt numFmtId="172" formatCode="&quot; &quot;#,##0.0&quot; &quot;;&quot;-&quot;#,##0.0&quot; &quot;;&quot; -&quot;00&quot; &quot;;&quot; &quot;@&quot; &quot;"/>
    <numFmt numFmtId="173" formatCode="_-* #,##0_-;\-* #,##0_-;_-* &quot;-&quot;??_-;_-@_-"/>
    <numFmt numFmtId="174" formatCode="&quot;Other Alliaceous (&quot;@&quot; etc)&quot;"/>
    <numFmt numFmtId="175" formatCode="@\ &quot;(Excluding CI's) (g)&quot;"/>
  </numFmts>
  <fonts count="4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0"/>
      <name val="Helv"/>
    </font>
    <font>
      <sz val="12"/>
      <name val="Helv"/>
    </font>
    <font>
      <b/>
      <sz val="12"/>
      <name val="Helv"/>
    </font>
    <font>
      <u/>
      <sz val="10"/>
      <color theme="10"/>
      <name val="Arial"/>
      <family val="2"/>
    </font>
    <font>
      <sz val="10"/>
      <name val="Times New Roman"/>
      <family val="1"/>
    </font>
    <font>
      <i/>
      <sz val="10"/>
      <name val="Helv"/>
    </font>
    <font>
      <b/>
      <sz val="14"/>
      <name val="Helv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2"/>
      <color rgb="FF000000"/>
      <name val="Helv"/>
    </font>
    <font>
      <b/>
      <sz val="12"/>
      <color rgb="FF000000"/>
      <name val="Helv"/>
    </font>
    <font>
      <b/>
      <sz val="10"/>
      <color indexed="10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color indexed="50"/>
      <name val="Arial"/>
      <family val="2"/>
    </font>
    <font>
      <b/>
      <sz val="10"/>
      <color theme="1" tint="4.9989318521683403E-2"/>
      <name val="Arial"/>
      <family val="2"/>
    </font>
    <font>
      <sz val="10"/>
      <color theme="9" tint="-0.249977111117893"/>
      <name val="Arial"/>
      <family val="2"/>
    </font>
    <font>
      <b/>
      <sz val="10"/>
      <color rgb="FF4F6228"/>
      <name val="Arial"/>
      <family val="2"/>
    </font>
    <font>
      <i/>
      <sz val="10"/>
      <name val="Arial"/>
      <family val="2"/>
    </font>
    <font>
      <sz val="10"/>
      <color rgb="FF339966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11"/>
      <color theme="1"/>
      <name val="Aptos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97F84"/>
        <bgColor indexed="64"/>
      </patternFill>
    </fill>
    <fill>
      <patternFill patternType="solid">
        <fgColor rgb="FFA1E14B"/>
        <bgColor indexed="64"/>
      </patternFill>
    </fill>
    <fill>
      <patternFill patternType="solid">
        <fgColor rgb="FFC586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97F84"/>
        <bgColor rgb="FFFFFF99"/>
      </patternFill>
    </fill>
    <fill>
      <patternFill patternType="solid">
        <fgColor rgb="FFA1E14B"/>
        <bgColor rgb="FF92D050"/>
      </patternFill>
    </fill>
  </fills>
  <borders count="1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52">
    <xf numFmtId="0" fontId="0" fillId="0" borderId="0"/>
    <xf numFmtId="0" fontId="2" fillId="0" borderId="0" applyNumberFormat="0" applyFont="0" applyBorder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5" fillId="0" borderId="0" applyNumberFormat="0" applyFill="0" applyBorder="0" applyProtection="0">
      <alignment horizontal="left"/>
    </xf>
    <xf numFmtId="4" fontId="1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left"/>
    </xf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4" fillId="0" borderId="0" applyNumberFormat="0" applyFill="0" applyBorder="0" applyProtection="0">
      <alignment horizontal="right"/>
    </xf>
    <xf numFmtId="4" fontId="19" fillId="0" borderId="0" applyNumberFormat="0" applyFill="0" applyBorder="0" applyProtection="0">
      <alignment horizontal="right"/>
    </xf>
    <xf numFmtId="4" fontId="15" fillId="0" borderId="0" applyNumberFormat="0" applyFill="0" applyBorder="0" applyProtection="0">
      <alignment horizontal="righ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9" fillId="0" borderId="0" applyNumberFormat="0" applyFill="0" applyBorder="0" applyProtection="0">
      <alignment horizontal="left"/>
    </xf>
    <xf numFmtId="4" fontId="18" fillId="0" borderId="0" applyNumberFormat="0" applyFill="0" applyBorder="0" applyProtection="0">
      <alignment horizontal="right"/>
    </xf>
    <xf numFmtId="4" fontId="15" fillId="0" borderId="0" applyNumberFormat="0" applyFill="0" applyBorder="0" applyProtection="0">
      <alignment horizontal="right"/>
    </xf>
    <xf numFmtId="4" fontId="15" fillId="0" borderId="0" applyNumberFormat="0" applyFill="0" applyBorder="0" applyProtection="0">
      <alignment horizontal="left"/>
    </xf>
    <xf numFmtId="4" fontId="24" fillId="0" borderId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NumberFormat="0" applyFont="0" applyBorder="0" applyProtection="0"/>
    <xf numFmtId="0" fontId="12" fillId="0" borderId="0"/>
    <xf numFmtId="0" fontId="12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Border="0" applyProtection="0"/>
    <xf numFmtId="3" fontId="2" fillId="0" borderId="0" applyFont="0" applyFill="0" applyBorder="0" applyAlignment="0" applyProtection="0"/>
    <xf numFmtId="0" fontId="2" fillId="0" borderId="0" applyNumberFormat="0" applyFont="0" applyBorder="0" applyProtection="0"/>
    <xf numFmtId="165" fontId="2" fillId="0" borderId="0" applyFont="0" applyFill="0" applyBorder="0" applyAlignment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</cellStyleXfs>
  <cellXfs count="720">
    <xf numFmtId="0" fontId="0" fillId="0" borderId="0" xfId="0"/>
    <xf numFmtId="0" fontId="2" fillId="0" borderId="0" xfId="2"/>
    <xf numFmtId="0" fontId="6" fillId="0" borderId="0" xfId="4" applyFont="1"/>
    <xf numFmtId="0" fontId="4" fillId="0" borderId="0" xfId="1" applyFont="1" applyBorder="1" applyAlignment="1" applyProtection="1">
      <alignment horizontal="left"/>
    </xf>
    <xf numFmtId="0" fontId="5" fillId="0" borderId="3" xfId="4" applyBorder="1"/>
    <xf numFmtId="0" fontId="7" fillId="0" borderId="3" xfId="4" applyFont="1" applyBorder="1"/>
    <xf numFmtId="165" fontId="5" fillId="0" borderId="0" xfId="5" applyNumberFormat="1" applyAlignment="1">
      <alignment horizontal="right"/>
    </xf>
    <xf numFmtId="165" fontId="7" fillId="0" borderId="0" xfId="5" applyNumberFormat="1" applyFont="1" applyAlignment="1">
      <alignment horizontal="right"/>
    </xf>
    <xf numFmtId="3" fontId="6" fillId="0" borderId="0" xfId="5" applyNumberFormat="1" applyFont="1" applyAlignment="1">
      <alignment horizontal="right"/>
    </xf>
    <xf numFmtId="165" fontId="5" fillId="0" borderId="0" xfId="4" applyNumberFormat="1" applyAlignment="1">
      <alignment horizontal="right"/>
    </xf>
    <xf numFmtId="9" fontId="12" fillId="0" borderId="0" xfId="6" applyFont="1" applyBorder="1" applyAlignment="1">
      <alignment horizontal="right"/>
    </xf>
    <xf numFmtId="0" fontId="7" fillId="0" borderId="0" xfId="4" applyFont="1"/>
    <xf numFmtId="0" fontId="5" fillId="0" borderId="0" xfId="4"/>
    <xf numFmtId="0" fontId="5" fillId="0" borderId="0" xfId="5"/>
    <xf numFmtId="166" fontId="5" fillId="0" borderId="0" xfId="28" applyNumberFormat="1" applyFont="1" applyBorder="1"/>
    <xf numFmtId="3" fontId="5" fillId="0" borderId="0" xfId="5" applyNumberFormat="1"/>
    <xf numFmtId="3" fontId="10" fillId="0" borderId="0" xfId="5" applyNumberFormat="1" applyFont="1" applyAlignment="1">
      <alignment horizontal="right"/>
    </xf>
    <xf numFmtId="3" fontId="10" fillId="0" borderId="0" xfId="49" applyNumberFormat="1" applyFont="1" applyAlignment="1">
      <alignment horizontal="right"/>
    </xf>
    <xf numFmtId="3" fontId="10" fillId="0" borderId="0" xfId="49" applyNumberFormat="1" applyFont="1"/>
    <xf numFmtId="4" fontId="5" fillId="0" borderId="0" xfId="5" applyNumberFormat="1"/>
    <xf numFmtId="3" fontId="10" fillId="0" borderId="0" xfId="5" applyNumberFormat="1" applyFont="1"/>
    <xf numFmtId="0" fontId="5" fillId="0" borderId="7" xfId="5" applyBorder="1"/>
    <xf numFmtId="0" fontId="5" fillId="0" borderId="3" xfId="5" applyBorder="1"/>
    <xf numFmtId="165" fontId="10" fillId="0" borderId="0" xfId="5" applyNumberFormat="1" applyFont="1" applyAlignment="1">
      <alignment horizontal="right"/>
    </xf>
    <xf numFmtId="4" fontId="5" fillId="0" borderId="0" xfId="5" applyNumberFormat="1" applyAlignment="1">
      <alignment horizontal="right"/>
    </xf>
    <xf numFmtId="165" fontId="10" fillId="0" borderId="0" xfId="49" applyNumberFormat="1" applyFont="1" applyAlignment="1">
      <alignment horizontal="right"/>
    </xf>
    <xf numFmtId="165" fontId="10" fillId="0" borderId="0" xfId="49" applyNumberFormat="1" applyFont="1"/>
    <xf numFmtId="165" fontId="5" fillId="0" borderId="0" xfId="49" applyNumberFormat="1"/>
    <xf numFmtId="3" fontId="5" fillId="0" borderId="0" xfId="5" applyNumberFormat="1" applyAlignment="1">
      <alignment horizontal="right"/>
    </xf>
    <xf numFmtId="165" fontId="5" fillId="0" borderId="0" xfId="49" applyNumberFormat="1" applyAlignment="1">
      <alignment horizontal="right"/>
    </xf>
    <xf numFmtId="4" fontId="7" fillId="0" borderId="0" xfId="49" applyNumberFormat="1" applyFont="1" applyAlignment="1">
      <alignment horizontal="right"/>
    </xf>
    <xf numFmtId="166" fontId="10" fillId="0" borderId="0" xfId="28" applyNumberFormat="1" applyFont="1" applyFill="1" applyBorder="1" applyAlignment="1">
      <alignment horizontal="right"/>
    </xf>
    <xf numFmtId="3" fontId="12" fillId="0" borderId="3" xfId="0" applyNumberFormat="1" applyFont="1" applyBorder="1"/>
    <xf numFmtId="0" fontId="10" fillId="0" borderId="3" xfId="5" applyFont="1" applyBorder="1"/>
    <xf numFmtId="1" fontId="21" fillId="0" borderId="0" xfId="5" applyNumberFormat="1" applyFont="1"/>
    <xf numFmtId="0" fontId="12" fillId="0" borderId="0" xfId="0" applyFont="1"/>
    <xf numFmtId="0" fontId="7" fillId="0" borderId="0" xfId="5" applyFont="1"/>
    <xf numFmtId="3" fontId="5" fillId="0" borderId="0" xfId="27" applyNumberFormat="1" applyFont="1" applyBorder="1" applyAlignment="1">
      <alignment horizontal="right"/>
    </xf>
    <xf numFmtId="0" fontId="6" fillId="0" borderId="0" xfId="5" quotePrefix="1" applyFont="1" applyAlignment="1">
      <alignment horizontal="left"/>
    </xf>
    <xf numFmtId="0" fontId="6" fillId="0" borderId="0" xfId="4" quotePrefix="1" applyFont="1" applyAlignment="1">
      <alignment horizontal="left"/>
    </xf>
    <xf numFmtId="0" fontId="6" fillId="0" borderId="0" xfId="4" applyFont="1" applyAlignment="1">
      <alignment vertical="center"/>
    </xf>
    <xf numFmtId="0" fontId="7" fillId="0" borderId="0" xfId="4" quotePrefix="1" applyFont="1" applyAlignment="1">
      <alignment horizontal="left"/>
    </xf>
    <xf numFmtId="0" fontId="10" fillId="0" borderId="0" xfId="5" applyFont="1" applyAlignment="1">
      <alignment horizontal="left"/>
    </xf>
    <xf numFmtId="3" fontId="10" fillId="0" borderId="0" xfId="4" applyNumberFormat="1" applyFont="1" applyAlignment="1">
      <alignment horizontal="right"/>
    </xf>
    <xf numFmtId="3" fontId="10" fillId="0" borderId="0" xfId="4" applyNumberFormat="1" applyFont="1"/>
    <xf numFmtId="3" fontId="7" fillId="0" borderId="0" xfId="5" applyNumberFormat="1" applyFont="1" applyAlignment="1">
      <alignment horizontal="right"/>
    </xf>
    <xf numFmtId="3" fontId="5" fillId="0" borderId="0" xfId="4" applyNumberFormat="1" applyAlignment="1">
      <alignment horizontal="right"/>
    </xf>
    <xf numFmtId="9" fontId="5" fillId="0" borderId="0" xfId="6" applyFont="1" applyBorder="1"/>
    <xf numFmtId="9" fontId="12" fillId="0" borderId="0" xfId="6" applyFont="1" applyBorder="1"/>
    <xf numFmtId="3" fontId="5" fillId="0" borderId="0" xfId="4" applyNumberFormat="1"/>
    <xf numFmtId="0" fontId="7" fillId="0" borderId="7" xfId="5" applyFont="1" applyBorder="1"/>
    <xf numFmtId="0" fontId="7" fillId="0" borderId="3" xfId="5" applyFont="1" applyBorder="1"/>
    <xf numFmtId="1" fontId="12" fillId="0" borderId="3" xfId="0" applyNumberFormat="1" applyFont="1" applyBorder="1"/>
    <xf numFmtId="1" fontId="7" fillId="0" borderId="3" xfId="5" applyNumberFormat="1" applyFont="1" applyBorder="1"/>
    <xf numFmtId="0" fontId="10" fillId="0" borderId="0" xfId="5" applyFont="1"/>
    <xf numFmtId="0" fontId="7" fillId="0" borderId="0" xfId="4" applyFont="1" applyAlignment="1">
      <alignment horizontal="left"/>
    </xf>
    <xf numFmtId="1" fontId="5" fillId="0" borderId="0" xfId="6" applyNumberFormat="1" applyFont="1" applyFill="1" applyBorder="1"/>
    <xf numFmtId="0" fontId="10" fillId="0" borderId="0" xfId="4" applyFont="1" applyAlignment="1">
      <alignment horizontal="right"/>
    </xf>
    <xf numFmtId="0" fontId="7" fillId="0" borderId="3" xfId="4" applyFont="1" applyBorder="1" applyAlignment="1">
      <alignment horizontal="left"/>
    </xf>
    <xf numFmtId="0" fontId="10" fillId="0" borderId="0" xfId="4" applyFont="1"/>
    <xf numFmtId="164" fontId="7" fillId="0" borderId="0" xfId="4" applyNumberFormat="1" applyFont="1"/>
    <xf numFmtId="0" fontId="5" fillId="0" borderId="7" xfId="4" applyBorder="1"/>
    <xf numFmtId="0" fontId="7" fillId="0" borderId="7" xfId="4" applyFont="1" applyBorder="1"/>
    <xf numFmtId="2" fontId="5" fillId="0" borderId="0" xfId="4" applyNumberFormat="1"/>
    <xf numFmtId="164" fontId="5" fillId="0" borderId="0" xfId="4" applyNumberFormat="1"/>
    <xf numFmtId="0" fontId="10" fillId="0" borderId="0" xfId="4" quotePrefix="1" applyFont="1" applyAlignment="1">
      <alignment horizontal="left"/>
    </xf>
    <xf numFmtId="165" fontId="5" fillId="0" borderId="0" xfId="25" applyNumberFormat="1" applyFont="1" applyFill="1" applyBorder="1" applyAlignment="1">
      <alignment horizontal="right"/>
    </xf>
    <xf numFmtId="165" fontId="5" fillId="0" borderId="0" xfId="7" applyNumberFormat="1" applyFont="1" applyFill="1" applyBorder="1" applyAlignment="1">
      <alignment horizontal="right"/>
    </xf>
    <xf numFmtId="4" fontId="5" fillId="0" borderId="0" xfId="8" applyNumberFormat="1" applyFont="1" applyFill="1" applyBorder="1" applyAlignment="1">
      <alignment horizontal="right"/>
    </xf>
    <xf numFmtId="165" fontId="4" fillId="0" borderId="0" xfId="424" applyNumberFormat="1" applyFont="1" applyFill="1" applyBorder="1" applyAlignment="1">
      <alignment horizontal="right"/>
    </xf>
    <xf numFmtId="165" fontId="4" fillId="0" borderId="0" xfId="426" applyNumberFormat="1" applyFont="1" applyProtection="1"/>
    <xf numFmtId="1" fontId="5" fillId="0" borderId="0" xfId="10" applyNumberFormat="1" applyFont="1" applyBorder="1">
      <alignment horizontal="left"/>
    </xf>
    <xf numFmtId="0" fontId="6" fillId="0" borderId="0" xfId="4" applyFont="1" applyAlignment="1">
      <alignment horizontal="left"/>
    </xf>
    <xf numFmtId="0" fontId="10" fillId="0" borderId="0" xfId="10" applyNumberFormat="1" applyFont="1" applyFill="1" applyBorder="1">
      <alignment horizontal="left"/>
    </xf>
    <xf numFmtId="0" fontId="5" fillId="0" borderId="0" xfId="10" applyNumberFormat="1" applyFont="1" applyFill="1" applyBorder="1">
      <alignment horizontal="left"/>
    </xf>
    <xf numFmtId="166" fontId="5" fillId="0" borderId="0" xfId="28" applyNumberFormat="1" applyFont="1" applyFill="1" applyBorder="1" applyAlignment="1">
      <alignment horizontal="right"/>
    </xf>
    <xf numFmtId="166" fontId="5" fillId="0" borderId="0" xfId="28" applyNumberFormat="1" applyFont="1" applyFill="1" applyBorder="1"/>
    <xf numFmtId="166" fontId="7" fillId="0" borderId="0" xfId="28" applyNumberFormat="1" applyFont="1" applyFill="1" applyBorder="1" applyAlignment="1">
      <alignment horizontal="right"/>
    </xf>
    <xf numFmtId="0" fontId="10" fillId="0" borderId="3" xfId="10" applyNumberFormat="1" applyFont="1" applyFill="1" applyBorder="1">
      <alignment horizontal="left"/>
    </xf>
    <xf numFmtId="0" fontId="22" fillId="0" borderId="0" xfId="10" quotePrefix="1" applyNumberFormat="1" applyFont="1" applyFill="1" applyBorder="1">
      <alignment horizontal="left"/>
    </xf>
    <xf numFmtId="166" fontId="12" fillId="0" borderId="0" xfId="28" applyNumberFormat="1" applyFont="1" applyBorder="1"/>
    <xf numFmtId="3" fontId="5" fillId="0" borderId="0" xfId="49" applyNumberFormat="1"/>
    <xf numFmtId="166" fontId="10" fillId="0" borderId="0" xfId="28" applyNumberFormat="1" applyFont="1" applyFill="1" applyBorder="1"/>
    <xf numFmtId="164" fontId="5" fillId="0" borderId="0" xfId="4" applyNumberFormat="1" applyAlignment="1">
      <alignment horizontal="right"/>
    </xf>
    <xf numFmtId="1" fontId="5" fillId="0" borderId="0" xfId="10" applyNumberFormat="1" applyFont="1" applyFill="1" applyBorder="1">
      <alignment horizontal="left"/>
    </xf>
    <xf numFmtId="0" fontId="12" fillId="0" borderId="0" xfId="426" applyFont="1" applyProtection="1"/>
    <xf numFmtId="0" fontId="12" fillId="0" borderId="2" xfId="426" applyFont="1" applyBorder="1" applyProtection="1"/>
    <xf numFmtId="173" fontId="6" fillId="0" borderId="0" xfId="28" applyNumberFormat="1" applyFont="1" applyFill="1" applyBorder="1" applyAlignment="1">
      <alignment horizontal="right"/>
    </xf>
    <xf numFmtId="173" fontId="10" fillId="0" borderId="0" xfId="28" applyNumberFormat="1" applyFont="1" applyFill="1" applyBorder="1" applyAlignment="1">
      <alignment horizontal="right"/>
    </xf>
    <xf numFmtId="173" fontId="7" fillId="0" borderId="0" xfId="28" applyNumberFormat="1" applyFont="1" applyFill="1" applyBorder="1" applyAlignment="1">
      <alignment horizontal="right"/>
    </xf>
    <xf numFmtId="173" fontId="10" fillId="0" borderId="0" xfId="28" applyNumberFormat="1" applyFont="1" applyBorder="1"/>
    <xf numFmtId="166" fontId="20" fillId="0" borderId="0" xfId="28" applyNumberFormat="1" applyFont="1" applyBorder="1" applyAlignment="1">
      <alignment wrapText="1"/>
    </xf>
    <xf numFmtId="166" fontId="7" fillId="0" borderId="0" xfId="28" applyNumberFormat="1" applyFont="1" applyBorder="1" applyAlignment="1">
      <alignment wrapText="1"/>
    </xf>
    <xf numFmtId="166" fontId="7" fillId="0" borderId="0" xfId="28" applyNumberFormat="1" applyFont="1" applyFill="1" applyBorder="1" applyAlignment="1">
      <alignment wrapText="1"/>
    </xf>
    <xf numFmtId="166" fontId="28" fillId="0" borderId="0" xfId="28" applyNumberFormat="1" applyFont="1" applyBorder="1" applyAlignment="1">
      <alignment wrapText="1"/>
    </xf>
    <xf numFmtId="166" fontId="6" fillId="0" borderId="0" xfId="28" applyNumberFormat="1" applyFont="1" applyFill="1" applyBorder="1" applyAlignment="1">
      <alignment wrapText="1"/>
    </xf>
    <xf numFmtId="173" fontId="7" fillId="0" borderId="0" xfId="28" applyNumberFormat="1" applyFont="1" applyFill="1" applyBorder="1" applyAlignment="1">
      <alignment horizontal="right" wrapText="1"/>
    </xf>
    <xf numFmtId="43" fontId="10" fillId="0" borderId="0" xfId="28" applyFont="1" applyBorder="1"/>
    <xf numFmtId="43" fontId="10" fillId="0" borderId="0" xfId="28" applyFont="1" applyFill="1" applyBorder="1"/>
    <xf numFmtId="173" fontId="12" fillId="0" borderId="0" xfId="28" applyNumberFormat="1" applyFont="1" applyFill="1" applyBorder="1" applyAlignment="1">
      <alignment horizontal="right" wrapText="1"/>
    </xf>
    <xf numFmtId="0" fontId="7" fillId="0" borderId="3" xfId="128" applyFont="1" applyBorder="1"/>
    <xf numFmtId="0" fontId="6" fillId="0" borderId="3" xfId="128" applyFont="1" applyBorder="1"/>
    <xf numFmtId="165" fontId="10" fillId="0" borderId="0" xfId="128" applyNumberFormat="1" applyFont="1"/>
    <xf numFmtId="0" fontId="7" fillId="0" borderId="0" xfId="128" applyFont="1"/>
    <xf numFmtId="0" fontId="6" fillId="0" borderId="0" xfId="128" applyFont="1"/>
    <xf numFmtId="165" fontId="5" fillId="0" borderId="0" xfId="128" applyNumberFormat="1"/>
    <xf numFmtId="0" fontId="7" fillId="0" borderId="0" xfId="128" applyFont="1" applyAlignment="1">
      <alignment wrapText="1"/>
    </xf>
    <xf numFmtId="3" fontId="5" fillId="0" borderId="0" xfId="128" applyNumberFormat="1" applyAlignment="1">
      <alignment horizontal="right"/>
    </xf>
    <xf numFmtId="0" fontId="7" fillId="0" borderId="0" xfId="128" applyFont="1" applyAlignment="1">
      <alignment horizontal="left"/>
    </xf>
    <xf numFmtId="0" fontId="6" fillId="0" borderId="0" xfId="128" quotePrefix="1" applyFont="1" applyAlignment="1">
      <alignment horizontal="left"/>
    </xf>
    <xf numFmtId="165" fontId="7" fillId="0" borderId="0" xfId="128" applyNumberFormat="1" applyFont="1"/>
    <xf numFmtId="3" fontId="10" fillId="0" borderId="0" xfId="128" applyNumberFormat="1" applyFont="1"/>
    <xf numFmtId="165" fontId="5" fillId="0" borderId="0" xfId="128" applyNumberFormat="1" applyAlignment="1">
      <alignment horizontal="right"/>
    </xf>
    <xf numFmtId="0" fontId="7" fillId="0" borderId="7" xfId="128" applyFont="1" applyBorder="1"/>
    <xf numFmtId="0" fontId="6" fillId="0" borderId="7" xfId="128" applyFont="1" applyBorder="1"/>
    <xf numFmtId="3" fontId="5" fillId="0" borderId="0" xfId="128" applyNumberFormat="1"/>
    <xf numFmtId="0" fontId="6" fillId="0" borderId="3" xfId="4" applyFont="1" applyBorder="1"/>
    <xf numFmtId="0" fontId="7" fillId="0" borderId="0" xfId="4" applyFont="1" applyAlignment="1">
      <alignment vertical="center"/>
    </xf>
    <xf numFmtId="165" fontId="5" fillId="0" borderId="0" xfId="28" applyNumberFormat="1" applyFont="1" applyBorder="1" applyAlignment="1">
      <alignment horizontal="right"/>
    </xf>
    <xf numFmtId="165" fontId="10" fillId="0" borderId="0" xfId="28" applyNumberFormat="1" applyFont="1" applyFill="1" applyBorder="1" applyAlignment="1">
      <alignment horizontal="right"/>
    </xf>
    <xf numFmtId="165" fontId="10" fillId="0" borderId="0" xfId="28" applyNumberFormat="1" applyFont="1" applyBorder="1" applyAlignment="1">
      <alignment horizontal="right"/>
    </xf>
    <xf numFmtId="165" fontId="13" fillId="0" borderId="0" xfId="28" applyNumberFormat="1" applyFont="1" applyBorder="1" applyAlignment="1">
      <alignment horizontal="right"/>
    </xf>
    <xf numFmtId="165" fontId="22" fillId="0" borderId="0" xfId="4" applyNumberFormat="1" applyFont="1" applyAlignment="1">
      <alignment horizontal="right"/>
    </xf>
    <xf numFmtId="165" fontId="5" fillId="0" borderId="0" xfId="28" applyNumberFormat="1" applyFont="1" applyFill="1" applyBorder="1" applyAlignment="1">
      <alignment horizontal="right"/>
    </xf>
    <xf numFmtId="165" fontId="7" fillId="0" borderId="0" xfId="4" applyNumberFormat="1" applyFont="1" applyAlignment="1">
      <alignment horizontal="right"/>
    </xf>
    <xf numFmtId="165" fontId="7" fillId="0" borderId="3" xfId="4" applyNumberFormat="1" applyFont="1" applyBorder="1" applyAlignment="1">
      <alignment horizontal="right"/>
    </xf>
    <xf numFmtId="166" fontId="5" fillId="0" borderId="0" xfId="28" applyNumberFormat="1" applyFont="1" applyBorder="1" applyAlignment="1">
      <alignment horizontal="right"/>
    </xf>
    <xf numFmtId="164" fontId="5" fillId="0" borderId="0" xfId="28" applyNumberFormat="1" applyFont="1" applyBorder="1" applyAlignment="1">
      <alignment horizontal="right"/>
    </xf>
    <xf numFmtId="164" fontId="5" fillId="0" borderId="0" xfId="28" applyNumberFormat="1" applyFont="1" applyFill="1" applyBorder="1" applyAlignment="1">
      <alignment horizontal="right"/>
    </xf>
    <xf numFmtId="164" fontId="5" fillId="0" borderId="3" xfId="28" applyNumberFormat="1" applyFont="1" applyBorder="1" applyAlignment="1">
      <alignment horizontal="right"/>
    </xf>
    <xf numFmtId="165" fontId="5" fillId="0" borderId="3" xfId="28" applyNumberFormat="1" applyFont="1" applyBorder="1" applyAlignment="1">
      <alignment horizontal="right"/>
    </xf>
    <xf numFmtId="0" fontId="6" fillId="0" borderId="3" xfId="4" applyFont="1" applyBorder="1" applyAlignment="1">
      <alignment vertical="center"/>
    </xf>
    <xf numFmtId="166" fontId="5" fillId="0" borderId="7" xfId="28" applyNumberFormat="1" applyFont="1" applyBorder="1" applyAlignment="1">
      <alignment horizontal="center"/>
    </xf>
    <xf numFmtId="165" fontId="13" fillId="0" borderId="7" xfId="28" applyNumberFormat="1" applyFont="1" applyBorder="1" applyAlignment="1">
      <alignment horizontal="right"/>
    </xf>
    <xf numFmtId="3" fontId="5" fillId="0" borderId="0" xfId="28" applyNumberFormat="1" applyFont="1" applyBorder="1" applyAlignment="1">
      <alignment horizontal="right"/>
    </xf>
    <xf numFmtId="3" fontId="5" fillId="0" borderId="0" xfId="28" applyNumberFormat="1" applyFont="1" applyFill="1" applyBorder="1" applyAlignment="1">
      <alignment horizontal="right"/>
    </xf>
    <xf numFmtId="3" fontId="5" fillId="0" borderId="3" xfId="28" applyNumberFormat="1" applyFont="1" applyBorder="1" applyAlignment="1">
      <alignment horizontal="right"/>
    </xf>
    <xf numFmtId="166" fontId="5" fillId="0" borderId="7" xfId="4" applyNumberFormat="1" applyBorder="1"/>
    <xf numFmtId="165" fontId="7" fillId="0" borderId="7" xfId="4" applyNumberFormat="1" applyFont="1" applyBorder="1" applyAlignment="1">
      <alignment horizontal="right"/>
    </xf>
    <xf numFmtId="173" fontId="5" fillId="0" borderId="3" xfId="28" applyNumberFormat="1" applyFont="1" applyBorder="1" applyAlignment="1">
      <alignment horizontal="center"/>
    </xf>
    <xf numFmtId="166" fontId="5" fillId="0" borderId="3" xfId="28" applyNumberFormat="1" applyFont="1" applyBorder="1" applyAlignment="1">
      <alignment horizontal="center"/>
    </xf>
    <xf numFmtId="4" fontId="5" fillId="0" borderId="0" xfId="28" applyNumberFormat="1" applyFont="1" applyBorder="1" applyAlignment="1">
      <alignment horizontal="right"/>
    </xf>
    <xf numFmtId="4" fontId="5" fillId="0" borderId="0" xfId="28" applyNumberFormat="1" applyFont="1" applyFill="1" applyBorder="1" applyAlignment="1">
      <alignment horizontal="right"/>
    </xf>
    <xf numFmtId="173" fontId="5" fillId="0" borderId="7" xfId="28" applyNumberFormat="1" applyFont="1" applyBorder="1" applyAlignment="1">
      <alignment horizontal="center"/>
    </xf>
    <xf numFmtId="165" fontId="5" fillId="0" borderId="7" xfId="28" applyNumberFormat="1" applyFont="1" applyBorder="1" applyAlignment="1">
      <alignment horizontal="right"/>
    </xf>
    <xf numFmtId="0" fontId="6" fillId="0" borderId="0" xfId="4" applyFont="1" applyAlignment="1">
      <alignment horizontal="left" vertical="center"/>
    </xf>
    <xf numFmtId="0" fontId="5" fillId="3" borderId="4" xfId="49" applyFill="1" applyBorder="1"/>
    <xf numFmtId="0" fontId="7" fillId="3" borderId="0" xfId="49" quotePrefix="1" applyFont="1" applyFill="1" applyAlignment="1">
      <alignment horizontal="left"/>
    </xf>
    <xf numFmtId="0" fontId="7" fillId="3" borderId="0" xfId="49" applyFont="1" applyFill="1" applyAlignment="1">
      <alignment horizontal="left"/>
    </xf>
    <xf numFmtId="0" fontId="29" fillId="3" borderId="0" xfId="49" applyFont="1" applyFill="1"/>
    <xf numFmtId="0" fontId="7" fillId="0" borderId="0" xfId="49" applyFont="1"/>
    <xf numFmtId="0" fontId="7" fillId="4" borderId="7" xfId="49" applyFont="1" applyFill="1" applyBorder="1"/>
    <xf numFmtId="0" fontId="6" fillId="4" borderId="0" xfId="49" applyFont="1" applyFill="1" applyAlignment="1">
      <alignment horizontal="right"/>
    </xf>
    <xf numFmtId="0" fontId="6" fillId="4" borderId="0" xfId="49" applyFont="1" applyFill="1"/>
    <xf numFmtId="0" fontId="7" fillId="4" borderId="3" xfId="49" applyFont="1" applyFill="1" applyBorder="1"/>
    <xf numFmtId="0" fontId="6" fillId="0" borderId="0" xfId="49" applyFont="1"/>
    <xf numFmtId="0" fontId="6" fillId="0" borderId="0" xfId="49" quotePrefix="1" applyFont="1" applyAlignment="1">
      <alignment horizontal="left"/>
    </xf>
    <xf numFmtId="0" fontId="7" fillId="0" borderId="3" xfId="49" applyFont="1" applyBorder="1"/>
    <xf numFmtId="0" fontId="5" fillId="0" borderId="0" xfId="49"/>
    <xf numFmtId="0" fontId="6" fillId="4" borderId="7" xfId="49" applyFont="1" applyFill="1" applyBorder="1"/>
    <xf numFmtId="0" fontId="10" fillId="4" borderId="0" xfId="49" applyFont="1" applyFill="1" applyAlignment="1">
      <alignment horizontal="right"/>
    </xf>
    <xf numFmtId="0" fontId="6" fillId="4" borderId="3" xfId="49" applyFont="1" applyFill="1" applyBorder="1"/>
    <xf numFmtId="0" fontId="10" fillId="4" borderId="3" xfId="49" applyFont="1" applyFill="1" applyBorder="1" applyAlignment="1">
      <alignment horizontal="left"/>
    </xf>
    <xf numFmtId="0" fontId="6" fillId="0" borderId="7" xfId="49" applyFont="1" applyBorder="1"/>
    <xf numFmtId="0" fontId="7" fillId="0" borderId="7" xfId="49" applyFont="1" applyBorder="1"/>
    <xf numFmtId="3" fontId="5" fillId="0" borderId="0" xfId="49" applyNumberFormat="1" applyAlignment="1">
      <alignment horizontal="right"/>
    </xf>
    <xf numFmtId="0" fontId="6" fillId="0" borderId="3" xfId="49" applyFont="1" applyBorder="1"/>
    <xf numFmtId="165" fontId="7" fillId="0" borderId="9" xfId="49" applyNumberFormat="1" applyFont="1" applyBorder="1"/>
    <xf numFmtId="165" fontId="10" fillId="0" borderId="0" xfId="27" applyNumberFormat="1" applyFont="1" applyBorder="1" applyAlignment="1">
      <alignment horizontal="right"/>
    </xf>
    <xf numFmtId="165" fontId="5" fillId="0" borderId="0" xfId="27" applyNumberFormat="1" applyFont="1" applyBorder="1" applyAlignment="1">
      <alignment horizontal="right"/>
    </xf>
    <xf numFmtId="3" fontId="30" fillId="0" borderId="0" xfId="49" applyNumberFormat="1" applyFont="1"/>
    <xf numFmtId="166" fontId="7" fillId="0" borderId="0" xfId="28" applyNumberFormat="1" applyFont="1" applyBorder="1" applyProtection="1"/>
    <xf numFmtId="166" fontId="6" fillId="0" borderId="0" xfId="28" applyNumberFormat="1" applyFont="1" applyBorder="1" applyProtection="1"/>
    <xf numFmtId="3" fontId="10" fillId="0" borderId="0" xfId="10" applyNumberFormat="1" applyFont="1" applyFill="1" applyBorder="1" applyAlignment="1">
      <alignment horizontal="right"/>
    </xf>
    <xf numFmtId="4" fontId="12" fillId="0" borderId="0" xfId="1" applyNumberFormat="1" applyFont="1" applyBorder="1" applyAlignment="1" applyProtection="1">
      <alignment horizontal="right"/>
    </xf>
    <xf numFmtId="0" fontId="12" fillId="0" borderId="0" xfId="1" applyFont="1" applyBorder="1" applyProtection="1"/>
    <xf numFmtId="164" fontId="12" fillId="0" borderId="0" xfId="1" applyNumberFormat="1" applyFont="1" applyBorder="1" applyAlignment="1" applyProtection="1">
      <alignment horizontal="right"/>
    </xf>
    <xf numFmtId="4" fontId="12" fillId="0" borderId="1" xfId="1" applyNumberFormat="1" applyFont="1" applyBorder="1" applyAlignment="1" applyProtection="1">
      <alignment horizontal="right"/>
    </xf>
    <xf numFmtId="0" fontId="6" fillId="0" borderId="7" xfId="4" applyFont="1" applyBorder="1"/>
    <xf numFmtId="0" fontId="7" fillId="0" borderId="7" xfId="4" applyFont="1" applyBorder="1" applyAlignment="1">
      <alignment horizontal="left"/>
    </xf>
    <xf numFmtId="0" fontId="10" fillId="0" borderId="7" xfId="4" quotePrefix="1" applyFont="1" applyBorder="1" applyAlignment="1">
      <alignment horizontal="left"/>
    </xf>
    <xf numFmtId="0" fontId="6" fillId="0" borderId="7" xfId="4" quotePrefix="1" applyFont="1" applyBorder="1" applyAlignment="1">
      <alignment horizontal="left"/>
    </xf>
    <xf numFmtId="173" fontId="12" fillId="0" borderId="0" xfId="28" applyNumberFormat="1" applyFont="1" applyBorder="1"/>
    <xf numFmtId="173" fontId="12" fillId="0" borderId="0" xfId="28" applyNumberFormat="1" applyFont="1" applyFill="1" applyBorder="1"/>
    <xf numFmtId="173" fontId="12" fillId="0" borderId="0" xfId="28" applyNumberFormat="1" applyFont="1" applyFill="1" applyBorder="1" applyAlignment="1">
      <alignment horizontal="right"/>
    </xf>
    <xf numFmtId="0" fontId="10" fillId="0" borderId="0" xfId="4" applyFont="1" applyAlignment="1">
      <alignment horizontal="right" vertical="center"/>
    </xf>
    <xf numFmtId="0" fontId="7" fillId="0" borderId="7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165" fontId="5" fillId="0" borderId="7" xfId="4" applyNumberFormat="1" applyBorder="1" applyAlignment="1">
      <alignment horizontal="right"/>
    </xf>
    <xf numFmtId="0" fontId="5" fillId="0" borderId="7" xfId="128" applyBorder="1"/>
    <xf numFmtId="0" fontId="5" fillId="0" borderId="0" xfId="128"/>
    <xf numFmtId="0" fontId="5" fillId="0" borderId="3" xfId="128" applyBorder="1"/>
    <xf numFmtId="0" fontId="6" fillId="0" borderId="0" xfId="128" applyFont="1" applyAlignment="1">
      <alignment horizontal="right"/>
    </xf>
    <xf numFmtId="0" fontId="6" fillId="0" borderId="0" xfId="128" applyFont="1" applyAlignment="1">
      <alignment horizontal="left"/>
    </xf>
    <xf numFmtId="3" fontId="10" fillId="0" borderId="0" xfId="128" applyNumberFormat="1" applyFont="1" applyAlignment="1">
      <alignment horizontal="right"/>
    </xf>
    <xf numFmtId="166" fontId="12" fillId="0" borderId="0" xfId="28" applyNumberFormat="1" applyFont="1" applyFill="1" applyBorder="1"/>
    <xf numFmtId="3" fontId="12" fillId="0" borderId="0" xfId="426" applyNumberFormat="1" applyFont="1" applyProtection="1"/>
    <xf numFmtId="172" fontId="12" fillId="0" borderId="0" xfId="424" applyNumberFormat="1" applyFont="1" applyFill="1" applyBorder="1"/>
    <xf numFmtId="0" fontId="12" fillId="0" borderId="2" xfId="438" applyFont="1" applyBorder="1" applyAlignment="1" applyProtection="1">
      <alignment horizontal="right"/>
    </xf>
    <xf numFmtId="0" fontId="10" fillId="0" borderId="7" xfId="4" applyFont="1" applyBorder="1" applyAlignment="1">
      <alignment horizontal="right" vertical="center"/>
    </xf>
    <xf numFmtId="0" fontId="10" fillId="0" borderId="7" xfId="4" applyFont="1" applyBorder="1" applyAlignment="1">
      <alignment horizontal="right"/>
    </xf>
    <xf numFmtId="0" fontId="26" fillId="0" borderId="0" xfId="4" quotePrefix="1" applyFont="1" applyAlignment="1">
      <alignment horizontal="right"/>
    </xf>
    <xf numFmtId="0" fontId="6" fillId="0" borderId="7" xfId="4" applyFont="1" applyBorder="1" applyAlignment="1">
      <alignment horizontal="right" vertical="center"/>
    </xf>
    <xf numFmtId="0" fontId="4" fillId="0" borderId="0" xfId="1" applyFont="1" applyBorder="1" applyProtection="1"/>
    <xf numFmtId="0" fontId="28" fillId="0" borderId="0" xfId="5" applyFont="1" applyAlignment="1">
      <alignment horizontal="left"/>
    </xf>
    <xf numFmtId="165" fontId="5" fillId="0" borderId="0" xfId="5" applyNumberFormat="1"/>
    <xf numFmtId="0" fontId="28" fillId="0" borderId="0" xfId="5" quotePrefix="1" applyFont="1" applyAlignment="1">
      <alignment horizontal="left"/>
    </xf>
    <xf numFmtId="0" fontId="10" fillId="0" borderId="0" xfId="5" applyFont="1" applyAlignment="1">
      <alignment horizontal="right"/>
    </xf>
    <xf numFmtId="0" fontId="10" fillId="4" borderId="3" xfId="49" applyFont="1" applyFill="1" applyBorder="1" applyAlignment="1">
      <alignment horizontal="right" vertical="center"/>
    </xf>
    <xf numFmtId="166" fontId="12" fillId="0" borderId="0" xfId="28" applyNumberFormat="1" applyFont="1" applyBorder="1" applyProtection="1"/>
    <xf numFmtId="0" fontId="6" fillId="0" borderId="0" xfId="49" quotePrefix="1" applyFont="1" applyAlignment="1">
      <alignment horizontal="right"/>
    </xf>
    <xf numFmtId="0" fontId="6" fillId="0" borderId="0" xfId="49" quotePrefix="1" applyFont="1"/>
    <xf numFmtId="0" fontId="6" fillId="0" borderId="0" xfId="49" applyFont="1" applyAlignment="1">
      <alignment horizontal="right"/>
    </xf>
    <xf numFmtId="0" fontId="5" fillId="4" borderId="7" xfId="49" applyFill="1" applyBorder="1"/>
    <xf numFmtId="0" fontId="5" fillId="4" borderId="3" xfId="49" applyFill="1" applyBorder="1"/>
    <xf numFmtId="0" fontId="5" fillId="0" borderId="7" xfId="49" applyBorder="1"/>
    <xf numFmtId="0" fontId="6" fillId="4" borderId="3" xfId="49" quotePrefix="1" applyFont="1" applyFill="1" applyBorder="1" applyAlignment="1">
      <alignment horizontal="right" vertical="center"/>
    </xf>
    <xf numFmtId="0" fontId="6" fillId="4" borderId="3" xfId="49" applyFont="1" applyFill="1" applyBorder="1" applyAlignment="1">
      <alignment horizontal="right"/>
    </xf>
    <xf numFmtId="0" fontId="16" fillId="0" borderId="0" xfId="442" quotePrefix="1" applyFont="1" applyBorder="1" applyAlignment="1" applyProtection="1">
      <alignment horizontal="left"/>
    </xf>
    <xf numFmtId="0" fontId="5" fillId="0" borderId="4" xfId="49" applyBorder="1"/>
    <xf numFmtId="0" fontId="5" fillId="0" borderId="0" xfId="49" applyAlignment="1">
      <alignment horizontal="right"/>
    </xf>
    <xf numFmtId="0" fontId="5" fillId="0" borderId="3" xfId="49" applyBorder="1"/>
    <xf numFmtId="0" fontId="12" fillId="0" borderId="0" xfId="426" applyFont="1" applyBorder="1" applyProtection="1"/>
    <xf numFmtId="0" fontId="12" fillId="0" borderId="0" xfId="438" applyFont="1" applyBorder="1" applyAlignment="1" applyProtection="1">
      <alignment horizontal="right"/>
    </xf>
    <xf numFmtId="172" fontId="4" fillId="0" borderId="0" xfId="424" applyNumberFormat="1" applyFont="1" applyFill="1" applyBorder="1" applyAlignment="1">
      <alignment horizontal="left"/>
    </xf>
    <xf numFmtId="172" fontId="12" fillId="0" borderId="0" xfId="424" applyNumberFormat="1" applyFont="1" applyFill="1" applyBorder="1" applyAlignment="1">
      <alignment horizontal="left"/>
    </xf>
    <xf numFmtId="0" fontId="12" fillId="0" borderId="0" xfId="426" applyFont="1" applyBorder="1" applyAlignment="1" applyProtection="1">
      <alignment horizontal="left"/>
    </xf>
    <xf numFmtId="0" fontId="3" fillId="0" borderId="0" xfId="3" applyFill="1" applyBorder="1" applyAlignment="1"/>
    <xf numFmtId="0" fontId="21" fillId="0" borderId="0" xfId="426" applyFont="1" applyBorder="1" applyAlignment="1" applyProtection="1">
      <alignment horizontal="left"/>
    </xf>
    <xf numFmtId="0" fontId="5" fillId="0" borderId="0" xfId="5" quotePrefix="1" applyAlignment="1">
      <alignment horizontal="left"/>
    </xf>
    <xf numFmtId="0" fontId="10" fillId="0" borderId="0" xfId="5" quotePrefix="1" applyFont="1" applyAlignment="1">
      <alignment horizontal="left"/>
    </xf>
    <xf numFmtId="0" fontId="6" fillId="0" borderId="0" xfId="4" quotePrefix="1" applyFont="1" applyAlignment="1">
      <alignment horizontal="right"/>
    </xf>
    <xf numFmtId="0" fontId="10" fillId="0" borderId="3" xfId="4" applyFont="1" applyBorder="1"/>
    <xf numFmtId="0" fontId="22" fillId="0" borderId="0" xfId="49" applyFont="1"/>
    <xf numFmtId="0" fontId="7" fillId="4" borderId="3" xfId="49" applyFont="1" applyFill="1" applyBorder="1" applyAlignment="1">
      <alignment horizontal="right"/>
    </xf>
    <xf numFmtId="0" fontId="10" fillId="0" borderId="0" xfId="49" applyFont="1" applyAlignment="1">
      <alignment horizontal="left"/>
    </xf>
    <xf numFmtId="1" fontId="5" fillId="0" borderId="0" xfId="49" applyNumberFormat="1"/>
    <xf numFmtId="0" fontId="10" fillId="4" borderId="3" xfId="49" applyFont="1" applyFill="1" applyBorder="1" applyAlignment="1">
      <alignment horizontal="right"/>
    </xf>
    <xf numFmtId="1" fontId="6" fillId="0" borderId="0" xfId="49" applyNumberFormat="1" applyFont="1" applyAlignment="1">
      <alignment horizontal="right"/>
    </xf>
    <xf numFmtId="0" fontId="6" fillId="0" borderId="0" xfId="49" quotePrefix="1" applyFont="1" applyAlignment="1">
      <alignment horizontal="left" vertical="center"/>
    </xf>
    <xf numFmtId="0" fontId="30" fillId="0" borderId="0" xfId="49" applyFont="1"/>
    <xf numFmtId="0" fontId="10" fillId="2" borderId="0" xfId="49" applyFont="1" applyFill="1"/>
    <xf numFmtId="167" fontId="5" fillId="0" borderId="0" xfId="444" applyNumberFormat="1" applyFont="1" applyBorder="1"/>
    <xf numFmtId="0" fontId="10" fillId="0" borderId="0" xfId="49" quotePrefix="1" applyFont="1"/>
    <xf numFmtId="0" fontId="32" fillId="0" borderId="0" xfId="49" applyFont="1"/>
    <xf numFmtId="0" fontId="16" fillId="0" borderId="0" xfId="48" applyFill="1" applyBorder="1" applyAlignment="1" applyProtection="1">
      <alignment horizontal="left"/>
    </xf>
    <xf numFmtId="0" fontId="4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center"/>
    </xf>
    <xf numFmtId="165" fontId="12" fillId="0" borderId="0" xfId="1" applyNumberFormat="1" applyFont="1" applyBorder="1" applyProtection="1"/>
    <xf numFmtId="164" fontId="12" fillId="0" borderId="0" xfId="1" applyNumberFormat="1" applyFont="1" applyBorder="1" applyProtection="1"/>
    <xf numFmtId="0" fontId="5" fillId="0" borderId="0" xfId="5" applyAlignment="1">
      <alignment horizontal="left"/>
    </xf>
    <xf numFmtId="168" fontId="5" fillId="0" borderId="0" xfId="5" applyNumberFormat="1"/>
    <xf numFmtId="2" fontId="5" fillId="0" borderId="0" xfId="5" applyNumberFormat="1"/>
    <xf numFmtId="10" fontId="5" fillId="0" borderId="0" xfId="5" applyNumberFormat="1"/>
    <xf numFmtId="0" fontId="22" fillId="0" borderId="0" xfId="5" applyFont="1"/>
    <xf numFmtId="0" fontId="6" fillId="0" borderId="3" xfId="5" quotePrefix="1" applyFont="1" applyBorder="1" applyAlignment="1">
      <alignment horizontal="left"/>
    </xf>
    <xf numFmtId="0" fontId="6" fillId="0" borderId="0" xfId="5" applyFont="1" applyAlignment="1">
      <alignment horizontal="right"/>
    </xf>
    <xf numFmtId="0" fontId="22" fillId="0" borderId="0" xfId="5" applyFont="1" applyAlignment="1">
      <alignment horizontal="left"/>
    </xf>
    <xf numFmtId="0" fontId="22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2" fontId="7" fillId="0" borderId="0" xfId="4" applyNumberFormat="1" applyFont="1"/>
    <xf numFmtId="1" fontId="7" fillId="0" borderId="0" xfId="4" applyNumberFormat="1" applyFont="1"/>
    <xf numFmtId="164" fontId="12" fillId="0" borderId="0" xfId="426" applyNumberFormat="1" applyFont="1" applyBorder="1" applyProtection="1"/>
    <xf numFmtId="0" fontId="4" fillId="0" borderId="0" xfId="426" applyFont="1" applyBorder="1" applyAlignment="1" applyProtection="1">
      <alignment horizontal="right"/>
    </xf>
    <xf numFmtId="0" fontId="12" fillId="0" borderId="0" xfId="430" applyFont="1" applyBorder="1" applyProtection="1"/>
    <xf numFmtId="2" fontId="12" fillId="0" borderId="0" xfId="426" applyNumberFormat="1" applyFont="1" applyBorder="1" applyProtection="1"/>
    <xf numFmtId="171" fontId="12" fillId="0" borderId="0" xfId="426" applyNumberFormat="1" applyFont="1" applyBorder="1" applyProtection="1"/>
    <xf numFmtId="0" fontId="21" fillId="0" borderId="0" xfId="426" applyFont="1" applyBorder="1" applyProtection="1"/>
    <xf numFmtId="0" fontId="26" fillId="0" borderId="0" xfId="4" applyFont="1"/>
    <xf numFmtId="9" fontId="12" fillId="0" borderId="0" xfId="443" applyFont="1" applyBorder="1"/>
    <xf numFmtId="0" fontId="10" fillId="0" borderId="0" xfId="4" quotePrefix="1" applyFont="1"/>
    <xf numFmtId="43" fontId="5" fillId="0" borderId="0" xfId="4" applyNumberFormat="1"/>
    <xf numFmtId="0" fontId="20" fillId="0" borderId="0" xfId="4" quotePrefix="1" applyFont="1"/>
    <xf numFmtId="0" fontId="26" fillId="0" borderId="0" xfId="4" applyFont="1" applyAlignment="1">
      <alignment horizontal="right"/>
    </xf>
    <xf numFmtId="4" fontId="5" fillId="0" borderId="0" xfId="4" applyNumberFormat="1" applyAlignment="1">
      <alignment horizontal="right"/>
    </xf>
    <xf numFmtId="0" fontId="5" fillId="3" borderId="8" xfId="49" applyFill="1" applyBorder="1"/>
    <xf numFmtId="0" fontId="5" fillId="3" borderId="7" xfId="49" applyFill="1" applyBorder="1"/>
    <xf numFmtId="0" fontId="5" fillId="3" borderId="6" xfId="49" applyFill="1" applyBorder="1"/>
    <xf numFmtId="0" fontId="10" fillId="3" borderId="0" xfId="49" applyFont="1" applyFill="1"/>
    <xf numFmtId="0" fontId="5" fillId="3" borderId="5" xfId="49" applyFill="1" applyBorder="1"/>
    <xf numFmtId="0" fontId="5" fillId="3" borderId="0" xfId="49" applyFill="1"/>
    <xf numFmtId="0" fontId="16" fillId="3" borderId="0" xfId="48" applyFill="1" applyBorder="1" applyAlignment="1" applyProtection="1"/>
    <xf numFmtId="0" fontId="33" fillId="3" borderId="0" xfId="49" applyFont="1" applyFill="1" applyAlignment="1">
      <alignment horizontal="center"/>
    </xf>
    <xf numFmtId="0" fontId="5" fillId="3" borderId="0" xfId="49" applyFill="1" applyAlignment="1">
      <alignment horizontal="left" vertical="center"/>
    </xf>
    <xf numFmtId="0" fontId="34" fillId="3" borderId="0" xfId="49" applyFont="1" applyFill="1" applyAlignment="1">
      <alignment horizontal="center" vertical="center"/>
    </xf>
    <xf numFmtId="0" fontId="5" fillId="0" borderId="0" xfId="49" applyAlignment="1">
      <alignment vertical="center"/>
    </xf>
    <xf numFmtId="0" fontId="10" fillId="3" borderId="0" xfId="49" applyFont="1" applyFill="1" applyAlignment="1">
      <alignment horizontal="center" vertical="center"/>
    </xf>
    <xf numFmtId="0" fontId="16" fillId="3" borderId="0" xfId="48" applyFill="1" applyBorder="1" applyAlignment="1" applyProtection="1">
      <alignment horizontal="left" vertical="center"/>
    </xf>
    <xf numFmtId="0" fontId="10" fillId="3" borderId="5" xfId="49" applyFont="1" applyFill="1" applyBorder="1"/>
    <xf numFmtId="0" fontId="6" fillId="3" borderId="0" xfId="49" applyFont="1" applyFill="1" applyAlignment="1">
      <alignment horizontal="left"/>
    </xf>
    <xf numFmtId="0" fontId="10" fillId="0" borderId="0" xfId="49" quotePrefix="1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right"/>
    </xf>
    <xf numFmtId="4" fontId="2" fillId="0" borderId="0" xfId="2" applyNumberFormat="1" applyAlignment="1">
      <alignment horizontal="right"/>
    </xf>
    <xf numFmtId="9" fontId="0" fillId="0" borderId="0" xfId="445" applyFont="1" applyAlignment="1">
      <alignment horizontal="right"/>
    </xf>
    <xf numFmtId="3" fontId="2" fillId="0" borderId="0" xfId="2" applyNumberFormat="1"/>
    <xf numFmtId="3" fontId="2" fillId="0" borderId="0" xfId="2" applyNumberFormat="1" applyAlignment="1">
      <alignment horizontal="right"/>
    </xf>
    <xf numFmtId="3" fontId="4" fillId="0" borderId="0" xfId="2" applyNumberFormat="1" applyFont="1"/>
    <xf numFmtId="3" fontId="4" fillId="0" borderId="0" xfId="2" applyNumberFormat="1" applyFont="1" applyAlignment="1">
      <alignment horizontal="right"/>
    </xf>
    <xf numFmtId="9" fontId="0" fillId="0" borderId="0" xfId="445" applyFont="1"/>
    <xf numFmtId="0" fontId="2" fillId="0" borderId="2" xfId="2" applyBorder="1"/>
    <xf numFmtId="0" fontId="2" fillId="0" borderId="1" xfId="2" applyBorder="1"/>
    <xf numFmtId="1" fontId="0" fillId="0" borderId="0" xfId="445" applyNumberFormat="1" applyFont="1"/>
    <xf numFmtId="1" fontId="21" fillId="0" borderId="0" xfId="445" applyNumberFormat="1" applyFont="1"/>
    <xf numFmtId="0" fontId="2" fillId="0" borderId="0" xfId="2" applyAlignment="1">
      <alignment horizontal="right"/>
    </xf>
    <xf numFmtId="165" fontId="6" fillId="0" borderId="0" xfId="5" applyNumberFormat="1" applyFont="1" applyAlignment="1">
      <alignment horizontal="right"/>
    </xf>
    <xf numFmtId="3" fontId="35" fillId="0" borderId="0" xfId="426" applyNumberFormat="1" applyFont="1" applyBorder="1" applyProtection="1"/>
    <xf numFmtId="3" fontId="12" fillId="0" borderId="0" xfId="447" applyFont="1" applyFill="1" applyBorder="1" applyAlignment="1">
      <alignment horizontal="right"/>
    </xf>
    <xf numFmtId="0" fontId="35" fillId="0" borderId="0" xfId="426" applyFont="1" applyBorder="1" applyProtection="1"/>
    <xf numFmtId="0" fontId="35" fillId="0" borderId="0" xfId="426" applyFont="1" applyBorder="1" applyAlignment="1" applyProtection="1">
      <alignment horizontal="right"/>
    </xf>
    <xf numFmtId="3" fontId="12" fillId="0" borderId="0" xfId="449" applyNumberFormat="1" applyFont="1" applyAlignment="1">
      <alignment horizontal="right"/>
    </xf>
    <xf numFmtId="3" fontId="12" fillId="0" borderId="0" xfId="447" applyFont="1" applyAlignment="1">
      <alignment horizontal="right"/>
    </xf>
    <xf numFmtId="3" fontId="12" fillId="0" borderId="0" xfId="447" applyFont="1" applyFill="1" applyAlignment="1" applyProtection="1">
      <alignment horizontal="right"/>
      <protection locked="0"/>
    </xf>
    <xf numFmtId="165" fontId="12" fillId="0" borderId="0" xfId="447" applyNumberFormat="1" applyFont="1" applyAlignment="1" applyProtection="1">
      <alignment horizontal="right"/>
      <protection locked="0"/>
    </xf>
    <xf numFmtId="172" fontId="12" fillId="0" borderId="0" xfId="424" applyNumberFormat="1" applyFont="1"/>
    <xf numFmtId="4" fontId="12" fillId="0" borderId="0" xfId="426" applyNumberFormat="1" applyFont="1" applyProtection="1"/>
    <xf numFmtId="49" fontId="7" fillId="0" borderId="0" xfId="5" applyNumberFormat="1" applyFont="1" applyAlignment="1">
      <alignment horizontal="left"/>
    </xf>
    <xf numFmtId="0" fontId="10" fillId="0" borderId="0" xfId="437" applyFont="1" applyAlignment="1">
      <alignment horizontal="left"/>
    </xf>
    <xf numFmtId="0" fontId="0" fillId="0" borderId="0" xfId="0" applyAlignment="1">
      <alignment vertical="center"/>
    </xf>
    <xf numFmtId="0" fontId="10" fillId="3" borderId="0" xfId="49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16" fillId="0" borderId="0" xfId="442" applyFont="1"/>
    <xf numFmtId="0" fontId="29" fillId="3" borderId="0" xfId="4" applyFont="1" applyFill="1"/>
    <xf numFmtId="166" fontId="0" fillId="0" borderId="0" xfId="28" applyNumberFormat="1" applyFont="1" applyBorder="1" applyAlignment="1">
      <alignment horizontal="right" wrapText="1"/>
    </xf>
    <xf numFmtId="166" fontId="0" fillId="0" borderId="0" xfId="28" applyNumberFormat="1" applyFont="1" applyBorder="1" applyAlignment="1">
      <alignment wrapText="1"/>
    </xf>
    <xf numFmtId="166" fontId="7" fillId="0" borderId="0" xfId="28" applyNumberFormat="1" applyFont="1" applyFill="1" applyBorder="1" applyAlignment="1">
      <alignment horizontal="right" wrapText="1"/>
    </xf>
    <xf numFmtId="166" fontId="20" fillId="0" borderId="0" xfId="28" applyNumberFormat="1" applyFont="1" applyBorder="1" applyAlignment="1">
      <alignment horizontal="right" wrapText="1"/>
    </xf>
    <xf numFmtId="3" fontId="5" fillId="0" borderId="3" xfId="4" applyNumberFormat="1" applyBorder="1"/>
    <xf numFmtId="0" fontId="5" fillId="0" borderId="3" xfId="4" applyBorder="1" applyAlignment="1">
      <alignment horizontal="right"/>
    </xf>
    <xf numFmtId="173" fontId="12" fillId="0" borderId="0" xfId="28" applyNumberFormat="1" applyFont="1" applyBorder="1" applyAlignment="1">
      <alignment horizontal="right"/>
    </xf>
    <xf numFmtId="0" fontId="2" fillId="5" borderId="0" xfId="49" applyFont="1" applyFill="1"/>
    <xf numFmtId="0" fontId="2" fillId="6" borderId="0" xfId="49" applyFont="1" applyFill="1"/>
    <xf numFmtId="0" fontId="5" fillId="6" borderId="0" xfId="49" applyFill="1"/>
    <xf numFmtId="0" fontId="2" fillId="7" borderId="0" xfId="49" applyFont="1" applyFill="1"/>
    <xf numFmtId="0" fontId="7" fillId="8" borderId="0" xfId="49" applyFont="1" applyFill="1" applyAlignment="1">
      <alignment horizontal="left"/>
    </xf>
    <xf numFmtId="0" fontId="7" fillId="8" borderId="0" xfId="5" quotePrefix="1" applyFont="1" applyFill="1" applyAlignment="1">
      <alignment horizontal="left"/>
    </xf>
    <xf numFmtId="0" fontId="4" fillId="9" borderId="0" xfId="1" applyFont="1" applyFill="1" applyBorder="1" applyAlignment="1" applyProtection="1">
      <alignment horizontal="left"/>
    </xf>
    <xf numFmtId="0" fontId="4" fillId="9" borderId="0" xfId="1" applyFont="1" applyFill="1" applyBorder="1" applyAlignment="1" applyProtection="1">
      <alignment horizontal="right"/>
    </xf>
    <xf numFmtId="0" fontId="4" fillId="9" borderId="2" xfId="1" applyFont="1" applyFill="1" applyBorder="1" applyAlignment="1" applyProtection="1">
      <alignment horizontal="right" vertical="center"/>
    </xf>
    <xf numFmtId="0" fontId="2" fillId="9" borderId="2" xfId="1" applyFont="1" applyFill="1" applyBorder="1" applyAlignment="1" applyProtection="1">
      <alignment horizontal="right" vertical="center"/>
    </xf>
    <xf numFmtId="0" fontId="5" fillId="5" borderId="7" xfId="5" applyFill="1" applyBorder="1"/>
    <xf numFmtId="0" fontId="5" fillId="5" borderId="0" xfId="5" applyFill="1"/>
    <xf numFmtId="0" fontId="10" fillId="5" borderId="0" xfId="5" applyFont="1" applyFill="1" applyAlignment="1">
      <alignment horizontal="left"/>
    </xf>
    <xf numFmtId="0" fontId="10" fillId="5" borderId="0" xfId="5" applyFont="1" applyFill="1" applyAlignment="1">
      <alignment horizontal="right"/>
    </xf>
    <xf numFmtId="0" fontId="5" fillId="5" borderId="3" xfId="5" applyFill="1" applyBorder="1"/>
    <xf numFmtId="0" fontId="10" fillId="5" borderId="3" xfId="5" applyFont="1" applyFill="1" applyBorder="1" applyAlignment="1">
      <alignment horizontal="right" vertical="center"/>
    </xf>
    <xf numFmtId="0" fontId="10" fillId="5" borderId="3" xfId="5" applyFont="1" applyFill="1" applyBorder="1" applyAlignment="1">
      <alignment horizontal="right"/>
    </xf>
    <xf numFmtId="0" fontId="2" fillId="9" borderId="3" xfId="1" applyFont="1" applyFill="1" applyBorder="1" applyAlignment="1" applyProtection="1">
      <alignment horizontal="right" vertical="center"/>
    </xf>
    <xf numFmtId="0" fontId="6" fillId="5" borderId="7" xfId="5" applyFont="1" applyFill="1" applyBorder="1" applyAlignment="1">
      <alignment horizontal="left"/>
    </xf>
    <xf numFmtId="0" fontId="6" fillId="5" borderId="7" xfId="5" applyFont="1" applyFill="1" applyBorder="1" applyAlignment="1">
      <alignment horizontal="right"/>
    </xf>
    <xf numFmtId="0" fontId="10" fillId="5" borderId="7" xfId="5" applyFont="1" applyFill="1" applyBorder="1" applyAlignment="1">
      <alignment horizontal="right"/>
    </xf>
    <xf numFmtId="0" fontId="7" fillId="5" borderId="3" xfId="5" applyFont="1" applyFill="1" applyBorder="1"/>
    <xf numFmtId="0" fontId="4" fillId="9" borderId="3" xfId="1" applyFont="1" applyFill="1" applyBorder="1" applyAlignment="1" applyProtection="1">
      <alignment horizontal="right" vertical="center"/>
    </xf>
    <xf numFmtId="0" fontId="7" fillId="5" borderId="7" xfId="5" applyFont="1" applyFill="1" applyBorder="1"/>
    <xf numFmtId="0" fontId="7" fillId="6" borderId="7" xfId="4" applyFont="1" applyFill="1" applyBorder="1"/>
    <xf numFmtId="0" fontId="6" fillId="6" borderId="7" xfId="4" applyFont="1" applyFill="1" applyBorder="1" applyAlignment="1">
      <alignment horizontal="left" vertical="center"/>
    </xf>
    <xf numFmtId="0" fontId="4" fillId="10" borderId="0" xfId="426" applyFont="1" applyFill="1" applyBorder="1" applyAlignment="1" applyProtection="1">
      <alignment horizontal="right"/>
    </xf>
    <xf numFmtId="0" fontId="7" fillId="6" borderId="3" xfId="4" applyFont="1" applyFill="1" applyBorder="1"/>
    <xf numFmtId="0" fontId="4" fillId="10" borderId="2" xfId="426" applyFont="1" applyFill="1" applyBorder="1" applyAlignment="1" applyProtection="1">
      <alignment horizontal="right"/>
    </xf>
    <xf numFmtId="0" fontId="10" fillId="6" borderId="7" xfId="4" applyFont="1" applyFill="1" applyBorder="1" applyAlignment="1">
      <alignment horizontal="right"/>
    </xf>
    <xf numFmtId="0" fontId="2" fillId="10" borderId="2" xfId="446" applyFont="1" applyFill="1" applyBorder="1" applyAlignment="1" applyProtection="1">
      <alignment horizontal="right"/>
    </xf>
    <xf numFmtId="0" fontId="4" fillId="10" borderId="2" xfId="426" applyFont="1" applyFill="1" applyBorder="1" applyAlignment="1" applyProtection="1">
      <alignment horizontal="right" vertical="center"/>
    </xf>
    <xf numFmtId="0" fontId="10" fillId="6" borderId="3" xfId="4" applyFont="1" applyFill="1" applyBorder="1" applyAlignment="1">
      <alignment horizontal="right" vertical="center"/>
    </xf>
    <xf numFmtId="0" fontId="6" fillId="6" borderId="7" xfId="4" applyFont="1" applyFill="1" applyBorder="1" applyAlignment="1">
      <alignment horizontal="right"/>
    </xf>
    <xf numFmtId="0" fontId="4" fillId="10" borderId="0" xfId="448" applyFont="1" applyFill="1" applyBorder="1" applyAlignment="1" applyProtection="1">
      <alignment horizontal="right"/>
    </xf>
    <xf numFmtId="0" fontId="10" fillId="6" borderId="7" xfId="4" applyFont="1" applyFill="1" applyBorder="1"/>
    <xf numFmtId="0" fontId="4" fillId="10" borderId="0" xfId="448" applyFont="1" applyFill="1" applyBorder="1" applyAlignment="1" applyProtection="1">
      <alignment horizontal="right"/>
      <protection locked="0"/>
    </xf>
    <xf numFmtId="0" fontId="4" fillId="10" borderId="3" xfId="426" applyFont="1" applyFill="1" applyBorder="1" applyAlignment="1" applyProtection="1">
      <alignment horizontal="right" vertical="center"/>
    </xf>
    <xf numFmtId="0" fontId="4" fillId="10" borderId="0" xfId="2" applyFont="1" applyFill="1" applyAlignment="1" applyProtection="1">
      <alignment horizontal="center"/>
      <protection locked="0"/>
    </xf>
    <xf numFmtId="0" fontId="4" fillId="10" borderId="0" xfId="426" applyFont="1" applyFill="1" applyAlignment="1" applyProtection="1">
      <alignment horizontal="center"/>
    </xf>
    <xf numFmtId="0" fontId="4" fillId="10" borderId="0" xfId="426" applyFont="1" applyFill="1" applyAlignment="1" applyProtection="1">
      <alignment horizontal="right"/>
    </xf>
    <xf numFmtId="0" fontId="4" fillId="10" borderId="3" xfId="426" applyFont="1" applyFill="1" applyBorder="1" applyAlignment="1" applyProtection="1">
      <alignment horizontal="right"/>
    </xf>
    <xf numFmtId="0" fontId="10" fillId="6" borderId="3" xfId="4" applyFont="1" applyFill="1" applyBorder="1"/>
    <xf numFmtId="0" fontId="10" fillId="6" borderId="3" xfId="4" applyFont="1" applyFill="1" applyBorder="1" applyAlignment="1">
      <alignment horizontal="right"/>
    </xf>
    <xf numFmtId="0" fontId="10" fillId="6" borderId="0" xfId="420" applyNumberFormat="1" applyFont="1" applyFill="1" applyBorder="1">
      <alignment horizontal="right"/>
    </xf>
    <xf numFmtId="1" fontId="4" fillId="10" borderId="0" xfId="426" applyNumberFormat="1" applyFont="1" applyFill="1" applyBorder="1" applyAlignment="1" applyProtection="1">
      <alignment horizontal="right"/>
    </xf>
    <xf numFmtId="0" fontId="4" fillId="10" borderId="0" xfId="426" applyFont="1" applyFill="1" applyBorder="1" applyAlignment="1" applyProtection="1">
      <alignment horizontal="right" vertical="center"/>
    </xf>
    <xf numFmtId="0" fontId="2" fillId="10" borderId="0" xfId="426" applyFont="1" applyFill="1" applyBorder="1" applyAlignment="1" applyProtection="1">
      <alignment horizontal="right" vertical="center"/>
    </xf>
    <xf numFmtId="0" fontId="6" fillId="6" borderId="7" xfId="4" applyFont="1" applyFill="1" applyBorder="1"/>
    <xf numFmtId="0" fontId="6" fillId="6" borderId="7" xfId="4" applyFont="1" applyFill="1" applyBorder="1" applyAlignment="1">
      <alignment horizontal="center"/>
    </xf>
    <xf numFmtId="0" fontId="10" fillId="6" borderId="7" xfId="4" applyFont="1" applyFill="1" applyBorder="1" applyAlignment="1">
      <alignment horizontal="center"/>
    </xf>
    <xf numFmtId="0" fontId="6" fillId="6" borderId="3" xfId="4" applyFont="1" applyFill="1" applyBorder="1"/>
    <xf numFmtId="0" fontId="6" fillId="7" borderId="7" xfId="128" applyFont="1" applyFill="1" applyBorder="1"/>
    <xf numFmtId="0" fontId="7" fillId="7" borderId="7" xfId="128" applyFont="1" applyFill="1" applyBorder="1"/>
    <xf numFmtId="0" fontId="5" fillId="7" borderId="7" xfId="128" applyFill="1" applyBorder="1"/>
    <xf numFmtId="0" fontId="6" fillId="7" borderId="0" xfId="128" applyFont="1" applyFill="1"/>
    <xf numFmtId="0" fontId="5" fillId="7" borderId="0" xfId="128" applyFill="1"/>
    <xf numFmtId="0" fontId="6" fillId="7" borderId="0" xfId="128" applyFont="1" applyFill="1" applyAlignment="1">
      <alignment horizontal="right"/>
    </xf>
    <xf numFmtId="0" fontId="10" fillId="7" borderId="0" xfId="128" applyFont="1" applyFill="1" applyAlignment="1">
      <alignment horizontal="right"/>
    </xf>
    <xf numFmtId="0" fontId="10" fillId="7" borderId="0" xfId="128" applyFont="1" applyFill="1"/>
    <xf numFmtId="0" fontId="6" fillId="7" borderId="3" xfId="128" applyFont="1" applyFill="1" applyBorder="1"/>
    <xf numFmtId="0" fontId="7" fillId="7" borderId="3" xfId="128" applyFont="1" applyFill="1" applyBorder="1"/>
    <xf numFmtId="0" fontId="5" fillId="7" borderId="3" xfId="128" applyFill="1" applyBorder="1"/>
    <xf numFmtId="0" fontId="10" fillId="7" borderId="3" xfId="128" applyFont="1" applyFill="1" applyBorder="1"/>
    <xf numFmtId="0" fontId="10" fillId="7" borderId="3" xfId="128" applyFont="1" applyFill="1" applyBorder="1" applyAlignment="1">
      <alignment horizontal="center"/>
    </xf>
    <xf numFmtId="0" fontId="10" fillId="7" borderId="3" xfId="128" applyFont="1" applyFill="1" applyBorder="1" applyAlignment="1">
      <alignment horizontal="right"/>
    </xf>
    <xf numFmtId="0" fontId="6" fillId="7" borderId="7" xfId="4" applyFont="1" applyFill="1" applyBorder="1"/>
    <xf numFmtId="0" fontId="7" fillId="7" borderId="7" xfId="4" applyFont="1" applyFill="1" applyBorder="1"/>
    <xf numFmtId="0" fontId="6" fillId="7" borderId="3" xfId="4" applyFont="1" applyFill="1" applyBorder="1"/>
    <xf numFmtId="0" fontId="7" fillId="7" borderId="3" xfId="4" applyFont="1" applyFill="1" applyBorder="1"/>
    <xf numFmtId="0" fontId="10" fillId="7" borderId="3" xfId="4" applyFont="1" applyFill="1" applyBorder="1" applyAlignment="1">
      <alignment horizontal="right"/>
    </xf>
    <xf numFmtId="0" fontId="10" fillId="7" borderId="3" xfId="4" applyFont="1" applyFill="1" applyBorder="1" applyAlignment="1">
      <alignment horizontal="right" vertical="center"/>
    </xf>
    <xf numFmtId="0" fontId="10" fillId="7" borderId="3" xfId="128" applyFont="1" applyFill="1" applyBorder="1" applyAlignment="1">
      <alignment horizontal="left"/>
    </xf>
    <xf numFmtId="0" fontId="7" fillId="8" borderId="7" xfId="4" applyFont="1" applyFill="1" applyBorder="1"/>
    <xf numFmtId="0" fontId="5" fillId="8" borderId="7" xfId="4" applyFill="1" applyBorder="1"/>
    <xf numFmtId="0" fontId="6" fillId="8" borderId="0" xfId="4" applyFont="1" applyFill="1" applyAlignment="1">
      <alignment horizontal="right"/>
    </xf>
    <xf numFmtId="0" fontId="10" fillId="8" borderId="0" xfId="4" applyFont="1" applyFill="1" applyAlignment="1">
      <alignment horizontal="right"/>
    </xf>
    <xf numFmtId="0" fontId="10" fillId="8" borderId="0" xfId="4" applyFont="1" applyFill="1"/>
    <xf numFmtId="0" fontId="7" fillId="8" borderId="3" xfId="4" applyFont="1" applyFill="1" applyBorder="1"/>
    <xf numFmtId="0" fontId="5" fillId="8" borderId="3" xfId="4" applyFill="1" applyBorder="1"/>
    <xf numFmtId="0" fontId="10" fillId="8" borderId="3" xfId="4" applyFont="1" applyFill="1" applyBorder="1" applyAlignment="1">
      <alignment vertical="center"/>
    </xf>
    <xf numFmtId="0" fontId="10" fillId="8" borderId="3" xfId="4" applyFont="1" applyFill="1" applyBorder="1" applyAlignment="1">
      <alignment horizontal="right" vertical="center"/>
    </xf>
    <xf numFmtId="0" fontId="10" fillId="5" borderId="0" xfId="4" applyFont="1" applyFill="1" applyAlignment="1">
      <alignment horizontal="right"/>
    </xf>
    <xf numFmtId="0" fontId="5" fillId="5" borderId="0" xfId="4" applyFill="1"/>
    <xf numFmtId="0" fontId="7" fillId="5" borderId="3" xfId="4" applyFont="1" applyFill="1" applyBorder="1"/>
    <xf numFmtId="0" fontId="10" fillId="5" borderId="3" xfId="4" applyFont="1" applyFill="1" applyBorder="1" applyAlignment="1">
      <alignment horizontal="right" vertical="center"/>
    </xf>
    <xf numFmtId="0" fontId="5" fillId="5" borderId="7" xfId="4" applyFill="1" applyBorder="1"/>
    <xf numFmtId="0" fontId="7" fillId="5" borderId="7" xfId="4" applyFont="1" applyFill="1" applyBorder="1"/>
    <xf numFmtId="0" fontId="2" fillId="9" borderId="1" xfId="2" applyFill="1" applyBorder="1"/>
    <xf numFmtId="0" fontId="10" fillId="5" borderId="7" xfId="4" applyFont="1" applyFill="1" applyBorder="1" applyAlignment="1">
      <alignment horizontal="right"/>
    </xf>
    <xf numFmtId="0" fontId="10" fillId="5" borderId="7" xfId="4" applyFont="1" applyFill="1" applyBorder="1"/>
    <xf numFmtId="0" fontId="6" fillId="5" borderId="0" xfId="4" applyFont="1" applyFill="1"/>
    <xf numFmtId="0" fontId="10" fillId="5" borderId="0" xfId="4" applyFont="1" applyFill="1"/>
    <xf numFmtId="0" fontId="5" fillId="5" borderId="3" xfId="4" applyFill="1" applyBorder="1"/>
    <xf numFmtId="0" fontId="2" fillId="9" borderId="2" xfId="2" applyFill="1" applyBorder="1"/>
    <xf numFmtId="0" fontId="8" fillId="9" borderId="2" xfId="2" applyFont="1" applyFill="1" applyBorder="1" applyAlignment="1">
      <alignment horizontal="right" vertical="center"/>
    </xf>
    <xf numFmtId="0" fontId="5" fillId="5" borderId="3" xfId="4" applyFill="1" applyBorder="1" applyAlignment="1">
      <alignment horizontal="right" vertical="center"/>
    </xf>
    <xf numFmtId="0" fontId="2" fillId="4" borderId="0" xfId="49" applyFont="1" applyFill="1"/>
    <xf numFmtId="0" fontId="12" fillId="0" borderId="0" xfId="0" quotePrefix="1" applyFont="1"/>
    <xf numFmtId="0" fontId="20" fillId="0" borderId="0" xfId="0" quotePrefix="1" applyFont="1"/>
    <xf numFmtId="0" fontId="43" fillId="0" borderId="0" xfId="0" quotePrefix="1" applyFont="1"/>
    <xf numFmtId="3" fontId="20" fillId="0" borderId="0" xfId="449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3" xfId="4" applyFont="1" applyBorder="1" applyAlignment="1">
      <alignment vertical="center"/>
    </xf>
    <xf numFmtId="9" fontId="7" fillId="0" borderId="3" xfId="444" applyFont="1" applyBorder="1" applyAlignment="1">
      <alignment vertical="center"/>
    </xf>
    <xf numFmtId="172" fontId="20" fillId="0" borderId="0" xfId="424" applyNumberFormat="1" applyFont="1" applyFill="1" applyBorder="1"/>
    <xf numFmtId="0" fontId="10" fillId="7" borderId="3" xfId="4" applyFont="1" applyFill="1" applyBorder="1"/>
    <xf numFmtId="0" fontId="27" fillId="0" borderId="0" xfId="442"/>
    <xf numFmtId="0" fontId="7" fillId="4" borderId="0" xfId="49" applyFont="1" applyFill="1"/>
    <xf numFmtId="3" fontId="7" fillId="0" borderId="0" xfId="49" applyNumberFormat="1" applyFont="1"/>
    <xf numFmtId="3" fontId="44" fillId="0" borderId="0" xfId="49" applyNumberFormat="1" applyFont="1"/>
    <xf numFmtId="1" fontId="7" fillId="0" borderId="0" xfId="49" applyNumberFormat="1" applyFont="1"/>
    <xf numFmtId="3" fontId="23" fillId="0" borderId="0" xfId="49" applyNumberFormat="1" applyFont="1"/>
    <xf numFmtId="3" fontId="12" fillId="0" borderId="0" xfId="49" applyNumberFormat="1" applyFont="1"/>
    <xf numFmtId="3" fontId="6" fillId="0" borderId="0" xfId="49" applyNumberFormat="1" applyFont="1"/>
    <xf numFmtId="0" fontId="10" fillId="4" borderId="0" xfId="49" applyFont="1" applyFill="1"/>
    <xf numFmtId="165" fontId="23" fillId="0" borderId="0" xfId="49" applyNumberFormat="1" applyFont="1"/>
    <xf numFmtId="165" fontId="7" fillId="0" borderId="0" xfId="5" applyNumberFormat="1" applyFont="1"/>
    <xf numFmtId="165" fontId="7" fillId="0" borderId="0" xfId="49" applyNumberFormat="1" applyFont="1"/>
    <xf numFmtId="164" fontId="5" fillId="0" borderId="0" xfId="49" applyNumberFormat="1"/>
    <xf numFmtId="164" fontId="10" fillId="0" borderId="0" xfId="4" applyNumberFormat="1" applyFont="1"/>
    <xf numFmtId="165" fontId="6" fillId="0" borderId="0" xfId="5" applyNumberFormat="1" applyFont="1"/>
    <xf numFmtId="165" fontId="6" fillId="0" borderId="0" xfId="49" applyNumberFormat="1" applyFont="1"/>
    <xf numFmtId="0" fontId="7" fillId="0" borderId="0" xfId="49" applyFont="1" applyAlignment="1">
      <alignment horizontal="left"/>
    </xf>
    <xf numFmtId="0" fontId="5" fillId="0" borderId="9" xfId="49" applyBorder="1"/>
    <xf numFmtId="165" fontId="5" fillId="0" borderId="9" xfId="49" applyNumberFormat="1" applyBorder="1" applyAlignment="1">
      <alignment horizontal="right"/>
    </xf>
    <xf numFmtId="3" fontId="5" fillId="0" borderId="9" xfId="49" applyNumberFormat="1" applyBorder="1"/>
    <xf numFmtId="164" fontId="6" fillId="0" borderId="0" xfId="5" applyNumberFormat="1" applyFont="1"/>
    <xf numFmtId="0" fontId="7" fillId="0" borderId="0" xfId="49" quotePrefix="1" applyFont="1" applyAlignment="1">
      <alignment horizontal="left"/>
    </xf>
    <xf numFmtId="164" fontId="7" fillId="0" borderId="0" xfId="5" applyNumberFormat="1" applyFont="1" applyAlignment="1">
      <alignment horizontal="right"/>
    </xf>
    <xf numFmtId="165" fontId="7" fillId="0" borderId="0" xfId="49" applyNumberFormat="1" applyFont="1" applyProtection="1">
      <protection locked="0"/>
    </xf>
    <xf numFmtId="165" fontId="20" fillId="0" borderId="0" xfId="49" applyNumberFormat="1" applyFont="1"/>
    <xf numFmtId="0" fontId="10" fillId="4" borderId="3" xfId="49" applyFont="1" applyFill="1" applyBorder="1"/>
    <xf numFmtId="0" fontId="5" fillId="4" borderId="3" xfId="49" applyFill="1" applyBorder="1" applyAlignment="1">
      <alignment horizontal="right"/>
    </xf>
    <xf numFmtId="0" fontId="16" fillId="0" borderId="0" xfId="48" quotePrefix="1" applyBorder="1" applyAlignment="1" applyProtection="1">
      <alignment horizontal="left"/>
    </xf>
    <xf numFmtId="0" fontId="7" fillId="0" borderId="9" xfId="49" applyFont="1" applyBorder="1"/>
    <xf numFmtId="3" fontId="7" fillId="0" borderId="9" xfId="49" applyNumberFormat="1" applyFont="1" applyBorder="1"/>
    <xf numFmtId="165" fontId="5" fillId="0" borderId="0" xfId="77" applyNumberFormat="1" applyAlignment="1">
      <alignment horizontal="right"/>
    </xf>
    <xf numFmtId="0" fontId="10" fillId="0" borderId="0" xfId="49" applyFont="1"/>
    <xf numFmtId="0" fontId="5" fillId="4" borderId="0" xfId="49" applyFill="1"/>
    <xf numFmtId="165" fontId="7" fillId="0" borderId="0" xfId="4" applyNumberFormat="1" applyFont="1"/>
    <xf numFmtId="165" fontId="5" fillId="0" borderId="9" xfId="49" applyNumberFormat="1" applyBorder="1"/>
    <xf numFmtId="165" fontId="10" fillId="0" borderId="0" xfId="5" applyNumberFormat="1" applyFont="1"/>
    <xf numFmtId="0" fontId="6" fillId="0" borderId="7" xfId="49" quotePrefix="1" applyFont="1" applyBorder="1" applyAlignment="1">
      <alignment horizontal="left"/>
    </xf>
    <xf numFmtId="165" fontId="7" fillId="0" borderId="7" xfId="49" applyNumberFormat="1" applyFont="1" applyBorder="1"/>
    <xf numFmtId="165" fontId="5" fillId="0" borderId="7" xfId="49" applyNumberFormat="1" applyBorder="1"/>
    <xf numFmtId="0" fontId="7" fillId="5" borderId="0" xfId="4" applyFont="1" applyFill="1"/>
    <xf numFmtId="0" fontId="6" fillId="5" borderId="0" xfId="4" applyFont="1" applyFill="1" applyAlignment="1">
      <alignment horizontal="right"/>
    </xf>
    <xf numFmtId="3" fontId="10" fillId="0" borderId="3" xfId="4" applyNumberFormat="1" applyFont="1" applyBorder="1"/>
    <xf numFmtId="0" fontId="12" fillId="9" borderId="1" xfId="1" applyFont="1" applyFill="1" applyBorder="1" applyProtection="1"/>
    <xf numFmtId="0" fontId="12" fillId="9" borderId="0" xfId="1" applyFont="1" applyFill="1" applyBorder="1" applyProtection="1"/>
    <xf numFmtId="0" fontId="12" fillId="9" borderId="2" xfId="1" applyFont="1" applyFill="1" applyBorder="1" applyProtection="1"/>
    <xf numFmtId="0" fontId="12" fillId="9" borderId="3" xfId="1" applyFont="1" applyFill="1" applyBorder="1" applyProtection="1"/>
    <xf numFmtId="165" fontId="2" fillId="0" borderId="0" xfId="2" applyNumberFormat="1" applyAlignment="1">
      <alignment horizontal="right"/>
    </xf>
    <xf numFmtId="165" fontId="12" fillId="0" borderId="0" xfId="1" applyNumberFormat="1" applyFont="1" applyBorder="1" applyAlignment="1" applyProtection="1">
      <alignment horizontal="right"/>
    </xf>
    <xf numFmtId="165" fontId="4" fillId="0" borderId="0" xfId="1" applyNumberFormat="1" applyFont="1" applyBorder="1" applyAlignment="1" applyProtection="1">
      <alignment horizontal="right"/>
    </xf>
    <xf numFmtId="165" fontId="20" fillId="0" borderId="0" xfId="1" applyNumberFormat="1" applyFont="1" applyBorder="1" applyAlignment="1" applyProtection="1">
      <alignment horizontal="right"/>
    </xf>
    <xf numFmtId="165" fontId="4" fillId="0" borderId="0" xfId="1" applyNumberFormat="1" applyFont="1" applyBorder="1" applyProtection="1"/>
    <xf numFmtId="164" fontId="4" fillId="0" borderId="0" xfId="1" applyNumberFormat="1" applyFont="1" applyBorder="1" applyAlignment="1" applyProtection="1">
      <alignment horizontal="right"/>
    </xf>
    <xf numFmtId="165" fontId="4" fillId="0" borderId="0" xfId="2" applyNumberFormat="1" applyFont="1" applyAlignment="1">
      <alignment horizontal="right"/>
    </xf>
    <xf numFmtId="0" fontId="6" fillId="5" borderId="0" xfId="5" applyFont="1" applyFill="1" applyAlignment="1">
      <alignment horizontal="left"/>
    </xf>
    <xf numFmtId="0" fontId="6" fillId="5" borderId="0" xfId="5" applyFont="1" applyFill="1" applyAlignment="1">
      <alignment horizontal="right"/>
    </xf>
    <xf numFmtId="0" fontId="6" fillId="0" borderId="0" xfId="5" applyFont="1"/>
    <xf numFmtId="0" fontId="5" fillId="0" borderId="0" xfId="5" applyAlignment="1">
      <alignment horizontal="left" indent="2"/>
    </xf>
    <xf numFmtId="1" fontId="12" fillId="0" borderId="0" xfId="0" applyNumberFormat="1" applyFont="1"/>
    <xf numFmtId="3" fontId="12" fillId="0" borderId="0" xfId="0" applyNumberFormat="1" applyFont="1"/>
    <xf numFmtId="1" fontId="5" fillId="0" borderId="0" xfId="5" applyNumberFormat="1"/>
    <xf numFmtId="0" fontId="20" fillId="0" borderId="0" xfId="0" applyFont="1"/>
    <xf numFmtId="1" fontId="7" fillId="0" borderId="0" xfId="5" applyNumberFormat="1" applyFont="1"/>
    <xf numFmtId="0" fontId="5" fillId="5" borderId="3" xfId="5" applyFill="1" applyBorder="1" applyAlignment="1">
      <alignment horizontal="right" vertical="center"/>
    </xf>
    <xf numFmtId="0" fontId="5" fillId="0" borderId="0" xfId="5" applyAlignment="1">
      <alignment horizontal="right"/>
    </xf>
    <xf numFmtId="3" fontId="5" fillId="0" borderId="7" xfId="5" applyNumberFormat="1" applyBorder="1"/>
    <xf numFmtId="0" fontId="7" fillId="0" borderId="0" xfId="5" quotePrefix="1" applyFont="1" applyAlignment="1">
      <alignment horizontal="left"/>
    </xf>
    <xf numFmtId="0" fontId="6" fillId="0" borderId="0" xfId="5" applyFont="1" applyAlignment="1">
      <alignment vertical="center"/>
    </xf>
    <xf numFmtId="0" fontId="6" fillId="0" borderId="0" xfId="5" quotePrefix="1" applyFont="1" applyAlignment="1">
      <alignment horizontal="left" vertical="center"/>
    </xf>
    <xf numFmtId="0" fontId="10" fillId="5" borderId="0" xfId="5" applyFont="1" applyFill="1"/>
    <xf numFmtId="1" fontId="5" fillId="0" borderId="0" xfId="10" quotePrefix="1" applyNumberFormat="1" applyFont="1" applyBorder="1">
      <alignment horizontal="left"/>
    </xf>
    <xf numFmtId="164" fontId="5" fillId="0" borderId="0" xfId="5" applyNumberFormat="1"/>
    <xf numFmtId="164" fontId="7" fillId="0" borderId="0" xfId="134" applyNumberFormat="1" applyAlignment="1">
      <alignment horizontal="right" wrapText="1"/>
    </xf>
    <xf numFmtId="1" fontId="10" fillId="0" borderId="0" xfId="10" quotePrefix="1" applyNumberFormat="1" applyFont="1" applyBorder="1">
      <alignment horizontal="left"/>
    </xf>
    <xf numFmtId="164" fontId="10" fillId="0" borderId="0" xfId="5" applyNumberFormat="1" applyFont="1"/>
    <xf numFmtId="164" fontId="5" fillId="0" borderId="0" xfId="5" applyNumberFormat="1" applyAlignment="1">
      <alignment horizontal="right"/>
    </xf>
    <xf numFmtId="164" fontId="7" fillId="0" borderId="0" xfId="136" applyNumberFormat="1" applyAlignment="1">
      <alignment horizontal="right"/>
    </xf>
    <xf numFmtId="0" fontId="7" fillId="6" borderId="0" xfId="4" applyFont="1" applyFill="1"/>
    <xf numFmtId="0" fontId="6" fillId="6" borderId="0" xfId="4" applyFont="1" applyFill="1" applyAlignment="1">
      <alignment horizontal="left" vertical="center"/>
    </xf>
    <xf numFmtId="3" fontId="23" fillId="0" borderId="0" xfId="4" applyNumberFormat="1" applyFont="1"/>
    <xf numFmtId="0" fontId="5" fillId="0" borderId="0" xfId="4" quotePrefix="1" applyAlignment="1">
      <alignment horizontal="left"/>
    </xf>
    <xf numFmtId="0" fontId="2" fillId="0" borderId="0" xfId="1" applyFont="1" applyBorder="1" applyProtection="1"/>
    <xf numFmtId="0" fontId="4" fillId="0" borderId="0" xfId="426" applyFont="1" applyBorder="1" applyAlignment="1" applyProtection="1">
      <alignment horizontal="left"/>
    </xf>
    <xf numFmtId="0" fontId="12" fillId="10" borderId="1" xfId="426" applyFont="1" applyFill="1" applyBorder="1" applyProtection="1"/>
    <xf numFmtId="0" fontId="10" fillId="6" borderId="0" xfId="4" applyFont="1" applyFill="1" applyAlignment="1">
      <alignment horizontal="right"/>
    </xf>
    <xf numFmtId="0" fontId="4" fillId="10" borderId="2" xfId="446" applyFont="1" applyFill="1" applyBorder="1" applyProtection="1"/>
    <xf numFmtId="0" fontId="5" fillId="6" borderId="3" xfId="4" applyFill="1" applyBorder="1" applyAlignment="1">
      <alignment horizontal="right" vertical="center"/>
    </xf>
    <xf numFmtId="3" fontId="12" fillId="0" borderId="0" xfId="446" applyNumberFormat="1" applyFont="1" applyBorder="1" applyProtection="1"/>
    <xf numFmtId="3" fontId="12" fillId="0" borderId="0" xfId="436" applyNumberFormat="1" applyFont="1" applyBorder="1" applyProtection="1"/>
    <xf numFmtId="3" fontId="12" fillId="0" borderId="0" xfId="426" applyNumberFormat="1" applyFont="1" applyBorder="1" applyProtection="1"/>
    <xf numFmtId="3" fontId="4" fillId="0" borderId="0" xfId="426" applyNumberFormat="1" applyFont="1" applyBorder="1" applyProtection="1"/>
    <xf numFmtId="0" fontId="12" fillId="0" borderId="2" xfId="446" applyFont="1" applyBorder="1" applyProtection="1"/>
    <xf numFmtId="0" fontId="6" fillId="6" borderId="0" xfId="4" applyFont="1" applyFill="1" applyAlignment="1">
      <alignment horizontal="right"/>
    </xf>
    <xf numFmtId="0" fontId="12" fillId="10" borderId="3" xfId="426" applyFont="1" applyFill="1" applyBorder="1" applyProtection="1"/>
    <xf numFmtId="0" fontId="12" fillId="0" borderId="0" xfId="4" applyFont="1"/>
    <xf numFmtId="0" fontId="20" fillId="0" borderId="0" xfId="4" quotePrefix="1" applyFont="1" applyAlignment="1">
      <alignment horizontal="left"/>
    </xf>
    <xf numFmtId="3" fontId="4" fillId="0" borderId="0" xfId="426" applyNumberFormat="1" applyFont="1" applyProtection="1"/>
    <xf numFmtId="0" fontId="12" fillId="0" borderId="0" xfId="4" quotePrefix="1" applyFont="1" applyAlignment="1">
      <alignment horizontal="left"/>
    </xf>
    <xf numFmtId="3" fontId="2" fillId="0" borderId="0" xfId="426" applyNumberFormat="1" applyFont="1" applyProtection="1"/>
    <xf numFmtId="0" fontId="4" fillId="0" borderId="0" xfId="426" applyFont="1" applyAlignment="1" applyProtection="1">
      <alignment horizontal="right"/>
    </xf>
    <xf numFmtId="0" fontId="4" fillId="0" borderId="0" xfId="426" applyFont="1" applyProtection="1"/>
    <xf numFmtId="0" fontId="10" fillId="6" borderId="0" xfId="4" applyFont="1" applyFill="1"/>
    <xf numFmtId="17" fontId="26" fillId="0" borderId="0" xfId="4" applyNumberFormat="1" applyFont="1" applyAlignment="1">
      <alignment horizontal="right"/>
    </xf>
    <xf numFmtId="3" fontId="12" fillId="0" borderId="0" xfId="450" applyNumberFormat="1" applyFont="1" applyProtection="1"/>
    <xf numFmtId="10" fontId="22" fillId="0" borderId="0" xfId="4" applyNumberFormat="1" applyFont="1"/>
    <xf numFmtId="165" fontId="5" fillId="0" borderId="0" xfId="4" applyNumberFormat="1"/>
    <xf numFmtId="165" fontId="10" fillId="0" borderId="0" xfId="4" applyNumberFormat="1" applyFont="1"/>
    <xf numFmtId="164" fontId="23" fillId="0" borderId="0" xfId="4" applyNumberFormat="1" applyFont="1"/>
    <xf numFmtId="1" fontId="12" fillId="0" borderId="0" xfId="426" applyNumberFormat="1" applyFont="1" applyProtection="1"/>
    <xf numFmtId="0" fontId="4" fillId="10" borderId="0" xfId="426" applyFont="1" applyFill="1" applyProtection="1"/>
    <xf numFmtId="0" fontId="4" fillId="10" borderId="3" xfId="426" applyFont="1" applyFill="1" applyBorder="1" applyProtection="1"/>
    <xf numFmtId="165" fontId="12" fillId="0" borderId="0" xfId="426" applyNumberFormat="1" applyFont="1" applyProtection="1"/>
    <xf numFmtId="165" fontId="6" fillId="0" borderId="0" xfId="4" applyNumberFormat="1" applyFont="1"/>
    <xf numFmtId="3" fontId="2" fillId="0" borderId="0" xfId="2" applyNumberFormat="1" applyProtection="1">
      <protection locked="0"/>
    </xf>
    <xf numFmtId="0" fontId="22" fillId="0" borderId="0" xfId="4" applyFont="1"/>
    <xf numFmtId="3" fontId="35" fillId="0" borderId="0" xfId="426" applyNumberFormat="1" applyFont="1" applyProtection="1"/>
    <xf numFmtId="1" fontId="5" fillId="0" borderId="0" xfId="4" applyNumberFormat="1"/>
    <xf numFmtId="0" fontId="16" fillId="0" borderId="0" xfId="48" applyFill="1" applyBorder="1" applyAlignment="1" applyProtection="1"/>
    <xf numFmtId="164" fontId="12" fillId="0" borderId="0" xfId="426" applyNumberFormat="1" applyFont="1" applyProtection="1"/>
    <xf numFmtId="164" fontId="12" fillId="0" borderId="0" xfId="426" applyNumberFormat="1" applyFont="1" applyAlignment="1" applyProtection="1">
      <alignment horizontal="right"/>
    </xf>
    <xf numFmtId="164" fontId="35" fillId="0" borderId="0" xfId="426" applyNumberFormat="1" applyFont="1" applyProtection="1"/>
    <xf numFmtId="0" fontId="12" fillId="0" borderId="0" xfId="426" applyFont="1" applyAlignment="1" applyProtection="1">
      <alignment horizontal="right"/>
    </xf>
    <xf numFmtId="0" fontId="35" fillId="0" borderId="0" xfId="426" applyFont="1" applyProtection="1"/>
    <xf numFmtId="0" fontId="5" fillId="6" borderId="7" xfId="4" applyFill="1" applyBorder="1"/>
    <xf numFmtId="0" fontId="5" fillId="6" borderId="3" xfId="4" applyFill="1" applyBorder="1"/>
    <xf numFmtId="3" fontId="7" fillId="0" borderId="0" xfId="4" applyNumberFormat="1" applyFont="1"/>
    <xf numFmtId="0" fontId="5" fillId="0" borderId="0" xfId="4" applyAlignment="1">
      <alignment horizontal="left"/>
    </xf>
    <xf numFmtId="3" fontId="6" fillId="0" borderId="0" xfId="4" applyNumberFormat="1" applyFont="1"/>
    <xf numFmtId="0" fontId="5" fillId="0" borderId="0" xfId="69"/>
    <xf numFmtId="1" fontId="23" fillId="0" borderId="0" xfId="4" applyNumberFormat="1" applyFont="1"/>
    <xf numFmtId="0" fontId="5" fillId="0" borderId="7" xfId="4" applyBorder="1" applyAlignment="1">
      <alignment horizontal="right" vertical="center"/>
    </xf>
    <xf numFmtId="164" fontId="7" fillId="0" borderId="7" xfId="4" applyNumberFormat="1" applyFont="1" applyBorder="1"/>
    <xf numFmtId="164" fontId="5" fillId="0" borderId="0" xfId="69" applyNumberFormat="1"/>
    <xf numFmtId="164" fontId="6" fillId="0" borderId="0" xfId="4" applyNumberFormat="1" applyFont="1"/>
    <xf numFmtId="2" fontId="23" fillId="0" borderId="0" xfId="4" applyNumberFormat="1" applyFont="1"/>
    <xf numFmtId="169" fontId="23" fillId="0" borderId="0" xfId="4" applyNumberFormat="1" applyFont="1"/>
    <xf numFmtId="2" fontId="23" fillId="0" borderId="0" xfId="4" applyNumberFormat="1" applyFont="1" applyAlignment="1">
      <alignment horizontal="right"/>
    </xf>
    <xf numFmtId="0" fontId="5" fillId="6" borderId="0" xfId="4" applyFill="1"/>
    <xf numFmtId="0" fontId="10" fillId="6" borderId="0" xfId="63" applyFont="1" applyFill="1"/>
    <xf numFmtId="0" fontId="10" fillId="6" borderId="0" xfId="63" applyFont="1" applyFill="1" applyAlignment="1">
      <alignment horizontal="right"/>
    </xf>
    <xf numFmtId="0" fontId="5" fillId="0" borderId="0" xfId="4" applyAlignment="1">
      <alignment horizontal="right" vertical="center"/>
    </xf>
    <xf numFmtId="4" fontId="5" fillId="0" borderId="0" xfId="4" applyNumberFormat="1"/>
    <xf numFmtId="4" fontId="5" fillId="0" borderId="0" xfId="9" applyFont="1" applyFill="1" applyBorder="1" applyAlignment="1">
      <alignment horizontal="right"/>
    </xf>
    <xf numFmtId="0" fontId="5" fillId="0" borderId="3" xfId="4" applyBorder="1" applyAlignment="1">
      <alignment horizontal="left"/>
    </xf>
    <xf numFmtId="0" fontId="5" fillId="0" borderId="7" xfId="4" applyBorder="1" applyAlignment="1">
      <alignment horizontal="left"/>
    </xf>
    <xf numFmtId="3" fontId="10" fillId="0" borderId="7" xfId="4" applyNumberFormat="1" applyFont="1" applyBorder="1" applyAlignment="1">
      <alignment horizontal="right"/>
    </xf>
    <xf numFmtId="165" fontId="5" fillId="0" borderId="0" xfId="8" applyFont="1" applyFill="1" applyBorder="1" applyAlignment="1">
      <alignment horizontal="right"/>
    </xf>
    <xf numFmtId="3" fontId="7" fillId="0" borderId="0" xfId="4" applyNumberFormat="1" applyFont="1" applyAlignment="1">
      <alignment horizontal="right"/>
    </xf>
    <xf numFmtId="3" fontId="31" fillId="0" borderId="3" xfId="4" applyNumberFormat="1" applyFont="1" applyBorder="1"/>
    <xf numFmtId="164" fontId="5" fillId="0" borderId="7" xfId="49" applyNumberFormat="1" applyBorder="1"/>
    <xf numFmtId="164" fontId="5" fillId="0" borderId="7" xfId="4" applyNumberFormat="1" applyBorder="1"/>
    <xf numFmtId="0" fontId="10" fillId="0" borderId="0" xfId="4" quotePrefix="1" applyFont="1" applyAlignment="1">
      <alignment horizontal="right"/>
    </xf>
    <xf numFmtId="164" fontId="12" fillId="10" borderId="1" xfId="426" applyNumberFormat="1" applyFont="1" applyFill="1" applyBorder="1" applyProtection="1"/>
    <xf numFmtId="0" fontId="12" fillId="10" borderId="0" xfId="426" applyFont="1" applyFill="1" applyBorder="1" applyProtection="1"/>
    <xf numFmtId="0" fontId="4" fillId="10" borderId="0" xfId="434" applyFont="1" applyFill="1" applyAlignment="1">
      <alignment horizontal="right"/>
    </xf>
    <xf numFmtId="0" fontId="4" fillId="10" borderId="0" xfId="426" applyFont="1" applyFill="1" applyBorder="1" applyProtection="1"/>
    <xf numFmtId="0" fontId="12" fillId="10" borderId="2" xfId="426" applyFont="1" applyFill="1" applyBorder="1" applyProtection="1"/>
    <xf numFmtId="164" fontId="12" fillId="10" borderId="0" xfId="426" applyNumberFormat="1" applyFont="1" applyFill="1" applyBorder="1" applyProtection="1"/>
    <xf numFmtId="0" fontId="12" fillId="0" borderId="1" xfId="426" applyFont="1" applyBorder="1" applyProtection="1"/>
    <xf numFmtId="165" fontId="12" fillId="0" borderId="1" xfId="426" applyNumberFormat="1" applyFont="1" applyBorder="1" applyProtection="1"/>
    <xf numFmtId="164" fontId="12" fillId="0" borderId="1" xfId="426" applyNumberFormat="1" applyFont="1" applyBorder="1" applyProtection="1"/>
    <xf numFmtId="164" fontId="12" fillId="0" borderId="1" xfId="441" applyNumberFormat="1" applyFont="1" applyBorder="1" applyAlignment="1" applyProtection="1">
      <alignment horizontal="right" wrapText="1"/>
    </xf>
    <xf numFmtId="165" fontId="12" fillId="0" borderId="0" xfId="426" applyNumberFormat="1" applyFont="1" applyBorder="1" applyProtection="1"/>
    <xf numFmtId="164" fontId="12" fillId="0" borderId="0" xfId="441" applyNumberFormat="1" applyFont="1" applyBorder="1" applyAlignment="1" applyProtection="1">
      <alignment horizontal="right" wrapText="1"/>
    </xf>
    <xf numFmtId="0" fontId="12" fillId="0" borderId="0" xfId="422" applyNumberFormat="1" applyFont="1" applyFill="1" applyBorder="1">
      <alignment horizontal="left"/>
    </xf>
    <xf numFmtId="0" fontId="2" fillId="0" borderId="0" xfId="426" applyFont="1" applyBorder="1" applyProtection="1"/>
    <xf numFmtId="165" fontId="12" fillId="0" borderId="0" xfId="440" applyNumberFormat="1" applyFont="1" applyBorder="1" applyAlignment="1" applyProtection="1">
      <alignment horizontal="right" wrapText="1"/>
    </xf>
    <xf numFmtId="165" fontId="12" fillId="0" borderId="0" xfId="439" applyNumberFormat="1" applyFont="1" applyBorder="1" applyAlignment="1" applyProtection="1">
      <alignment horizontal="right" wrapText="1"/>
    </xf>
    <xf numFmtId="165" fontId="12" fillId="0" borderId="0" xfId="436" applyNumberFormat="1" applyFont="1" applyBorder="1" applyAlignment="1" applyProtection="1">
      <alignment horizontal="right"/>
    </xf>
    <xf numFmtId="174" fontId="2" fillId="0" borderId="0" xfId="422" applyNumberFormat="1" applyFont="1" applyFill="1" applyBorder="1">
      <alignment horizontal="left"/>
    </xf>
    <xf numFmtId="165" fontId="2" fillId="0" borderId="0" xfId="434" applyNumberFormat="1" applyAlignment="1">
      <alignment horizontal="right"/>
    </xf>
    <xf numFmtId="165" fontId="12" fillId="0" borderId="0" xfId="426" applyNumberFormat="1" applyFont="1" applyBorder="1" applyAlignment="1" applyProtection="1">
      <alignment horizontal="right"/>
    </xf>
    <xf numFmtId="0" fontId="4" fillId="0" borderId="0" xfId="426" applyFont="1" applyBorder="1" applyProtection="1"/>
    <xf numFmtId="165" fontId="12" fillId="0" borderId="0" xfId="438" applyNumberFormat="1" applyFont="1" applyBorder="1" applyAlignment="1" applyProtection="1">
      <alignment horizontal="right"/>
    </xf>
    <xf numFmtId="0" fontId="2" fillId="0" borderId="0" xfId="422" applyNumberFormat="1" applyFont="1" applyFill="1" applyBorder="1">
      <alignment horizontal="left"/>
    </xf>
    <xf numFmtId="165" fontId="12" fillId="0" borderId="0" xfId="435" applyNumberFormat="1" applyFont="1" applyBorder="1" applyAlignment="1" applyProtection="1">
      <alignment horizontal="right"/>
    </xf>
    <xf numFmtId="175" fontId="4" fillId="0" borderId="0" xfId="422" applyNumberFormat="1" applyFont="1" applyFill="1" applyBorder="1">
      <alignment horizontal="left"/>
    </xf>
    <xf numFmtId="0" fontId="4" fillId="0" borderId="0" xfId="423" applyFont="1" applyFill="1" applyBorder="1">
      <alignment horizontal="left"/>
    </xf>
    <xf numFmtId="165" fontId="4" fillId="0" borderId="0" xfId="426" applyNumberFormat="1" applyFont="1" applyBorder="1" applyAlignment="1" applyProtection="1">
      <alignment horizontal="right"/>
    </xf>
    <xf numFmtId="165" fontId="4" fillId="0" borderId="0" xfId="434" applyNumberFormat="1" applyFont="1" applyAlignment="1">
      <alignment horizontal="right"/>
    </xf>
    <xf numFmtId="0" fontId="12" fillId="0" borderId="2" xfId="426" applyFont="1" applyBorder="1" applyAlignment="1" applyProtection="1">
      <alignment horizontal="left"/>
    </xf>
    <xf numFmtId="164" fontId="12" fillId="0" borderId="2" xfId="426" applyNumberFormat="1" applyFont="1" applyBorder="1" applyProtection="1"/>
    <xf numFmtId="164" fontId="2" fillId="0" borderId="0" xfId="434" applyNumberFormat="1"/>
    <xf numFmtId="0" fontId="10" fillId="0" borderId="0" xfId="10" quotePrefix="1" applyNumberFormat="1" applyFont="1" applyFill="1" applyBorder="1">
      <alignment horizontal="left"/>
    </xf>
    <xf numFmtId="0" fontId="12" fillId="0" borderId="1" xfId="440" applyFont="1" applyBorder="1" applyAlignment="1" applyProtection="1">
      <alignment horizontal="right"/>
    </xf>
    <xf numFmtId="3" fontId="2" fillId="0" borderId="1" xfId="434" applyNumberFormat="1" applyBorder="1"/>
    <xf numFmtId="3" fontId="12" fillId="0" borderId="1" xfId="426" applyNumberFormat="1" applyFont="1" applyBorder="1" applyProtection="1"/>
    <xf numFmtId="0" fontId="12" fillId="0" borderId="0" xfId="440" applyFont="1" applyBorder="1" applyAlignment="1" applyProtection="1">
      <alignment horizontal="right"/>
    </xf>
    <xf numFmtId="3" fontId="2" fillId="0" borderId="0" xfId="434" applyNumberFormat="1"/>
    <xf numFmtId="165" fontId="2" fillId="0" borderId="0" xfId="434" applyNumberFormat="1"/>
    <xf numFmtId="165" fontId="4" fillId="0" borderId="0" xfId="434" applyNumberFormat="1" applyFont="1"/>
    <xf numFmtId="3" fontId="12" fillId="0" borderId="0" xfId="426" applyNumberFormat="1" applyFont="1" applyBorder="1" applyAlignment="1" applyProtection="1">
      <alignment horizontal="right"/>
    </xf>
    <xf numFmtId="165" fontId="4" fillId="0" borderId="0" xfId="426" applyNumberFormat="1" applyFont="1" applyBorder="1" applyProtection="1"/>
    <xf numFmtId="165" fontId="20" fillId="0" borderId="0" xfId="426" applyNumberFormat="1" applyFont="1" applyBorder="1" applyProtection="1"/>
    <xf numFmtId="0" fontId="6" fillId="6" borderId="0" xfId="4" applyFont="1" applyFill="1"/>
    <xf numFmtId="0" fontId="10" fillId="6" borderId="0" xfId="4" applyFont="1" applyFill="1" applyAlignment="1">
      <alignment horizontal="right" vertical="center"/>
    </xf>
    <xf numFmtId="0" fontId="5" fillId="6" borderId="0" xfId="4" applyFill="1" applyAlignment="1">
      <alignment horizontal="right" vertical="center"/>
    </xf>
    <xf numFmtId="3" fontId="10" fillId="0" borderId="7" xfId="4" applyNumberFormat="1" applyFont="1" applyBorder="1"/>
    <xf numFmtId="3" fontId="6" fillId="0" borderId="7" xfId="4" applyNumberFormat="1" applyFont="1" applyBorder="1"/>
    <xf numFmtId="0" fontId="10" fillId="0" borderId="7" xfId="4" applyFont="1" applyBorder="1"/>
    <xf numFmtId="0" fontId="4" fillId="0" borderId="0" xfId="422" applyNumberFormat="1" applyFont="1" applyFill="1" applyBorder="1">
      <alignment horizontal="left"/>
    </xf>
    <xf numFmtId="165" fontId="10" fillId="0" borderId="3" xfId="4" applyNumberFormat="1" applyFont="1" applyBorder="1"/>
    <xf numFmtId="0" fontId="6" fillId="6" borderId="0" xfId="4" applyFont="1" applyFill="1" applyAlignment="1">
      <alignment horizontal="center"/>
    </xf>
    <xf numFmtId="0" fontId="10" fillId="6" borderId="0" xfId="49" applyFont="1" applyFill="1" applyAlignment="1">
      <alignment horizontal="center"/>
    </xf>
    <xf numFmtId="0" fontId="6" fillId="6" borderId="0" xfId="49" applyFont="1" applyFill="1" applyAlignment="1">
      <alignment horizontal="center"/>
    </xf>
    <xf numFmtId="1" fontId="12" fillId="0" borderId="0" xfId="49" applyNumberFormat="1" applyFont="1"/>
    <xf numFmtId="0" fontId="10" fillId="0" borderId="0" xfId="4" applyFont="1" applyAlignment="1">
      <alignment horizontal="left"/>
    </xf>
    <xf numFmtId="0" fontId="5" fillId="0" borderId="0" xfId="4" applyAlignment="1">
      <alignment horizontal="right"/>
    </xf>
    <xf numFmtId="1" fontId="5" fillId="0" borderId="0" xfId="10" quotePrefix="1" applyNumberFormat="1" applyFont="1" applyFill="1" applyBorder="1">
      <alignment horizontal="left"/>
    </xf>
    <xf numFmtId="164" fontId="7" fillId="0" borderId="0" xfId="135" applyNumberFormat="1" applyAlignment="1">
      <alignment horizontal="right" wrapText="1"/>
    </xf>
    <xf numFmtId="1" fontId="10" fillId="0" borderId="0" xfId="10" quotePrefix="1" applyNumberFormat="1" applyFont="1" applyFill="1" applyBorder="1">
      <alignment horizontal="left"/>
    </xf>
    <xf numFmtId="164" fontId="10" fillId="0" borderId="0" xfId="4" applyNumberFormat="1" applyFont="1" applyAlignment="1">
      <alignment horizontal="right"/>
    </xf>
    <xf numFmtId="164" fontId="5" fillId="0" borderId="0" xfId="10" applyNumberFormat="1" applyFont="1" applyFill="1" applyBorder="1">
      <alignment horizontal="left"/>
    </xf>
    <xf numFmtId="0" fontId="20" fillId="0" borderId="0" xfId="4" applyFont="1"/>
    <xf numFmtId="0" fontId="38" fillId="3" borderId="0" xfId="67" applyFont="1" applyFill="1"/>
    <xf numFmtId="0" fontId="5" fillId="7" borderId="7" xfId="4" applyFill="1" applyBorder="1" applyAlignment="1">
      <alignment horizontal="right"/>
    </xf>
    <xf numFmtId="0" fontId="5" fillId="7" borderId="7" xfId="4" applyFill="1" applyBorder="1"/>
    <xf numFmtId="0" fontId="6" fillId="7" borderId="0" xfId="4" applyFont="1" applyFill="1"/>
    <xf numFmtId="0" fontId="5" fillId="7" borderId="0" xfId="4" applyFill="1"/>
    <xf numFmtId="0" fontId="6" fillId="7" borderId="0" xfId="4" applyFont="1" applyFill="1" applyAlignment="1">
      <alignment horizontal="right"/>
    </xf>
    <xf numFmtId="0" fontId="10" fillId="7" borderId="0" xfId="4" applyFont="1" applyFill="1" applyAlignment="1">
      <alignment horizontal="right"/>
    </xf>
    <xf numFmtId="0" fontId="10" fillId="7" borderId="0" xfId="4" applyFont="1" applyFill="1"/>
    <xf numFmtId="0" fontId="5" fillId="7" borderId="3" xfId="4" applyFill="1" applyBorder="1"/>
    <xf numFmtId="0" fontId="5" fillId="0" borderId="7" xfId="4" applyBorder="1" applyAlignment="1">
      <alignment horizontal="right"/>
    </xf>
    <xf numFmtId="166" fontId="5" fillId="0" borderId="0" xfId="4" applyNumberFormat="1"/>
    <xf numFmtId="3" fontId="10" fillId="0" borderId="3" xfId="4" applyNumberFormat="1" applyFont="1" applyBorder="1" applyAlignment="1">
      <alignment horizontal="right"/>
    </xf>
    <xf numFmtId="3" fontId="5" fillId="7" borderId="7" xfId="4" applyNumberFormat="1" applyFill="1" applyBorder="1"/>
    <xf numFmtId="0" fontId="7" fillId="7" borderId="0" xfId="4" applyFont="1" applyFill="1"/>
    <xf numFmtId="3" fontId="5" fillId="7" borderId="3" xfId="4" applyNumberFormat="1" applyFill="1" applyBorder="1"/>
    <xf numFmtId="0" fontId="5" fillId="7" borderId="3" xfId="128" applyFill="1" applyBorder="1" applyAlignment="1">
      <alignment horizontal="right"/>
    </xf>
    <xf numFmtId="0" fontId="7" fillId="0" borderId="0" xfId="4" applyFont="1" applyAlignment="1">
      <alignment wrapText="1"/>
    </xf>
    <xf numFmtId="3" fontId="5" fillId="0" borderId="0" xfId="4" applyNumberFormat="1" applyAlignment="1">
      <alignment wrapText="1"/>
    </xf>
    <xf numFmtId="0" fontId="5" fillId="0" borderId="0" xfId="4" applyAlignment="1">
      <alignment wrapText="1"/>
    </xf>
    <xf numFmtId="0" fontId="7" fillId="0" borderId="0" xfId="4" applyFont="1" applyAlignment="1">
      <alignment horizontal="right"/>
    </xf>
    <xf numFmtId="0" fontId="39" fillId="0" borderId="0" xfId="136" applyFont="1" applyAlignment="1">
      <alignment vertical="center" wrapText="1"/>
    </xf>
    <xf numFmtId="0" fontId="5" fillId="7" borderId="3" xfId="4" applyFill="1" applyBorder="1" applyAlignment="1">
      <alignment horizontal="right"/>
    </xf>
    <xf numFmtId="43" fontId="12" fillId="0" borderId="0" xfId="28" applyFont="1" applyBorder="1" applyAlignment="1">
      <alignment horizontal="right"/>
    </xf>
    <xf numFmtId="43" fontId="5" fillId="0" borderId="0" xfId="28" applyFont="1" applyFill="1" applyBorder="1" applyAlignment="1">
      <alignment horizontal="right"/>
    </xf>
    <xf numFmtId="43" fontId="7" fillId="0" borderId="0" xfId="28" applyFont="1" applyFill="1" applyBorder="1" applyAlignment="1">
      <alignment horizontal="right" wrapText="1"/>
    </xf>
    <xf numFmtId="43" fontId="12" fillId="0" borderId="0" xfId="28" applyFont="1" applyFill="1" applyBorder="1" applyAlignment="1">
      <alignment horizontal="right" wrapText="1"/>
    </xf>
    <xf numFmtId="43" fontId="10" fillId="0" borderId="0" xfId="28" applyFont="1" applyBorder="1" applyAlignment="1">
      <alignment horizontal="right"/>
    </xf>
    <xf numFmtId="43" fontId="10" fillId="0" borderId="0" xfId="28" applyFont="1" applyFill="1" applyBorder="1" applyAlignment="1">
      <alignment horizontal="right"/>
    </xf>
    <xf numFmtId="43" fontId="6" fillId="0" borderId="0" xfId="28" applyFont="1" applyFill="1" applyBorder="1" applyAlignment="1">
      <alignment horizontal="right" wrapText="1"/>
    </xf>
    <xf numFmtId="43" fontId="20" fillId="0" borderId="0" xfId="28" applyFont="1" applyFill="1" applyBorder="1" applyAlignment="1">
      <alignment horizontal="right" wrapText="1"/>
    </xf>
    <xf numFmtId="2" fontId="10" fillId="0" borderId="0" xfId="4" applyNumberFormat="1" applyFont="1"/>
    <xf numFmtId="3" fontId="12" fillId="0" borderId="0" xfId="4" applyNumberFormat="1" applyFont="1"/>
    <xf numFmtId="3" fontId="20" fillId="0" borderId="0" xfId="4" applyNumberFormat="1" applyFont="1"/>
    <xf numFmtId="0" fontId="6" fillId="0" borderId="0" xfId="4" applyFont="1" applyAlignment="1">
      <alignment horizontal="right" vertical="center"/>
    </xf>
    <xf numFmtId="1" fontId="10" fillId="0" borderId="0" xfId="4" applyNumberFormat="1" applyFont="1"/>
    <xf numFmtId="164" fontId="6" fillId="0" borderId="0" xfId="4" applyNumberFormat="1" applyFont="1" applyAlignment="1">
      <alignment vertical="center"/>
    </xf>
    <xf numFmtId="1" fontId="6" fillId="0" borderId="0" xfId="4" applyNumberFormat="1" applyFont="1" applyAlignment="1">
      <alignment vertical="center"/>
    </xf>
    <xf numFmtId="165" fontId="6" fillId="0" borderId="0" xfId="4" applyNumberFormat="1" applyFont="1" applyAlignment="1">
      <alignment vertical="center"/>
    </xf>
    <xf numFmtId="2" fontId="6" fillId="0" borderId="0" xfId="4" applyNumberFormat="1" applyFont="1" applyAlignment="1">
      <alignment vertical="center"/>
    </xf>
    <xf numFmtId="2" fontId="12" fillId="0" borderId="0" xfId="1" applyNumberFormat="1" applyFont="1" applyBorder="1" applyAlignment="1" applyProtection="1">
      <alignment horizontal="right"/>
    </xf>
    <xf numFmtId="9" fontId="12" fillId="0" borderId="0" xfId="444" applyFont="1"/>
    <xf numFmtId="167" fontId="12" fillId="0" borderId="0" xfId="444" applyNumberFormat="1" applyFont="1"/>
    <xf numFmtId="0" fontId="2" fillId="0" borderId="0" xfId="49" applyFont="1"/>
    <xf numFmtId="0" fontId="12" fillId="0" borderId="3" xfId="1" applyFont="1" applyBorder="1" applyProtection="1"/>
    <xf numFmtId="164" fontId="4" fillId="0" borderId="3" xfId="1" applyNumberFormat="1" applyFont="1" applyBorder="1" applyAlignment="1" applyProtection="1">
      <alignment horizontal="right"/>
    </xf>
    <xf numFmtId="165" fontId="20" fillId="0" borderId="3" xfId="1" applyNumberFormat="1" applyFont="1" applyBorder="1" applyAlignment="1" applyProtection="1">
      <alignment horizontal="right"/>
    </xf>
    <xf numFmtId="165" fontId="2" fillId="0" borderId="0" xfId="1" applyNumberFormat="1" applyFont="1" applyBorder="1" applyAlignment="1" applyProtection="1">
      <alignment horizontal="right"/>
    </xf>
    <xf numFmtId="164" fontId="2" fillId="0" borderId="0" xfId="1" applyNumberFormat="1" applyFont="1" applyBorder="1" applyAlignment="1" applyProtection="1">
      <alignment horizontal="right"/>
    </xf>
    <xf numFmtId="0" fontId="7" fillId="0" borderId="3" xfId="4" quotePrefix="1" applyFont="1" applyBorder="1" applyAlignment="1">
      <alignment horizontal="left"/>
    </xf>
    <xf numFmtId="164" fontId="12" fillId="0" borderId="3" xfId="1" applyNumberFormat="1" applyFont="1" applyBorder="1" applyAlignment="1" applyProtection="1">
      <alignment horizontal="right"/>
    </xf>
    <xf numFmtId="165" fontId="12" fillId="0" borderId="3" xfId="1" applyNumberFormat="1" applyFont="1" applyBorder="1" applyAlignment="1" applyProtection="1">
      <alignment horizontal="right"/>
    </xf>
    <xf numFmtId="2" fontId="12" fillId="0" borderId="3" xfId="1" applyNumberFormat="1" applyFont="1" applyBorder="1" applyAlignment="1" applyProtection="1">
      <alignment horizontal="right"/>
    </xf>
    <xf numFmtId="0" fontId="27" fillId="4" borderId="0" xfId="442" applyFill="1"/>
    <xf numFmtId="0" fontId="27" fillId="5" borderId="0" xfId="442" applyFill="1"/>
    <xf numFmtId="0" fontId="27" fillId="6" borderId="0" xfId="442" applyFill="1"/>
    <xf numFmtId="0" fontId="27" fillId="7" borderId="0" xfId="442" applyFill="1"/>
    <xf numFmtId="0" fontId="27" fillId="8" borderId="0" xfId="442" applyFill="1" applyAlignment="1">
      <alignment horizontal="left"/>
    </xf>
    <xf numFmtId="9" fontId="12" fillId="0" borderId="0" xfId="444" applyFont="1" applyBorder="1" applyProtection="1"/>
    <xf numFmtId="0" fontId="45" fillId="0" borderId="0" xfId="0" applyFont="1"/>
    <xf numFmtId="167" fontId="46" fillId="0" borderId="0" xfId="6" applyNumberFormat="1" applyFont="1" applyBorder="1"/>
    <xf numFmtId="0" fontId="33" fillId="3" borderId="0" xfId="49" applyFont="1" applyFill="1" applyAlignment="1">
      <alignment horizontal="center"/>
    </xf>
    <xf numFmtId="0" fontId="10" fillId="3" borderId="0" xfId="49" applyFont="1" applyFill="1" applyAlignment="1">
      <alignment horizontal="center"/>
    </xf>
    <xf numFmtId="0" fontId="16" fillId="3" borderId="0" xfId="48" applyFill="1" applyBorder="1" applyAlignment="1" applyProtection="1">
      <alignment horizontal="left" vertical="center"/>
    </xf>
    <xf numFmtId="0" fontId="6" fillId="0" borderId="0" xfId="5" quotePrefix="1" applyFont="1" applyAlignment="1">
      <alignment horizontal="left"/>
    </xf>
    <xf numFmtId="0" fontId="12" fillId="0" borderId="0" xfId="0" applyFont="1"/>
    <xf numFmtId="0" fontId="12" fillId="0" borderId="0" xfId="1" applyFont="1" applyBorder="1" applyProtection="1"/>
    <xf numFmtId="0" fontId="0" fillId="0" borderId="0" xfId="0"/>
  </cellXfs>
  <cellStyles count="452">
    <cellStyle name="0 d.p." xfId="7" xr:uid="{00000000-0005-0000-0000-000000000000}"/>
    <cellStyle name="0 d.p. 2" xfId="447" xr:uid="{00000000-0005-0000-0000-000001000000}"/>
    <cellStyle name="1 d.p." xfId="8" xr:uid="{00000000-0005-0000-0000-000002000000}"/>
    <cellStyle name="1 d.p. 2" xfId="449" xr:uid="{00000000-0005-0000-0000-000003000000}"/>
    <cellStyle name="2 d.p." xfId="9" xr:uid="{00000000-0005-0000-0000-000004000000}"/>
    <cellStyle name="Category" xfId="10" xr:uid="{00000000-0005-0000-0000-000005000000}"/>
    <cellStyle name="Category 2" xfId="422" xr:uid="{00000000-0005-0000-0000-000006000000}"/>
    <cellStyle name="Category Total" xfId="11" xr:uid="{00000000-0005-0000-0000-000007000000}"/>
    <cellStyle name="Category Total 10" xfId="12" xr:uid="{00000000-0005-0000-0000-000008000000}"/>
    <cellStyle name="Category Total 11" xfId="13" xr:uid="{00000000-0005-0000-0000-000009000000}"/>
    <cellStyle name="Category Total 12" xfId="14" xr:uid="{00000000-0005-0000-0000-00000A000000}"/>
    <cellStyle name="Category Total 13" xfId="15" xr:uid="{00000000-0005-0000-0000-00000B000000}"/>
    <cellStyle name="Category Total 14" xfId="16" xr:uid="{00000000-0005-0000-0000-00000C000000}"/>
    <cellStyle name="Category Total 15" xfId="423" xr:uid="{00000000-0005-0000-0000-00000D000000}"/>
    <cellStyle name="Category Total 2" xfId="17" xr:uid="{00000000-0005-0000-0000-00000E000000}"/>
    <cellStyle name="Category Total 3" xfId="18" xr:uid="{00000000-0005-0000-0000-00000F000000}"/>
    <cellStyle name="Category Total 4" xfId="19" xr:uid="{00000000-0005-0000-0000-000010000000}"/>
    <cellStyle name="Category Total 5" xfId="20" xr:uid="{00000000-0005-0000-0000-000011000000}"/>
    <cellStyle name="Category Total 6" xfId="21" xr:uid="{00000000-0005-0000-0000-000012000000}"/>
    <cellStyle name="Category Total 7" xfId="22" xr:uid="{00000000-0005-0000-0000-000013000000}"/>
    <cellStyle name="Category Total 8" xfId="23" xr:uid="{00000000-0005-0000-0000-000014000000}"/>
    <cellStyle name="Category Total 9" xfId="24" xr:uid="{00000000-0005-0000-0000-000015000000}"/>
    <cellStyle name="Comma 14" xfId="25" xr:uid="{00000000-0005-0000-0000-000016000000}"/>
    <cellStyle name="Comma 14 2" xfId="26" xr:uid="{00000000-0005-0000-0000-000017000000}"/>
    <cellStyle name="Comma 2" xfId="27" xr:uid="{00000000-0005-0000-0000-000018000000}"/>
    <cellStyle name="Comma 3" xfId="424" xr:uid="{00000000-0005-0000-0000-000019000000}"/>
    <cellStyle name="Comma 3 2" xfId="28" xr:uid="{00000000-0005-0000-0000-00001A000000}"/>
    <cellStyle name="Comma 3 2 2" xfId="425" xr:uid="{00000000-0005-0000-0000-00001B000000}"/>
    <cellStyle name="Comma 61" xfId="29" xr:uid="{00000000-0005-0000-0000-00001C000000}"/>
    <cellStyle name="Comma 61 2" xfId="30" xr:uid="{00000000-0005-0000-0000-00001D000000}"/>
    <cellStyle name="Comma 62" xfId="31" xr:uid="{00000000-0005-0000-0000-00001E000000}"/>
    <cellStyle name="Comma 62 2" xfId="32" xr:uid="{00000000-0005-0000-0000-00001F000000}"/>
    <cellStyle name="Comma 63" xfId="33" xr:uid="{00000000-0005-0000-0000-000020000000}"/>
    <cellStyle name="Comma 63 2" xfId="34" xr:uid="{00000000-0005-0000-0000-000021000000}"/>
    <cellStyle name="Comma 64" xfId="35" xr:uid="{00000000-0005-0000-0000-000022000000}"/>
    <cellStyle name="Comma 64 2" xfId="36" xr:uid="{00000000-0005-0000-0000-000023000000}"/>
    <cellStyle name="Comma 65" xfId="37" xr:uid="{00000000-0005-0000-0000-000024000000}"/>
    <cellStyle name="Comma 65 2" xfId="38" xr:uid="{00000000-0005-0000-0000-000025000000}"/>
    <cellStyle name="Comma 91" xfId="39" xr:uid="{00000000-0005-0000-0000-000026000000}"/>
    <cellStyle name="Comma 91 2" xfId="40" xr:uid="{00000000-0005-0000-0000-000027000000}"/>
    <cellStyle name="Comma 92" xfId="41" xr:uid="{00000000-0005-0000-0000-000028000000}"/>
    <cellStyle name="Comma 92 2" xfId="42" xr:uid="{00000000-0005-0000-0000-000029000000}"/>
    <cellStyle name="Comma 93" xfId="43" xr:uid="{00000000-0005-0000-0000-00002A000000}"/>
    <cellStyle name="Comma 93 2" xfId="44" xr:uid="{00000000-0005-0000-0000-00002B000000}"/>
    <cellStyle name="Comma 94" xfId="45" xr:uid="{00000000-0005-0000-0000-00002C000000}"/>
    <cellStyle name="Comma 95" xfId="46" xr:uid="{00000000-0005-0000-0000-00002D000000}"/>
    <cellStyle name="Comma 95 2" xfId="47" xr:uid="{00000000-0005-0000-0000-00002E000000}"/>
    <cellStyle name="Hyperlink" xfId="442" builtinId="8"/>
    <cellStyle name="Hyperlink 2" xfId="48" xr:uid="{00000000-0005-0000-0000-000030000000}"/>
    <cellStyle name="Hyperlink 3" xfId="3" xr:uid="{00000000-0005-0000-0000-000031000000}"/>
    <cellStyle name="Normal" xfId="0" builtinId="0"/>
    <cellStyle name="Normal 10" xfId="49" xr:uid="{00000000-0005-0000-0000-000033000000}"/>
    <cellStyle name="Normal 10 2" xfId="50" xr:uid="{00000000-0005-0000-0000-000034000000}"/>
    <cellStyle name="Normal 10 3" xfId="51" xr:uid="{00000000-0005-0000-0000-000035000000}"/>
    <cellStyle name="Normal 10 4" xfId="52" xr:uid="{00000000-0005-0000-0000-000036000000}"/>
    <cellStyle name="Normal 10 5" xfId="53" xr:uid="{00000000-0005-0000-0000-000037000000}"/>
    <cellStyle name="Normal 10 6" xfId="54" xr:uid="{00000000-0005-0000-0000-000038000000}"/>
    <cellStyle name="Normal 10 7" xfId="446" xr:uid="{00000000-0005-0000-0000-000039000000}"/>
    <cellStyle name="Normal 11 2" xfId="55" xr:uid="{00000000-0005-0000-0000-00003A000000}"/>
    <cellStyle name="Normal 11 2 2" xfId="56" xr:uid="{00000000-0005-0000-0000-00003B000000}"/>
    <cellStyle name="Normal 12 2" xfId="57" xr:uid="{00000000-0005-0000-0000-00003C000000}"/>
    <cellStyle name="Normal 12 2 2" xfId="58" xr:uid="{00000000-0005-0000-0000-00003D000000}"/>
    <cellStyle name="Normal 13" xfId="59" xr:uid="{00000000-0005-0000-0000-00003E000000}"/>
    <cellStyle name="Normal 13 2" xfId="60" xr:uid="{00000000-0005-0000-0000-00003F000000}"/>
    <cellStyle name="Normal 13 3" xfId="448" xr:uid="{00000000-0005-0000-0000-000040000000}"/>
    <cellStyle name="Normal 14" xfId="61" xr:uid="{00000000-0005-0000-0000-000041000000}"/>
    <cellStyle name="Normal 14 2" xfId="62" xr:uid="{00000000-0005-0000-0000-000042000000}"/>
    <cellStyle name="Normal 14 3" xfId="451" xr:uid="{00000000-0005-0000-0000-000043000000}"/>
    <cellStyle name="Normal 15" xfId="63" xr:uid="{00000000-0005-0000-0000-000044000000}"/>
    <cellStyle name="Normal 15 2" xfId="64" xr:uid="{00000000-0005-0000-0000-000045000000}"/>
    <cellStyle name="Normal 16 2" xfId="65" xr:uid="{00000000-0005-0000-0000-000046000000}"/>
    <cellStyle name="Normal 16 2 2" xfId="66" xr:uid="{00000000-0005-0000-0000-000047000000}"/>
    <cellStyle name="Normal 19" xfId="67" xr:uid="{00000000-0005-0000-0000-000048000000}"/>
    <cellStyle name="Normal 19 2" xfId="68" xr:uid="{00000000-0005-0000-0000-000049000000}"/>
    <cellStyle name="Normal 2" xfId="4" xr:uid="{00000000-0005-0000-0000-00004A000000}"/>
    <cellStyle name="Normal 2 10" xfId="69" xr:uid="{00000000-0005-0000-0000-00004B000000}"/>
    <cellStyle name="Normal 2 10 2" xfId="426" xr:uid="{00000000-0005-0000-0000-00004C000000}"/>
    <cellStyle name="Normal 2 11" xfId="70" xr:uid="{00000000-0005-0000-0000-00004D000000}"/>
    <cellStyle name="Normal 2 12" xfId="71" xr:uid="{00000000-0005-0000-0000-00004E000000}"/>
    <cellStyle name="Normal 2 13" xfId="72" xr:uid="{00000000-0005-0000-0000-00004F000000}"/>
    <cellStyle name="Normal 2 14" xfId="73" xr:uid="{00000000-0005-0000-0000-000050000000}"/>
    <cellStyle name="Normal 2 14 2" xfId="74" xr:uid="{00000000-0005-0000-0000-000051000000}"/>
    <cellStyle name="Normal 2 14 2 2" xfId="427" xr:uid="{00000000-0005-0000-0000-000052000000}"/>
    <cellStyle name="Normal 2 14 2 2 2" xfId="428" xr:uid="{00000000-0005-0000-0000-000053000000}"/>
    <cellStyle name="Normal 2 15" xfId="75" xr:uid="{00000000-0005-0000-0000-000054000000}"/>
    <cellStyle name="Normal 2 16" xfId="429" xr:uid="{00000000-0005-0000-0000-000055000000}"/>
    <cellStyle name="Normal 2 2" xfId="5" xr:uid="{00000000-0005-0000-0000-000056000000}"/>
    <cellStyle name="Normal 2 2 2" xfId="1" xr:uid="{00000000-0005-0000-0000-000057000000}"/>
    <cellStyle name="Normal 2 2 3" xfId="430" xr:uid="{00000000-0005-0000-0000-000058000000}"/>
    <cellStyle name="Normal 2 3" xfId="76" xr:uid="{00000000-0005-0000-0000-000059000000}"/>
    <cellStyle name="Normal 2 4" xfId="77" xr:uid="{00000000-0005-0000-0000-00005A000000}"/>
    <cellStyle name="Normal 2 5" xfId="78" xr:uid="{00000000-0005-0000-0000-00005B000000}"/>
    <cellStyle name="Normal 2 6" xfId="79" xr:uid="{00000000-0005-0000-0000-00005C000000}"/>
    <cellStyle name="Normal 2 7" xfId="80" xr:uid="{00000000-0005-0000-0000-00005D000000}"/>
    <cellStyle name="Normal 2 8" xfId="81" xr:uid="{00000000-0005-0000-0000-00005E000000}"/>
    <cellStyle name="Normal 2 9" xfId="82" xr:uid="{00000000-0005-0000-0000-00005F000000}"/>
    <cellStyle name="Normal 2 9 2" xfId="450" xr:uid="{00000000-0005-0000-0000-000060000000}"/>
    <cellStyle name="Normal 20" xfId="431" xr:uid="{00000000-0005-0000-0000-000061000000}"/>
    <cellStyle name="Normal 22" xfId="432" xr:uid="{00000000-0005-0000-0000-000062000000}"/>
    <cellStyle name="Normal 24" xfId="433" xr:uid="{00000000-0005-0000-0000-000063000000}"/>
    <cellStyle name="Normal 3" xfId="2" xr:uid="{00000000-0005-0000-0000-000064000000}"/>
    <cellStyle name="Normal 3 2" xfId="83" xr:uid="{00000000-0005-0000-0000-000065000000}"/>
    <cellStyle name="Normal 4" xfId="84" xr:uid="{00000000-0005-0000-0000-000066000000}"/>
    <cellStyle name="Normal 4 2" xfId="85" xr:uid="{00000000-0005-0000-0000-000067000000}"/>
    <cellStyle name="Normal 4 3" xfId="86" xr:uid="{00000000-0005-0000-0000-000068000000}"/>
    <cellStyle name="Normal 48" xfId="87" xr:uid="{00000000-0005-0000-0000-000069000000}"/>
    <cellStyle name="Normal 48 2" xfId="88" xr:uid="{00000000-0005-0000-0000-00006A000000}"/>
    <cellStyle name="Normal 48 2 2" xfId="89" xr:uid="{00000000-0005-0000-0000-00006B000000}"/>
    <cellStyle name="Normal 48 3" xfId="90" xr:uid="{00000000-0005-0000-0000-00006C000000}"/>
    <cellStyle name="Normal 49" xfId="91" xr:uid="{00000000-0005-0000-0000-00006D000000}"/>
    <cellStyle name="Normal 49 2" xfId="92" xr:uid="{00000000-0005-0000-0000-00006E000000}"/>
    <cellStyle name="Normal 49 2 2" xfId="93" xr:uid="{00000000-0005-0000-0000-00006F000000}"/>
    <cellStyle name="Normal 49 3" xfId="94" xr:uid="{00000000-0005-0000-0000-000070000000}"/>
    <cellStyle name="Normal 5" xfId="95" xr:uid="{00000000-0005-0000-0000-000071000000}"/>
    <cellStyle name="Normal 51" xfId="96" xr:uid="{00000000-0005-0000-0000-000072000000}"/>
    <cellStyle name="Normal 51 2" xfId="97" xr:uid="{00000000-0005-0000-0000-000073000000}"/>
    <cellStyle name="Normal 51 2 2" xfId="98" xr:uid="{00000000-0005-0000-0000-000074000000}"/>
    <cellStyle name="Normal 51 3" xfId="99" xr:uid="{00000000-0005-0000-0000-000075000000}"/>
    <cellStyle name="Normal 52" xfId="100" xr:uid="{00000000-0005-0000-0000-000076000000}"/>
    <cellStyle name="Normal 52 2" xfId="101" xr:uid="{00000000-0005-0000-0000-000077000000}"/>
    <cellStyle name="Normal 52 2 2" xfId="102" xr:uid="{00000000-0005-0000-0000-000078000000}"/>
    <cellStyle name="Normal 52 3" xfId="103" xr:uid="{00000000-0005-0000-0000-000079000000}"/>
    <cellStyle name="Normal 56" xfId="104" xr:uid="{00000000-0005-0000-0000-00007A000000}"/>
    <cellStyle name="Normal 56 2" xfId="105" xr:uid="{00000000-0005-0000-0000-00007B000000}"/>
    <cellStyle name="Normal 56 2 2" xfId="106" xr:uid="{00000000-0005-0000-0000-00007C000000}"/>
    <cellStyle name="Normal 56 3" xfId="107" xr:uid="{00000000-0005-0000-0000-00007D000000}"/>
    <cellStyle name="Normal 57" xfId="108" xr:uid="{00000000-0005-0000-0000-00007E000000}"/>
    <cellStyle name="Normal 57 2" xfId="109" xr:uid="{00000000-0005-0000-0000-00007F000000}"/>
    <cellStyle name="Normal 57 2 2" xfId="110" xr:uid="{00000000-0005-0000-0000-000080000000}"/>
    <cellStyle name="Normal 57 3" xfId="111" xr:uid="{00000000-0005-0000-0000-000081000000}"/>
    <cellStyle name="Normal 6" xfId="112" xr:uid="{00000000-0005-0000-0000-000082000000}"/>
    <cellStyle name="Normal 60" xfId="113" xr:uid="{00000000-0005-0000-0000-000083000000}"/>
    <cellStyle name="Normal 60 2" xfId="114" xr:uid="{00000000-0005-0000-0000-000084000000}"/>
    <cellStyle name="Normal 60 2 2" xfId="115" xr:uid="{00000000-0005-0000-0000-000085000000}"/>
    <cellStyle name="Normal 60 3" xfId="116" xr:uid="{00000000-0005-0000-0000-000086000000}"/>
    <cellStyle name="Normal 7" xfId="117" xr:uid="{00000000-0005-0000-0000-000087000000}"/>
    <cellStyle name="Normal 8" xfId="434" xr:uid="{00000000-0005-0000-0000-000088000000}"/>
    <cellStyle name="Normal 8 2" xfId="118" xr:uid="{00000000-0005-0000-0000-000089000000}"/>
    <cellStyle name="Normal 8 3" xfId="119" xr:uid="{00000000-0005-0000-0000-00008A000000}"/>
    <cellStyle name="Normal 8 4" xfId="120" xr:uid="{00000000-0005-0000-0000-00008B000000}"/>
    <cellStyle name="Normal 8 5" xfId="121" xr:uid="{00000000-0005-0000-0000-00008C000000}"/>
    <cellStyle name="Normal 8 6" xfId="122" xr:uid="{00000000-0005-0000-0000-00008D000000}"/>
    <cellStyle name="Normal 89" xfId="123" xr:uid="{00000000-0005-0000-0000-00008E000000}"/>
    <cellStyle name="Normal 9 2" xfId="124" xr:uid="{00000000-0005-0000-0000-00008F000000}"/>
    <cellStyle name="Normal 9 3" xfId="125" xr:uid="{00000000-0005-0000-0000-000090000000}"/>
    <cellStyle name="Normal 9 4" xfId="126" xr:uid="{00000000-0005-0000-0000-000091000000}"/>
    <cellStyle name="Normal 9 5" xfId="127" xr:uid="{00000000-0005-0000-0000-000092000000}"/>
    <cellStyle name="Normal 90" xfId="128" xr:uid="{00000000-0005-0000-0000-000093000000}"/>
    <cellStyle name="Normal 90 2" xfId="129" xr:uid="{00000000-0005-0000-0000-000094000000}"/>
    <cellStyle name="Normal 91" xfId="130" xr:uid="{00000000-0005-0000-0000-000095000000}"/>
    <cellStyle name="Normal 91 2" xfId="131" xr:uid="{00000000-0005-0000-0000-000096000000}"/>
    <cellStyle name="Normal 91 3" xfId="435" xr:uid="{00000000-0005-0000-0000-000097000000}"/>
    <cellStyle name="Normal 92" xfId="132" xr:uid="{00000000-0005-0000-0000-000098000000}"/>
    <cellStyle name="Normal 92 2" xfId="133" xr:uid="{00000000-0005-0000-0000-000099000000}"/>
    <cellStyle name="Normal 92 3" xfId="436" xr:uid="{00000000-0005-0000-0000-00009A000000}"/>
    <cellStyle name="Normal_data" xfId="134" xr:uid="{00000000-0005-0000-0000-00009B000000}"/>
    <cellStyle name="Normal_data 2" xfId="135" xr:uid="{00000000-0005-0000-0000-00009C000000}"/>
    <cellStyle name="Normal_Sheet1 2" xfId="136" xr:uid="{00000000-0005-0000-0000-00009D000000}"/>
    <cellStyle name="Normal_Sheet1 3 2" xfId="440" xr:uid="{00000000-0005-0000-0000-00009E000000}"/>
    <cellStyle name="Normal_Sheet1 4" xfId="438" xr:uid="{00000000-0005-0000-0000-00009F000000}"/>
    <cellStyle name="Normal_Sheet2 2 2" xfId="439" xr:uid="{00000000-0005-0000-0000-0000A0000000}"/>
    <cellStyle name="Normal_Sheet3 2 2" xfId="441" xr:uid="{00000000-0005-0000-0000-0000A1000000}"/>
    <cellStyle name="Note 10" xfId="137" xr:uid="{00000000-0005-0000-0000-0000A2000000}"/>
    <cellStyle name="Note 10 2" xfId="138" xr:uid="{00000000-0005-0000-0000-0000A3000000}"/>
    <cellStyle name="Note 11" xfId="139" xr:uid="{00000000-0005-0000-0000-0000A4000000}"/>
    <cellStyle name="Note 11 2" xfId="140" xr:uid="{00000000-0005-0000-0000-0000A5000000}"/>
    <cellStyle name="Note 12" xfId="141" xr:uid="{00000000-0005-0000-0000-0000A6000000}"/>
    <cellStyle name="Note 12 2" xfId="142" xr:uid="{00000000-0005-0000-0000-0000A7000000}"/>
    <cellStyle name="Note 13" xfId="143" xr:uid="{00000000-0005-0000-0000-0000A8000000}"/>
    <cellStyle name="Note 13 2" xfId="144" xr:uid="{00000000-0005-0000-0000-0000A9000000}"/>
    <cellStyle name="Note 14" xfId="145" xr:uid="{00000000-0005-0000-0000-0000AA000000}"/>
    <cellStyle name="Note 14 2" xfId="146" xr:uid="{00000000-0005-0000-0000-0000AB000000}"/>
    <cellStyle name="Note 15" xfId="147" xr:uid="{00000000-0005-0000-0000-0000AC000000}"/>
    <cellStyle name="Note 15 2" xfId="148" xr:uid="{00000000-0005-0000-0000-0000AD000000}"/>
    <cellStyle name="Note 16" xfId="149" xr:uid="{00000000-0005-0000-0000-0000AE000000}"/>
    <cellStyle name="Note 16 2" xfId="150" xr:uid="{00000000-0005-0000-0000-0000AF000000}"/>
    <cellStyle name="Note 17" xfId="151" xr:uid="{00000000-0005-0000-0000-0000B0000000}"/>
    <cellStyle name="Note 17 2" xfId="152" xr:uid="{00000000-0005-0000-0000-0000B1000000}"/>
    <cellStyle name="Note 18" xfId="153" xr:uid="{00000000-0005-0000-0000-0000B2000000}"/>
    <cellStyle name="Note 18 2" xfId="154" xr:uid="{00000000-0005-0000-0000-0000B3000000}"/>
    <cellStyle name="Note 19" xfId="155" xr:uid="{00000000-0005-0000-0000-0000B4000000}"/>
    <cellStyle name="Note 19 2" xfId="156" xr:uid="{00000000-0005-0000-0000-0000B5000000}"/>
    <cellStyle name="Note 2" xfId="157" xr:uid="{00000000-0005-0000-0000-0000B6000000}"/>
    <cellStyle name="Note 2 2" xfId="158" xr:uid="{00000000-0005-0000-0000-0000B7000000}"/>
    <cellStyle name="Note 2 3" xfId="159" xr:uid="{00000000-0005-0000-0000-0000B8000000}"/>
    <cellStyle name="Note 2 4" xfId="160" xr:uid="{00000000-0005-0000-0000-0000B9000000}"/>
    <cellStyle name="Note 2 5" xfId="161" xr:uid="{00000000-0005-0000-0000-0000BA000000}"/>
    <cellStyle name="Note 2 6" xfId="162" xr:uid="{00000000-0005-0000-0000-0000BB000000}"/>
    <cellStyle name="Note 20" xfId="163" xr:uid="{00000000-0005-0000-0000-0000BC000000}"/>
    <cellStyle name="Note 20 2" xfId="164" xr:uid="{00000000-0005-0000-0000-0000BD000000}"/>
    <cellStyle name="Note 21" xfId="165" xr:uid="{00000000-0005-0000-0000-0000BE000000}"/>
    <cellStyle name="Note 21 2" xfId="166" xr:uid="{00000000-0005-0000-0000-0000BF000000}"/>
    <cellStyle name="Note 22" xfId="167" xr:uid="{00000000-0005-0000-0000-0000C0000000}"/>
    <cellStyle name="Note 22 2" xfId="168" xr:uid="{00000000-0005-0000-0000-0000C1000000}"/>
    <cellStyle name="Note 23" xfId="169" xr:uid="{00000000-0005-0000-0000-0000C2000000}"/>
    <cellStyle name="Note 23 2" xfId="170" xr:uid="{00000000-0005-0000-0000-0000C3000000}"/>
    <cellStyle name="Note 24" xfId="171" xr:uid="{00000000-0005-0000-0000-0000C4000000}"/>
    <cellStyle name="Note 24 2" xfId="172" xr:uid="{00000000-0005-0000-0000-0000C5000000}"/>
    <cellStyle name="Note 25" xfId="173" xr:uid="{00000000-0005-0000-0000-0000C6000000}"/>
    <cellStyle name="Note 25 2" xfId="174" xr:uid="{00000000-0005-0000-0000-0000C7000000}"/>
    <cellStyle name="Note 26" xfId="175" xr:uid="{00000000-0005-0000-0000-0000C8000000}"/>
    <cellStyle name="Note 26 2" xfId="176" xr:uid="{00000000-0005-0000-0000-0000C9000000}"/>
    <cellStyle name="Note 27" xfId="177" xr:uid="{00000000-0005-0000-0000-0000CA000000}"/>
    <cellStyle name="Note 27 2" xfId="178" xr:uid="{00000000-0005-0000-0000-0000CB000000}"/>
    <cellStyle name="Note 28" xfId="179" xr:uid="{00000000-0005-0000-0000-0000CC000000}"/>
    <cellStyle name="Note 28 2" xfId="180" xr:uid="{00000000-0005-0000-0000-0000CD000000}"/>
    <cellStyle name="Note 29" xfId="181" xr:uid="{00000000-0005-0000-0000-0000CE000000}"/>
    <cellStyle name="Note 29 2" xfId="182" xr:uid="{00000000-0005-0000-0000-0000CF000000}"/>
    <cellStyle name="Note 3" xfId="183" xr:uid="{00000000-0005-0000-0000-0000D0000000}"/>
    <cellStyle name="Note 3 2" xfId="184" xr:uid="{00000000-0005-0000-0000-0000D1000000}"/>
    <cellStyle name="Note 3 3" xfId="185" xr:uid="{00000000-0005-0000-0000-0000D2000000}"/>
    <cellStyle name="Note 3 4" xfId="186" xr:uid="{00000000-0005-0000-0000-0000D3000000}"/>
    <cellStyle name="Note 3 5" xfId="187" xr:uid="{00000000-0005-0000-0000-0000D4000000}"/>
    <cellStyle name="Note 3 6" xfId="188" xr:uid="{00000000-0005-0000-0000-0000D5000000}"/>
    <cellStyle name="Note 30" xfId="189" xr:uid="{00000000-0005-0000-0000-0000D6000000}"/>
    <cellStyle name="Note 30 2" xfId="190" xr:uid="{00000000-0005-0000-0000-0000D7000000}"/>
    <cellStyle name="Note 31" xfId="191" xr:uid="{00000000-0005-0000-0000-0000D8000000}"/>
    <cellStyle name="Note 31 2" xfId="192" xr:uid="{00000000-0005-0000-0000-0000D9000000}"/>
    <cellStyle name="Note 32" xfId="193" xr:uid="{00000000-0005-0000-0000-0000DA000000}"/>
    <cellStyle name="Note 32 2" xfId="194" xr:uid="{00000000-0005-0000-0000-0000DB000000}"/>
    <cellStyle name="Note 33" xfId="195" xr:uid="{00000000-0005-0000-0000-0000DC000000}"/>
    <cellStyle name="Note 33 2" xfId="196" xr:uid="{00000000-0005-0000-0000-0000DD000000}"/>
    <cellStyle name="Note 34" xfId="197" xr:uid="{00000000-0005-0000-0000-0000DE000000}"/>
    <cellStyle name="Note 34 2" xfId="198" xr:uid="{00000000-0005-0000-0000-0000DF000000}"/>
    <cellStyle name="Note 35" xfId="199" xr:uid="{00000000-0005-0000-0000-0000E0000000}"/>
    <cellStyle name="Note 35 2" xfId="200" xr:uid="{00000000-0005-0000-0000-0000E1000000}"/>
    <cellStyle name="Note 36" xfId="201" xr:uid="{00000000-0005-0000-0000-0000E2000000}"/>
    <cellStyle name="Note 36 2" xfId="202" xr:uid="{00000000-0005-0000-0000-0000E3000000}"/>
    <cellStyle name="Note 37" xfId="203" xr:uid="{00000000-0005-0000-0000-0000E4000000}"/>
    <cellStyle name="Note 37 2" xfId="204" xr:uid="{00000000-0005-0000-0000-0000E5000000}"/>
    <cellStyle name="Note 38" xfId="205" xr:uid="{00000000-0005-0000-0000-0000E6000000}"/>
    <cellStyle name="Note 38 2" xfId="206" xr:uid="{00000000-0005-0000-0000-0000E7000000}"/>
    <cellStyle name="Note 39" xfId="207" xr:uid="{00000000-0005-0000-0000-0000E8000000}"/>
    <cellStyle name="Note 39 2" xfId="208" xr:uid="{00000000-0005-0000-0000-0000E9000000}"/>
    <cellStyle name="Note 4" xfId="209" xr:uid="{00000000-0005-0000-0000-0000EA000000}"/>
    <cellStyle name="Note 4 2" xfId="210" xr:uid="{00000000-0005-0000-0000-0000EB000000}"/>
    <cellStyle name="Note 40" xfId="211" xr:uid="{00000000-0005-0000-0000-0000EC000000}"/>
    <cellStyle name="Note 40 2" xfId="212" xr:uid="{00000000-0005-0000-0000-0000ED000000}"/>
    <cellStyle name="Note 41" xfId="213" xr:uid="{00000000-0005-0000-0000-0000EE000000}"/>
    <cellStyle name="Note 41 2" xfId="214" xr:uid="{00000000-0005-0000-0000-0000EF000000}"/>
    <cellStyle name="Note 42" xfId="215" xr:uid="{00000000-0005-0000-0000-0000F0000000}"/>
    <cellStyle name="Note 42 2" xfId="216" xr:uid="{00000000-0005-0000-0000-0000F1000000}"/>
    <cellStyle name="Note 43" xfId="217" xr:uid="{00000000-0005-0000-0000-0000F2000000}"/>
    <cellStyle name="Note 43 2" xfId="218" xr:uid="{00000000-0005-0000-0000-0000F3000000}"/>
    <cellStyle name="Note 44" xfId="219" xr:uid="{00000000-0005-0000-0000-0000F4000000}"/>
    <cellStyle name="Note 44 2" xfId="220" xr:uid="{00000000-0005-0000-0000-0000F5000000}"/>
    <cellStyle name="Note 45" xfId="221" xr:uid="{00000000-0005-0000-0000-0000F6000000}"/>
    <cellStyle name="Note 45 2" xfId="222" xr:uid="{00000000-0005-0000-0000-0000F7000000}"/>
    <cellStyle name="Note 46" xfId="223" xr:uid="{00000000-0005-0000-0000-0000F8000000}"/>
    <cellStyle name="Note 46 2" xfId="224" xr:uid="{00000000-0005-0000-0000-0000F9000000}"/>
    <cellStyle name="Note 47" xfId="225" xr:uid="{00000000-0005-0000-0000-0000FA000000}"/>
    <cellStyle name="Note 47 2" xfId="226" xr:uid="{00000000-0005-0000-0000-0000FB000000}"/>
    <cellStyle name="Note 48" xfId="227" xr:uid="{00000000-0005-0000-0000-0000FC000000}"/>
    <cellStyle name="Note 48 2" xfId="228" xr:uid="{00000000-0005-0000-0000-0000FD000000}"/>
    <cellStyle name="Note 49" xfId="229" xr:uid="{00000000-0005-0000-0000-0000FE000000}"/>
    <cellStyle name="Note 49 2" xfId="230" xr:uid="{00000000-0005-0000-0000-0000FF000000}"/>
    <cellStyle name="Note 5" xfId="231" xr:uid="{00000000-0005-0000-0000-000000010000}"/>
    <cellStyle name="Note 5 2" xfId="232" xr:uid="{00000000-0005-0000-0000-000001010000}"/>
    <cellStyle name="Note 50" xfId="233" xr:uid="{00000000-0005-0000-0000-000002010000}"/>
    <cellStyle name="Note 50 2" xfId="234" xr:uid="{00000000-0005-0000-0000-000003010000}"/>
    <cellStyle name="Note 51" xfId="235" xr:uid="{00000000-0005-0000-0000-000004010000}"/>
    <cellStyle name="Note 51 2" xfId="236" xr:uid="{00000000-0005-0000-0000-000005010000}"/>
    <cellStyle name="Note 52" xfId="237" xr:uid="{00000000-0005-0000-0000-000006010000}"/>
    <cellStyle name="Note 52 2" xfId="238" xr:uid="{00000000-0005-0000-0000-000007010000}"/>
    <cellStyle name="Note 53" xfId="239" xr:uid="{00000000-0005-0000-0000-000008010000}"/>
    <cellStyle name="Note 53 2" xfId="240" xr:uid="{00000000-0005-0000-0000-000009010000}"/>
    <cellStyle name="Note 54" xfId="241" xr:uid="{00000000-0005-0000-0000-00000A010000}"/>
    <cellStyle name="Note 54 2" xfId="242" xr:uid="{00000000-0005-0000-0000-00000B010000}"/>
    <cellStyle name="Note 55" xfId="243" xr:uid="{00000000-0005-0000-0000-00000C010000}"/>
    <cellStyle name="Note 55 2" xfId="244" xr:uid="{00000000-0005-0000-0000-00000D010000}"/>
    <cellStyle name="Note 56" xfId="245" xr:uid="{00000000-0005-0000-0000-00000E010000}"/>
    <cellStyle name="Note 56 2" xfId="246" xr:uid="{00000000-0005-0000-0000-00000F010000}"/>
    <cellStyle name="Note 57" xfId="247" xr:uid="{00000000-0005-0000-0000-000010010000}"/>
    <cellStyle name="Note 57 2" xfId="248" xr:uid="{00000000-0005-0000-0000-000011010000}"/>
    <cellStyle name="Note 58" xfId="249" xr:uid="{00000000-0005-0000-0000-000012010000}"/>
    <cellStyle name="Note 58 2" xfId="250" xr:uid="{00000000-0005-0000-0000-000013010000}"/>
    <cellStyle name="Note 59" xfId="251" xr:uid="{00000000-0005-0000-0000-000014010000}"/>
    <cellStyle name="Note 59 2" xfId="252" xr:uid="{00000000-0005-0000-0000-000015010000}"/>
    <cellStyle name="Note 6" xfId="253" xr:uid="{00000000-0005-0000-0000-000016010000}"/>
    <cellStyle name="Note 6 2" xfId="254" xr:uid="{00000000-0005-0000-0000-000017010000}"/>
    <cellStyle name="Note 60" xfId="255" xr:uid="{00000000-0005-0000-0000-000018010000}"/>
    <cellStyle name="Note 60 2" xfId="256" xr:uid="{00000000-0005-0000-0000-000019010000}"/>
    <cellStyle name="Note 61" xfId="257" xr:uid="{00000000-0005-0000-0000-00001A010000}"/>
    <cellStyle name="Note 61 2" xfId="258" xr:uid="{00000000-0005-0000-0000-00001B010000}"/>
    <cellStyle name="Note 62" xfId="259" xr:uid="{00000000-0005-0000-0000-00001C010000}"/>
    <cellStyle name="Note 62 2" xfId="260" xr:uid="{00000000-0005-0000-0000-00001D010000}"/>
    <cellStyle name="Note 63" xfId="261" xr:uid="{00000000-0005-0000-0000-00001E010000}"/>
    <cellStyle name="Note 63 2" xfId="262" xr:uid="{00000000-0005-0000-0000-00001F010000}"/>
    <cellStyle name="Note 64" xfId="263" xr:uid="{00000000-0005-0000-0000-000020010000}"/>
    <cellStyle name="Note 64 2" xfId="264" xr:uid="{00000000-0005-0000-0000-000021010000}"/>
    <cellStyle name="Note 65" xfId="265" xr:uid="{00000000-0005-0000-0000-000022010000}"/>
    <cellStyle name="Note 65 2" xfId="266" xr:uid="{00000000-0005-0000-0000-000023010000}"/>
    <cellStyle name="Note 66" xfId="267" xr:uid="{00000000-0005-0000-0000-000024010000}"/>
    <cellStyle name="Note 66 2" xfId="268" xr:uid="{00000000-0005-0000-0000-000025010000}"/>
    <cellStyle name="Note 7" xfId="269" xr:uid="{00000000-0005-0000-0000-000026010000}"/>
    <cellStyle name="Note 7 2" xfId="270" xr:uid="{00000000-0005-0000-0000-000027010000}"/>
    <cellStyle name="Note 8" xfId="271" xr:uid="{00000000-0005-0000-0000-000028010000}"/>
    <cellStyle name="Note 8 2" xfId="272" xr:uid="{00000000-0005-0000-0000-000029010000}"/>
    <cellStyle name="Note 9" xfId="273" xr:uid="{00000000-0005-0000-0000-00002A010000}"/>
    <cellStyle name="Note 9 2" xfId="274" xr:uid="{00000000-0005-0000-0000-00002B010000}"/>
    <cellStyle name="Percent" xfId="444" builtinId="5"/>
    <cellStyle name="Percent 2" xfId="6" xr:uid="{00000000-0005-0000-0000-00002D010000}"/>
    <cellStyle name="Percent 2 2" xfId="275" xr:uid="{00000000-0005-0000-0000-00002E010000}"/>
    <cellStyle name="Percent 3" xfId="443" xr:uid="{00000000-0005-0000-0000-00002F010000}"/>
    <cellStyle name="Percent 4" xfId="445" xr:uid="{00000000-0005-0000-0000-000030010000}"/>
    <cellStyle name="Percent 40" xfId="276" xr:uid="{00000000-0005-0000-0000-000031010000}"/>
    <cellStyle name="Percent 40 2" xfId="277" xr:uid="{00000000-0005-0000-0000-000032010000}"/>
    <cellStyle name="Refdb standard" xfId="437" xr:uid="{00000000-0005-0000-0000-000033010000}"/>
    <cellStyle name="Table Data" xfId="278" xr:uid="{00000000-0005-0000-0000-000034010000}"/>
    <cellStyle name="Table No." xfId="279" xr:uid="{00000000-0005-0000-0000-000035010000}"/>
    <cellStyle name="Table Total" xfId="280" xr:uid="{00000000-0005-0000-0000-000036010000}"/>
    <cellStyle name="Title 10" xfId="281" xr:uid="{00000000-0005-0000-0000-000037010000}"/>
    <cellStyle name="Title 10 2" xfId="282" xr:uid="{00000000-0005-0000-0000-000038010000}"/>
    <cellStyle name="Title 11" xfId="283" xr:uid="{00000000-0005-0000-0000-000039010000}"/>
    <cellStyle name="Title 11 2" xfId="284" xr:uid="{00000000-0005-0000-0000-00003A010000}"/>
    <cellStyle name="Title 12" xfId="285" xr:uid="{00000000-0005-0000-0000-00003B010000}"/>
    <cellStyle name="Title 12 2" xfId="286" xr:uid="{00000000-0005-0000-0000-00003C010000}"/>
    <cellStyle name="Title 13" xfId="287" xr:uid="{00000000-0005-0000-0000-00003D010000}"/>
    <cellStyle name="Title 13 2" xfId="288" xr:uid="{00000000-0005-0000-0000-00003E010000}"/>
    <cellStyle name="Title 14" xfId="289" xr:uid="{00000000-0005-0000-0000-00003F010000}"/>
    <cellStyle name="Title 14 2" xfId="290" xr:uid="{00000000-0005-0000-0000-000040010000}"/>
    <cellStyle name="Title 15" xfId="291" xr:uid="{00000000-0005-0000-0000-000041010000}"/>
    <cellStyle name="Title 15 2" xfId="292" xr:uid="{00000000-0005-0000-0000-000042010000}"/>
    <cellStyle name="Title 16" xfId="293" xr:uid="{00000000-0005-0000-0000-000043010000}"/>
    <cellStyle name="Title 16 2" xfId="294" xr:uid="{00000000-0005-0000-0000-000044010000}"/>
    <cellStyle name="Title 17" xfId="295" xr:uid="{00000000-0005-0000-0000-000045010000}"/>
    <cellStyle name="Title 17 2" xfId="296" xr:uid="{00000000-0005-0000-0000-000046010000}"/>
    <cellStyle name="Title 18" xfId="297" xr:uid="{00000000-0005-0000-0000-000047010000}"/>
    <cellStyle name="Title 18 2" xfId="298" xr:uid="{00000000-0005-0000-0000-000048010000}"/>
    <cellStyle name="Title 19" xfId="299" xr:uid="{00000000-0005-0000-0000-000049010000}"/>
    <cellStyle name="Title 19 2" xfId="300" xr:uid="{00000000-0005-0000-0000-00004A010000}"/>
    <cellStyle name="Title 2" xfId="301" xr:uid="{00000000-0005-0000-0000-00004B010000}"/>
    <cellStyle name="Title 2 2" xfId="302" xr:uid="{00000000-0005-0000-0000-00004C010000}"/>
    <cellStyle name="Title 2 3" xfId="303" xr:uid="{00000000-0005-0000-0000-00004D010000}"/>
    <cellStyle name="Title 2 4" xfId="304" xr:uid="{00000000-0005-0000-0000-00004E010000}"/>
    <cellStyle name="Title 2 5" xfId="305" xr:uid="{00000000-0005-0000-0000-00004F010000}"/>
    <cellStyle name="Title 2 6" xfId="306" xr:uid="{00000000-0005-0000-0000-000050010000}"/>
    <cellStyle name="Title 20" xfId="307" xr:uid="{00000000-0005-0000-0000-000051010000}"/>
    <cellStyle name="Title 20 2" xfId="308" xr:uid="{00000000-0005-0000-0000-000052010000}"/>
    <cellStyle name="Title 21" xfId="309" xr:uid="{00000000-0005-0000-0000-000053010000}"/>
    <cellStyle name="Title 21 2" xfId="310" xr:uid="{00000000-0005-0000-0000-000054010000}"/>
    <cellStyle name="Title 22" xfId="311" xr:uid="{00000000-0005-0000-0000-000055010000}"/>
    <cellStyle name="Title 22 2" xfId="312" xr:uid="{00000000-0005-0000-0000-000056010000}"/>
    <cellStyle name="Title 23" xfId="313" xr:uid="{00000000-0005-0000-0000-000057010000}"/>
    <cellStyle name="Title 23 2" xfId="314" xr:uid="{00000000-0005-0000-0000-000058010000}"/>
    <cellStyle name="Title 24" xfId="315" xr:uid="{00000000-0005-0000-0000-000059010000}"/>
    <cellStyle name="Title 24 2" xfId="316" xr:uid="{00000000-0005-0000-0000-00005A010000}"/>
    <cellStyle name="Title 25" xfId="317" xr:uid="{00000000-0005-0000-0000-00005B010000}"/>
    <cellStyle name="Title 25 2" xfId="318" xr:uid="{00000000-0005-0000-0000-00005C010000}"/>
    <cellStyle name="Title 26" xfId="319" xr:uid="{00000000-0005-0000-0000-00005D010000}"/>
    <cellStyle name="Title 26 2" xfId="320" xr:uid="{00000000-0005-0000-0000-00005E010000}"/>
    <cellStyle name="Title 27" xfId="321" xr:uid="{00000000-0005-0000-0000-00005F010000}"/>
    <cellStyle name="Title 27 2" xfId="322" xr:uid="{00000000-0005-0000-0000-000060010000}"/>
    <cellStyle name="Title 28" xfId="323" xr:uid="{00000000-0005-0000-0000-000061010000}"/>
    <cellStyle name="Title 28 2" xfId="324" xr:uid="{00000000-0005-0000-0000-000062010000}"/>
    <cellStyle name="Title 29" xfId="325" xr:uid="{00000000-0005-0000-0000-000063010000}"/>
    <cellStyle name="Title 29 2" xfId="326" xr:uid="{00000000-0005-0000-0000-000064010000}"/>
    <cellStyle name="Title 3" xfId="327" xr:uid="{00000000-0005-0000-0000-000065010000}"/>
    <cellStyle name="Title 3 2" xfId="328" xr:uid="{00000000-0005-0000-0000-000066010000}"/>
    <cellStyle name="Title 3 3" xfId="329" xr:uid="{00000000-0005-0000-0000-000067010000}"/>
    <cellStyle name="Title 3 4" xfId="330" xr:uid="{00000000-0005-0000-0000-000068010000}"/>
    <cellStyle name="Title 3 5" xfId="331" xr:uid="{00000000-0005-0000-0000-000069010000}"/>
    <cellStyle name="Title 3 6" xfId="332" xr:uid="{00000000-0005-0000-0000-00006A010000}"/>
    <cellStyle name="Title 30" xfId="333" xr:uid="{00000000-0005-0000-0000-00006B010000}"/>
    <cellStyle name="Title 30 2" xfId="334" xr:uid="{00000000-0005-0000-0000-00006C010000}"/>
    <cellStyle name="Title 31" xfId="335" xr:uid="{00000000-0005-0000-0000-00006D010000}"/>
    <cellStyle name="Title 31 2" xfId="336" xr:uid="{00000000-0005-0000-0000-00006E010000}"/>
    <cellStyle name="Title 32" xfId="337" xr:uid="{00000000-0005-0000-0000-00006F010000}"/>
    <cellStyle name="Title 32 2" xfId="338" xr:uid="{00000000-0005-0000-0000-000070010000}"/>
    <cellStyle name="Title 33" xfId="339" xr:uid="{00000000-0005-0000-0000-000071010000}"/>
    <cellStyle name="Title 33 2" xfId="340" xr:uid="{00000000-0005-0000-0000-000072010000}"/>
    <cellStyle name="Title 34" xfId="341" xr:uid="{00000000-0005-0000-0000-000073010000}"/>
    <cellStyle name="Title 34 2" xfId="342" xr:uid="{00000000-0005-0000-0000-000074010000}"/>
    <cellStyle name="Title 35" xfId="343" xr:uid="{00000000-0005-0000-0000-000075010000}"/>
    <cellStyle name="Title 35 2" xfId="344" xr:uid="{00000000-0005-0000-0000-000076010000}"/>
    <cellStyle name="Title 36" xfId="345" xr:uid="{00000000-0005-0000-0000-000077010000}"/>
    <cellStyle name="Title 36 2" xfId="346" xr:uid="{00000000-0005-0000-0000-000078010000}"/>
    <cellStyle name="Title 37" xfId="347" xr:uid="{00000000-0005-0000-0000-000079010000}"/>
    <cellStyle name="Title 37 2" xfId="348" xr:uid="{00000000-0005-0000-0000-00007A010000}"/>
    <cellStyle name="Title 38" xfId="349" xr:uid="{00000000-0005-0000-0000-00007B010000}"/>
    <cellStyle name="Title 38 2" xfId="350" xr:uid="{00000000-0005-0000-0000-00007C010000}"/>
    <cellStyle name="Title 39" xfId="351" xr:uid="{00000000-0005-0000-0000-00007D010000}"/>
    <cellStyle name="Title 39 2" xfId="352" xr:uid="{00000000-0005-0000-0000-00007E010000}"/>
    <cellStyle name="Title 4" xfId="353" xr:uid="{00000000-0005-0000-0000-00007F010000}"/>
    <cellStyle name="Title 4 2" xfId="354" xr:uid="{00000000-0005-0000-0000-000080010000}"/>
    <cellStyle name="Title 40" xfId="355" xr:uid="{00000000-0005-0000-0000-000081010000}"/>
    <cellStyle name="Title 40 2" xfId="356" xr:uid="{00000000-0005-0000-0000-000082010000}"/>
    <cellStyle name="Title 41" xfId="357" xr:uid="{00000000-0005-0000-0000-000083010000}"/>
    <cellStyle name="Title 41 2" xfId="358" xr:uid="{00000000-0005-0000-0000-000084010000}"/>
    <cellStyle name="Title 42" xfId="359" xr:uid="{00000000-0005-0000-0000-000085010000}"/>
    <cellStyle name="Title 42 2" xfId="360" xr:uid="{00000000-0005-0000-0000-000086010000}"/>
    <cellStyle name="Title 43" xfId="361" xr:uid="{00000000-0005-0000-0000-000087010000}"/>
    <cellStyle name="Title 43 2" xfId="362" xr:uid="{00000000-0005-0000-0000-000088010000}"/>
    <cellStyle name="Title 44" xfId="363" xr:uid="{00000000-0005-0000-0000-000089010000}"/>
    <cellStyle name="Title 44 2" xfId="364" xr:uid="{00000000-0005-0000-0000-00008A010000}"/>
    <cellStyle name="Title 45" xfId="365" xr:uid="{00000000-0005-0000-0000-00008B010000}"/>
    <cellStyle name="Title 45 2" xfId="366" xr:uid="{00000000-0005-0000-0000-00008C010000}"/>
    <cellStyle name="Title 46" xfId="367" xr:uid="{00000000-0005-0000-0000-00008D010000}"/>
    <cellStyle name="Title 46 2" xfId="368" xr:uid="{00000000-0005-0000-0000-00008E010000}"/>
    <cellStyle name="Title 47" xfId="369" xr:uid="{00000000-0005-0000-0000-00008F010000}"/>
    <cellStyle name="Title 47 2" xfId="370" xr:uid="{00000000-0005-0000-0000-000090010000}"/>
    <cellStyle name="Title 48" xfId="371" xr:uid="{00000000-0005-0000-0000-000091010000}"/>
    <cellStyle name="Title 48 2" xfId="372" xr:uid="{00000000-0005-0000-0000-000092010000}"/>
    <cellStyle name="Title 49" xfId="373" xr:uid="{00000000-0005-0000-0000-000093010000}"/>
    <cellStyle name="Title 49 2" xfId="374" xr:uid="{00000000-0005-0000-0000-000094010000}"/>
    <cellStyle name="Title 5" xfId="375" xr:uid="{00000000-0005-0000-0000-000095010000}"/>
    <cellStyle name="Title 5 2" xfId="376" xr:uid="{00000000-0005-0000-0000-000096010000}"/>
    <cellStyle name="Title 50" xfId="377" xr:uid="{00000000-0005-0000-0000-000097010000}"/>
    <cellStyle name="Title 50 2" xfId="378" xr:uid="{00000000-0005-0000-0000-000098010000}"/>
    <cellStyle name="Title 51" xfId="379" xr:uid="{00000000-0005-0000-0000-000099010000}"/>
    <cellStyle name="Title 51 2" xfId="380" xr:uid="{00000000-0005-0000-0000-00009A010000}"/>
    <cellStyle name="Title 52" xfId="381" xr:uid="{00000000-0005-0000-0000-00009B010000}"/>
    <cellStyle name="Title 52 2" xfId="382" xr:uid="{00000000-0005-0000-0000-00009C010000}"/>
    <cellStyle name="Title 53" xfId="383" xr:uid="{00000000-0005-0000-0000-00009D010000}"/>
    <cellStyle name="Title 53 2" xfId="384" xr:uid="{00000000-0005-0000-0000-00009E010000}"/>
    <cellStyle name="Title 54" xfId="385" xr:uid="{00000000-0005-0000-0000-00009F010000}"/>
    <cellStyle name="Title 54 2" xfId="386" xr:uid="{00000000-0005-0000-0000-0000A0010000}"/>
    <cellStyle name="Title 55" xfId="387" xr:uid="{00000000-0005-0000-0000-0000A1010000}"/>
    <cellStyle name="Title 55 2" xfId="388" xr:uid="{00000000-0005-0000-0000-0000A2010000}"/>
    <cellStyle name="Title 56" xfId="389" xr:uid="{00000000-0005-0000-0000-0000A3010000}"/>
    <cellStyle name="Title 56 2" xfId="390" xr:uid="{00000000-0005-0000-0000-0000A4010000}"/>
    <cellStyle name="Title 57" xfId="391" xr:uid="{00000000-0005-0000-0000-0000A5010000}"/>
    <cellStyle name="Title 57 2" xfId="392" xr:uid="{00000000-0005-0000-0000-0000A6010000}"/>
    <cellStyle name="Title 58" xfId="393" xr:uid="{00000000-0005-0000-0000-0000A7010000}"/>
    <cellStyle name="Title 58 2" xfId="394" xr:uid="{00000000-0005-0000-0000-0000A8010000}"/>
    <cellStyle name="Title 59" xfId="395" xr:uid="{00000000-0005-0000-0000-0000A9010000}"/>
    <cellStyle name="Title 59 2" xfId="396" xr:uid="{00000000-0005-0000-0000-0000AA010000}"/>
    <cellStyle name="Title 6" xfId="397" xr:uid="{00000000-0005-0000-0000-0000AB010000}"/>
    <cellStyle name="Title 6 2" xfId="398" xr:uid="{00000000-0005-0000-0000-0000AC010000}"/>
    <cellStyle name="Title 60" xfId="399" xr:uid="{00000000-0005-0000-0000-0000AD010000}"/>
    <cellStyle name="Title 60 2" xfId="400" xr:uid="{00000000-0005-0000-0000-0000AE010000}"/>
    <cellStyle name="Title 61" xfId="401" xr:uid="{00000000-0005-0000-0000-0000AF010000}"/>
    <cellStyle name="Title 61 2" xfId="402" xr:uid="{00000000-0005-0000-0000-0000B0010000}"/>
    <cellStyle name="Title 62" xfId="403" xr:uid="{00000000-0005-0000-0000-0000B1010000}"/>
    <cellStyle name="Title 62 2" xfId="404" xr:uid="{00000000-0005-0000-0000-0000B2010000}"/>
    <cellStyle name="Title 63" xfId="405" xr:uid="{00000000-0005-0000-0000-0000B3010000}"/>
    <cellStyle name="Title 63 2" xfId="406" xr:uid="{00000000-0005-0000-0000-0000B4010000}"/>
    <cellStyle name="Title 64" xfId="407" xr:uid="{00000000-0005-0000-0000-0000B5010000}"/>
    <cellStyle name="Title 64 2" xfId="408" xr:uid="{00000000-0005-0000-0000-0000B6010000}"/>
    <cellStyle name="Title 65" xfId="409" xr:uid="{00000000-0005-0000-0000-0000B7010000}"/>
    <cellStyle name="Title 65 2" xfId="410" xr:uid="{00000000-0005-0000-0000-0000B8010000}"/>
    <cellStyle name="Title 66" xfId="411" xr:uid="{00000000-0005-0000-0000-0000B9010000}"/>
    <cellStyle name="Title 66 2" xfId="412" xr:uid="{00000000-0005-0000-0000-0000BA010000}"/>
    <cellStyle name="Title 7" xfId="413" xr:uid="{00000000-0005-0000-0000-0000BB010000}"/>
    <cellStyle name="Title 7 2" xfId="414" xr:uid="{00000000-0005-0000-0000-0000BC010000}"/>
    <cellStyle name="Title 8" xfId="415" xr:uid="{00000000-0005-0000-0000-0000BD010000}"/>
    <cellStyle name="Title 8 2" xfId="416" xr:uid="{00000000-0005-0000-0000-0000BE010000}"/>
    <cellStyle name="Title 9" xfId="417" xr:uid="{00000000-0005-0000-0000-0000BF010000}"/>
    <cellStyle name="Title 9 2" xfId="418" xr:uid="{00000000-0005-0000-0000-0000C0010000}"/>
    <cellStyle name="Unit" xfId="419" xr:uid="{00000000-0005-0000-0000-0000C1010000}"/>
    <cellStyle name="Year" xfId="420" xr:uid="{00000000-0005-0000-0000-0000C2010000}"/>
    <cellStyle name="Year Title" xfId="421" xr:uid="{00000000-0005-0000-0000-0000C3010000}"/>
  </cellStyles>
  <dxfs count="0"/>
  <tableStyles count="0" defaultTableStyle="TableStyleMedium2" defaultPivotStyle="PivotStyleLight16"/>
  <colors>
    <mruColors>
      <color rgb="FFB6DDE8"/>
      <color rgb="FFE97F84"/>
      <color rgb="FFC586CE"/>
      <color rgb="FFA1E14B"/>
      <color rgb="FFE97F85"/>
      <color rgb="FF6D3075"/>
      <color rgb="FF77BC1F"/>
      <color rgb="FFD9262E"/>
      <color rgb="FFCCC0DA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127</xdr:row>
      <xdr:rowOff>152400</xdr:rowOff>
    </xdr:from>
    <xdr:to>
      <xdr:col>20</xdr:col>
      <xdr:colOff>171450</xdr:colOff>
      <xdr:row>128</xdr:row>
      <xdr:rowOff>133350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82575" y="21155025"/>
          <a:ext cx="1819275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strike="noStrike">
              <a:solidFill>
                <a:srgbClr val="000000"/>
              </a:solidFill>
              <a:latin typeface="Arial"/>
              <a:cs typeface="Arial"/>
            </a:rPr>
            <a:t>Vegetles</a:t>
          </a:r>
        </a:p>
      </xdr:txBody>
    </xdr:sp>
    <xdr:clientData/>
  </xdr:twoCellAnchor>
  <xdr:twoCellAnchor>
    <xdr:from>
      <xdr:col>12</xdr:col>
      <xdr:colOff>571500</xdr:colOff>
      <xdr:row>39</xdr:row>
      <xdr:rowOff>114300</xdr:rowOff>
    </xdr:from>
    <xdr:to>
      <xdr:col>13</xdr:col>
      <xdr:colOff>704850</xdr:colOff>
      <xdr:row>41</xdr:row>
      <xdr:rowOff>95250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0020300" y="6867525"/>
          <a:ext cx="723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sa.brown@defra.gov.uk" TargetMode="External"/><Relationship Id="rId2" Type="http://schemas.openxmlformats.org/officeDocument/2006/relationships/hyperlink" Target="http://www.defra.gov.uk/statistics/foodfarm/landuselivestock/bhs/" TargetMode="External"/><Relationship Id="rId1" Type="http://schemas.openxmlformats.org/officeDocument/2006/relationships/hyperlink" Target="http://www.defra.gov.uk/evidence/statistics/foodfarm/landuselivestock/bhs/index.htm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Lisa.brown@defra.gsi.gov.uk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Lisa.brown@defra.gsi.gov.uk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Lisa.brown@defra.gsi.gov.uk" TargetMode="External"/><Relationship Id="rId1" Type="http://schemas.openxmlformats.org/officeDocument/2006/relationships/hyperlink" Target="mailto:Lisa.brown@defra.gsi.gov.uk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Lisa.brown@defra.gsi.gov.uk" TargetMode="External"/><Relationship Id="rId1" Type="http://schemas.openxmlformats.org/officeDocument/2006/relationships/hyperlink" Target="mailto:Lisa.brown@defra.gsi.gov.uk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Lisa.brown@defra.gsi.gov.uk" TargetMode="External"/><Relationship Id="rId1" Type="http://schemas.openxmlformats.org/officeDocument/2006/relationships/hyperlink" Target="mailto:Lisa.brown@defra.gsi.gov.u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Lisa.brown@defra.gsi.gov.uk" TargetMode="External"/><Relationship Id="rId1" Type="http://schemas.openxmlformats.org/officeDocument/2006/relationships/hyperlink" Target="mailto:Lisa.brown@defra.gsi.gov.uk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Lisa.brown@defra.gsi.gov.uk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Lisa.brown@defra.gsi.gov.uk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Lisa.brown@defra.gsi.gov.uk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Lisa.brown@defra.gsi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brown@defra.gsi.gov.uk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Lisa.brown@defra.gsi.gov.uk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Lisa.brown@defra.gsi.gov.uk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Lisa.brown@defra.gsi.gov.uk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Lisa.brown@defra.gsi.gov.uk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Lisa.brown@defra.gsi.gov.uk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mailto:Lisa.brown@defra.gsi.gov.uk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Lisa.brown@defra.gsi.gov.uk" TargetMode="External"/><Relationship Id="rId4" Type="http://schemas.openxmlformats.org/officeDocument/2006/relationships/comments" Target="../comments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mailto:Lisa.brown@defra.gsi.gov.uk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Lisa.brown@defra.gsi.gov.uk" TargetMode="External"/><Relationship Id="rId1" Type="http://schemas.openxmlformats.org/officeDocument/2006/relationships/hyperlink" Target="mailto:Lisa.brown@defra.gsi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isa.brown@defra.gsi.gov.u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Lisa.brown@defra.gsi.gov.u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isa.brown@defra.gsi.gov.u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Lisa.brown@defra.gsi.gov.uk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Lisa.brown@defra.gsi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B1:F71"/>
  <sheetViews>
    <sheetView showGridLines="0" tabSelected="1" zoomScaleNormal="100" workbookViewId="0">
      <selection activeCell="D5" sqref="D5:E5"/>
    </sheetView>
  </sheetViews>
  <sheetFormatPr defaultRowHeight="12.75" x14ac:dyDescent="0.2"/>
  <cols>
    <col min="1" max="1" width="2.33203125" style="158" customWidth="1"/>
    <col min="2" max="3" width="2.21875" style="158" customWidth="1"/>
    <col min="4" max="4" width="9.44140625" style="158" customWidth="1"/>
    <col min="5" max="5" width="77.88671875" style="158" customWidth="1"/>
    <col min="6" max="6" width="4.6640625" style="158" customWidth="1"/>
    <col min="7" max="16384" width="8.88671875" style="158"/>
  </cols>
  <sheetData>
    <row r="1" spans="2:6" ht="13.5" thickBot="1" x14ac:dyDescent="0.25"/>
    <row r="2" spans="2:6" x14ac:dyDescent="0.2">
      <c r="B2" s="275"/>
      <c r="C2" s="276"/>
      <c r="D2" s="276"/>
      <c r="E2" s="276"/>
      <c r="F2" s="277"/>
    </row>
    <row r="3" spans="2:6" x14ac:dyDescent="0.2">
      <c r="B3" s="279"/>
      <c r="C3" s="319"/>
      <c r="D3" s="280" t="s">
        <v>559</v>
      </c>
      <c r="E3" s="280"/>
      <c r="F3" s="146"/>
    </row>
    <row r="4" spans="2:6" x14ac:dyDescent="0.2">
      <c r="B4" s="279"/>
      <c r="C4" s="319"/>
      <c r="D4" s="280" t="s">
        <v>533</v>
      </c>
      <c r="E4" s="280"/>
      <c r="F4" s="146"/>
    </row>
    <row r="5" spans="2:6" ht="18" customHeight="1" x14ac:dyDescent="0.2">
      <c r="B5" s="279"/>
      <c r="C5" s="280"/>
      <c r="D5" s="713" t="s">
        <v>532</v>
      </c>
      <c r="E5" s="713"/>
      <c r="F5" s="146"/>
    </row>
    <row r="6" spans="2:6" ht="9" customHeight="1" x14ac:dyDescent="0.2">
      <c r="B6" s="279"/>
      <c r="C6" s="280"/>
      <c r="D6" s="282"/>
      <c r="E6" s="282"/>
      <c r="F6" s="146"/>
    </row>
    <row r="7" spans="2:6" ht="9" customHeight="1" x14ac:dyDescent="0.2">
      <c r="B7" s="279"/>
      <c r="C7" s="280"/>
      <c r="D7" s="714"/>
      <c r="E7" s="714"/>
      <c r="F7" s="146"/>
    </row>
    <row r="8" spans="2:6" ht="15.75" customHeight="1" x14ac:dyDescent="0.2">
      <c r="B8" s="279"/>
      <c r="C8" s="280"/>
      <c r="D8" s="283" t="s">
        <v>248</v>
      </c>
      <c r="E8" s="284"/>
      <c r="F8" s="146"/>
    </row>
    <row r="9" spans="2:6" ht="17.25" customHeight="1" x14ac:dyDescent="0.2">
      <c r="B9" s="279"/>
      <c r="C9" s="280"/>
      <c r="D9" s="283" t="s">
        <v>515</v>
      </c>
      <c r="E9" s="284"/>
      <c r="F9" s="146"/>
    </row>
    <row r="10" spans="2:6" ht="15.75" customHeight="1" x14ac:dyDescent="0.2">
      <c r="B10" s="279"/>
      <c r="C10" s="280"/>
      <c r="D10" s="283" t="s">
        <v>354</v>
      </c>
      <c r="E10" s="284"/>
      <c r="F10" s="146"/>
    </row>
    <row r="11" spans="2:6" ht="15.75" customHeight="1" x14ac:dyDescent="0.2">
      <c r="B11" s="279"/>
      <c r="C11" s="280"/>
      <c r="D11" s="283" t="s">
        <v>355</v>
      </c>
      <c r="E11" s="284"/>
      <c r="F11" s="146"/>
    </row>
    <row r="12" spans="2:6" ht="12" customHeight="1" x14ac:dyDescent="0.2">
      <c r="B12" s="279"/>
      <c r="C12" s="280"/>
      <c r="D12" s="283"/>
      <c r="E12" s="284"/>
      <c r="F12" s="146"/>
    </row>
    <row r="13" spans="2:6" ht="15.75" customHeight="1" x14ac:dyDescent="0.2">
      <c r="B13" s="279"/>
      <c r="C13" s="280"/>
      <c r="D13" s="321" t="s">
        <v>419</v>
      </c>
      <c r="E13" s="322"/>
      <c r="F13" s="146"/>
    </row>
    <row r="14" spans="2:6" ht="15.75" customHeight="1" x14ac:dyDescent="0.2">
      <c r="B14" s="279"/>
      <c r="C14" s="280"/>
      <c r="D14" s="440" t="s">
        <v>556</v>
      </c>
      <c r="E14"/>
      <c r="F14" s="146"/>
    </row>
    <row r="15" spans="2:6" ht="12" customHeight="1" x14ac:dyDescent="0.2">
      <c r="B15" s="279"/>
      <c r="C15" s="280"/>
      <c r="D15" s="323"/>
      <c r="E15" s="320"/>
      <c r="F15" s="146"/>
    </row>
    <row r="16" spans="2:6" ht="16.5" customHeight="1" x14ac:dyDescent="0.2">
      <c r="B16" s="279"/>
      <c r="C16" s="280"/>
      <c r="D16" s="285" t="s">
        <v>249</v>
      </c>
      <c r="E16" s="286"/>
      <c r="F16" s="146"/>
    </row>
    <row r="17" spans="2:6" ht="14.25" customHeight="1" x14ac:dyDescent="0.2">
      <c r="B17" s="279"/>
      <c r="C17" s="280"/>
      <c r="D17" s="715" t="s">
        <v>516</v>
      </c>
      <c r="E17" s="715"/>
      <c r="F17" s="146"/>
    </row>
    <row r="18" spans="2:6" ht="14.25" customHeight="1" x14ac:dyDescent="0.2">
      <c r="B18" s="279"/>
      <c r="C18" s="280"/>
      <c r="D18" s="287"/>
      <c r="E18" s="287"/>
      <c r="F18" s="146"/>
    </row>
    <row r="19" spans="2:6" ht="14.25" customHeight="1" x14ac:dyDescent="0.2">
      <c r="B19" s="279"/>
      <c r="C19" s="280"/>
      <c r="D19" s="287"/>
      <c r="E19" s="287"/>
      <c r="F19" s="146"/>
    </row>
    <row r="20" spans="2:6" ht="14.25" customHeight="1" x14ac:dyDescent="0.2">
      <c r="B20" s="288"/>
      <c r="C20" s="278" t="s">
        <v>250</v>
      </c>
      <c r="E20" s="280"/>
      <c r="F20" s="146"/>
    </row>
    <row r="21" spans="2:6" ht="14.25" customHeight="1" x14ac:dyDescent="0.2">
      <c r="B21" s="279"/>
      <c r="C21" s="280"/>
      <c r="D21" s="280"/>
      <c r="E21" s="280"/>
      <c r="F21" s="146"/>
    </row>
    <row r="22" spans="2:6" ht="14.25" customHeight="1" x14ac:dyDescent="0.2">
      <c r="B22" s="279"/>
      <c r="C22" s="280"/>
      <c r="D22" s="278" t="s">
        <v>251</v>
      </c>
      <c r="E22" s="280"/>
      <c r="F22" s="146"/>
    </row>
    <row r="23" spans="2:6" ht="14.25" customHeight="1" x14ac:dyDescent="0.2">
      <c r="B23" s="279"/>
      <c r="C23" s="280"/>
      <c r="D23" s="705" t="s">
        <v>252</v>
      </c>
      <c r="E23" s="430" t="s">
        <v>253</v>
      </c>
      <c r="F23" s="146"/>
    </row>
    <row r="24" spans="2:6" ht="14.25" customHeight="1" x14ac:dyDescent="0.2">
      <c r="B24" s="279"/>
      <c r="C24" s="280"/>
      <c r="D24" s="705" t="s">
        <v>254</v>
      </c>
      <c r="E24" s="430" t="s">
        <v>255</v>
      </c>
      <c r="F24" s="146"/>
    </row>
    <row r="25" spans="2:6" ht="14.25" customHeight="1" x14ac:dyDescent="0.2">
      <c r="B25" s="279"/>
      <c r="C25" s="280"/>
      <c r="D25" s="705" t="s">
        <v>256</v>
      </c>
      <c r="E25" s="430" t="s">
        <v>257</v>
      </c>
      <c r="F25" s="146"/>
    </row>
    <row r="26" spans="2:6" ht="14.25" customHeight="1" x14ac:dyDescent="0.2">
      <c r="B26" s="279"/>
      <c r="C26" s="280"/>
      <c r="D26" s="705" t="s">
        <v>258</v>
      </c>
      <c r="E26" s="430" t="s">
        <v>259</v>
      </c>
      <c r="F26" s="146"/>
    </row>
    <row r="27" spans="2:6" ht="15" x14ac:dyDescent="0.2">
      <c r="B27" s="279"/>
      <c r="C27" s="280"/>
      <c r="D27" s="705" t="s">
        <v>260</v>
      </c>
      <c r="E27" s="430" t="s">
        <v>261</v>
      </c>
      <c r="F27" s="146"/>
    </row>
    <row r="28" spans="2:6" x14ac:dyDescent="0.2">
      <c r="B28" s="279"/>
      <c r="C28" s="280"/>
      <c r="D28" s="281"/>
      <c r="E28" s="147"/>
      <c r="F28" s="146"/>
    </row>
    <row r="29" spans="2:6" x14ac:dyDescent="0.2">
      <c r="B29" s="279"/>
      <c r="C29" s="280"/>
      <c r="D29" s="289" t="s">
        <v>262</v>
      </c>
      <c r="E29" s="280"/>
      <c r="F29" s="146"/>
    </row>
    <row r="30" spans="2:6" ht="15" x14ac:dyDescent="0.2">
      <c r="B30" s="279"/>
      <c r="C30" s="280"/>
      <c r="D30" s="706" t="s">
        <v>263</v>
      </c>
      <c r="E30" s="333" t="s">
        <v>264</v>
      </c>
      <c r="F30" s="146"/>
    </row>
    <row r="31" spans="2:6" ht="15" x14ac:dyDescent="0.2">
      <c r="B31" s="279"/>
      <c r="C31" s="280"/>
      <c r="D31" s="706" t="s">
        <v>265</v>
      </c>
      <c r="E31" s="333" t="s">
        <v>530</v>
      </c>
      <c r="F31" s="146"/>
    </row>
    <row r="32" spans="2:6" ht="15" x14ac:dyDescent="0.2">
      <c r="B32" s="279"/>
      <c r="C32" s="280"/>
      <c r="D32" s="706" t="s">
        <v>539</v>
      </c>
      <c r="E32" s="333" t="s">
        <v>266</v>
      </c>
      <c r="F32" s="146"/>
    </row>
    <row r="33" spans="2:6" ht="15" x14ac:dyDescent="0.2">
      <c r="B33" s="279"/>
      <c r="C33" s="280"/>
      <c r="D33" s="706" t="s">
        <v>268</v>
      </c>
      <c r="E33" s="333" t="s">
        <v>267</v>
      </c>
      <c r="F33" s="146"/>
    </row>
    <row r="34" spans="2:6" ht="15" x14ac:dyDescent="0.2">
      <c r="B34" s="279"/>
      <c r="C34" s="280"/>
      <c r="D34" s="706" t="s">
        <v>270</v>
      </c>
      <c r="E34" s="333" t="s">
        <v>269</v>
      </c>
      <c r="F34" s="146"/>
    </row>
    <row r="35" spans="2:6" ht="15" x14ac:dyDescent="0.2">
      <c r="B35" s="279"/>
      <c r="C35" s="280"/>
      <c r="D35" s="706" t="s">
        <v>272</v>
      </c>
      <c r="E35" s="333" t="s">
        <v>271</v>
      </c>
      <c r="F35" s="146"/>
    </row>
    <row r="36" spans="2:6" ht="15" x14ac:dyDescent="0.2">
      <c r="B36" s="279"/>
      <c r="C36" s="280"/>
      <c r="D36" s="706" t="s">
        <v>274</v>
      </c>
      <c r="E36" s="333" t="s">
        <v>273</v>
      </c>
      <c r="F36" s="146"/>
    </row>
    <row r="37" spans="2:6" ht="15" x14ac:dyDescent="0.2">
      <c r="B37" s="279"/>
      <c r="C37" s="280"/>
      <c r="D37" s="706" t="s">
        <v>277</v>
      </c>
      <c r="E37" s="333" t="s">
        <v>540</v>
      </c>
      <c r="F37" s="146"/>
    </row>
    <row r="38" spans="2:6" ht="15" x14ac:dyDescent="0.2">
      <c r="B38" s="279"/>
      <c r="C38" s="280"/>
      <c r="D38" s="706" t="s">
        <v>279</v>
      </c>
      <c r="E38" s="333" t="s">
        <v>275</v>
      </c>
      <c r="F38" s="146"/>
    </row>
    <row r="39" spans="2:6" x14ac:dyDescent="0.2">
      <c r="B39" s="279"/>
      <c r="C39" s="280"/>
      <c r="D39" s="3"/>
      <c r="E39" s="280"/>
      <c r="F39" s="146"/>
    </row>
    <row r="40" spans="2:6" x14ac:dyDescent="0.2">
      <c r="B40" s="279"/>
      <c r="C40" s="280"/>
      <c r="D40" s="278" t="s">
        <v>276</v>
      </c>
      <c r="E40" s="280"/>
      <c r="F40" s="146"/>
    </row>
    <row r="41" spans="2:6" ht="15" x14ac:dyDescent="0.2">
      <c r="B41" s="279"/>
      <c r="C41" s="280"/>
      <c r="D41" s="707" t="s">
        <v>281</v>
      </c>
      <c r="E41" s="334" t="s">
        <v>278</v>
      </c>
      <c r="F41" s="146"/>
    </row>
    <row r="42" spans="2:6" ht="15" x14ac:dyDescent="0.2">
      <c r="B42" s="279"/>
      <c r="C42" s="280"/>
      <c r="D42" s="707" t="s">
        <v>283</v>
      </c>
      <c r="E42" s="335" t="s">
        <v>531</v>
      </c>
      <c r="F42" s="146"/>
    </row>
    <row r="43" spans="2:6" ht="15" x14ac:dyDescent="0.2">
      <c r="B43" s="279"/>
      <c r="C43" s="280"/>
      <c r="D43" s="707" t="s">
        <v>286</v>
      </c>
      <c r="E43" s="334" t="s">
        <v>280</v>
      </c>
      <c r="F43" s="146"/>
    </row>
    <row r="44" spans="2:6" ht="15" x14ac:dyDescent="0.2">
      <c r="B44" s="279"/>
      <c r="C44" s="280"/>
      <c r="D44" s="707" t="s">
        <v>288</v>
      </c>
      <c r="E44" s="334" t="s">
        <v>282</v>
      </c>
      <c r="F44" s="146"/>
    </row>
    <row r="45" spans="2:6" ht="15" x14ac:dyDescent="0.2">
      <c r="B45" s="279"/>
      <c r="C45" s="280"/>
      <c r="D45" s="707" t="s">
        <v>290</v>
      </c>
      <c r="E45" s="334" t="s">
        <v>284</v>
      </c>
      <c r="F45" s="146"/>
    </row>
    <row r="46" spans="2:6" x14ac:dyDescent="0.2">
      <c r="B46" s="279"/>
      <c r="C46" s="280"/>
      <c r="D46" s="334"/>
      <c r="E46" s="334" t="s">
        <v>285</v>
      </c>
      <c r="F46" s="146"/>
    </row>
    <row r="47" spans="2:6" ht="15" x14ac:dyDescent="0.2">
      <c r="B47" s="279"/>
      <c r="C47" s="280"/>
      <c r="D47" s="707" t="s">
        <v>292</v>
      </c>
      <c r="E47" s="335" t="s">
        <v>287</v>
      </c>
      <c r="F47" s="146"/>
    </row>
    <row r="48" spans="2:6" x14ac:dyDescent="0.2">
      <c r="B48" s="279"/>
      <c r="C48" s="280"/>
      <c r="D48" s="334"/>
      <c r="E48" s="335" t="s">
        <v>285</v>
      </c>
      <c r="F48" s="146"/>
    </row>
    <row r="49" spans="2:6" ht="15" x14ac:dyDescent="0.2">
      <c r="B49" s="279"/>
      <c r="C49" s="280"/>
      <c r="D49" s="707" t="s">
        <v>294</v>
      </c>
      <c r="E49" s="334" t="s">
        <v>289</v>
      </c>
      <c r="F49" s="146"/>
    </row>
    <row r="50" spans="2:6" ht="15" x14ac:dyDescent="0.2">
      <c r="B50" s="279"/>
      <c r="C50" s="280"/>
      <c r="D50" s="707" t="s">
        <v>296</v>
      </c>
      <c r="E50" s="334" t="s">
        <v>291</v>
      </c>
      <c r="F50" s="146"/>
    </row>
    <row r="51" spans="2:6" ht="15" x14ac:dyDescent="0.2">
      <c r="B51" s="279"/>
      <c r="C51" s="280"/>
      <c r="D51" s="707" t="s">
        <v>554</v>
      </c>
      <c r="E51" s="334" t="s">
        <v>293</v>
      </c>
      <c r="F51" s="146"/>
    </row>
    <row r="52" spans="2:6" ht="15" x14ac:dyDescent="0.2">
      <c r="B52" s="279"/>
      <c r="C52" s="280"/>
      <c r="D52" s="707" t="s">
        <v>300</v>
      </c>
      <c r="E52" s="334" t="s">
        <v>295</v>
      </c>
      <c r="F52" s="146"/>
    </row>
    <row r="53" spans="2:6" ht="15" x14ac:dyDescent="0.2">
      <c r="B53" s="279"/>
      <c r="C53" s="280"/>
      <c r="D53" s="707" t="s">
        <v>302</v>
      </c>
      <c r="E53" s="335" t="s">
        <v>297</v>
      </c>
      <c r="F53" s="146"/>
    </row>
    <row r="54" spans="2:6" x14ac:dyDescent="0.2">
      <c r="B54" s="279"/>
      <c r="C54" s="280"/>
      <c r="D54" s="334"/>
      <c r="E54" s="335" t="s">
        <v>298</v>
      </c>
      <c r="F54" s="146"/>
    </row>
    <row r="55" spans="2:6" x14ac:dyDescent="0.2">
      <c r="B55" s="279"/>
      <c r="C55" s="280"/>
      <c r="D55" s="695"/>
      <c r="F55" s="146"/>
    </row>
    <row r="56" spans="2:6" ht="13.5" customHeight="1" x14ac:dyDescent="0.2">
      <c r="B56" s="279"/>
      <c r="C56" s="280"/>
      <c r="D56" s="278" t="s">
        <v>299</v>
      </c>
      <c r="E56" s="280"/>
      <c r="F56" s="146"/>
    </row>
    <row r="57" spans="2:6" ht="13.5" customHeight="1" x14ac:dyDescent="0.2">
      <c r="B57" s="279"/>
      <c r="C57" s="280"/>
      <c r="D57" s="708" t="s">
        <v>544</v>
      </c>
      <c r="E57" s="336" t="s">
        <v>427</v>
      </c>
      <c r="F57" s="146"/>
    </row>
    <row r="58" spans="2:6" ht="13.5" customHeight="1" x14ac:dyDescent="0.2">
      <c r="B58" s="279"/>
      <c r="C58" s="280"/>
      <c r="D58" s="708" t="s">
        <v>545</v>
      </c>
      <c r="E58" s="336" t="s">
        <v>428</v>
      </c>
      <c r="F58" s="146"/>
    </row>
    <row r="59" spans="2:6" ht="15" x14ac:dyDescent="0.2">
      <c r="B59" s="279"/>
      <c r="C59" s="280"/>
      <c r="D59" s="708" t="s">
        <v>553</v>
      </c>
      <c r="E59" s="336" t="s">
        <v>301</v>
      </c>
      <c r="F59" s="146"/>
    </row>
    <row r="60" spans="2:6" ht="15" x14ac:dyDescent="0.2">
      <c r="B60" s="279"/>
      <c r="C60" s="280"/>
      <c r="D60" s="708" t="s">
        <v>552</v>
      </c>
      <c r="E60" s="336" t="s">
        <v>303</v>
      </c>
      <c r="F60" s="146"/>
    </row>
    <row r="61" spans="2:6" ht="15" x14ac:dyDescent="0.2">
      <c r="B61" s="279"/>
      <c r="C61" s="280"/>
      <c r="D61" s="708" t="s">
        <v>555</v>
      </c>
      <c r="E61" s="336" t="s">
        <v>304</v>
      </c>
      <c r="F61" s="146"/>
    </row>
    <row r="62" spans="2:6" x14ac:dyDescent="0.2">
      <c r="B62" s="279"/>
      <c r="C62" s="280"/>
      <c r="D62" s="281"/>
      <c r="E62" s="148"/>
      <c r="F62" s="146"/>
    </row>
    <row r="63" spans="2:6" x14ac:dyDescent="0.2">
      <c r="B63" s="279"/>
      <c r="C63" s="280"/>
      <c r="D63" s="290" t="s">
        <v>305</v>
      </c>
      <c r="E63" s="148"/>
      <c r="F63" s="146"/>
    </row>
    <row r="64" spans="2:6" ht="15" x14ac:dyDescent="0.2">
      <c r="B64" s="279"/>
      <c r="C64" s="280"/>
      <c r="D64" s="709" t="s">
        <v>551</v>
      </c>
      <c r="E64" s="337" t="s">
        <v>429</v>
      </c>
      <c r="F64" s="146"/>
    </row>
    <row r="65" spans="2:6" ht="15" x14ac:dyDescent="0.2">
      <c r="B65" s="279"/>
      <c r="C65" s="280"/>
      <c r="D65" s="709" t="s">
        <v>551</v>
      </c>
      <c r="E65" s="338" t="s">
        <v>430</v>
      </c>
      <c r="F65" s="146"/>
    </row>
    <row r="66" spans="2:6" ht="15" x14ac:dyDescent="0.2">
      <c r="B66" s="279"/>
      <c r="C66" s="280"/>
      <c r="D66" s="709" t="s">
        <v>550</v>
      </c>
      <c r="E66" s="338" t="s">
        <v>502</v>
      </c>
      <c r="F66" s="219"/>
    </row>
    <row r="67" spans="2:6" ht="13.5" thickBot="1" x14ac:dyDescent="0.25">
      <c r="B67" s="279"/>
      <c r="C67" s="280"/>
      <c r="D67" s="280"/>
      <c r="E67" s="280"/>
      <c r="F67" s="146"/>
    </row>
    <row r="68" spans="2:6" x14ac:dyDescent="0.2">
      <c r="B68" s="276"/>
      <c r="C68" s="276"/>
      <c r="D68" s="215"/>
      <c r="E68" s="215"/>
      <c r="F68" s="276"/>
    </row>
    <row r="69" spans="2:6" x14ac:dyDescent="0.2">
      <c r="C69" s="280"/>
    </row>
    <row r="70" spans="2:6" x14ac:dyDescent="0.2">
      <c r="B70" s="280"/>
      <c r="C70" s="280"/>
      <c r="F70" s="280"/>
    </row>
    <row r="71" spans="2:6" x14ac:dyDescent="0.2">
      <c r="B71" s="280"/>
      <c r="C71" s="280"/>
      <c r="F71" s="280"/>
    </row>
  </sheetData>
  <mergeCells count="3">
    <mergeCell ref="D5:E5"/>
    <mergeCell ref="D7:E7"/>
    <mergeCell ref="D17:E17"/>
  </mergeCells>
  <phoneticPr fontId="42" type="noConversion"/>
  <hyperlinks>
    <hyperlink ref="D17" r:id="rId1" display="http://www.defra.gov.uk/evidence/statistics/foodfarm/landuselivestock/bhs/index.htm" xr:uid="{A73EF2FD-792D-4578-9F6F-20129C5F8C8F}"/>
    <hyperlink ref="D17:E17" r:id="rId2" display="http://www.defra.gov.uk/statistics/foodfarm/landuselivestock/bhs/" xr:uid="{1C3C2068-767E-4E29-9725-33E91B0FA728}"/>
    <hyperlink ref="D14" r:id="rId3" xr:uid="{48284A50-84C4-4AF0-A4C0-BBF748330AB4}"/>
    <hyperlink ref="D23" location="'Table 1 Areas'!A1" display="TABLE 1a:" xr:uid="{D3AC02C9-ECA3-4076-81B1-5D4C0A139321}"/>
    <hyperlink ref="D24" location="'Table 1 Areas'!A1" display="TABLE 1b:" xr:uid="{4E5A48D5-9078-4F66-A960-97266D67EDA5}"/>
    <hyperlink ref="D25" location="'Table 2 Total Supply'!A1" display="TABLE 2:" xr:uid="{BAEE1F63-D4F7-40C1-8F6F-DBF4A6B69FEF}"/>
    <hyperlink ref="D26" location="'Table 3 HPM, Imports &amp; Exports'!A1" display="TABLE 3a:" xr:uid="{7BA140A0-FA9E-405F-90A3-76AA5C3C5941}"/>
    <hyperlink ref="D27" location="'Table 3 HPM, Imports &amp; Exports'!A1" display="TABLE 3b:" xr:uid="{7D6FF3C0-35D2-4D81-9927-409C96152110}"/>
    <hyperlink ref="D30" location="'Table 4 Fruit area'!A1" display="TABLE 4:" xr:uid="{1A68CDF3-0BCF-43D4-BF45-04465FB71457}"/>
    <hyperlink ref="D31" location="'Table 5 Fruit yield'!A1" display="TABLE 5:" xr:uid="{604A9C0D-CC92-4558-B7C0-FC2F34342B6B}"/>
    <hyperlink ref="D32" location="'Table 6 Fruit production'!A1" display="TABLE :6" xr:uid="{CB0F78F0-B414-4249-BF1F-0C5E9F19E587}"/>
    <hyperlink ref="D33" location="'Table 7 Fruit value '!A1" display="TABLE 7:" xr:uid="{5F3B347D-69EE-4D82-8E21-D89D9F65031A}"/>
    <hyperlink ref="D34" location="'Table 8&amp;9 Fruit Imports'!A1" display="TABLE 8:" xr:uid="{619843C8-8C7B-4E36-8ACC-B82D713E7124}"/>
    <hyperlink ref="D35" location="'Table 8&amp;9 Fruit Imports'!A1" display="TABLE 9:" xr:uid="{2E1B8EC2-B4CD-4FE7-A03C-93631929FC31}"/>
    <hyperlink ref="D36" location="'Table 10&amp;11 Fruit Exports'!A1" display="TABLE 10:" xr:uid="{D60D5849-5BD1-4F0F-B7E5-92C358547DEC}"/>
    <hyperlink ref="D37" location="'Table 10&amp;11 Fruit Exports'!A1" display="TABLE 11:" xr:uid="{F35C15E0-6E7B-4459-ABCD-766BE7C22590}"/>
    <hyperlink ref="D38" location="'Table 12 Fruit Supply '!A1" display="TABLE 12:" xr:uid="{0F768E94-AEAD-4F5D-8194-66990E38BB1A}"/>
    <hyperlink ref="D41" location="'Table 13 Veg area'!A1" display="TABLE 13:" xr:uid="{F105A55F-7887-440A-BFDB-065449F77547}"/>
    <hyperlink ref="D42" location="'Table 14 Veg yield'!A1" display="TABLE 14:" xr:uid="{9BE96337-1A91-44C2-BF9F-D80911D67B5A}"/>
    <hyperlink ref="D43" location="'Table 15 Veg production'!A1" display="TABLE 15:" xr:uid="{DFEB43AF-03AE-495B-B43C-DEAEC0AE8122}"/>
    <hyperlink ref="D44" location="'Table 16 Veg value'!A1" display="TABLE 16:" xr:uid="{2B23AA00-89DF-4BAC-9956-ADB0BAD79028}"/>
    <hyperlink ref="D45" location="'Table 17 Veg Area Yield Prod'!A1" display="TABLE 17:" xr:uid="{73557794-69C1-4640-84FC-82988C49DE23}"/>
    <hyperlink ref="D47" location="'Table 18 Veg Price Value'!A1" display="TABLE 18:" xr:uid="{8697B69B-EE64-4F46-84BA-C0B39BED7BF3}"/>
    <hyperlink ref="D49" location="'Table 19 Veg Imports Qty'!A1" display="TABLE 19:" xr:uid="{0D1650C9-CAEB-4034-9FB9-5C5166761E0D}"/>
    <hyperlink ref="D50" location="'Table 20 Veg Imports Value'!A1" display="TABLE 20:" xr:uid="{4F879F7E-305E-4754-A737-AD8F716906C9}"/>
    <hyperlink ref="D51" location="'Table 21 Veg Exports Qty'!A1" display="TABLE 21:" xr:uid="{8606A260-5BCA-4A87-9475-C41748C13925}"/>
    <hyperlink ref="D52" location="'Table 22 Veg Exports Value'!A1" display="TABLE 22:" xr:uid="{6C030CCF-5B34-4F0F-B8C3-54C636A24BD0}"/>
    <hyperlink ref="D53" location="'Table 23 Veg Supply'!A1" display="TABLE 23:" xr:uid="{6F721493-EBB9-432B-8D09-D56F1FC16F52}"/>
    <hyperlink ref="D57" location="'Table 24 Ornamental Area HPM'!A1" display="TABLE 24a" xr:uid="{FEA9F49A-EAB4-4FEB-9790-7493881BC00B}"/>
    <hyperlink ref="D58" location="'Table 24 Ornamental Area HPM'!A1" display="TABLE 24b" xr:uid="{1609D3B3-421A-4417-93FE-DC65A8DA5B8D}"/>
    <hyperlink ref="D59" location="'Table 25 Ornamental Value'!A1" display="TABLE 25:" xr:uid="{9BE4A7D4-EBD2-4AEE-BAF6-4C6DF4912D9E}"/>
    <hyperlink ref="D60" location="'Table 26 Ornamental Imports'!A1" display="TABLE 26:" xr:uid="{44684382-5B1D-43DE-9E63-8A1D218F4651}"/>
    <hyperlink ref="D61" location="'Table 27 Ornamental Exports'!A1" display="TABLE 27:" xr:uid="{2F45DB2A-ABC2-4152-9C3A-7F8A0091DD5D}"/>
    <hyperlink ref="D64" location="'Table 28 Hops, 1985-2005'!A1" display="TABLE 28" xr:uid="{4740BDA4-B2EC-4C2C-907A-AF2F6BC97C41}"/>
    <hyperlink ref="D65" location="'Table 28 Hops, 1985-2005'!A1" display="TABLE 28" xr:uid="{D231489D-FF50-466A-8420-63DC58E19167}"/>
    <hyperlink ref="D66" location="'Table 29 Hops, 2010 onwards'!A1" display="TABLE 29" xr:uid="{E991EAFD-4FEC-4DB9-8C30-E0FA46F27590}"/>
  </hyperlinks>
  <pageMargins left="0.70866141732283472" right="0.70866141732283472" top="0.74803149606299213" bottom="0.74803149606299213" header="0.31496062992125984" footer="0.31496062992125984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97F85"/>
  </sheetPr>
  <dimension ref="A1:AL86"/>
  <sheetViews>
    <sheetView showGridLines="0" zoomScaleNormal="100" workbookViewId="0">
      <pane xSplit="2" ySplit="6" topLeftCell="AA7" activePane="bottomRight" state="frozen"/>
      <selection activeCell="C6" sqref="C6"/>
      <selection pane="topRight" activeCell="C6" sqref="C6"/>
      <selection pane="bottomLeft" activeCell="C6" sqref="C6"/>
      <selection pane="bottomRight" activeCell="AK1" sqref="AK1"/>
    </sheetView>
  </sheetViews>
  <sheetFormatPr defaultColWidth="7.109375" defaultRowHeight="12.75" x14ac:dyDescent="0.2"/>
  <cols>
    <col min="1" max="1" width="2.44140625" style="13" customWidth="1"/>
    <col min="2" max="2" width="37.5546875" style="36" customWidth="1"/>
    <col min="3" max="26" width="7.5546875" style="36" customWidth="1"/>
    <col min="27" max="27" width="7.5546875" style="13" customWidth="1"/>
    <col min="28" max="28" width="7.5546875" style="13" bestFit="1" customWidth="1"/>
    <col min="29" max="32" width="7.5546875" style="13" customWidth="1"/>
    <col min="33" max="16384" width="7.109375" style="13"/>
  </cols>
  <sheetData>
    <row r="1" spans="1:38" s="36" customFormat="1" x14ac:dyDescent="0.2">
      <c r="A1" s="716" t="s">
        <v>381</v>
      </c>
      <c r="B1" s="717"/>
      <c r="C1" s="717"/>
      <c r="D1" s="717"/>
      <c r="E1" s="717"/>
      <c r="F1" s="717"/>
      <c r="G1" s="717"/>
      <c r="H1" s="717"/>
      <c r="AJ1" s="220" t="s">
        <v>432</v>
      </c>
      <c r="AK1" s="324" t="str">
        <f>'Notes and Contact Details'!$D$14</f>
        <v>crops-statistics@defra.gov.uk</v>
      </c>
    </row>
    <row r="2" spans="1:38" s="36" customFormat="1" x14ac:dyDescent="0.2">
      <c r="A2" s="54" t="s">
        <v>154</v>
      </c>
    </row>
    <row r="3" spans="1:38" s="36" customFormat="1" ht="13.5" thickBot="1" x14ac:dyDescent="0.25">
      <c r="A3" s="42" t="s">
        <v>68</v>
      </c>
    </row>
    <row r="4" spans="1:38" ht="12.75" customHeight="1" x14ac:dyDescent="0.2">
      <c r="A4" s="343"/>
      <c r="B4" s="352"/>
      <c r="C4" s="352"/>
      <c r="D4" s="353"/>
      <c r="E4" s="352"/>
      <c r="F4" s="353"/>
      <c r="G4" s="352"/>
      <c r="H4" s="353"/>
      <c r="I4" s="352"/>
      <c r="J4" s="353"/>
      <c r="K4" s="352"/>
      <c r="L4" s="353"/>
      <c r="M4" s="352"/>
      <c r="N4" s="353"/>
      <c r="O4" s="352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</row>
    <row r="5" spans="1:38" ht="12.75" customHeight="1" x14ac:dyDescent="0.2">
      <c r="A5" s="344"/>
      <c r="B5" s="494" t="s">
        <v>36</v>
      </c>
      <c r="C5" s="494">
        <v>1988</v>
      </c>
      <c r="D5" s="346">
        <v>1989</v>
      </c>
      <c r="E5" s="494">
        <v>1990</v>
      </c>
      <c r="F5" s="346">
        <v>1991</v>
      </c>
      <c r="G5" s="494">
        <v>1992</v>
      </c>
      <c r="H5" s="346">
        <v>1993</v>
      </c>
      <c r="I5" s="494">
        <v>1994</v>
      </c>
      <c r="J5" s="346">
        <v>1995</v>
      </c>
      <c r="K5" s="494">
        <v>1996</v>
      </c>
      <c r="L5" s="346">
        <v>1997</v>
      </c>
      <c r="M5" s="494">
        <v>1998</v>
      </c>
      <c r="N5" s="346">
        <v>1999</v>
      </c>
      <c r="O5" s="494">
        <v>2000</v>
      </c>
      <c r="P5" s="346">
        <v>2001</v>
      </c>
      <c r="Q5" s="346">
        <v>2002</v>
      </c>
      <c r="R5" s="346">
        <v>2003</v>
      </c>
      <c r="S5" s="346">
        <v>2004</v>
      </c>
      <c r="T5" s="346">
        <v>2005</v>
      </c>
      <c r="U5" s="346">
        <v>2006</v>
      </c>
      <c r="V5" s="346">
        <v>2007</v>
      </c>
      <c r="W5" s="346">
        <v>2008</v>
      </c>
      <c r="X5" s="346">
        <v>2009</v>
      </c>
      <c r="Y5" s="346">
        <v>2010</v>
      </c>
      <c r="Z5" s="346">
        <v>2011</v>
      </c>
      <c r="AA5" s="346">
        <v>2012</v>
      </c>
      <c r="AB5" s="346">
        <v>2013</v>
      </c>
      <c r="AC5" s="346">
        <v>2014</v>
      </c>
      <c r="AD5" s="346">
        <v>2015</v>
      </c>
      <c r="AE5" s="346">
        <v>2016</v>
      </c>
      <c r="AF5" s="346">
        <v>2017</v>
      </c>
      <c r="AG5" s="346">
        <v>2018</v>
      </c>
      <c r="AH5" s="346">
        <v>2019</v>
      </c>
      <c r="AI5" s="346">
        <v>2020</v>
      </c>
      <c r="AJ5" s="346">
        <v>2021</v>
      </c>
      <c r="AK5" s="346">
        <v>2022</v>
      </c>
      <c r="AL5" s="346">
        <v>2023</v>
      </c>
    </row>
    <row r="6" spans="1:38" ht="13.5" thickBot="1" x14ac:dyDescent="0.25">
      <c r="A6" s="347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48"/>
      <c r="AB6" s="348" t="s">
        <v>35</v>
      </c>
      <c r="AC6" s="348"/>
      <c r="AD6" s="348"/>
      <c r="AE6" s="502"/>
      <c r="AF6" s="502"/>
      <c r="AG6" s="502"/>
      <c r="AH6" s="502"/>
      <c r="AI6" s="502"/>
      <c r="AJ6" s="502"/>
      <c r="AK6" s="502"/>
      <c r="AL6" s="502"/>
    </row>
    <row r="7" spans="1:38" x14ac:dyDescent="0.2">
      <c r="A7" s="42" t="s">
        <v>67</v>
      </c>
      <c r="B7" s="503"/>
      <c r="Z7" s="50"/>
      <c r="AA7" s="15"/>
      <c r="AB7" s="15"/>
      <c r="AC7" s="15"/>
      <c r="AD7" s="15"/>
      <c r="AE7" s="504"/>
      <c r="AF7" s="504"/>
    </row>
    <row r="8" spans="1:38" x14ac:dyDescent="0.2">
      <c r="A8" s="495" t="s">
        <v>34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15"/>
      <c r="AF8" s="15"/>
    </row>
    <row r="9" spans="1:38" x14ac:dyDescent="0.2">
      <c r="A9" s="505"/>
      <c r="B9" s="13" t="s">
        <v>64</v>
      </c>
      <c r="C9" s="497">
        <v>15.943603999999999</v>
      </c>
      <c r="D9" s="497">
        <v>30.659768999999997</v>
      </c>
      <c r="E9" s="497">
        <v>19.750381000000001</v>
      </c>
      <c r="F9" s="497">
        <v>40.858133999999993</v>
      </c>
      <c r="G9" s="497">
        <v>36.410167999999992</v>
      </c>
      <c r="H9" s="497">
        <v>11.688397</v>
      </c>
      <c r="I9" s="497">
        <v>13.642340000000003</v>
      </c>
      <c r="J9" s="497">
        <v>36.442652000000002</v>
      </c>
      <c r="K9" s="497">
        <v>29.303954000000008</v>
      </c>
      <c r="L9" s="497">
        <v>18.692067000000002</v>
      </c>
      <c r="M9" s="497">
        <v>19.95017</v>
      </c>
      <c r="N9" s="497">
        <v>19.507794999999994</v>
      </c>
      <c r="O9" s="497">
        <v>16.819222</v>
      </c>
      <c r="P9" s="497">
        <v>12.980123999999996</v>
      </c>
      <c r="Q9" s="497">
        <v>12.769115000000001</v>
      </c>
      <c r="R9" s="497">
        <v>12.932963999999997</v>
      </c>
      <c r="S9" s="497">
        <v>17.723849999999999</v>
      </c>
      <c r="T9" s="497">
        <v>13.358057000000001</v>
      </c>
      <c r="U9" s="497">
        <v>23.125142</v>
      </c>
      <c r="V9" s="497">
        <v>29.620217999999994</v>
      </c>
      <c r="W9" s="497">
        <v>14.431380000000006</v>
      </c>
      <c r="X9" s="497">
        <v>18.143423999999992</v>
      </c>
      <c r="Y9" s="497">
        <v>15.259105</v>
      </c>
      <c r="Z9" s="497">
        <v>25.848053999999987</v>
      </c>
      <c r="AA9" s="498">
        <v>21.021773000000003</v>
      </c>
      <c r="AB9" s="498">
        <v>21.253435999999997</v>
      </c>
      <c r="AC9" s="498">
        <v>16.080342000000009</v>
      </c>
      <c r="AD9" s="498">
        <v>19.823587000000003</v>
      </c>
      <c r="AE9" s="498">
        <v>16.505269999999996</v>
      </c>
      <c r="AF9" s="498">
        <v>25.577065000000001</v>
      </c>
      <c r="AG9" s="15">
        <v>21.987905999999992</v>
      </c>
      <c r="AH9" s="15">
        <v>18.703214999999997</v>
      </c>
      <c r="AI9" s="15">
        <v>21.43554300000002</v>
      </c>
      <c r="AJ9" s="15">
        <v>10.887003999999997</v>
      </c>
      <c r="AK9" s="15">
        <v>11.075994000000003</v>
      </c>
      <c r="AL9" s="15">
        <v>9.0352390000000007</v>
      </c>
    </row>
    <row r="10" spans="1:38" x14ac:dyDescent="0.2">
      <c r="A10" s="36"/>
      <c r="B10" s="13" t="s">
        <v>63</v>
      </c>
      <c r="C10" s="497">
        <v>1.4287019999999999</v>
      </c>
      <c r="D10" s="497">
        <v>1.190734</v>
      </c>
      <c r="E10" s="497">
        <v>2.2525050000000002</v>
      </c>
      <c r="F10" s="497">
        <v>2.5410879999999998</v>
      </c>
      <c r="G10" s="497">
        <v>2.5398300000000003</v>
      </c>
      <c r="H10" s="497">
        <v>2.0615629999999996</v>
      </c>
      <c r="I10" s="497">
        <v>1.4831260000000004</v>
      </c>
      <c r="J10" s="497">
        <v>3.1494659999999994</v>
      </c>
      <c r="K10" s="497">
        <v>3.7391990000000002</v>
      </c>
      <c r="L10" s="497">
        <v>5.5319469999999979</v>
      </c>
      <c r="M10" s="497">
        <v>2.9421020000000011</v>
      </c>
      <c r="N10" s="497">
        <v>2.5521289999999999</v>
      </c>
      <c r="O10" s="497">
        <v>2.41012</v>
      </c>
      <c r="P10" s="497">
        <v>3.6182280000000002</v>
      </c>
      <c r="Q10" s="497">
        <v>3.7994529999999993</v>
      </c>
      <c r="R10" s="497">
        <v>3.0362379999999995</v>
      </c>
      <c r="S10" s="497">
        <v>2.3865480000000008</v>
      </c>
      <c r="T10" s="497">
        <v>2.0575169999999998</v>
      </c>
      <c r="U10" s="497">
        <v>3.1030309999999992</v>
      </c>
      <c r="V10" s="497">
        <v>2.9999880000000005</v>
      </c>
      <c r="W10" s="497">
        <v>1.1419220000000003</v>
      </c>
      <c r="X10" s="497">
        <v>1.4494290000000003</v>
      </c>
      <c r="Y10" s="497">
        <v>1.8099190000000001</v>
      </c>
      <c r="Z10" s="497">
        <v>0.56779799999999991</v>
      </c>
      <c r="AA10" s="498">
        <v>0.78129399999999982</v>
      </c>
      <c r="AB10" s="498">
        <v>2.0730680000000006</v>
      </c>
      <c r="AC10" s="498">
        <v>1.4802339999999998</v>
      </c>
      <c r="AD10" s="498">
        <v>1.97834</v>
      </c>
      <c r="AE10" s="498">
        <v>1.5429319999999997</v>
      </c>
      <c r="AF10" s="498">
        <v>1.7248839999999992</v>
      </c>
      <c r="AG10" s="15">
        <v>1.8292329999999992</v>
      </c>
      <c r="AH10" s="15">
        <v>1.4000129999999997</v>
      </c>
      <c r="AI10" s="15">
        <v>1.8501039999999991</v>
      </c>
      <c r="AJ10" s="15">
        <v>1.1175819999999999</v>
      </c>
      <c r="AK10" s="15">
        <v>1.132177</v>
      </c>
      <c r="AL10" s="15">
        <v>1.2241720000000003</v>
      </c>
    </row>
    <row r="11" spans="1:38" x14ac:dyDescent="0.2">
      <c r="A11" s="36"/>
      <c r="B11" s="13" t="s">
        <v>62</v>
      </c>
      <c r="C11" s="497">
        <v>0.24509699999999998</v>
      </c>
      <c r="D11" s="497">
        <v>0.82884800000000003</v>
      </c>
      <c r="E11" s="497">
        <v>0.54084899999999991</v>
      </c>
      <c r="F11" s="497">
        <v>1.8168060000000001</v>
      </c>
      <c r="G11" s="497">
        <v>1.525957</v>
      </c>
      <c r="H11" s="497">
        <v>6.9681999999999994E-2</v>
      </c>
      <c r="I11" s="497">
        <v>1.1015699999999999</v>
      </c>
      <c r="J11" s="497">
        <v>8.1011109999999995</v>
      </c>
      <c r="K11" s="497">
        <v>5.0195100000000004</v>
      </c>
      <c r="L11" s="497">
        <v>0.23058199999999998</v>
      </c>
      <c r="M11" s="497">
        <v>0.44655499999999998</v>
      </c>
      <c r="N11" s="497">
        <v>2.349E-3</v>
      </c>
      <c r="O11" s="497">
        <v>1.4713619999999998</v>
      </c>
      <c r="P11" s="497">
        <v>3.9097649999999997</v>
      </c>
      <c r="Q11" s="497">
        <v>2.3948929999999997</v>
      </c>
      <c r="R11" s="497">
        <v>5.977919</v>
      </c>
      <c r="S11" s="497">
        <v>1.7644339999999996</v>
      </c>
      <c r="T11" s="497">
        <v>14.010346999999998</v>
      </c>
      <c r="U11" s="497">
        <v>21.516641000000003</v>
      </c>
      <c r="V11" s="497">
        <v>14.395683000000002</v>
      </c>
      <c r="W11" s="497">
        <v>9.267514000000002</v>
      </c>
      <c r="X11" s="497">
        <v>0.32597900000000002</v>
      </c>
      <c r="Y11" s="497">
        <v>4.2564289999999998</v>
      </c>
      <c r="Z11" s="497">
        <v>4.8140670000000005</v>
      </c>
      <c r="AA11" s="498">
        <v>0.20813300000000001</v>
      </c>
      <c r="AB11" s="498">
        <v>7.1622999999999992E-2</v>
      </c>
      <c r="AC11" s="498">
        <v>1.6587049999999997</v>
      </c>
      <c r="AD11" s="498">
        <v>1.3284719999999999</v>
      </c>
      <c r="AE11" s="498">
        <v>1.4562720000000002</v>
      </c>
      <c r="AF11" s="498">
        <v>0.84696499999999997</v>
      </c>
      <c r="AG11" s="15">
        <v>0.53637400000000002</v>
      </c>
      <c r="AH11" s="15">
        <v>0.25807099999999999</v>
      </c>
      <c r="AI11" s="15">
        <v>0.377475</v>
      </c>
      <c r="AJ11" s="15">
        <v>2.6280000000000001E-2</v>
      </c>
      <c r="AK11" s="15">
        <v>4.6780000000000002E-2</v>
      </c>
      <c r="AL11" s="15">
        <v>1.3613</v>
      </c>
    </row>
    <row r="12" spans="1:38" x14ac:dyDescent="0.2">
      <c r="A12" s="36"/>
      <c r="B12" s="13" t="s">
        <v>61</v>
      </c>
      <c r="C12" s="497">
        <v>9.0404999999999999E-2</v>
      </c>
      <c r="D12" s="497">
        <v>0.132184</v>
      </c>
      <c r="E12" s="497">
        <v>0.22724699999999998</v>
      </c>
      <c r="F12" s="497">
        <v>1.286508</v>
      </c>
      <c r="G12" s="497">
        <v>0.48331099999999999</v>
      </c>
      <c r="H12" s="497">
        <v>0.67505999999999999</v>
      </c>
      <c r="I12" s="497">
        <v>0.52473100000000006</v>
      </c>
      <c r="J12" s="497">
        <v>0.45424600000000004</v>
      </c>
      <c r="K12" s="497">
        <v>1.4719610000000003</v>
      </c>
      <c r="L12" s="497">
        <v>1.2510729999999997</v>
      </c>
      <c r="M12" s="497">
        <v>0.52305899999999983</v>
      </c>
      <c r="N12" s="497">
        <v>1.1264759999999998</v>
      </c>
      <c r="O12" s="497">
        <v>0.84016000000000002</v>
      </c>
      <c r="P12" s="497">
        <v>1.1554090000000004</v>
      </c>
      <c r="Q12" s="497">
        <v>1.0112790000000003</v>
      </c>
      <c r="R12" s="497">
        <v>0.95773399999999997</v>
      </c>
      <c r="S12" s="497">
        <v>0.98252600000000012</v>
      </c>
      <c r="T12" s="497">
        <v>1.1920760000000001</v>
      </c>
      <c r="U12" s="497">
        <v>0.41933500000000001</v>
      </c>
      <c r="V12" s="497">
        <v>0.84118100000000007</v>
      </c>
      <c r="W12" s="497">
        <v>0.55114300000000005</v>
      </c>
      <c r="X12" s="497">
        <v>0.68180899999999978</v>
      </c>
      <c r="Y12" s="497">
        <v>1.176922</v>
      </c>
      <c r="Z12" s="497">
        <v>0.97420899999999966</v>
      </c>
      <c r="AA12" s="498">
        <v>1.5424509999999998</v>
      </c>
      <c r="AB12" s="498">
        <v>1.5044559999999998</v>
      </c>
      <c r="AC12" s="498">
        <v>1.1162509999999999</v>
      </c>
      <c r="AD12" s="498">
        <v>1.1119560000000002</v>
      </c>
      <c r="AE12" s="498">
        <v>0.92032200000000008</v>
      </c>
      <c r="AF12" s="498">
        <v>1.1026219999999995</v>
      </c>
      <c r="AG12" s="15">
        <v>0.86586200000000024</v>
      </c>
      <c r="AH12" s="15">
        <v>0.71596399999999993</v>
      </c>
      <c r="AI12" s="15">
        <v>0.77752099999999957</v>
      </c>
      <c r="AJ12" s="15">
        <v>0.21647100000000002</v>
      </c>
      <c r="AK12" s="15">
        <v>0.59004100000000015</v>
      </c>
      <c r="AL12" s="15">
        <v>0.54295000000000004</v>
      </c>
    </row>
    <row r="13" spans="1:38" x14ac:dyDescent="0.2">
      <c r="A13" s="36"/>
      <c r="B13" s="13" t="s">
        <v>60</v>
      </c>
      <c r="C13" s="497">
        <v>7.6737000000000014E-2</v>
      </c>
      <c r="D13" s="497">
        <v>8.278400000000001E-2</v>
      </c>
      <c r="E13" s="497">
        <v>0.11007900000000001</v>
      </c>
      <c r="F13" s="497">
        <v>0.22701499999999999</v>
      </c>
      <c r="G13" s="497">
        <v>0.27818899999999996</v>
      </c>
      <c r="H13" s="497">
        <v>2.6955E-2</v>
      </c>
      <c r="I13" s="497">
        <v>3.4408000000000001E-2</v>
      </c>
      <c r="J13" s="497">
        <v>5.9012999999999989E-2</v>
      </c>
      <c r="K13" s="497">
        <v>8.5406999999999983E-2</v>
      </c>
      <c r="L13" s="497">
        <v>0.12740199999999999</v>
      </c>
      <c r="M13" s="497">
        <v>0.11476000000000003</v>
      </c>
      <c r="N13" s="497">
        <v>0.12033200000000001</v>
      </c>
      <c r="O13" s="497">
        <v>8.6348999999999981E-2</v>
      </c>
      <c r="P13" s="497">
        <v>0.21038399999999999</v>
      </c>
      <c r="Q13" s="497">
        <v>0.14988499999999996</v>
      </c>
      <c r="R13" s="497">
        <v>0.22596699999999995</v>
      </c>
      <c r="S13" s="497">
        <v>0.21282099999999995</v>
      </c>
      <c r="T13" s="497">
        <v>0.18253100000000003</v>
      </c>
      <c r="U13" s="497">
        <v>0.150978</v>
      </c>
      <c r="V13" s="497">
        <v>0.33553700000000009</v>
      </c>
      <c r="W13" s="497">
        <v>0.25134199999999995</v>
      </c>
      <c r="X13" s="497">
        <v>0.15296999999999999</v>
      </c>
      <c r="Y13" s="497">
        <v>0.21363599999999996</v>
      </c>
      <c r="Z13" s="497">
        <v>0.210205</v>
      </c>
      <c r="AA13" s="498">
        <v>0.52607399999999993</v>
      </c>
      <c r="AB13" s="498">
        <v>0.37258500000000006</v>
      </c>
      <c r="AC13" s="498">
        <v>0.18848399999999996</v>
      </c>
      <c r="AD13" s="498">
        <v>0.17650400000000005</v>
      </c>
      <c r="AE13" s="498">
        <v>0.12823699999999999</v>
      </c>
      <c r="AF13" s="498">
        <v>0.26330300000000001</v>
      </c>
      <c r="AG13" s="15">
        <v>0.37864699999999984</v>
      </c>
      <c r="AH13" s="15">
        <v>0.72942699999999916</v>
      </c>
      <c r="AI13" s="15">
        <v>1.0476960000000002</v>
      </c>
      <c r="AJ13" s="15">
        <v>0.50575300000000012</v>
      </c>
      <c r="AK13" s="15">
        <v>0.47853799999999991</v>
      </c>
      <c r="AL13" s="15">
        <v>0.26772999999999997</v>
      </c>
    </row>
    <row r="14" spans="1:38" x14ac:dyDescent="0.2">
      <c r="A14" s="505"/>
      <c r="B14" s="13" t="s">
        <v>59</v>
      </c>
      <c r="C14" s="497">
        <v>0.17493999999999998</v>
      </c>
      <c r="D14" s="497">
        <v>0.12474099999999999</v>
      </c>
      <c r="E14" s="497">
        <v>0.17618800000000001</v>
      </c>
      <c r="F14" s="497">
        <v>0.16828500000000002</v>
      </c>
      <c r="G14" s="497">
        <v>0.32263500000000001</v>
      </c>
      <c r="H14" s="497">
        <v>0.55003200000000008</v>
      </c>
      <c r="I14" s="497">
        <v>0.14207400000000001</v>
      </c>
      <c r="J14" s="497">
        <v>0.30211100000000002</v>
      </c>
      <c r="K14" s="497">
        <v>1.8086299999999997</v>
      </c>
      <c r="L14" s="497">
        <v>1.3596909999999995</v>
      </c>
      <c r="M14" s="497">
        <v>0.59553900000000004</v>
      </c>
      <c r="N14" s="497">
        <v>1.0374109999999996</v>
      </c>
      <c r="O14" s="497">
        <v>0.62981400000000032</v>
      </c>
      <c r="P14" s="497">
        <v>0.38323400000000019</v>
      </c>
      <c r="Q14" s="497">
        <v>0.40344199999999997</v>
      </c>
      <c r="R14" s="497">
        <v>0.35806799999999994</v>
      </c>
      <c r="S14" s="497">
        <v>0.50898699999999997</v>
      </c>
      <c r="T14" s="497">
        <v>0.83331600000000006</v>
      </c>
      <c r="U14" s="497">
        <v>0.71905000000000019</v>
      </c>
      <c r="V14" s="497">
        <v>0.41685699999999987</v>
      </c>
      <c r="W14" s="497">
        <v>0.36191499999999999</v>
      </c>
      <c r="X14" s="497">
        <v>0.85290199999999972</v>
      </c>
      <c r="Y14" s="497">
        <v>1.3671590000000002</v>
      </c>
      <c r="Z14" s="497">
        <v>0.9764489999999999</v>
      </c>
      <c r="AA14" s="498">
        <v>0.81964700000000013</v>
      </c>
      <c r="AB14" s="498">
        <v>1.2128019999999995</v>
      </c>
      <c r="AC14" s="498">
        <v>1.0426319999999996</v>
      </c>
      <c r="AD14" s="498">
        <v>1.0572449999999995</v>
      </c>
      <c r="AE14" s="498">
        <v>1.0243719999999998</v>
      </c>
      <c r="AF14" s="498">
        <v>1.0948860000000002</v>
      </c>
      <c r="AG14" s="15">
        <v>1.3450629999999992</v>
      </c>
      <c r="AH14" s="15">
        <v>1.3499899999999998</v>
      </c>
      <c r="AI14" s="15">
        <v>1.0887479999999989</v>
      </c>
      <c r="AJ14" s="15">
        <v>0.21015899999999998</v>
      </c>
      <c r="AK14" s="15">
        <v>0.41600900000000007</v>
      </c>
      <c r="AL14" s="15">
        <v>0.44569599999999987</v>
      </c>
    </row>
    <row r="15" spans="1:38" x14ac:dyDescent="0.2">
      <c r="A15" s="38"/>
      <c r="B15" s="13" t="s">
        <v>58</v>
      </c>
      <c r="C15" s="497">
        <v>3.6827999999999993E-2</v>
      </c>
      <c r="D15" s="497">
        <v>5.4313E-2</v>
      </c>
      <c r="E15" s="497">
        <v>3.4976E-2</v>
      </c>
      <c r="F15" s="497">
        <v>7.1355000000000002E-2</v>
      </c>
      <c r="G15" s="497">
        <v>0.13692200000000002</v>
      </c>
      <c r="H15" s="497">
        <v>4.4757999999999999E-2</v>
      </c>
      <c r="I15" s="497">
        <v>0.12878800000000001</v>
      </c>
      <c r="J15" s="497">
        <v>5.2274000000000001E-2</v>
      </c>
      <c r="K15" s="497">
        <v>0.20724000000000001</v>
      </c>
      <c r="L15" s="497">
        <v>0.21152199999999999</v>
      </c>
      <c r="M15" s="497">
        <v>0.12087200000000002</v>
      </c>
      <c r="N15" s="497">
        <v>0.1511280000000001</v>
      </c>
      <c r="O15" s="497">
        <v>3.6641E-2</v>
      </c>
      <c r="P15" s="497">
        <v>7.7618000000000006E-2</v>
      </c>
      <c r="Q15" s="497">
        <v>0.22294600000000003</v>
      </c>
      <c r="R15" s="497">
        <v>0.12150799999999999</v>
      </c>
      <c r="S15" s="497">
        <v>2.4020999999999997E-2</v>
      </c>
      <c r="T15" s="497">
        <v>8.6115000000000011E-2</v>
      </c>
      <c r="U15" s="497">
        <v>0.11903799999999998</v>
      </c>
      <c r="V15" s="497">
        <v>0.108805</v>
      </c>
      <c r="W15" s="497">
        <v>9.4751000000000002E-2</v>
      </c>
      <c r="X15" s="497">
        <v>9.2212000000000044E-2</v>
      </c>
      <c r="Y15" s="497">
        <v>0.14781000000000002</v>
      </c>
      <c r="Z15" s="497">
        <v>0.13633700000000004</v>
      </c>
      <c r="AA15" s="498">
        <v>9.6687999999999968E-2</v>
      </c>
      <c r="AB15" s="498">
        <v>0.14734400000000003</v>
      </c>
      <c r="AC15" s="498">
        <v>0.15306299999999998</v>
      </c>
      <c r="AD15" s="498">
        <v>8.0853999999999995E-2</v>
      </c>
      <c r="AE15" s="498">
        <v>0.15848300000000004</v>
      </c>
      <c r="AF15" s="498">
        <v>0.16870200000000002</v>
      </c>
      <c r="AG15" s="15">
        <v>0.14016200000000001</v>
      </c>
      <c r="AH15" s="15">
        <v>0.140791</v>
      </c>
      <c r="AI15" s="15">
        <v>5.4480000000000001E-2</v>
      </c>
      <c r="AJ15" s="15">
        <v>9.0639999999999998E-2</v>
      </c>
      <c r="AK15" s="15">
        <v>5.6102000000000006E-2</v>
      </c>
      <c r="AL15" s="15">
        <v>0.15673799999999999</v>
      </c>
    </row>
    <row r="16" spans="1:38" x14ac:dyDescent="0.2">
      <c r="A16" s="38" t="s">
        <v>38</v>
      </c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35"/>
      <c r="AB16" s="35"/>
      <c r="AC16" s="35"/>
      <c r="AD16" s="35"/>
      <c r="AE16" s="35"/>
      <c r="AF16" s="35"/>
      <c r="AG16" s="15"/>
      <c r="AH16" s="15"/>
      <c r="AI16" s="15"/>
      <c r="AJ16" s="15"/>
      <c r="AK16" s="15"/>
      <c r="AL16" s="15"/>
    </row>
    <row r="17" spans="1:38" x14ac:dyDescent="0.2">
      <c r="A17" s="505"/>
      <c r="B17" s="13" t="s">
        <v>4</v>
      </c>
      <c r="C17" s="497">
        <v>0.23279799999999998</v>
      </c>
      <c r="D17" s="497">
        <v>0.11165600000000001</v>
      </c>
      <c r="E17" s="497">
        <v>0.206399</v>
      </c>
      <c r="F17" s="497">
        <v>0.34110599999999996</v>
      </c>
      <c r="G17" s="497">
        <v>0.37562800000000002</v>
      </c>
      <c r="H17" s="497">
        <v>4.5266000000000001E-2</v>
      </c>
      <c r="I17" s="497">
        <v>7.2426000000000004E-2</v>
      </c>
      <c r="J17" s="497">
        <v>0.18390499999999999</v>
      </c>
      <c r="K17" s="497">
        <v>0.26334999999999992</v>
      </c>
      <c r="L17" s="497">
        <v>0.3583079999999999</v>
      </c>
      <c r="M17" s="497">
        <v>0.14961200000000002</v>
      </c>
      <c r="N17" s="497">
        <v>0.229655</v>
      </c>
      <c r="O17" s="497">
        <v>0.17642200000000002</v>
      </c>
      <c r="P17" s="497">
        <v>0.19198000000000001</v>
      </c>
      <c r="Q17" s="497">
        <v>0.18148800000000001</v>
      </c>
      <c r="R17" s="497">
        <v>0.29278599999999999</v>
      </c>
      <c r="S17" s="497">
        <v>0.17731900000000003</v>
      </c>
      <c r="T17" s="497">
        <v>0.32026300000000002</v>
      </c>
      <c r="U17" s="497">
        <v>0.29194500000000001</v>
      </c>
      <c r="V17" s="497">
        <v>0.27032499999999998</v>
      </c>
      <c r="W17" s="497">
        <v>0.53573499999999985</v>
      </c>
      <c r="X17" s="497">
        <v>0.27888000000000002</v>
      </c>
      <c r="Y17" s="497">
        <v>0.40019899999999997</v>
      </c>
      <c r="Z17" s="497">
        <v>0.294159</v>
      </c>
      <c r="AA17" s="498">
        <v>0.31239699999999998</v>
      </c>
      <c r="AB17" s="498">
        <v>0.70304100000000058</v>
      </c>
      <c r="AC17" s="498">
        <v>1.0086160000000004</v>
      </c>
      <c r="AD17" s="498">
        <v>2.0541700000000009</v>
      </c>
      <c r="AE17" s="498">
        <v>1.2296349999999991</v>
      </c>
      <c r="AF17" s="498">
        <v>4.0638719999999999</v>
      </c>
      <c r="AG17" s="15">
        <v>2.5692419999999987</v>
      </c>
      <c r="AH17" s="15">
        <v>1.711365</v>
      </c>
      <c r="AI17" s="15">
        <v>3.9829819999999989</v>
      </c>
      <c r="AJ17" s="15">
        <v>0.26693500000000003</v>
      </c>
      <c r="AK17" s="15">
        <v>0.73937899999999979</v>
      </c>
      <c r="AL17" s="15">
        <v>1.3860790000000003</v>
      </c>
    </row>
    <row r="18" spans="1:38" x14ac:dyDescent="0.2">
      <c r="A18" s="38"/>
      <c r="B18" s="13" t="s">
        <v>3</v>
      </c>
      <c r="C18" s="497">
        <v>0.18920400000000001</v>
      </c>
      <c r="D18" s="497">
        <v>0.106581</v>
      </c>
      <c r="E18" s="497">
        <v>0.65868100000000007</v>
      </c>
      <c r="F18" s="497">
        <v>0.242178</v>
      </c>
      <c r="G18" s="497">
        <v>1.851612</v>
      </c>
      <c r="H18" s="497">
        <v>0.65292299999999992</v>
      </c>
      <c r="I18" s="497">
        <v>0.58676200000000012</v>
      </c>
      <c r="J18" s="497">
        <v>1.3990670000000001</v>
      </c>
      <c r="K18" s="497">
        <v>0.56164300000000011</v>
      </c>
      <c r="L18" s="497">
        <v>1.2295649999999998</v>
      </c>
      <c r="M18" s="497">
        <v>0.73870699999999989</v>
      </c>
      <c r="N18" s="497">
        <v>4.6564000000000008E-2</v>
      </c>
      <c r="O18" s="497">
        <v>3.5150000000000028E-2</v>
      </c>
      <c r="P18" s="497">
        <v>2.2583999999999996E-2</v>
      </c>
      <c r="Q18" s="497">
        <v>2.1570000000000002E-2</v>
      </c>
      <c r="R18" s="497">
        <v>2.1463999999999997E-2</v>
      </c>
      <c r="S18" s="497">
        <v>3.8000000000000006E-2</v>
      </c>
      <c r="T18" s="497">
        <v>3.7380999999999998E-2</v>
      </c>
      <c r="U18" s="497">
        <v>4.8138999999999994E-2</v>
      </c>
      <c r="V18" s="497">
        <v>2.1346E-2</v>
      </c>
      <c r="W18" s="497">
        <v>4.0934999999999985E-2</v>
      </c>
      <c r="X18" s="497">
        <v>8.2608000000000015E-2</v>
      </c>
      <c r="Y18" s="497">
        <v>8.3794999999999981E-2</v>
      </c>
      <c r="Z18" s="497">
        <v>9.5018999999999992E-2</v>
      </c>
      <c r="AA18" s="498">
        <v>0.12330100000000004</v>
      </c>
      <c r="AB18" s="498">
        <v>8.3720000000000017E-2</v>
      </c>
      <c r="AC18" s="498">
        <v>0.31427199999999983</v>
      </c>
      <c r="AD18" s="498">
        <v>0.32634699999999978</v>
      </c>
      <c r="AE18" s="498">
        <v>0.14365900000000001</v>
      </c>
      <c r="AF18" s="498">
        <v>0.48416700000000001</v>
      </c>
      <c r="AG18" s="15">
        <v>0.56337100000000007</v>
      </c>
      <c r="AH18" s="15">
        <v>0.46148999999999979</v>
      </c>
      <c r="AI18" s="15">
        <v>0.69029100000000032</v>
      </c>
      <c r="AJ18" s="15">
        <v>0.21443699999999996</v>
      </c>
      <c r="AK18" s="15">
        <v>8.3093999999999973E-2</v>
      </c>
      <c r="AL18" s="15">
        <v>0.15007800000000004</v>
      </c>
    </row>
    <row r="19" spans="1:38" x14ac:dyDescent="0.2">
      <c r="A19" s="38"/>
      <c r="B19" s="13" t="s">
        <v>57</v>
      </c>
      <c r="C19" s="497">
        <v>1.4281790000000001</v>
      </c>
      <c r="D19" s="497">
        <v>0.91335900000000003</v>
      </c>
      <c r="E19" s="497">
        <v>0.46707900000000002</v>
      </c>
      <c r="F19" s="497">
        <v>1.0229950000000001</v>
      </c>
      <c r="G19" s="497">
        <v>0.84431999999999996</v>
      </c>
      <c r="H19" s="497">
        <v>2.1330000000000003E-3</v>
      </c>
      <c r="I19" s="497">
        <v>7.0397999999999988E-2</v>
      </c>
      <c r="J19" s="497">
        <v>0.32215499999999997</v>
      </c>
      <c r="K19" s="497">
        <v>9.1402000000000011E-2</v>
      </c>
      <c r="L19" s="497">
        <v>3.2453000000000003E-2</v>
      </c>
      <c r="M19" s="497">
        <v>4.2041000000000009E-2</v>
      </c>
      <c r="N19" s="497">
        <v>5.7032000000000006E-2</v>
      </c>
      <c r="O19" s="497">
        <v>4.8238000000000003E-2</v>
      </c>
      <c r="P19" s="497">
        <v>6.8779999999999996E-3</v>
      </c>
      <c r="Q19" s="497">
        <v>9.5522999999999997E-2</v>
      </c>
      <c r="R19" s="497">
        <v>0.10347699999999996</v>
      </c>
      <c r="S19" s="497">
        <v>0.17509699999999992</v>
      </c>
      <c r="T19" s="497">
        <v>0.21629799999999999</v>
      </c>
      <c r="U19" s="497">
        <v>0.28785099999999997</v>
      </c>
      <c r="V19" s="497">
        <v>0.29964800000000003</v>
      </c>
      <c r="W19" s="497">
        <v>0.42844599999999988</v>
      </c>
      <c r="X19" s="497">
        <v>1.1212059999999999</v>
      </c>
      <c r="Y19" s="497">
        <v>1.0984039999999997</v>
      </c>
      <c r="Z19" s="497">
        <v>0.72274099999999941</v>
      </c>
      <c r="AA19" s="498">
        <v>1.167829</v>
      </c>
      <c r="AB19" s="498">
        <v>0.84892299999999943</v>
      </c>
      <c r="AC19" s="498">
        <v>1.3251150000000005</v>
      </c>
      <c r="AD19" s="498">
        <v>3.1119919999999994</v>
      </c>
      <c r="AE19" s="498">
        <v>2.1687479999999981</v>
      </c>
      <c r="AF19" s="498">
        <v>1.9563059999999974</v>
      </c>
      <c r="AG19" s="15">
        <v>3.2733579999999973</v>
      </c>
      <c r="AH19" s="15">
        <v>2.6415170000000008</v>
      </c>
      <c r="AI19" s="15">
        <v>2.2957009999999984</v>
      </c>
      <c r="AJ19" s="15">
        <v>1.1421839999999994</v>
      </c>
      <c r="AK19" s="15">
        <v>1.5707159999999993</v>
      </c>
      <c r="AL19" s="15">
        <v>1.3834579999999992</v>
      </c>
    </row>
    <row r="20" spans="1:38" x14ac:dyDescent="0.2">
      <c r="A20" s="38" t="s">
        <v>56</v>
      </c>
      <c r="B20" s="13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35"/>
      <c r="AB20" s="35"/>
      <c r="AC20" s="35"/>
      <c r="AD20" s="35"/>
      <c r="AE20" s="35"/>
      <c r="AF20" s="35"/>
      <c r="AG20" s="15"/>
      <c r="AH20" s="15"/>
      <c r="AI20" s="15"/>
      <c r="AJ20" s="15"/>
      <c r="AK20" s="15"/>
      <c r="AL20" s="15"/>
    </row>
    <row r="21" spans="1:38" x14ac:dyDescent="0.2">
      <c r="A21" s="506"/>
      <c r="B21" s="13" t="s">
        <v>55</v>
      </c>
      <c r="C21" s="499">
        <v>1.7230570000000003</v>
      </c>
      <c r="D21" s="499">
        <v>1.9115690000000001</v>
      </c>
      <c r="E21" s="499">
        <v>1.9518010000000001</v>
      </c>
      <c r="F21" s="499">
        <v>2.8541349999999994</v>
      </c>
      <c r="G21" s="499">
        <v>2.9254229999999999</v>
      </c>
      <c r="H21" s="499">
        <v>3.8008430000000004</v>
      </c>
      <c r="I21" s="499">
        <v>5.9008019999999997</v>
      </c>
      <c r="J21" s="499">
        <v>4.4555250000000006</v>
      </c>
      <c r="K21" s="499">
        <v>2.1604519999999998</v>
      </c>
      <c r="L21" s="499">
        <v>3.1679129999999991</v>
      </c>
      <c r="M21" s="499">
        <v>3.5327180000000005</v>
      </c>
      <c r="N21" s="499">
        <v>3.2602400000000022</v>
      </c>
      <c r="O21" s="499">
        <v>2.1518990000000002</v>
      </c>
      <c r="P21" s="499">
        <v>2.3043020000000016</v>
      </c>
      <c r="Q21" s="499">
        <v>2.6921500000000003</v>
      </c>
      <c r="R21" s="499">
        <v>1.6097189999999997</v>
      </c>
      <c r="S21" s="499">
        <v>1.7032160000000003</v>
      </c>
      <c r="T21" s="499">
        <v>2.5581149999999999</v>
      </c>
      <c r="U21" s="499">
        <v>9.4171370000000003</v>
      </c>
      <c r="V21" s="499">
        <v>1.1644700000000001</v>
      </c>
      <c r="W21" s="499">
        <v>0.89699499999999999</v>
      </c>
      <c r="X21" s="499">
        <v>1.3119580000000002</v>
      </c>
      <c r="Y21" s="499">
        <v>4.2168150000000004</v>
      </c>
      <c r="Z21" s="499">
        <v>2.5993839999999988</v>
      </c>
      <c r="AA21" s="498">
        <v>2.142472999999999</v>
      </c>
      <c r="AB21" s="498">
        <v>2.5717910000000019</v>
      </c>
      <c r="AC21" s="498">
        <v>1.0427199999999992</v>
      </c>
      <c r="AD21" s="498">
        <v>4.2186590000000006</v>
      </c>
      <c r="AE21" s="498">
        <v>2.2317040000000015</v>
      </c>
      <c r="AF21" s="498">
        <v>3.4274800000000027</v>
      </c>
      <c r="AG21" s="15">
        <v>3.9468130000000032</v>
      </c>
      <c r="AH21" s="15">
        <v>3.5941010000000047</v>
      </c>
      <c r="AI21" s="15">
        <v>7.4047540000000049</v>
      </c>
      <c r="AJ21" s="15">
        <v>1.04538</v>
      </c>
      <c r="AK21" s="15">
        <v>0.80476999999999999</v>
      </c>
      <c r="AL21" s="15">
        <v>0.54137299999999988</v>
      </c>
    </row>
    <row r="22" spans="1:38" x14ac:dyDescent="0.2">
      <c r="B22" s="13" t="s">
        <v>54</v>
      </c>
      <c r="C22" s="497">
        <v>15.323615999999994</v>
      </c>
      <c r="D22" s="497">
        <v>12.665578000000004</v>
      </c>
      <c r="E22" s="497">
        <v>16.477024000000004</v>
      </c>
      <c r="F22" s="497">
        <v>16.618378</v>
      </c>
      <c r="G22" s="497">
        <v>19.18368899999999</v>
      </c>
      <c r="H22" s="497">
        <v>10.974679999999998</v>
      </c>
      <c r="I22" s="497">
        <v>11.527858999999999</v>
      </c>
      <c r="J22" s="497">
        <v>16.491246</v>
      </c>
      <c r="K22" s="497">
        <v>11.945432999999996</v>
      </c>
      <c r="L22" s="497">
        <v>14.731826000000005</v>
      </c>
      <c r="M22" s="497">
        <v>15.432313999999995</v>
      </c>
      <c r="N22" s="497">
        <v>14.482293000000004</v>
      </c>
      <c r="O22" s="497">
        <v>11.345806999999999</v>
      </c>
      <c r="P22" s="497">
        <v>13.970591999999989</v>
      </c>
      <c r="Q22" s="497">
        <v>9.1386249999999958</v>
      </c>
      <c r="R22" s="497">
        <v>16.973873999999991</v>
      </c>
      <c r="S22" s="497">
        <v>25.768648999999996</v>
      </c>
      <c r="T22" s="497">
        <v>32.481963000000007</v>
      </c>
      <c r="U22" s="497">
        <v>41.006466999999994</v>
      </c>
      <c r="V22" s="497">
        <v>16.984703000000014</v>
      </c>
      <c r="W22" s="497">
        <v>18.095613999999991</v>
      </c>
      <c r="X22" s="497">
        <v>29.831956000000002</v>
      </c>
      <c r="Y22" s="497">
        <v>35.21818399999998</v>
      </c>
      <c r="Z22" s="497">
        <v>38.923506999999972</v>
      </c>
      <c r="AA22" s="498">
        <v>30.512527000000009</v>
      </c>
      <c r="AB22" s="498">
        <v>43.44571899999989</v>
      </c>
      <c r="AC22" s="498">
        <v>30.070989999999991</v>
      </c>
      <c r="AD22" s="498">
        <v>28.941200000000009</v>
      </c>
      <c r="AE22" s="498">
        <v>30.154904999999999</v>
      </c>
      <c r="AF22" s="498">
        <v>31.190452000000008</v>
      </c>
      <c r="AG22" s="15">
        <v>28.598837000000007</v>
      </c>
      <c r="AH22" s="15">
        <v>33.198512999999998</v>
      </c>
      <c r="AI22" s="15">
        <v>33.62337200000001</v>
      </c>
      <c r="AJ22" s="15">
        <v>0.36267299999999991</v>
      </c>
      <c r="AK22" s="15">
        <v>0.301396</v>
      </c>
      <c r="AL22" s="15">
        <v>0.8677349999999997</v>
      </c>
    </row>
    <row r="23" spans="1:38" x14ac:dyDescent="0.2">
      <c r="A23" s="36"/>
      <c r="B23" s="13" t="s">
        <v>53</v>
      </c>
      <c r="C23" s="497">
        <v>2.3901860000000004</v>
      </c>
      <c r="D23" s="497">
        <v>1.6973959999999999</v>
      </c>
      <c r="E23" s="497">
        <v>1.2357639999999999</v>
      </c>
      <c r="F23" s="497">
        <v>1.6648959999999999</v>
      </c>
      <c r="G23" s="497">
        <v>1.7043719999999998</v>
      </c>
      <c r="H23" s="497">
        <v>3.0512630000000005</v>
      </c>
      <c r="I23" s="497">
        <v>2.6151440000000004</v>
      </c>
      <c r="J23" s="497">
        <v>2.0999349999999999</v>
      </c>
      <c r="K23" s="497">
        <v>3.2523719999999989</v>
      </c>
      <c r="L23" s="497">
        <v>2.630471</v>
      </c>
      <c r="M23" s="497">
        <v>2.8976639999999994</v>
      </c>
      <c r="N23" s="497">
        <v>3.16092</v>
      </c>
      <c r="O23" s="497">
        <v>2.0479219999999994</v>
      </c>
      <c r="P23" s="497">
        <v>4.641176999999999</v>
      </c>
      <c r="Q23" s="497">
        <v>4.9629720000000015</v>
      </c>
      <c r="R23" s="497">
        <v>5.8631419999999999</v>
      </c>
      <c r="S23" s="497">
        <v>6.8094839999999994</v>
      </c>
      <c r="T23" s="497">
        <v>6.5194080000000012</v>
      </c>
      <c r="U23" s="497">
        <v>7.1784939999999988</v>
      </c>
      <c r="V23" s="497">
        <v>2.8865400000000001</v>
      </c>
      <c r="W23" s="497">
        <v>3.5046280000000012</v>
      </c>
      <c r="X23" s="497">
        <v>3.4287809999999985</v>
      </c>
      <c r="Y23" s="497">
        <v>5.0188610000000002</v>
      </c>
      <c r="Z23" s="497">
        <v>5.1215219999999979</v>
      </c>
      <c r="AA23" s="498">
        <v>3.2677050000000003</v>
      </c>
      <c r="AB23" s="498">
        <v>2.8449240000000002</v>
      </c>
      <c r="AC23" s="498">
        <v>2.3812090000000006</v>
      </c>
      <c r="AD23" s="498">
        <v>2.2886650000000022</v>
      </c>
      <c r="AE23" s="498">
        <v>2.0202959999999974</v>
      </c>
      <c r="AF23" s="498">
        <v>3.1557190000000026</v>
      </c>
      <c r="AG23" s="15">
        <v>2.671991999999999</v>
      </c>
      <c r="AH23" s="15">
        <v>1.7782779999999998</v>
      </c>
      <c r="AI23" s="15">
        <v>3.896268000000001</v>
      </c>
      <c r="AJ23" s="15">
        <v>1.609175</v>
      </c>
      <c r="AK23" s="15">
        <v>0.74212099999999992</v>
      </c>
      <c r="AL23" s="15">
        <v>0.72193199999999957</v>
      </c>
    </row>
    <row r="24" spans="1:38" x14ac:dyDescent="0.2">
      <c r="A24" s="36"/>
      <c r="B24" s="13" t="s">
        <v>52</v>
      </c>
      <c r="C24" s="497">
        <v>4.8581760000000003</v>
      </c>
      <c r="D24" s="497">
        <v>4.4762879999999994</v>
      </c>
      <c r="E24" s="497">
        <v>6.3959819999999992</v>
      </c>
      <c r="F24" s="497">
        <v>6.2912150000000002</v>
      </c>
      <c r="G24" s="497">
        <v>7.1786309999999993</v>
      </c>
      <c r="H24" s="497">
        <v>3.8500939999999999</v>
      </c>
      <c r="I24" s="497">
        <v>6.586882000000001</v>
      </c>
      <c r="J24" s="497">
        <v>5.9734399999999992</v>
      </c>
      <c r="K24" s="497">
        <v>5.0985019999999999</v>
      </c>
      <c r="L24" s="497">
        <v>7.6091169999999968</v>
      </c>
      <c r="M24" s="497">
        <v>7.2851889999999981</v>
      </c>
      <c r="N24" s="497">
        <v>7.8841309999999982</v>
      </c>
      <c r="O24" s="497">
        <v>5.8024539999999982</v>
      </c>
      <c r="P24" s="497">
        <v>13.615171999999994</v>
      </c>
      <c r="Q24" s="497">
        <v>6.0115430000000014</v>
      </c>
      <c r="R24" s="497">
        <v>7.5150710000000007</v>
      </c>
      <c r="S24" s="497">
        <v>4.7667509999999993</v>
      </c>
      <c r="T24" s="497">
        <v>3.257931000000001</v>
      </c>
      <c r="U24" s="497">
        <v>2.4521610000000007</v>
      </c>
      <c r="V24" s="497">
        <v>2.8009170000000001</v>
      </c>
      <c r="W24" s="497">
        <v>1.6423709999999996</v>
      </c>
      <c r="X24" s="497">
        <v>1.2524719999999991</v>
      </c>
      <c r="Y24" s="497">
        <v>2.91072</v>
      </c>
      <c r="Z24" s="497">
        <v>3.1234329999999999</v>
      </c>
      <c r="AA24" s="498">
        <v>3.4887250000000027</v>
      </c>
      <c r="AB24" s="498">
        <v>5.283553000000011</v>
      </c>
      <c r="AC24" s="498">
        <v>3.0591370000000073</v>
      </c>
      <c r="AD24" s="498">
        <v>2.0809769999999976</v>
      </c>
      <c r="AE24" s="498">
        <v>1.8509499999999994</v>
      </c>
      <c r="AF24" s="498">
        <v>2.8408790000000042</v>
      </c>
      <c r="AG24" s="15">
        <v>3.4642020000000002</v>
      </c>
      <c r="AH24" s="15">
        <v>5.0488430000000024</v>
      </c>
      <c r="AI24" s="15">
        <v>5.1322690000000035</v>
      </c>
      <c r="AJ24" s="15">
        <v>0.26311599999999996</v>
      </c>
      <c r="AK24" s="15">
        <v>6.0897000000000007E-2</v>
      </c>
      <c r="AL24" s="15">
        <v>3.4148000000000012E-2</v>
      </c>
    </row>
    <row r="25" spans="1:38" x14ac:dyDescent="0.2">
      <c r="A25" s="38" t="s">
        <v>51</v>
      </c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35"/>
      <c r="AB25" s="35"/>
      <c r="AC25" s="35"/>
      <c r="AD25" s="35"/>
      <c r="AE25" s="35"/>
      <c r="AF25" s="35"/>
      <c r="AG25" s="15"/>
      <c r="AH25" s="15"/>
      <c r="AI25" s="15"/>
      <c r="AJ25" s="15"/>
      <c r="AK25" s="15"/>
      <c r="AL25" s="15"/>
    </row>
    <row r="26" spans="1:38" x14ac:dyDescent="0.2">
      <c r="A26" s="36"/>
      <c r="B26" s="13" t="s">
        <v>50</v>
      </c>
      <c r="C26" s="497">
        <v>0.42354900000000001</v>
      </c>
      <c r="D26" s="497">
        <v>0.58945999999999998</v>
      </c>
      <c r="E26" s="497">
        <v>0.45002399999999992</v>
      </c>
      <c r="F26" s="497">
        <v>0.47927199999999998</v>
      </c>
      <c r="G26" s="497">
        <v>0.16824500000000003</v>
      </c>
      <c r="H26" s="497">
        <v>0.12399900000000003</v>
      </c>
      <c r="I26" s="497">
        <v>1.110841</v>
      </c>
      <c r="J26" s="497">
        <v>0.73627399999999998</v>
      </c>
      <c r="K26" s="497">
        <v>0.76122900000000004</v>
      </c>
      <c r="L26" s="497">
        <v>0.87969500000000012</v>
      </c>
      <c r="M26" s="497">
        <v>1.5531309999999998</v>
      </c>
      <c r="N26" s="497">
        <v>0.66274600000000006</v>
      </c>
      <c r="O26" s="497">
        <v>0.35182700000000006</v>
      </c>
      <c r="P26" s="497">
        <v>0.29228700000000002</v>
      </c>
      <c r="Q26" s="497">
        <v>0.76091500000000001</v>
      </c>
      <c r="R26" s="497">
        <v>0.34117500000000006</v>
      </c>
      <c r="S26" s="497">
        <v>0.61068899999999993</v>
      </c>
      <c r="T26" s="497">
        <v>0.68778000000000006</v>
      </c>
      <c r="U26" s="497">
        <v>2.1462509999999999</v>
      </c>
      <c r="V26" s="497">
        <v>2.3809760000000004</v>
      </c>
      <c r="W26" s="497">
        <v>1.400372</v>
      </c>
      <c r="X26" s="497">
        <v>1.0852439999999999</v>
      </c>
      <c r="Y26" s="497">
        <v>1.1799029999999999</v>
      </c>
      <c r="Z26" s="497">
        <v>1.4510179999999995</v>
      </c>
      <c r="AA26" s="498">
        <v>1.8302320000000003</v>
      </c>
      <c r="AB26" s="498">
        <v>1.9097109999999988</v>
      </c>
      <c r="AC26" s="498">
        <v>1.0300289999999999</v>
      </c>
      <c r="AD26" s="498">
        <v>2.1640070000000007</v>
      </c>
      <c r="AE26" s="498">
        <v>1.8892509999999996</v>
      </c>
      <c r="AF26" s="498">
        <v>5.4895170000000038</v>
      </c>
      <c r="AG26" s="15">
        <v>7.085385999999998</v>
      </c>
      <c r="AH26" s="15">
        <v>13.764222000000011</v>
      </c>
      <c r="AI26" s="15">
        <v>21.255468999999994</v>
      </c>
      <c r="AJ26" s="15">
        <v>6.6106710000000017</v>
      </c>
      <c r="AK26" s="15">
        <v>7.514775000000002</v>
      </c>
      <c r="AL26" s="15">
        <v>9.7486809999999995</v>
      </c>
    </row>
    <row r="27" spans="1:38" x14ac:dyDescent="0.2">
      <c r="A27" s="507"/>
      <c r="B27" s="13" t="s">
        <v>49</v>
      </c>
      <c r="C27" s="499">
        <v>0.31600099999999998</v>
      </c>
      <c r="D27" s="499">
        <v>0.19284800000000002</v>
      </c>
      <c r="E27" s="499">
        <v>0.75830600000000004</v>
      </c>
      <c r="F27" s="499">
        <v>1.821277</v>
      </c>
      <c r="G27" s="499">
        <v>4.3700270000000003</v>
      </c>
      <c r="H27" s="499">
        <v>4.5203509999999998</v>
      </c>
      <c r="I27" s="499">
        <v>1.6476379999999999</v>
      </c>
      <c r="J27" s="499">
        <v>1.7585590000000002</v>
      </c>
      <c r="K27" s="499">
        <v>4.9206489999999992</v>
      </c>
      <c r="L27" s="499">
        <v>3.1069620000000002</v>
      </c>
      <c r="M27" s="499">
        <v>5.6885249999999994</v>
      </c>
      <c r="N27" s="499">
        <v>10.069763</v>
      </c>
      <c r="O27" s="499">
        <v>4.0044489999999975</v>
      </c>
      <c r="P27" s="499">
        <v>1.7877739999999998</v>
      </c>
      <c r="Q27" s="499">
        <v>5.0786379999999998</v>
      </c>
      <c r="R27" s="499">
        <v>3.1635820000000003</v>
      </c>
      <c r="S27" s="499">
        <v>6.0068470000000005</v>
      </c>
      <c r="T27" s="499">
        <v>8.5231229999999982</v>
      </c>
      <c r="U27" s="499">
        <v>30.307363999999993</v>
      </c>
      <c r="V27" s="499">
        <v>45.010055999999985</v>
      </c>
      <c r="W27" s="499">
        <v>45.480577000000032</v>
      </c>
      <c r="X27" s="499">
        <v>54.720333999999987</v>
      </c>
      <c r="Y27" s="499">
        <v>26.694685000000014</v>
      </c>
      <c r="Z27" s="499">
        <v>14.882051000000002</v>
      </c>
      <c r="AA27" s="498">
        <v>16.039193000000001</v>
      </c>
      <c r="AB27" s="498">
        <v>37.180064000000016</v>
      </c>
      <c r="AC27" s="498">
        <v>23.088654000000012</v>
      </c>
      <c r="AD27" s="498">
        <v>32.306013999999998</v>
      </c>
      <c r="AE27" s="498">
        <v>54.904621000000027</v>
      </c>
      <c r="AF27" s="498">
        <v>58.748504999999966</v>
      </c>
      <c r="AG27" s="15">
        <v>29.416061999999997</v>
      </c>
      <c r="AH27" s="15">
        <v>26.607528000000027</v>
      </c>
      <c r="AI27" s="15">
        <v>24.719278999999968</v>
      </c>
      <c r="AJ27" s="15">
        <v>1.0588530000000003</v>
      </c>
      <c r="AK27" s="15">
        <v>1.7984589999999998</v>
      </c>
      <c r="AL27" s="15">
        <v>0.67811599999999983</v>
      </c>
    </row>
    <row r="28" spans="1:38" x14ac:dyDescent="0.2">
      <c r="A28" s="507"/>
      <c r="B28" s="13" t="s">
        <v>73</v>
      </c>
      <c r="C28" s="499">
        <v>1.4475479999999998</v>
      </c>
      <c r="D28" s="499">
        <v>1.2925849999999997</v>
      </c>
      <c r="E28" s="499">
        <v>0.95599100000000004</v>
      </c>
      <c r="F28" s="499">
        <v>1.437751</v>
      </c>
      <c r="G28" s="499">
        <v>1.7351740000000002</v>
      </c>
      <c r="H28" s="499">
        <v>1.2607329999999999</v>
      </c>
      <c r="I28" s="499">
        <v>1.6648430000000005</v>
      </c>
      <c r="J28" s="499">
        <v>1.7212270000000003</v>
      </c>
      <c r="K28" s="499">
        <v>1.3750729999999998</v>
      </c>
      <c r="L28" s="499">
        <v>1.1661759999999997</v>
      </c>
      <c r="M28" s="499">
        <v>0.97797599999999996</v>
      </c>
      <c r="N28" s="499">
        <v>0.44291800000000003</v>
      </c>
      <c r="O28" s="499">
        <v>0.405891</v>
      </c>
      <c r="P28" s="499">
        <v>0.38983999999999996</v>
      </c>
      <c r="Q28" s="499">
        <v>0.49639</v>
      </c>
      <c r="R28" s="499">
        <v>0.72136500000000003</v>
      </c>
      <c r="S28" s="499">
        <v>1.1660410000000003</v>
      </c>
      <c r="T28" s="499">
        <v>0.65901100000000012</v>
      </c>
      <c r="U28" s="499">
        <v>0.67007199999999989</v>
      </c>
      <c r="V28" s="499">
        <v>0.27874700000000002</v>
      </c>
      <c r="W28" s="499">
        <v>0.587507</v>
      </c>
      <c r="X28" s="499">
        <v>1.058986</v>
      </c>
      <c r="Y28" s="499">
        <v>0.99770499999999984</v>
      </c>
      <c r="Z28" s="499">
        <v>1.1592540000000005</v>
      </c>
      <c r="AA28" s="498">
        <v>1.0654959999999991</v>
      </c>
      <c r="AB28" s="498">
        <v>0.65333000000000008</v>
      </c>
      <c r="AC28" s="498">
        <v>1.2603499999999985</v>
      </c>
      <c r="AD28" s="498">
        <v>1.9334409999999991</v>
      </c>
      <c r="AE28" s="498">
        <v>2.4694039999999999</v>
      </c>
      <c r="AF28" s="498">
        <v>2.4127939999999986</v>
      </c>
      <c r="AG28" s="15">
        <v>3.7609999999999998E-2</v>
      </c>
      <c r="AH28" s="15">
        <v>5.8168999999999998E-2</v>
      </c>
      <c r="AI28" s="15">
        <v>1.3542999999999999E-2</v>
      </c>
      <c r="AJ28" s="15">
        <v>1.302E-3</v>
      </c>
      <c r="AK28" s="15">
        <v>3.0790000000000001E-3</v>
      </c>
      <c r="AL28" s="15">
        <v>8.4956000000000004E-2</v>
      </c>
    </row>
    <row r="29" spans="1:38" x14ac:dyDescent="0.2">
      <c r="A29" s="38"/>
      <c r="B29" s="13" t="s">
        <v>48</v>
      </c>
      <c r="C29" s="497">
        <v>0.78005699999999989</v>
      </c>
      <c r="D29" s="497">
        <v>0.78302800000000006</v>
      </c>
      <c r="E29" s="497">
        <v>0.87805699999999998</v>
      </c>
      <c r="F29" s="497">
        <v>1.1080510000000001</v>
      </c>
      <c r="G29" s="497">
        <v>1.379918</v>
      </c>
      <c r="H29" s="497">
        <v>1.0058999999999998</v>
      </c>
      <c r="I29" s="497">
        <v>2.0860519999999996</v>
      </c>
      <c r="J29" s="497">
        <v>2.4988260000000002</v>
      </c>
      <c r="K29" s="497">
        <v>1.8956510000000002</v>
      </c>
      <c r="L29" s="497">
        <v>2.3108210000000002</v>
      </c>
      <c r="M29" s="497">
        <v>1.6842389999999996</v>
      </c>
      <c r="N29" s="497">
        <v>2.3114519999999992</v>
      </c>
      <c r="O29" s="497">
        <v>3.4616320000000003</v>
      </c>
      <c r="P29" s="497">
        <v>6.8783760000000003</v>
      </c>
      <c r="Q29" s="497">
        <v>7.1993239999999998</v>
      </c>
      <c r="R29" s="497">
        <v>8.6479949999999999</v>
      </c>
      <c r="S29" s="497">
        <v>12.365290999999999</v>
      </c>
      <c r="T29" s="497">
        <v>5.3953109999999995</v>
      </c>
      <c r="U29" s="497">
        <v>3.9406599999999998</v>
      </c>
      <c r="V29" s="497">
        <v>4.5978390000000013</v>
      </c>
      <c r="W29" s="497">
        <v>2.9517519999999995</v>
      </c>
      <c r="X29" s="497">
        <v>1.3453870000000001</v>
      </c>
      <c r="Y29" s="497">
        <v>1.9614519999999998</v>
      </c>
      <c r="Z29" s="497">
        <v>2.1574720000000003</v>
      </c>
      <c r="AA29" s="498">
        <v>2.4275799999999998</v>
      </c>
      <c r="AB29" s="498">
        <v>2.4908530000000013</v>
      </c>
      <c r="AC29" s="498">
        <v>3.2455080000000001</v>
      </c>
      <c r="AD29" s="498">
        <v>3.4917579999999981</v>
      </c>
      <c r="AE29" s="498">
        <v>1.8730150000000001</v>
      </c>
      <c r="AF29" s="498">
        <v>2.905069000000001</v>
      </c>
      <c r="AG29" s="15">
        <v>9.5584589999999956</v>
      </c>
      <c r="AH29" s="15">
        <v>10.538900999999994</v>
      </c>
      <c r="AI29" s="15">
        <v>13.173478999999992</v>
      </c>
      <c r="AJ29" s="15">
        <v>2.7598640000000008</v>
      </c>
      <c r="AK29" s="15">
        <v>1.3672800000000001</v>
      </c>
      <c r="AL29" s="15">
        <v>1.1402839999999996</v>
      </c>
    </row>
    <row r="30" spans="1:38" x14ac:dyDescent="0.2">
      <c r="A30" s="507"/>
      <c r="B30" s="13" t="s">
        <v>47</v>
      </c>
      <c r="C30" s="497">
        <v>0.39505999999999997</v>
      </c>
      <c r="D30" s="497">
        <v>0.22999999999999998</v>
      </c>
      <c r="E30" s="497">
        <v>0.16825600000000002</v>
      </c>
      <c r="F30" s="497">
        <v>0.33170799999999995</v>
      </c>
      <c r="G30" s="497">
        <v>0.17417099999999999</v>
      </c>
      <c r="H30" s="497">
        <v>4.0577000000000002E-2</v>
      </c>
      <c r="I30" s="497">
        <v>0.17966100000000002</v>
      </c>
      <c r="J30" s="497">
        <v>0.26974800000000004</v>
      </c>
      <c r="K30" s="497">
        <v>9.3650000000000025E-2</v>
      </c>
      <c r="L30" s="497">
        <v>0.15683599999999995</v>
      </c>
      <c r="M30" s="497">
        <v>0.1458920000000001</v>
      </c>
      <c r="N30" s="497">
        <v>0.17155699999999996</v>
      </c>
      <c r="O30" s="497">
        <v>0.19692300000000001</v>
      </c>
      <c r="P30" s="497">
        <v>0.15891200000000003</v>
      </c>
      <c r="Q30" s="497">
        <v>0.71285699999999996</v>
      </c>
      <c r="R30" s="497">
        <v>8.8076000000000002E-2</v>
      </c>
      <c r="S30" s="497">
        <v>10.754016999999999</v>
      </c>
      <c r="T30" s="497">
        <v>5.987444</v>
      </c>
      <c r="U30" s="497">
        <v>10.274611000000002</v>
      </c>
      <c r="V30" s="497">
        <v>6.596614999999999</v>
      </c>
      <c r="W30" s="497">
        <v>9.2937039999999982</v>
      </c>
      <c r="X30" s="497">
        <v>21.364128000000001</v>
      </c>
      <c r="Y30" s="497">
        <v>19.032278000000005</v>
      </c>
      <c r="Z30" s="497">
        <v>25.738762000000001</v>
      </c>
      <c r="AA30" s="498">
        <v>6.0008800000000058</v>
      </c>
      <c r="AB30" s="498">
        <v>6.252930000000001</v>
      </c>
      <c r="AC30" s="498">
        <v>5.3041930000000033</v>
      </c>
      <c r="AD30" s="498">
        <v>14.016391999999994</v>
      </c>
      <c r="AE30" s="498">
        <v>11.57215700000001</v>
      </c>
      <c r="AF30" s="498">
        <v>17.67064700000001</v>
      </c>
      <c r="AG30" s="15">
        <v>27.022285999999994</v>
      </c>
      <c r="AH30" s="15">
        <v>27.168084000000022</v>
      </c>
      <c r="AI30" s="15">
        <v>16.94152200000001</v>
      </c>
      <c r="AJ30" s="15">
        <v>0.72268200000000038</v>
      </c>
      <c r="AK30" s="15">
        <v>1.875205</v>
      </c>
      <c r="AL30" s="15">
        <v>0.32391300000000006</v>
      </c>
    </row>
    <row r="31" spans="1:38" x14ac:dyDescent="0.2">
      <c r="B31" s="13" t="s">
        <v>74</v>
      </c>
      <c r="C31" s="497">
        <v>0.38549800000000001</v>
      </c>
      <c r="D31" s="497">
        <v>0.284692</v>
      </c>
      <c r="E31" s="497">
        <v>0.86926300000000001</v>
      </c>
      <c r="F31" s="497">
        <v>1.0038799999999999</v>
      </c>
      <c r="G31" s="497">
        <v>0.89657500000000001</v>
      </c>
      <c r="H31" s="497">
        <v>0.60103399999999996</v>
      </c>
      <c r="I31" s="497">
        <v>0.37585099999999999</v>
      </c>
      <c r="J31" s="497">
        <v>0.94873300000000005</v>
      </c>
      <c r="K31" s="497">
        <v>0.87450600000000001</v>
      </c>
      <c r="L31" s="497">
        <v>1.8524370000000001</v>
      </c>
      <c r="M31" s="497">
        <v>0.59937299999999993</v>
      </c>
      <c r="N31" s="497">
        <v>0.95266899999999988</v>
      </c>
      <c r="O31" s="497">
        <v>1.2835049999999999</v>
      </c>
      <c r="P31" s="497">
        <v>2.0611240000000004</v>
      </c>
      <c r="Q31" s="497">
        <v>2.5511400000000006</v>
      </c>
      <c r="R31" s="497">
        <v>2.4809919999999996</v>
      </c>
      <c r="S31" s="497">
        <v>3.1443989999999999</v>
      </c>
      <c r="T31" s="497">
        <v>3.3694549999999999</v>
      </c>
      <c r="U31" s="497">
        <v>2.2228259999999995</v>
      </c>
      <c r="V31" s="497">
        <v>2.7455349999999994</v>
      </c>
      <c r="W31" s="497">
        <v>1.6889650000000003</v>
      </c>
      <c r="X31" s="497">
        <v>1.4189779999999996</v>
      </c>
      <c r="Y31" s="497">
        <v>1.4019059999999997</v>
      </c>
      <c r="Z31" s="497">
        <v>2.3834950000000004</v>
      </c>
      <c r="AA31" s="498">
        <v>0.52198</v>
      </c>
      <c r="AB31" s="498">
        <v>0.9296629999999998</v>
      </c>
      <c r="AC31" s="498">
        <v>0.63194999999999979</v>
      </c>
      <c r="AD31" s="498">
        <v>0.72542200000000001</v>
      </c>
      <c r="AE31" s="498">
        <v>0.12666499999999997</v>
      </c>
      <c r="AF31" s="498">
        <v>1.1648559999999999</v>
      </c>
      <c r="AG31" s="15">
        <v>1.3491270000000002</v>
      </c>
      <c r="AH31" s="15">
        <v>1.5184539999999997</v>
      </c>
      <c r="AI31" s="15">
        <v>3.4150069999999992</v>
      </c>
      <c r="AJ31" s="15">
        <v>0.79828799999999989</v>
      </c>
      <c r="AK31" s="15">
        <v>1.0646919999999997</v>
      </c>
      <c r="AL31" s="15">
        <v>0.79440099999999991</v>
      </c>
    </row>
    <row r="32" spans="1:38" x14ac:dyDescent="0.2">
      <c r="A32" s="38" t="s">
        <v>46</v>
      </c>
      <c r="B32" s="35"/>
      <c r="C32" s="497">
        <v>1.2431569999999998</v>
      </c>
      <c r="D32" s="497">
        <v>1.7341359999999999</v>
      </c>
      <c r="E32" s="497">
        <v>2.0663209999999999</v>
      </c>
      <c r="F32" s="497">
        <v>1.9311639999999999</v>
      </c>
      <c r="G32" s="497">
        <v>2.8668790000000004</v>
      </c>
      <c r="H32" s="497">
        <v>2.45187</v>
      </c>
      <c r="I32" s="497">
        <v>2.483438</v>
      </c>
      <c r="J32" s="497">
        <v>2.2982309999999995</v>
      </c>
      <c r="K32" s="497">
        <v>4.3759519999999998</v>
      </c>
      <c r="L32" s="497">
        <v>4.7012729999999996</v>
      </c>
      <c r="M32" s="497">
        <v>3.453287</v>
      </c>
      <c r="N32" s="497">
        <v>5.2316569999999993</v>
      </c>
      <c r="O32" s="497">
        <v>5.7239690000000012</v>
      </c>
      <c r="P32" s="497">
        <v>4.5112739999999985</v>
      </c>
      <c r="Q32" s="497">
        <v>8.5378079999999983</v>
      </c>
      <c r="R32" s="497">
        <v>6.8485549999999984</v>
      </c>
      <c r="S32" s="497">
        <v>8.4834410000000045</v>
      </c>
      <c r="T32" s="497">
        <v>15.780904999999997</v>
      </c>
      <c r="U32" s="497">
        <v>13.402076999999998</v>
      </c>
      <c r="V32" s="497">
        <v>6.5484369999999981</v>
      </c>
      <c r="W32" s="497">
        <v>10.861382999999998</v>
      </c>
      <c r="X32" s="497">
        <v>6.968175999999997</v>
      </c>
      <c r="Y32" s="497">
        <v>6.6125399999999983</v>
      </c>
      <c r="Z32" s="497">
        <v>5.440851000000003</v>
      </c>
      <c r="AA32" s="498">
        <v>6.6151860000000013</v>
      </c>
      <c r="AB32" s="498">
        <v>9.1949780000000043</v>
      </c>
      <c r="AC32" s="498">
        <v>5.7540409999999991</v>
      </c>
      <c r="AD32" s="498">
        <v>5.2884869999999999</v>
      </c>
      <c r="AE32" s="498">
        <v>6.1248150000000079</v>
      </c>
      <c r="AF32" s="498">
        <v>6.6474420000000034</v>
      </c>
      <c r="AG32" s="15">
        <v>6.4941669999999991</v>
      </c>
      <c r="AH32" s="15">
        <v>7.0292539999999963</v>
      </c>
      <c r="AI32" s="15">
        <v>9.1340740000000036</v>
      </c>
      <c r="AJ32" s="15">
        <v>2.5006720000000002</v>
      </c>
      <c r="AK32" s="15">
        <v>2.0831569999999995</v>
      </c>
      <c r="AL32" s="15">
        <v>1.657419</v>
      </c>
    </row>
    <row r="33" spans="1:38" s="36" customFormat="1" x14ac:dyDescent="0.2">
      <c r="A33" s="38" t="s">
        <v>45</v>
      </c>
      <c r="B33" s="35"/>
      <c r="C33" s="497">
        <v>0</v>
      </c>
      <c r="D33" s="497">
        <v>1.56E-3</v>
      </c>
      <c r="E33" s="497">
        <v>0.339611</v>
      </c>
      <c r="F33" s="497">
        <v>0.376442</v>
      </c>
      <c r="G33" s="497">
        <v>0.36197099999999993</v>
      </c>
      <c r="H33" s="497">
        <v>0.143236</v>
      </c>
      <c r="I33" s="497">
        <v>0.18729999999999999</v>
      </c>
      <c r="J33" s="497">
        <v>9.046499999999999E-2</v>
      </c>
      <c r="K33" s="497">
        <v>0.35530999999999996</v>
      </c>
      <c r="L33" s="497">
        <v>0.20284400000000002</v>
      </c>
      <c r="M33" s="497">
        <v>0.360124</v>
      </c>
      <c r="N33" s="497">
        <v>0.51261100000000004</v>
      </c>
      <c r="O33" s="497">
        <v>0.21255999999999994</v>
      </c>
      <c r="P33" s="497">
        <v>0.18194000000000002</v>
      </c>
      <c r="Q33" s="497">
        <v>0.33559300000000009</v>
      </c>
      <c r="R33" s="497">
        <v>0.47894799999999987</v>
      </c>
      <c r="S33" s="497">
        <v>0.34132499999999999</v>
      </c>
      <c r="T33" s="497">
        <v>2.9769940000000008</v>
      </c>
      <c r="U33" s="497">
        <v>4.6057749999999977</v>
      </c>
      <c r="V33" s="497">
        <v>6.0837139999999987</v>
      </c>
      <c r="W33" s="497">
        <v>5.2152610000000008</v>
      </c>
      <c r="X33" s="497">
        <v>6.8764190000000012</v>
      </c>
      <c r="Y33" s="497">
        <v>11.876853999999998</v>
      </c>
      <c r="Z33" s="497">
        <v>12.028793999999998</v>
      </c>
      <c r="AA33" s="498">
        <v>9.5138079999999992</v>
      </c>
      <c r="AB33" s="498">
        <v>2.0627140000000006</v>
      </c>
      <c r="AC33" s="498">
        <v>1.5520479999999999</v>
      </c>
      <c r="AD33" s="498">
        <v>1.8596759999999988</v>
      </c>
      <c r="AE33" s="498">
        <v>1.6311199999999995</v>
      </c>
      <c r="AF33" s="498">
        <v>4.0371680000000021</v>
      </c>
      <c r="AG33" s="15">
        <v>3.0971480000000011</v>
      </c>
      <c r="AH33" s="15">
        <v>3.1253169999999999</v>
      </c>
      <c r="AI33" s="15">
        <v>5.3007760000000053</v>
      </c>
      <c r="AJ33" s="15">
        <v>4.6369429999999987</v>
      </c>
      <c r="AK33" s="15">
        <v>3.8699140000000001</v>
      </c>
      <c r="AL33" s="15">
        <v>3.6316080000000008</v>
      </c>
    </row>
    <row r="34" spans="1:38" s="36" customFormat="1" x14ac:dyDescent="0.2">
      <c r="A34" s="38"/>
      <c r="B34" s="35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35"/>
      <c r="AB34" s="35"/>
      <c r="AC34" s="35"/>
      <c r="AD34" s="35"/>
      <c r="AG34" s="15"/>
      <c r="AH34" s="15"/>
      <c r="AI34" s="15"/>
      <c r="AJ34" s="15"/>
      <c r="AK34" s="15"/>
      <c r="AL34" s="15"/>
    </row>
    <row r="35" spans="1:38" s="36" customFormat="1" ht="13.5" thickBot="1" x14ac:dyDescent="0.25">
      <c r="A35" s="255"/>
      <c r="B35" s="33" t="s">
        <v>66</v>
      </c>
      <c r="C35" s="52">
        <v>49.132398999999992</v>
      </c>
      <c r="D35" s="52">
        <v>60.064108999999995</v>
      </c>
      <c r="E35" s="52">
        <v>56.970783999999995</v>
      </c>
      <c r="F35" s="52">
        <v>84.493638999999973</v>
      </c>
      <c r="G35" s="52">
        <v>87.71364699999998</v>
      </c>
      <c r="H35" s="52">
        <v>47.641348999999991</v>
      </c>
      <c r="I35" s="52">
        <v>54.152934000000002</v>
      </c>
      <c r="J35" s="52">
        <v>89.808208999999977</v>
      </c>
      <c r="K35" s="52">
        <v>79.661074999999997</v>
      </c>
      <c r="L35" s="52">
        <v>71.540980999999974</v>
      </c>
      <c r="M35" s="52">
        <v>69.233848999999992</v>
      </c>
      <c r="N35" s="52">
        <v>73.973828000000012</v>
      </c>
      <c r="O35" s="52">
        <v>59.542315999999992</v>
      </c>
      <c r="P35" s="52">
        <v>73.348973999999984</v>
      </c>
      <c r="Q35" s="52">
        <v>69.527548999999993</v>
      </c>
      <c r="R35" s="52">
        <v>78.760619000000005</v>
      </c>
      <c r="S35" s="52">
        <v>105.91375299999997</v>
      </c>
      <c r="T35" s="52">
        <v>120.49134100000001</v>
      </c>
      <c r="U35" s="52">
        <v>177.40504499999994</v>
      </c>
      <c r="V35" s="52">
        <v>147.38813699999994</v>
      </c>
      <c r="W35" s="52">
        <v>128.72421200000005</v>
      </c>
      <c r="X35" s="52">
        <v>153.84423799999996</v>
      </c>
      <c r="Y35" s="52">
        <v>142.93528099999997</v>
      </c>
      <c r="Z35" s="52">
        <v>149.64858100000004</v>
      </c>
      <c r="AA35" s="32">
        <v>110.02537200000002</v>
      </c>
      <c r="AB35" s="32">
        <v>143.09122799999992</v>
      </c>
      <c r="AC35" s="32">
        <v>102.78854300000002</v>
      </c>
      <c r="AD35" s="32">
        <v>130.36416500000001</v>
      </c>
      <c r="AE35" s="32">
        <v>142.12683300000003</v>
      </c>
      <c r="AF35" s="32">
        <v>176.97329999999997</v>
      </c>
      <c r="AG35" s="32">
        <v>156.23130700000002</v>
      </c>
      <c r="AH35" s="32">
        <v>161.54150700000008</v>
      </c>
      <c r="AI35" s="32">
        <v>177.61035300000003</v>
      </c>
      <c r="AJ35" s="32">
        <v>37.047063999999992</v>
      </c>
      <c r="AK35" s="32">
        <v>37.674575000000011</v>
      </c>
      <c r="AL35" s="32">
        <v>36.178005999999996</v>
      </c>
    </row>
    <row r="36" spans="1:38" s="36" customFormat="1" x14ac:dyDescent="0.2">
      <c r="A36" s="38"/>
      <c r="B36" s="5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498"/>
      <c r="AB36" s="498"/>
      <c r="AC36" s="498"/>
      <c r="AD36" s="498"/>
      <c r="AE36" s="498"/>
      <c r="AF36" s="498"/>
    </row>
    <row r="37" spans="1:38" s="36" customFormat="1" x14ac:dyDescent="0.2">
      <c r="A37" s="38" t="s">
        <v>382</v>
      </c>
      <c r="B37" s="5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498"/>
      <c r="AB37" s="498"/>
      <c r="AC37" s="498"/>
      <c r="AD37" s="498"/>
      <c r="AE37" s="498"/>
      <c r="AF37" s="498"/>
    </row>
    <row r="38" spans="1:38" s="36" customFormat="1" x14ac:dyDescent="0.2">
      <c r="A38" s="54" t="s">
        <v>433</v>
      </c>
      <c r="B38" s="54"/>
    </row>
    <row r="39" spans="1:38" s="36" customFormat="1" ht="13.5" thickBot="1" x14ac:dyDescent="0.25">
      <c r="A39" s="42" t="s">
        <v>76</v>
      </c>
      <c r="B39" s="54"/>
    </row>
    <row r="40" spans="1:38" ht="12.75" customHeight="1" x14ac:dyDescent="0.2">
      <c r="A40" s="343"/>
      <c r="B40" s="352"/>
      <c r="C40" s="352"/>
      <c r="D40" s="353"/>
      <c r="E40" s="352"/>
      <c r="F40" s="353"/>
      <c r="G40" s="352"/>
      <c r="H40" s="353"/>
      <c r="I40" s="352"/>
      <c r="J40" s="353"/>
      <c r="K40" s="352"/>
      <c r="L40" s="353"/>
      <c r="M40" s="352"/>
      <c r="N40" s="353"/>
      <c r="O40" s="352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</row>
    <row r="41" spans="1:38" ht="12.75" customHeight="1" x14ac:dyDescent="0.2">
      <c r="A41" s="344"/>
      <c r="B41" s="494" t="s">
        <v>36</v>
      </c>
      <c r="C41" s="494">
        <v>1988</v>
      </c>
      <c r="D41" s="346">
        <v>1989</v>
      </c>
      <c r="E41" s="494">
        <v>1990</v>
      </c>
      <c r="F41" s="346">
        <v>1991</v>
      </c>
      <c r="G41" s="494">
        <v>1992</v>
      </c>
      <c r="H41" s="346">
        <v>1993</v>
      </c>
      <c r="I41" s="494">
        <v>1994</v>
      </c>
      <c r="J41" s="346">
        <v>1995</v>
      </c>
      <c r="K41" s="494">
        <v>1996</v>
      </c>
      <c r="L41" s="346">
        <v>1997</v>
      </c>
      <c r="M41" s="494">
        <v>1998</v>
      </c>
      <c r="N41" s="346">
        <v>1999</v>
      </c>
      <c r="O41" s="494">
        <v>2000</v>
      </c>
      <c r="P41" s="346">
        <v>2001</v>
      </c>
      <c r="Q41" s="346">
        <v>2002</v>
      </c>
      <c r="R41" s="346">
        <v>2003</v>
      </c>
      <c r="S41" s="346">
        <v>2004</v>
      </c>
      <c r="T41" s="346">
        <v>2005</v>
      </c>
      <c r="U41" s="346">
        <v>2006</v>
      </c>
      <c r="V41" s="346">
        <v>2007</v>
      </c>
      <c r="W41" s="346">
        <v>2008</v>
      </c>
      <c r="X41" s="346">
        <v>2009</v>
      </c>
      <c r="Y41" s="346">
        <v>2010</v>
      </c>
      <c r="Z41" s="346">
        <v>2011</v>
      </c>
      <c r="AA41" s="346">
        <v>2012</v>
      </c>
      <c r="AB41" s="346">
        <v>2013</v>
      </c>
      <c r="AC41" s="346">
        <v>2014</v>
      </c>
      <c r="AD41" s="346">
        <v>2015</v>
      </c>
      <c r="AE41" s="346">
        <v>2016</v>
      </c>
      <c r="AF41" s="346">
        <v>2017</v>
      </c>
      <c r="AG41" s="346">
        <v>2018</v>
      </c>
      <c r="AH41" s="346">
        <v>2019</v>
      </c>
      <c r="AI41" s="346">
        <v>2020</v>
      </c>
      <c r="AJ41" s="346">
        <v>2021</v>
      </c>
      <c r="AK41" s="346">
        <v>2022</v>
      </c>
      <c r="AL41" s="346">
        <v>2023</v>
      </c>
    </row>
    <row r="42" spans="1:38" ht="13.5" thickBot="1" x14ac:dyDescent="0.25">
      <c r="A42" s="347"/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48"/>
      <c r="AB42" s="348" t="s">
        <v>35</v>
      </c>
      <c r="AC42" s="348"/>
      <c r="AD42" s="348"/>
      <c r="AE42" s="502"/>
      <c r="AF42" s="502"/>
      <c r="AG42" s="502"/>
      <c r="AH42" s="502"/>
      <c r="AI42" s="502"/>
      <c r="AJ42" s="502"/>
      <c r="AK42" s="502"/>
      <c r="AL42" s="502"/>
    </row>
    <row r="43" spans="1:38" x14ac:dyDescent="0.2">
      <c r="A43" s="42" t="s">
        <v>65</v>
      </c>
      <c r="B43" s="503"/>
      <c r="AA43" s="15"/>
      <c r="AB43" s="15"/>
      <c r="AC43" s="15"/>
      <c r="AD43" s="15"/>
      <c r="AE43" s="15"/>
      <c r="AF43" s="15"/>
    </row>
    <row r="44" spans="1:38" x14ac:dyDescent="0.2">
      <c r="A44" s="495" t="s">
        <v>34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37"/>
      <c r="AB44" s="37"/>
      <c r="AC44" s="37"/>
      <c r="AD44" s="37"/>
      <c r="AE44" s="37"/>
      <c r="AF44" s="37"/>
    </row>
    <row r="45" spans="1:38" x14ac:dyDescent="0.2">
      <c r="A45" s="505"/>
      <c r="B45" s="13" t="s">
        <v>64</v>
      </c>
      <c r="C45" s="499">
        <v>5.4703700000000008</v>
      </c>
      <c r="D45" s="499">
        <v>6.1939329999999995</v>
      </c>
      <c r="E45" s="499">
        <v>6.268008</v>
      </c>
      <c r="F45" s="499">
        <v>10.785047999999998</v>
      </c>
      <c r="G45" s="499">
        <v>10.018103999999999</v>
      </c>
      <c r="H45" s="499">
        <v>5.2195599999999995</v>
      </c>
      <c r="I45" s="499">
        <v>6.0737150000000009</v>
      </c>
      <c r="J45" s="499">
        <v>10.545885999999999</v>
      </c>
      <c r="K45" s="499">
        <v>15.120404999999998</v>
      </c>
      <c r="L45" s="499">
        <v>9.513719</v>
      </c>
      <c r="M45" s="499">
        <v>8.0442930000000032</v>
      </c>
      <c r="N45" s="499">
        <v>8.1663939999999986</v>
      </c>
      <c r="O45" s="499">
        <v>8.6969609999999982</v>
      </c>
      <c r="P45" s="499">
        <v>7.651392999999997</v>
      </c>
      <c r="Q45" s="499">
        <v>7.2121519999999988</v>
      </c>
      <c r="R45" s="499">
        <v>8.0797800000000013</v>
      </c>
      <c r="S45" s="499">
        <v>10.683976000000003</v>
      </c>
      <c r="T45" s="499">
        <v>7.6235930000000014</v>
      </c>
      <c r="U45" s="499">
        <v>12.964355000000001</v>
      </c>
      <c r="V45" s="499">
        <v>11.675177000000003</v>
      </c>
      <c r="W45" s="499">
        <v>8.584915999999998</v>
      </c>
      <c r="X45" s="499">
        <v>9.4629840000000023</v>
      </c>
      <c r="Y45" s="499">
        <v>8.1081769999999995</v>
      </c>
      <c r="Z45" s="499">
        <v>10.308786</v>
      </c>
      <c r="AA45" s="498">
        <v>11.911474</v>
      </c>
      <c r="AB45" s="498">
        <v>16.317230000000006</v>
      </c>
      <c r="AC45" s="498">
        <v>9.3150329999999997</v>
      </c>
      <c r="AD45" s="498">
        <v>9.7958960000000008</v>
      </c>
      <c r="AE45" s="498">
        <v>8.9461490000000037</v>
      </c>
      <c r="AF45" s="498">
        <v>14.84054900000001</v>
      </c>
      <c r="AG45" s="15">
        <v>18.333668000000003</v>
      </c>
      <c r="AH45" s="15">
        <v>13.516004000000001</v>
      </c>
      <c r="AI45" s="15">
        <v>12.003730000000001</v>
      </c>
      <c r="AJ45" s="15">
        <v>7.7122450000000011</v>
      </c>
      <c r="AK45" s="15">
        <v>9.0574940000000002</v>
      </c>
      <c r="AL45" s="15">
        <v>6.560036000000002</v>
      </c>
    </row>
    <row r="46" spans="1:38" x14ac:dyDescent="0.2">
      <c r="A46" s="36"/>
      <c r="B46" s="13" t="s">
        <v>63</v>
      </c>
      <c r="C46" s="499">
        <v>0.67779900000000015</v>
      </c>
      <c r="D46" s="499">
        <v>0.375884</v>
      </c>
      <c r="E46" s="499">
        <v>1.1094459999999999</v>
      </c>
      <c r="F46" s="499">
        <v>1.4489290000000001</v>
      </c>
      <c r="G46" s="499">
        <v>1.2187500000000002</v>
      </c>
      <c r="H46" s="499">
        <v>0.8996639999999998</v>
      </c>
      <c r="I46" s="499">
        <v>0.70582699999999987</v>
      </c>
      <c r="J46" s="499">
        <v>1.2937130000000001</v>
      </c>
      <c r="K46" s="499">
        <v>1.7888390000000001</v>
      </c>
      <c r="L46" s="499">
        <v>2.4606389999999996</v>
      </c>
      <c r="M46" s="499">
        <v>1.3249759999999997</v>
      </c>
      <c r="N46" s="499">
        <v>1.2881719999999999</v>
      </c>
      <c r="O46" s="499">
        <v>1.3072449999999998</v>
      </c>
      <c r="P46" s="499">
        <v>1.8705019999999999</v>
      </c>
      <c r="Q46" s="499">
        <v>2.0429590000000002</v>
      </c>
      <c r="R46" s="499">
        <v>1.3933050000000002</v>
      </c>
      <c r="S46" s="499">
        <v>1.6148439999999995</v>
      </c>
      <c r="T46" s="499">
        <v>1.339672</v>
      </c>
      <c r="U46" s="499">
        <v>1.9697059999999997</v>
      </c>
      <c r="V46" s="499">
        <v>1.2841990000000001</v>
      </c>
      <c r="W46" s="499">
        <v>1.0222209999999998</v>
      </c>
      <c r="X46" s="499">
        <v>1.7334239999999994</v>
      </c>
      <c r="Y46" s="499">
        <v>1.635564</v>
      </c>
      <c r="Z46" s="499">
        <v>0.70828799999999981</v>
      </c>
      <c r="AA46" s="498">
        <v>0.83025099999999985</v>
      </c>
      <c r="AB46" s="498">
        <v>2.0362240000000011</v>
      </c>
      <c r="AC46" s="498">
        <v>1.018146</v>
      </c>
      <c r="AD46" s="498">
        <v>1.2920580000000006</v>
      </c>
      <c r="AE46" s="498">
        <v>1.4363779999999999</v>
      </c>
      <c r="AF46" s="498">
        <v>1.7904939999999996</v>
      </c>
      <c r="AG46" s="15">
        <v>1.7511919999999996</v>
      </c>
      <c r="AH46" s="15">
        <v>1.3607589999999998</v>
      </c>
      <c r="AI46" s="15">
        <v>1.5969959999999999</v>
      </c>
      <c r="AJ46" s="15">
        <v>0.9511980000000001</v>
      </c>
      <c r="AK46" s="15">
        <v>0.9234920000000002</v>
      </c>
      <c r="AL46" s="15">
        <v>0.88950900000000011</v>
      </c>
    </row>
    <row r="47" spans="1:38" x14ac:dyDescent="0.2">
      <c r="A47" s="36"/>
      <c r="B47" s="13" t="s">
        <v>62</v>
      </c>
      <c r="C47" s="499">
        <v>3.3876000000000003E-2</v>
      </c>
      <c r="D47" s="499">
        <v>7.2283E-2</v>
      </c>
      <c r="E47" s="499">
        <v>0.12245</v>
      </c>
      <c r="F47" s="499">
        <v>0.381517</v>
      </c>
      <c r="G47" s="499">
        <v>0.155005</v>
      </c>
      <c r="H47" s="499">
        <v>1.6166E-2</v>
      </c>
      <c r="I47" s="499">
        <v>0.14444199999999999</v>
      </c>
      <c r="J47" s="499">
        <v>1.1128180000000001</v>
      </c>
      <c r="K47" s="499">
        <v>0.91689700000000007</v>
      </c>
      <c r="L47" s="499">
        <v>0.11502499999999999</v>
      </c>
      <c r="M47" s="499">
        <v>0.21839799999999998</v>
      </c>
      <c r="N47" s="499">
        <v>3.6549999999999998E-3</v>
      </c>
      <c r="O47" s="499">
        <v>0.154751</v>
      </c>
      <c r="P47" s="499">
        <v>0.24065600000000001</v>
      </c>
      <c r="Q47" s="499">
        <v>0.190246</v>
      </c>
      <c r="R47" s="499">
        <v>0.68162</v>
      </c>
      <c r="S47" s="499">
        <v>0.15826700000000002</v>
      </c>
      <c r="T47" s="499">
        <v>1.3869969999999998</v>
      </c>
      <c r="U47" s="499">
        <v>2.8519070000000002</v>
      </c>
      <c r="V47" s="499">
        <v>1.5625020000000001</v>
      </c>
      <c r="W47" s="499">
        <v>0.84068100000000012</v>
      </c>
      <c r="X47" s="499">
        <v>1.8612999999999998E-2</v>
      </c>
      <c r="Y47" s="499">
        <v>0.28166999999999998</v>
      </c>
      <c r="Z47" s="499">
        <v>1.225806</v>
      </c>
      <c r="AA47" s="498">
        <v>8.3576999999999999E-2</v>
      </c>
      <c r="AB47" s="498">
        <v>4.8635999999999999E-2</v>
      </c>
      <c r="AC47" s="498">
        <v>0.55892999999999993</v>
      </c>
      <c r="AD47" s="498">
        <v>0.61680900000000005</v>
      </c>
      <c r="AE47" s="498">
        <v>0.48159900000000005</v>
      </c>
      <c r="AF47" s="498">
        <v>0.88283400000000001</v>
      </c>
      <c r="AG47" s="15">
        <v>0.70991299999999991</v>
      </c>
      <c r="AH47" s="15">
        <v>0.29436299999999993</v>
      </c>
      <c r="AI47" s="15">
        <v>0.60441200000000006</v>
      </c>
      <c r="AJ47" s="15">
        <v>4.1260000000000003E-3</v>
      </c>
      <c r="AK47" s="15">
        <v>0.13864699999999999</v>
      </c>
      <c r="AL47" s="15">
        <v>0.23647299999999999</v>
      </c>
    </row>
    <row r="48" spans="1:38" x14ac:dyDescent="0.2">
      <c r="A48" s="36"/>
      <c r="B48" s="13" t="s">
        <v>61</v>
      </c>
      <c r="C48" s="499">
        <v>7.8102000000000005E-2</v>
      </c>
      <c r="D48" s="499">
        <v>0.128196</v>
      </c>
      <c r="E48" s="499">
        <v>0.21621400000000002</v>
      </c>
      <c r="F48" s="499">
        <v>0.51266200000000006</v>
      </c>
      <c r="G48" s="499">
        <v>0.477821</v>
      </c>
      <c r="H48" s="499">
        <v>0.56786599999999998</v>
      </c>
      <c r="I48" s="499">
        <v>0.53544499999999995</v>
      </c>
      <c r="J48" s="499">
        <v>0.51437400000000011</v>
      </c>
      <c r="K48" s="499">
        <v>1.491571</v>
      </c>
      <c r="L48" s="499">
        <v>1.1279669999999999</v>
      </c>
      <c r="M48" s="499">
        <v>0.47432499999999989</v>
      </c>
      <c r="N48" s="499">
        <v>1.0451589999999999</v>
      </c>
      <c r="O48" s="499">
        <v>0.79812699999999992</v>
      </c>
      <c r="P48" s="499">
        <v>1.1201960000000004</v>
      </c>
      <c r="Q48" s="499">
        <v>1.1523060000000001</v>
      </c>
      <c r="R48" s="499">
        <v>1.0430920000000001</v>
      </c>
      <c r="S48" s="499">
        <v>0.78195099999999995</v>
      </c>
      <c r="T48" s="499">
        <v>0.92199500000000012</v>
      </c>
      <c r="U48" s="499">
        <v>0.54829700000000003</v>
      </c>
      <c r="V48" s="499">
        <v>0.80882200000000004</v>
      </c>
      <c r="W48" s="499">
        <v>0.70368000000000008</v>
      </c>
      <c r="X48" s="499">
        <v>1.004947</v>
      </c>
      <c r="Y48" s="499">
        <v>1.7366049999999995</v>
      </c>
      <c r="Z48" s="499">
        <v>1.4993869999999996</v>
      </c>
      <c r="AA48" s="498">
        <v>1.6558959999999996</v>
      </c>
      <c r="AB48" s="498">
        <v>1.7847740000000005</v>
      </c>
      <c r="AC48" s="498">
        <v>1.6967830000000006</v>
      </c>
      <c r="AD48" s="498">
        <v>1.5902650000000003</v>
      </c>
      <c r="AE48" s="498">
        <v>1.4412270000000003</v>
      </c>
      <c r="AF48" s="498">
        <v>1.722558</v>
      </c>
      <c r="AG48" s="15">
        <v>1.525163</v>
      </c>
      <c r="AH48" s="15">
        <v>1.0898790000000003</v>
      </c>
      <c r="AI48" s="15">
        <v>1.3576569999999997</v>
      </c>
      <c r="AJ48" s="15">
        <v>0.25359800000000005</v>
      </c>
      <c r="AK48" s="15">
        <v>0.99314499999999994</v>
      </c>
      <c r="AL48" s="15">
        <v>1.1176599999999999</v>
      </c>
    </row>
    <row r="49" spans="1:38" x14ac:dyDescent="0.2">
      <c r="A49" s="36"/>
      <c r="B49" s="13" t="s">
        <v>60</v>
      </c>
      <c r="C49" s="499">
        <v>9.3341999999999994E-2</v>
      </c>
      <c r="D49" s="499">
        <v>0.13463600000000001</v>
      </c>
      <c r="E49" s="499">
        <v>0.19081599999999999</v>
      </c>
      <c r="F49" s="499">
        <v>0.44853900000000002</v>
      </c>
      <c r="G49" s="499">
        <v>0.47249299999999989</v>
      </c>
      <c r="H49" s="499">
        <v>4.5780000000000001E-2</v>
      </c>
      <c r="I49" s="499">
        <v>8.8349999999999998E-2</v>
      </c>
      <c r="J49" s="499">
        <v>0.14108999999999997</v>
      </c>
      <c r="K49" s="499">
        <v>0.18704999999999997</v>
      </c>
      <c r="L49" s="499">
        <v>0.27239500000000005</v>
      </c>
      <c r="M49" s="499">
        <v>0.34817899999999996</v>
      </c>
      <c r="N49" s="499">
        <v>0.18272099999999997</v>
      </c>
      <c r="O49" s="499">
        <v>0.24256400000000003</v>
      </c>
      <c r="P49" s="499">
        <v>0.30243000000000003</v>
      </c>
      <c r="Q49" s="499">
        <v>0.34633900000000006</v>
      </c>
      <c r="R49" s="499">
        <v>0.65054099999999992</v>
      </c>
      <c r="S49" s="499">
        <v>0.57598799999999994</v>
      </c>
      <c r="T49" s="499">
        <v>0.56071899999999997</v>
      </c>
      <c r="U49" s="499">
        <v>0.51708300000000007</v>
      </c>
      <c r="V49" s="499">
        <v>1.1208189999999998</v>
      </c>
      <c r="W49" s="499">
        <v>1.0978750000000002</v>
      </c>
      <c r="X49" s="499">
        <v>0.58576100000000009</v>
      </c>
      <c r="Y49" s="499">
        <v>0.97863099999999992</v>
      </c>
      <c r="Z49" s="499">
        <v>0.65560700000000005</v>
      </c>
      <c r="AA49" s="498">
        <v>1.9363140000000001</v>
      </c>
      <c r="AB49" s="498">
        <v>1.4585330000000001</v>
      </c>
      <c r="AC49" s="498">
        <v>0.59969000000000006</v>
      </c>
      <c r="AD49" s="498">
        <v>0.62334400000000001</v>
      </c>
      <c r="AE49" s="498">
        <v>0.81148000000000009</v>
      </c>
      <c r="AF49" s="498">
        <v>1.0984819999999997</v>
      </c>
      <c r="AG49" s="15">
        <v>1.6884730000000003</v>
      </c>
      <c r="AH49" s="15">
        <v>2.9557159999999993</v>
      </c>
      <c r="AI49" s="15">
        <v>4.2900860000000005</v>
      </c>
      <c r="AJ49" s="15">
        <v>2.3102619999999998</v>
      </c>
      <c r="AK49" s="15">
        <v>2.0770570000000004</v>
      </c>
      <c r="AL49" s="15">
        <v>1.2528320000000002</v>
      </c>
    </row>
    <row r="50" spans="1:38" x14ac:dyDescent="0.2">
      <c r="A50" s="505"/>
      <c r="B50" s="13" t="s">
        <v>59</v>
      </c>
      <c r="C50" s="499">
        <v>0.11948500000000001</v>
      </c>
      <c r="D50" s="499">
        <v>9.6354000000000009E-2</v>
      </c>
      <c r="E50" s="499">
        <v>0.12920600000000002</v>
      </c>
      <c r="F50" s="499">
        <v>0.14325100000000002</v>
      </c>
      <c r="G50" s="499">
        <v>0.27416899999999994</v>
      </c>
      <c r="H50" s="499">
        <v>0.481159</v>
      </c>
      <c r="I50" s="499">
        <v>0.17047600000000002</v>
      </c>
      <c r="J50" s="499">
        <v>0.35638799999999993</v>
      </c>
      <c r="K50" s="499">
        <v>1.6760679999999997</v>
      </c>
      <c r="L50" s="499">
        <v>1.1071499999999999</v>
      </c>
      <c r="M50" s="499">
        <v>0.56430100000000016</v>
      </c>
      <c r="N50" s="499">
        <v>0.99435399999999996</v>
      </c>
      <c r="O50" s="499">
        <v>0.64406600000000014</v>
      </c>
      <c r="P50" s="499">
        <v>0.49141300000000004</v>
      </c>
      <c r="Q50" s="499">
        <v>0.61995100000000003</v>
      </c>
      <c r="R50" s="499">
        <v>0.59189200000000008</v>
      </c>
      <c r="S50" s="499">
        <v>0.60064200000000012</v>
      </c>
      <c r="T50" s="499">
        <v>0.84696700000000014</v>
      </c>
      <c r="U50" s="499">
        <v>1.0517269999999996</v>
      </c>
      <c r="V50" s="499">
        <v>0.96979799999999994</v>
      </c>
      <c r="W50" s="499">
        <v>0.92774000000000001</v>
      </c>
      <c r="X50" s="499">
        <v>1.3799760000000001</v>
      </c>
      <c r="Y50" s="499">
        <v>2.0823739999999997</v>
      </c>
      <c r="Z50" s="499">
        <v>1.9242629999999998</v>
      </c>
      <c r="AA50" s="498">
        <v>1.6590889999999998</v>
      </c>
      <c r="AB50" s="498">
        <v>1.9278939999999993</v>
      </c>
      <c r="AC50" s="498">
        <v>1.511611</v>
      </c>
      <c r="AD50" s="498">
        <v>1.5491499999999998</v>
      </c>
      <c r="AE50" s="498">
        <v>1.6736150000000001</v>
      </c>
      <c r="AF50" s="498">
        <v>1.7062980000000001</v>
      </c>
      <c r="AG50" s="15">
        <v>2.4890919999999981</v>
      </c>
      <c r="AH50" s="15">
        <v>2.1156550000000007</v>
      </c>
      <c r="AI50" s="15">
        <v>2.1556870000000004</v>
      </c>
      <c r="AJ50" s="15">
        <v>0.45389099999999993</v>
      </c>
      <c r="AK50" s="15">
        <v>0.89974400000000032</v>
      </c>
      <c r="AL50" s="15">
        <v>0.90963399999999972</v>
      </c>
    </row>
    <row r="51" spans="1:38" x14ac:dyDescent="0.2">
      <c r="A51" s="38"/>
      <c r="B51" s="13" t="s">
        <v>58</v>
      </c>
      <c r="C51" s="499">
        <v>7.0522000000000001E-2</v>
      </c>
      <c r="D51" s="499">
        <v>0.10003700000000001</v>
      </c>
      <c r="E51" s="499">
        <v>3.2167000000000001E-2</v>
      </c>
      <c r="F51" s="499">
        <v>7.2943999999999995E-2</v>
      </c>
      <c r="G51" s="499">
        <v>0.12789299999999998</v>
      </c>
      <c r="H51" s="499">
        <v>6.9900000000000004E-2</v>
      </c>
      <c r="I51" s="499">
        <v>0.107845</v>
      </c>
      <c r="J51" s="499">
        <v>7.8157000000000004E-2</v>
      </c>
      <c r="K51" s="499">
        <v>0.26696599999999998</v>
      </c>
      <c r="L51" s="499">
        <v>0.224885</v>
      </c>
      <c r="M51" s="499">
        <v>0.123414</v>
      </c>
      <c r="N51" s="499">
        <v>0.20777899999999996</v>
      </c>
      <c r="O51" s="499">
        <v>5.2583999999999992E-2</v>
      </c>
      <c r="P51" s="499">
        <v>0.13016900000000001</v>
      </c>
      <c r="Q51" s="499">
        <v>0.46834700000000001</v>
      </c>
      <c r="R51" s="499">
        <v>0.28111399999999992</v>
      </c>
      <c r="S51" s="499">
        <v>0.10823300000000001</v>
      </c>
      <c r="T51" s="499">
        <v>0.22491599999999998</v>
      </c>
      <c r="U51" s="499">
        <v>0.30161199999999999</v>
      </c>
      <c r="V51" s="499">
        <v>0.19581699999999999</v>
      </c>
      <c r="W51" s="499">
        <v>0.23932599999999998</v>
      </c>
      <c r="X51" s="499">
        <v>0.23302400000000001</v>
      </c>
      <c r="Y51" s="499">
        <v>0.38392599999999999</v>
      </c>
      <c r="Z51" s="499">
        <v>0.34239199999999992</v>
      </c>
      <c r="AA51" s="498">
        <v>0.30331600000000003</v>
      </c>
      <c r="AB51" s="498">
        <v>0.44487899999999986</v>
      </c>
      <c r="AC51" s="498">
        <v>0.46557199999999999</v>
      </c>
      <c r="AD51" s="498">
        <v>0.28000100000000011</v>
      </c>
      <c r="AE51" s="498">
        <v>0.47754800000000019</v>
      </c>
      <c r="AF51" s="498">
        <v>0.54153099999999987</v>
      </c>
      <c r="AG51" s="15">
        <v>0.51084299999999994</v>
      </c>
      <c r="AH51" s="15">
        <v>0.29980299999999999</v>
      </c>
      <c r="AI51" s="15">
        <v>0.15508099999999997</v>
      </c>
      <c r="AJ51" s="15">
        <v>0.150315</v>
      </c>
      <c r="AK51" s="15">
        <v>0.19339500000000001</v>
      </c>
      <c r="AL51" s="15">
        <v>0.38936100000000001</v>
      </c>
    </row>
    <row r="52" spans="1:38" x14ac:dyDescent="0.2">
      <c r="A52" s="38" t="s">
        <v>38</v>
      </c>
      <c r="C52" s="499"/>
      <c r="D52" s="499"/>
      <c r="E52" s="499"/>
      <c r="F52" s="499"/>
      <c r="G52" s="499"/>
      <c r="H52" s="499"/>
      <c r="I52" s="499"/>
      <c r="J52" s="499"/>
      <c r="K52" s="499"/>
      <c r="L52" s="499"/>
      <c r="M52" s="499"/>
      <c r="N52" s="499"/>
      <c r="O52" s="499"/>
      <c r="P52" s="499"/>
      <c r="Q52" s="499"/>
      <c r="R52" s="499"/>
      <c r="S52" s="499"/>
      <c r="T52" s="499"/>
      <c r="U52" s="499"/>
      <c r="V52" s="499"/>
      <c r="W52" s="499"/>
      <c r="X52" s="499"/>
      <c r="Y52" s="499"/>
      <c r="Z52" s="499"/>
      <c r="AA52" s="35"/>
      <c r="AB52" s="35"/>
      <c r="AC52" s="35"/>
      <c r="AD52" s="35"/>
      <c r="AG52" s="15"/>
      <c r="AH52" s="15"/>
      <c r="AI52" s="15"/>
      <c r="AJ52" s="15"/>
      <c r="AK52" s="15"/>
      <c r="AL52" s="15"/>
    </row>
    <row r="53" spans="1:38" x14ac:dyDescent="0.2">
      <c r="A53" s="505"/>
      <c r="B53" s="13" t="s">
        <v>4</v>
      </c>
      <c r="C53" s="499">
        <v>0.24784100000000001</v>
      </c>
      <c r="D53" s="499">
        <v>0.13094500000000001</v>
      </c>
      <c r="E53" s="499">
        <v>0.20370400000000002</v>
      </c>
      <c r="F53" s="499">
        <v>0.28057199999999999</v>
      </c>
      <c r="G53" s="499">
        <v>0.29461100000000001</v>
      </c>
      <c r="H53" s="499">
        <v>0.129159</v>
      </c>
      <c r="I53" s="499">
        <v>0.278424</v>
      </c>
      <c r="J53" s="499">
        <v>0.54824099999999987</v>
      </c>
      <c r="K53" s="499">
        <v>0.75921400000000006</v>
      </c>
      <c r="L53" s="499">
        <v>0.80263600000000013</v>
      </c>
      <c r="M53" s="499">
        <v>0.47953300000000004</v>
      </c>
      <c r="N53" s="499">
        <v>0.70857999999999999</v>
      </c>
      <c r="O53" s="499">
        <v>0.59252700000000003</v>
      </c>
      <c r="P53" s="499">
        <v>0.56365199999999993</v>
      </c>
      <c r="Q53" s="499">
        <v>0.52709400000000006</v>
      </c>
      <c r="R53" s="499">
        <v>0.7347570000000001</v>
      </c>
      <c r="S53" s="499">
        <v>0.662574</v>
      </c>
      <c r="T53" s="499">
        <v>1.00186</v>
      </c>
      <c r="U53" s="499">
        <v>1.085566</v>
      </c>
      <c r="V53" s="499">
        <v>0.53530400000000011</v>
      </c>
      <c r="W53" s="499">
        <v>1.4205970000000006</v>
      </c>
      <c r="X53" s="499">
        <v>0.75252999999999992</v>
      </c>
      <c r="Y53" s="499">
        <v>1.4135949999999999</v>
      </c>
      <c r="Z53" s="499">
        <v>1.0407450000000005</v>
      </c>
      <c r="AA53" s="498">
        <v>0.83111099999999971</v>
      </c>
      <c r="AB53" s="498">
        <v>1.9401690000000007</v>
      </c>
      <c r="AC53" s="498">
        <v>2.2248250000000001</v>
      </c>
      <c r="AD53" s="498">
        <v>3.4671409999999998</v>
      </c>
      <c r="AE53" s="498">
        <v>0.97602299999999975</v>
      </c>
      <c r="AF53" s="498">
        <v>2.7381890000000002</v>
      </c>
      <c r="AG53" s="15">
        <v>4.7452540000000001</v>
      </c>
      <c r="AH53" s="15">
        <v>3.7196419999999999</v>
      </c>
      <c r="AI53" s="15">
        <v>10.484380000000007</v>
      </c>
      <c r="AJ53" s="15">
        <v>1.1065630000000002</v>
      </c>
      <c r="AK53" s="15">
        <v>2.5537400000000003</v>
      </c>
      <c r="AL53" s="15">
        <v>7.2008400000000012</v>
      </c>
    </row>
    <row r="54" spans="1:38" x14ac:dyDescent="0.2">
      <c r="A54" s="38"/>
      <c r="B54" s="13" t="s">
        <v>3</v>
      </c>
      <c r="C54" s="499">
        <v>0.18449200000000002</v>
      </c>
      <c r="D54" s="499">
        <v>0.13252800000000001</v>
      </c>
      <c r="E54" s="499">
        <v>0.95375100000000002</v>
      </c>
      <c r="F54" s="499">
        <v>0.221385</v>
      </c>
      <c r="G54" s="499">
        <v>1.9984059999999999</v>
      </c>
      <c r="H54" s="499">
        <v>1.220661</v>
      </c>
      <c r="I54" s="499">
        <v>1.287539</v>
      </c>
      <c r="J54" s="499">
        <v>3.1914689999999997</v>
      </c>
      <c r="K54" s="499">
        <v>1.1751670000000001</v>
      </c>
      <c r="L54" s="499">
        <v>2.1248309999999999</v>
      </c>
      <c r="M54" s="499">
        <v>1.2807419999999998</v>
      </c>
      <c r="N54" s="499">
        <v>0.16623499999999999</v>
      </c>
      <c r="O54" s="499">
        <v>0.14120500000000002</v>
      </c>
      <c r="P54" s="499">
        <v>0.115144</v>
      </c>
      <c r="Q54" s="499">
        <v>0.14445000000000002</v>
      </c>
      <c r="R54" s="499">
        <v>0.17156299999999999</v>
      </c>
      <c r="S54" s="499">
        <v>0.18795899999999999</v>
      </c>
      <c r="T54" s="499">
        <v>0.30457400000000007</v>
      </c>
      <c r="U54" s="499">
        <v>0.38391099999999995</v>
      </c>
      <c r="V54" s="499">
        <v>0.13966199999999998</v>
      </c>
      <c r="W54" s="499">
        <v>0.26583600000000007</v>
      </c>
      <c r="X54" s="499">
        <v>0.65167600000000014</v>
      </c>
      <c r="Y54" s="499">
        <v>0.75360599999999978</v>
      </c>
      <c r="Z54" s="499">
        <v>0.67275000000000018</v>
      </c>
      <c r="AA54" s="498">
        <v>0.85183700000000007</v>
      </c>
      <c r="AB54" s="498">
        <v>0.45482100000000003</v>
      </c>
      <c r="AC54" s="498">
        <v>1.0727519999999997</v>
      </c>
      <c r="AD54" s="498">
        <v>1.1076809999999999</v>
      </c>
      <c r="AE54" s="498">
        <v>0.71426199999999973</v>
      </c>
      <c r="AF54" s="498">
        <v>3.130278999999998</v>
      </c>
      <c r="AG54" s="15">
        <v>4.1559399999999993</v>
      </c>
      <c r="AH54" s="15">
        <v>2.1241409999999998</v>
      </c>
      <c r="AI54" s="15">
        <v>3.7046989999999989</v>
      </c>
      <c r="AJ54" s="15">
        <v>1.0966410000000002</v>
      </c>
      <c r="AK54" s="15">
        <v>0.59330700000000003</v>
      </c>
      <c r="AL54" s="15">
        <v>1.5148920000000001</v>
      </c>
    </row>
    <row r="55" spans="1:38" x14ac:dyDescent="0.2">
      <c r="A55" s="38"/>
      <c r="B55" s="13" t="s">
        <v>57</v>
      </c>
      <c r="C55" s="499">
        <v>1.3378190000000001</v>
      </c>
      <c r="D55" s="499">
        <v>0.56845999999999997</v>
      </c>
      <c r="E55" s="499">
        <v>0.41558200000000006</v>
      </c>
      <c r="F55" s="499">
        <v>0.72388400000000008</v>
      </c>
      <c r="G55" s="499">
        <v>0.63174499999999989</v>
      </c>
      <c r="H55" s="499">
        <v>6.0360000000000006E-3</v>
      </c>
      <c r="I55" s="499">
        <v>0.109025</v>
      </c>
      <c r="J55" s="499">
        <v>0.46679900000000007</v>
      </c>
      <c r="K55" s="499">
        <v>0.21346099999999998</v>
      </c>
      <c r="L55" s="499">
        <v>0.11158799999999996</v>
      </c>
      <c r="M55" s="499">
        <v>7.4445000000000011E-2</v>
      </c>
      <c r="N55" s="499">
        <v>0.18605000000000002</v>
      </c>
      <c r="O55" s="499">
        <v>0.14489299999999999</v>
      </c>
      <c r="P55" s="499">
        <v>1.5388000000000001E-2</v>
      </c>
      <c r="Q55" s="499">
        <v>0.34213300000000002</v>
      </c>
      <c r="R55" s="499">
        <v>0.66173999999999988</v>
      </c>
      <c r="S55" s="499">
        <v>0.82185399999999975</v>
      </c>
      <c r="T55" s="499">
        <v>0.93171000000000026</v>
      </c>
      <c r="U55" s="499">
        <v>1.3613619999999997</v>
      </c>
      <c r="V55" s="499">
        <v>1.6056219999999997</v>
      </c>
      <c r="W55" s="499">
        <v>2.3597020000000004</v>
      </c>
      <c r="X55" s="499">
        <v>2.7941630000000002</v>
      </c>
      <c r="Y55" s="499">
        <v>3.8606209999999996</v>
      </c>
      <c r="Z55" s="499">
        <v>3.1292520000000019</v>
      </c>
      <c r="AA55" s="498">
        <v>2.0536789999999985</v>
      </c>
      <c r="AB55" s="498">
        <v>2.9412860000000003</v>
      </c>
      <c r="AC55" s="498">
        <v>4.6338960000000009</v>
      </c>
      <c r="AD55" s="498">
        <v>9.6905049999999981</v>
      </c>
      <c r="AE55" s="498">
        <v>5.9701969999999971</v>
      </c>
      <c r="AF55" s="498">
        <v>7.279748999999998</v>
      </c>
      <c r="AG55" s="15">
        <v>14.308312000000004</v>
      </c>
      <c r="AH55" s="15">
        <v>10.526901999999991</v>
      </c>
      <c r="AI55" s="15">
        <v>9.9927279999999925</v>
      </c>
      <c r="AJ55" s="15">
        <v>4.9304529999999973</v>
      </c>
      <c r="AK55" s="15">
        <v>5.8911059999999997</v>
      </c>
      <c r="AL55" s="15">
        <v>8.4621259999999978</v>
      </c>
    </row>
    <row r="56" spans="1:38" x14ac:dyDescent="0.2">
      <c r="A56" s="38" t="s">
        <v>56</v>
      </c>
      <c r="B56" s="13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35"/>
      <c r="AB56" s="35"/>
      <c r="AC56" s="35"/>
      <c r="AD56" s="35"/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</row>
    <row r="57" spans="1:38" x14ac:dyDescent="0.2">
      <c r="A57" s="506"/>
      <c r="B57" s="13" t="s">
        <v>55</v>
      </c>
      <c r="C57" s="499">
        <v>0.81033099999999991</v>
      </c>
      <c r="D57" s="499">
        <v>0.87348900000000007</v>
      </c>
      <c r="E57" s="499">
        <v>1.0413830000000002</v>
      </c>
      <c r="F57" s="499">
        <v>1.4144459999999999</v>
      </c>
      <c r="G57" s="499">
        <v>1.536359</v>
      </c>
      <c r="H57" s="499">
        <v>1.8635300000000001</v>
      </c>
      <c r="I57" s="499">
        <v>2.8141779999999992</v>
      </c>
      <c r="J57" s="499">
        <v>2.3923149999999986</v>
      </c>
      <c r="K57" s="499">
        <v>1.3955400000000002</v>
      </c>
      <c r="L57" s="499">
        <v>1.3293320000000002</v>
      </c>
      <c r="M57" s="499">
        <v>1.4691989999999997</v>
      </c>
      <c r="N57" s="499">
        <v>1.074746</v>
      </c>
      <c r="O57" s="499">
        <v>1.0908329999999997</v>
      </c>
      <c r="P57" s="499">
        <v>1.1426160000000007</v>
      </c>
      <c r="Q57" s="499">
        <v>1.0926519999999995</v>
      </c>
      <c r="R57" s="499">
        <v>0.72935899999999998</v>
      </c>
      <c r="S57" s="499">
        <v>0.79373499999999975</v>
      </c>
      <c r="T57" s="499">
        <v>1.4490039999999995</v>
      </c>
      <c r="U57" s="499">
        <v>7.0985780000000043</v>
      </c>
      <c r="V57" s="499">
        <v>0.92580200000000012</v>
      </c>
      <c r="W57" s="499">
        <v>0.88421999999999989</v>
      </c>
      <c r="X57" s="499">
        <v>1.3549510000000005</v>
      </c>
      <c r="Y57" s="499">
        <v>3.9624869999999999</v>
      </c>
      <c r="Z57" s="499">
        <v>2.624849999999999</v>
      </c>
      <c r="AA57" s="498">
        <v>2.3931350000000005</v>
      </c>
      <c r="AB57" s="498">
        <v>2.9192410000000013</v>
      </c>
      <c r="AC57" s="498">
        <v>1.9772339999999999</v>
      </c>
      <c r="AD57" s="498">
        <v>3.0298430000000005</v>
      </c>
      <c r="AE57" s="498">
        <v>3.1893050000000018</v>
      </c>
      <c r="AF57" s="498">
        <v>4.3962540000000008</v>
      </c>
      <c r="AG57" s="15">
        <v>5.4500599999999926</v>
      </c>
      <c r="AH57" s="15">
        <v>5.2895979999999971</v>
      </c>
      <c r="AI57" s="15">
        <v>7.5267690000000078</v>
      </c>
      <c r="AJ57" s="15">
        <v>0.72775900000000004</v>
      </c>
      <c r="AK57" s="15">
        <v>0.69853799999999999</v>
      </c>
      <c r="AL57" s="15">
        <v>0.66027899999999984</v>
      </c>
    </row>
    <row r="58" spans="1:38" x14ac:dyDescent="0.2">
      <c r="B58" s="13" t="s">
        <v>54</v>
      </c>
      <c r="C58" s="499">
        <v>5.8697020000000002</v>
      </c>
      <c r="D58" s="499">
        <v>4.8098220000000005</v>
      </c>
      <c r="E58" s="499">
        <v>6.6963539999999968</v>
      </c>
      <c r="F58" s="499">
        <v>6.8887469999999995</v>
      </c>
      <c r="G58" s="499">
        <v>7.1264260000000021</v>
      </c>
      <c r="H58" s="499">
        <v>3.5444469999999999</v>
      </c>
      <c r="I58" s="499">
        <v>4.0418459999999996</v>
      </c>
      <c r="J58" s="499">
        <v>7.3595850000000018</v>
      </c>
      <c r="K58" s="499">
        <v>5.7303440000000014</v>
      </c>
      <c r="L58" s="499">
        <v>6.5332010000000018</v>
      </c>
      <c r="M58" s="499">
        <v>5.9527580000000038</v>
      </c>
      <c r="N58" s="499">
        <v>4.7791990000000002</v>
      </c>
      <c r="O58" s="499">
        <v>3.7491689999999998</v>
      </c>
      <c r="P58" s="499">
        <v>5.1612619999999998</v>
      </c>
      <c r="Q58" s="499">
        <v>3.5074149999999995</v>
      </c>
      <c r="R58" s="499">
        <v>6.2410600000000018</v>
      </c>
      <c r="S58" s="499">
        <v>9.5067239999999984</v>
      </c>
      <c r="T58" s="499">
        <v>15.866106</v>
      </c>
      <c r="U58" s="499">
        <v>20.329741000000013</v>
      </c>
      <c r="V58" s="499">
        <v>6.5580950000000025</v>
      </c>
      <c r="W58" s="499">
        <v>7.6097849999999978</v>
      </c>
      <c r="X58" s="499">
        <v>11.024627000000001</v>
      </c>
      <c r="Y58" s="499">
        <v>14.405114999999997</v>
      </c>
      <c r="Z58" s="499">
        <v>15.972622999999993</v>
      </c>
      <c r="AA58" s="498">
        <v>10.796426000000011</v>
      </c>
      <c r="AB58" s="498">
        <v>14.81286399999999</v>
      </c>
      <c r="AC58" s="498">
        <v>9.4352180000000008</v>
      </c>
      <c r="AD58" s="498">
        <v>8.8245260000000005</v>
      </c>
      <c r="AE58" s="498">
        <v>11.459042000000004</v>
      </c>
      <c r="AF58" s="498">
        <v>13.260584999999988</v>
      </c>
      <c r="AG58" s="15">
        <v>12.146379000000001</v>
      </c>
      <c r="AH58" s="15">
        <v>13.32288100000001</v>
      </c>
      <c r="AI58" s="15">
        <v>18.983488000000001</v>
      </c>
      <c r="AJ58" s="15">
        <v>0.41037699999999988</v>
      </c>
      <c r="AK58" s="15">
        <v>0.33351099999999978</v>
      </c>
      <c r="AL58" s="15">
        <v>0.83610499999999999</v>
      </c>
    </row>
    <row r="59" spans="1:38" x14ac:dyDescent="0.2">
      <c r="A59" s="36"/>
      <c r="B59" s="13" t="s">
        <v>53</v>
      </c>
      <c r="C59" s="499">
        <v>1.2831969999999995</v>
      </c>
      <c r="D59" s="499">
        <v>0.92375699999999994</v>
      </c>
      <c r="E59" s="499">
        <v>0.70896599999999999</v>
      </c>
      <c r="F59" s="499">
        <v>1.020966</v>
      </c>
      <c r="G59" s="499">
        <v>1.03345</v>
      </c>
      <c r="H59" s="499">
        <v>1.9334189999999998</v>
      </c>
      <c r="I59" s="499">
        <v>1.5047349999999999</v>
      </c>
      <c r="J59" s="499">
        <v>1.5348239999999997</v>
      </c>
      <c r="K59" s="499">
        <v>2.1511770000000006</v>
      </c>
      <c r="L59" s="499">
        <v>2.1423179999999995</v>
      </c>
      <c r="M59" s="499">
        <v>1.8932430000000002</v>
      </c>
      <c r="N59" s="499">
        <v>1.6286360000000009</v>
      </c>
      <c r="O59" s="499">
        <v>1.1172009999999999</v>
      </c>
      <c r="P59" s="499">
        <v>2.5202199999999997</v>
      </c>
      <c r="Q59" s="499">
        <v>3.3597430000000017</v>
      </c>
      <c r="R59" s="499">
        <v>4.0790170000000003</v>
      </c>
      <c r="S59" s="499">
        <v>4.6780190000000008</v>
      </c>
      <c r="T59" s="499">
        <v>4.6069900000000006</v>
      </c>
      <c r="U59" s="499">
        <v>4.7198989999999998</v>
      </c>
      <c r="V59" s="499">
        <v>2.199274</v>
      </c>
      <c r="W59" s="499">
        <v>2.830858000000001</v>
      </c>
      <c r="X59" s="499">
        <v>3.5022650000000017</v>
      </c>
      <c r="Y59" s="499">
        <v>5.2058640000000009</v>
      </c>
      <c r="Z59" s="499">
        <v>6.0074589999999972</v>
      </c>
      <c r="AA59" s="498">
        <v>2.8626979999999991</v>
      </c>
      <c r="AB59" s="498">
        <v>3.5972880000000012</v>
      </c>
      <c r="AC59" s="498">
        <v>2.7151999999999998</v>
      </c>
      <c r="AD59" s="498">
        <v>3.0972989999999969</v>
      </c>
      <c r="AE59" s="498">
        <v>3.1026639999999985</v>
      </c>
      <c r="AF59" s="498">
        <v>3.5366550000000001</v>
      </c>
      <c r="AG59" s="15">
        <v>2.8307049999999991</v>
      </c>
      <c r="AH59" s="15">
        <v>4.5366870000000032</v>
      </c>
      <c r="AI59" s="15">
        <v>4.1594500000000041</v>
      </c>
      <c r="AJ59" s="15">
        <v>1.1216509999999997</v>
      </c>
      <c r="AK59" s="15">
        <v>1.0756460000000001</v>
      </c>
      <c r="AL59" s="15">
        <v>1.278243</v>
      </c>
    </row>
    <row r="60" spans="1:38" x14ac:dyDescent="0.2">
      <c r="A60" s="36"/>
      <c r="B60" s="13" t="s">
        <v>52</v>
      </c>
      <c r="C60" s="499">
        <v>2.0902199999999995</v>
      </c>
      <c r="D60" s="499">
        <v>1.9729409999999996</v>
      </c>
      <c r="E60" s="499">
        <v>2.8586350000000005</v>
      </c>
      <c r="F60" s="499">
        <v>2.7532319999999992</v>
      </c>
      <c r="G60" s="499">
        <v>2.6275620000000002</v>
      </c>
      <c r="H60" s="499">
        <v>1.3122170000000002</v>
      </c>
      <c r="I60" s="499">
        <v>2.1414179999999998</v>
      </c>
      <c r="J60" s="499">
        <v>2.4035180000000005</v>
      </c>
      <c r="K60" s="499">
        <v>2.1435720000000007</v>
      </c>
      <c r="L60" s="499">
        <v>2.8181979999999998</v>
      </c>
      <c r="M60" s="499">
        <v>2.0946500000000006</v>
      </c>
      <c r="N60" s="499">
        <v>2.2634549999999996</v>
      </c>
      <c r="O60" s="499">
        <v>1.6666620000000005</v>
      </c>
      <c r="P60" s="499">
        <v>4.0505559999999994</v>
      </c>
      <c r="Q60" s="499">
        <v>1.9423059999999992</v>
      </c>
      <c r="R60" s="499">
        <v>2.3493620000000002</v>
      </c>
      <c r="S60" s="499">
        <v>1.8338440000000003</v>
      </c>
      <c r="T60" s="499">
        <v>1.4324589999999999</v>
      </c>
      <c r="U60" s="499">
        <v>1.2440250000000002</v>
      </c>
      <c r="V60" s="499">
        <v>0.91075200000000012</v>
      </c>
      <c r="W60" s="499">
        <v>0.69202899999999989</v>
      </c>
      <c r="X60" s="499">
        <v>0.68761199999999989</v>
      </c>
      <c r="Y60" s="499">
        <v>1.6413529999999992</v>
      </c>
      <c r="Z60" s="499">
        <v>2.2999610000000019</v>
      </c>
      <c r="AA60" s="498">
        <v>1.7587239999999997</v>
      </c>
      <c r="AB60" s="498">
        <v>2.7115779999999985</v>
      </c>
      <c r="AC60" s="498">
        <v>2.233699999999998</v>
      </c>
      <c r="AD60" s="498">
        <v>1.2107869999999998</v>
      </c>
      <c r="AE60" s="498">
        <v>1.1646299999999994</v>
      </c>
      <c r="AF60" s="498">
        <v>1.9527170000000007</v>
      </c>
      <c r="AG60" s="15">
        <v>2.1087530000000001</v>
      </c>
      <c r="AH60" s="15">
        <v>5.269546000000001</v>
      </c>
      <c r="AI60" s="15">
        <v>3.0999369999999988</v>
      </c>
      <c r="AJ60" s="15">
        <v>0.21159800000000004</v>
      </c>
      <c r="AK60" s="15">
        <v>6.336E-2</v>
      </c>
      <c r="AL60" s="15">
        <v>6.335799999999997E-2</v>
      </c>
    </row>
    <row r="61" spans="1:38" x14ac:dyDescent="0.2">
      <c r="A61" s="38" t="s">
        <v>51</v>
      </c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35"/>
      <c r="AB61" s="35"/>
      <c r="AC61" s="35"/>
      <c r="AD61" s="35"/>
      <c r="AE61" s="35"/>
      <c r="AF61" s="35"/>
      <c r="AG61" s="15"/>
      <c r="AH61" s="15"/>
      <c r="AI61" s="15"/>
      <c r="AJ61" s="15"/>
      <c r="AK61" s="15"/>
      <c r="AL61" s="15"/>
    </row>
    <row r="62" spans="1:38" x14ac:dyDescent="0.2">
      <c r="A62" s="36"/>
      <c r="B62" s="13" t="s">
        <v>50</v>
      </c>
      <c r="C62" s="499">
        <v>0.43232300000000001</v>
      </c>
      <c r="D62" s="499">
        <v>0.60730200000000001</v>
      </c>
      <c r="E62" s="499">
        <v>0.494587</v>
      </c>
      <c r="F62" s="499">
        <v>0.49825799999999998</v>
      </c>
      <c r="G62" s="499">
        <v>0.19705599999999995</v>
      </c>
      <c r="H62" s="499">
        <v>0.18073999999999996</v>
      </c>
      <c r="I62" s="499">
        <v>0.77320300000000008</v>
      </c>
      <c r="J62" s="499">
        <v>0.68900400000000006</v>
      </c>
      <c r="K62" s="499">
        <v>0.5619329999999999</v>
      </c>
      <c r="L62" s="499">
        <v>0.69547100000000006</v>
      </c>
      <c r="M62" s="499">
        <v>0.83669499999999997</v>
      </c>
      <c r="N62" s="499">
        <v>0.66213699999999998</v>
      </c>
      <c r="O62" s="499">
        <v>0.49221199999999993</v>
      </c>
      <c r="P62" s="499">
        <v>0.50809800000000005</v>
      </c>
      <c r="Q62" s="499">
        <v>0.973526</v>
      </c>
      <c r="R62" s="499">
        <v>0.63417500000000004</v>
      </c>
      <c r="S62" s="499">
        <v>2.0055939999999999</v>
      </c>
      <c r="T62" s="499">
        <v>1.4973679999999998</v>
      </c>
      <c r="U62" s="499">
        <v>2.5580790000000002</v>
      </c>
      <c r="V62" s="499">
        <v>2.3956579999999987</v>
      </c>
      <c r="W62" s="499">
        <v>1.5537189999999999</v>
      </c>
      <c r="X62" s="499">
        <v>1.4369570000000005</v>
      </c>
      <c r="Y62" s="499">
        <v>1.8294870000000003</v>
      </c>
      <c r="Z62" s="499">
        <v>2.6662470000000003</v>
      </c>
      <c r="AA62" s="498">
        <v>3.108473</v>
      </c>
      <c r="AB62" s="498">
        <v>3.661017999999999</v>
      </c>
      <c r="AC62" s="498">
        <v>2.0815580000000011</v>
      </c>
      <c r="AD62" s="498">
        <v>4.4913499999999997</v>
      </c>
      <c r="AE62" s="498">
        <v>4.7718730000000011</v>
      </c>
      <c r="AF62" s="498">
        <v>11.253693000000007</v>
      </c>
      <c r="AG62" s="15">
        <v>7.9303270000000046</v>
      </c>
      <c r="AH62" s="15">
        <v>12.166783999999994</v>
      </c>
      <c r="AI62" s="15">
        <v>20.064201999999991</v>
      </c>
      <c r="AJ62" s="15">
        <v>13.113562</v>
      </c>
      <c r="AK62" s="15">
        <v>13.903264000000004</v>
      </c>
      <c r="AL62" s="15">
        <v>15.028328999999999</v>
      </c>
    </row>
    <row r="63" spans="1:38" x14ac:dyDescent="0.2">
      <c r="A63" s="507"/>
      <c r="B63" s="13" t="s">
        <v>49</v>
      </c>
      <c r="C63" s="499">
        <v>0.14314000000000002</v>
      </c>
      <c r="D63" s="499">
        <v>7.9291000000000014E-2</v>
      </c>
      <c r="E63" s="499">
        <v>0.24415600000000001</v>
      </c>
      <c r="F63" s="499">
        <v>0.51715299999999997</v>
      </c>
      <c r="G63" s="499">
        <v>1.6506049999999999</v>
      </c>
      <c r="H63" s="499">
        <v>1.7368109999999997</v>
      </c>
      <c r="I63" s="499">
        <v>0.85997500000000004</v>
      </c>
      <c r="J63" s="499">
        <v>1.2540279999999999</v>
      </c>
      <c r="K63" s="499">
        <v>2.7173020000000006</v>
      </c>
      <c r="L63" s="499">
        <v>1.7215339999999999</v>
      </c>
      <c r="M63" s="499">
        <v>2.5601369999999997</v>
      </c>
      <c r="N63" s="499">
        <v>4.0930799999999996</v>
      </c>
      <c r="O63" s="499">
        <v>1.8443740000000006</v>
      </c>
      <c r="P63" s="499">
        <v>1.4352829999999999</v>
      </c>
      <c r="Q63" s="499">
        <v>2.7289719999999993</v>
      </c>
      <c r="R63" s="499">
        <v>1.8189250000000001</v>
      </c>
      <c r="S63" s="499">
        <v>3.3788420000000001</v>
      </c>
      <c r="T63" s="499">
        <v>4.6274640000000007</v>
      </c>
      <c r="U63" s="499">
        <v>14.566547000000005</v>
      </c>
      <c r="V63" s="499">
        <v>21.177658000000001</v>
      </c>
      <c r="W63" s="499">
        <v>24.855065</v>
      </c>
      <c r="X63" s="499">
        <v>26.566760999999993</v>
      </c>
      <c r="Y63" s="499">
        <v>15.941412000000005</v>
      </c>
      <c r="Z63" s="499">
        <v>9.5236210000000003</v>
      </c>
      <c r="AA63" s="498">
        <v>10.034585000000003</v>
      </c>
      <c r="AB63" s="498">
        <v>24.463569999999997</v>
      </c>
      <c r="AC63" s="498">
        <v>13.978064</v>
      </c>
      <c r="AD63" s="498">
        <v>18.440984000000007</v>
      </c>
      <c r="AE63" s="498">
        <v>36.983798999999969</v>
      </c>
      <c r="AF63" s="498">
        <v>41.321827000000013</v>
      </c>
      <c r="AG63" s="15">
        <v>22.859220000000015</v>
      </c>
      <c r="AH63" s="15">
        <v>20.813063999999997</v>
      </c>
      <c r="AI63" s="15">
        <v>18.948948000000005</v>
      </c>
      <c r="AJ63" s="15">
        <v>0.80291699999999988</v>
      </c>
      <c r="AK63" s="15">
        <v>0.9864649999999997</v>
      </c>
      <c r="AL63" s="15">
        <v>0.65379599999999993</v>
      </c>
    </row>
    <row r="64" spans="1:38" x14ac:dyDescent="0.2">
      <c r="A64" s="507"/>
      <c r="B64" s="13" t="s">
        <v>73</v>
      </c>
      <c r="C64" s="499">
        <v>1.2267629999999998</v>
      </c>
      <c r="D64" s="499">
        <v>1.2078629999999999</v>
      </c>
      <c r="E64" s="499">
        <v>1.07589</v>
      </c>
      <c r="F64" s="499">
        <v>1.2610330000000001</v>
      </c>
      <c r="G64" s="499">
        <v>1.443648</v>
      </c>
      <c r="H64" s="499">
        <v>1.1559089999999996</v>
      </c>
      <c r="I64" s="499">
        <v>1.3483210000000003</v>
      </c>
      <c r="J64" s="499">
        <v>1.526084</v>
      </c>
      <c r="K64" s="499">
        <v>1.3331590000000004</v>
      </c>
      <c r="L64" s="499">
        <v>0.96801500000000007</v>
      </c>
      <c r="M64" s="499">
        <v>0.91437600000000008</v>
      </c>
      <c r="N64" s="499">
        <v>0.51870200000000011</v>
      </c>
      <c r="O64" s="499">
        <v>0.49167599999999984</v>
      </c>
      <c r="P64" s="499">
        <v>0.43287799999999993</v>
      </c>
      <c r="Q64" s="499">
        <v>0.62734400000000001</v>
      </c>
      <c r="R64" s="499">
        <v>0.80302200000000024</v>
      </c>
      <c r="S64" s="499">
        <v>1.1586469999999998</v>
      </c>
      <c r="T64" s="499">
        <v>0.85205600000000026</v>
      </c>
      <c r="U64" s="499">
        <v>1.1607399999999999</v>
      </c>
      <c r="V64" s="499">
        <v>0.66789200000000026</v>
      </c>
      <c r="W64" s="499">
        <v>1.1001130000000008</v>
      </c>
      <c r="X64" s="499">
        <v>1.870306</v>
      </c>
      <c r="Y64" s="499">
        <v>1.7272229999999995</v>
      </c>
      <c r="Z64" s="499">
        <v>2.1301019999999991</v>
      </c>
      <c r="AA64" s="498">
        <v>1.9691780000000003</v>
      </c>
      <c r="AB64" s="498">
        <v>1.2967870000000006</v>
      </c>
      <c r="AC64" s="498">
        <v>2.3797709999999994</v>
      </c>
      <c r="AD64" s="498">
        <v>2.9430179999999981</v>
      </c>
      <c r="AE64" s="498">
        <v>3.4280529999999985</v>
      </c>
      <c r="AF64" s="498">
        <v>3.6964669999999993</v>
      </c>
      <c r="AG64" s="15">
        <v>0.16277800000000003</v>
      </c>
      <c r="AH64" s="15">
        <v>0.14802799999999997</v>
      </c>
      <c r="AI64" s="15">
        <v>4.9891999999999999E-2</v>
      </c>
      <c r="AJ64" s="15">
        <v>3.3089999999999999E-3</v>
      </c>
      <c r="AK64" s="15">
        <v>9.2820000000000003E-3</v>
      </c>
      <c r="AL64" s="15">
        <v>0.146866</v>
      </c>
    </row>
    <row r="65" spans="1:38" x14ac:dyDescent="0.2">
      <c r="A65" s="38"/>
      <c r="B65" s="13" t="s">
        <v>48</v>
      </c>
      <c r="C65" s="501">
        <v>0.457285</v>
      </c>
      <c r="D65" s="501">
        <v>0.54845300000000008</v>
      </c>
      <c r="E65" s="501">
        <v>0.617174</v>
      </c>
      <c r="F65" s="501">
        <v>0.66907499999999998</v>
      </c>
      <c r="G65" s="501">
        <v>0.81664999999999999</v>
      </c>
      <c r="H65" s="501">
        <v>0.72419699999999998</v>
      </c>
      <c r="I65" s="501">
        <v>1.3180179999999999</v>
      </c>
      <c r="J65" s="501">
        <v>1.5187660000000001</v>
      </c>
      <c r="K65" s="501">
        <v>1.4684470000000005</v>
      </c>
      <c r="L65" s="501">
        <v>5.0042100000000005</v>
      </c>
      <c r="M65" s="501">
        <v>1.3135949999999992</v>
      </c>
      <c r="N65" s="501">
        <v>1.7570190000000003</v>
      </c>
      <c r="O65" s="501">
        <v>2.4216779999999996</v>
      </c>
      <c r="P65" s="501">
        <v>4.6235590000000002</v>
      </c>
      <c r="Q65" s="501">
        <v>4.3227659999999988</v>
      </c>
      <c r="R65" s="501">
        <v>4.9240059999999986</v>
      </c>
      <c r="S65" s="501">
        <v>6.356598</v>
      </c>
      <c r="T65" s="501">
        <v>2.1911990000000001</v>
      </c>
      <c r="U65" s="501">
        <v>2.791528</v>
      </c>
      <c r="V65" s="501">
        <v>2.918939</v>
      </c>
      <c r="W65" s="501">
        <v>2.1256199999999996</v>
      </c>
      <c r="X65" s="501">
        <v>1.282365</v>
      </c>
      <c r="Y65" s="501">
        <v>1.3856529999999996</v>
      </c>
      <c r="Z65" s="501">
        <v>2.0959209999999997</v>
      </c>
      <c r="AA65" s="498">
        <v>2.7231969999999999</v>
      </c>
      <c r="AB65" s="498">
        <v>3.2259490000000026</v>
      </c>
      <c r="AC65" s="498">
        <v>4.1552040000000003</v>
      </c>
      <c r="AD65" s="498">
        <v>4.4354630000000004</v>
      </c>
      <c r="AE65" s="498">
        <v>3.5684539999999996</v>
      </c>
      <c r="AF65" s="498">
        <v>4.5229370000000007</v>
      </c>
      <c r="AG65" s="15">
        <v>13.495886999999991</v>
      </c>
      <c r="AH65" s="15">
        <v>12.778422999999993</v>
      </c>
      <c r="AI65" s="15">
        <v>13.897357999999997</v>
      </c>
      <c r="AJ65" s="15">
        <v>3.2544530000000007</v>
      </c>
      <c r="AK65" s="15">
        <v>1.4614399999999996</v>
      </c>
      <c r="AL65" s="15">
        <v>2.0310270000000008</v>
      </c>
    </row>
    <row r="66" spans="1:38" x14ac:dyDescent="0.2">
      <c r="A66" s="507"/>
      <c r="B66" s="13" t="s">
        <v>47</v>
      </c>
      <c r="C66" s="501">
        <v>0.23996500000000001</v>
      </c>
      <c r="D66" s="501">
        <v>0.18909899999999999</v>
      </c>
      <c r="E66" s="501">
        <v>0.14615</v>
      </c>
      <c r="F66" s="501">
        <v>0.24238799999999996</v>
      </c>
      <c r="G66" s="501">
        <v>0.115924</v>
      </c>
      <c r="H66" s="501">
        <v>5.2302000000000001E-2</v>
      </c>
      <c r="I66" s="501">
        <v>0.23707</v>
      </c>
      <c r="J66" s="501">
        <v>0.58935900000000008</v>
      </c>
      <c r="K66" s="501">
        <v>0.153084</v>
      </c>
      <c r="L66" s="501">
        <v>0.17462999999999995</v>
      </c>
      <c r="M66" s="501">
        <v>0.186585</v>
      </c>
      <c r="N66" s="501">
        <v>0.21628199999999997</v>
      </c>
      <c r="O66" s="501">
        <v>0.12528799999999998</v>
      </c>
      <c r="P66" s="501">
        <v>0.16616000000000006</v>
      </c>
      <c r="Q66" s="501">
        <v>0.511513</v>
      </c>
      <c r="R66" s="501">
        <v>0.14262000000000005</v>
      </c>
      <c r="S66" s="501">
        <v>6.0008090000000012</v>
      </c>
      <c r="T66" s="501">
        <v>3.2124270000000008</v>
      </c>
      <c r="U66" s="501">
        <v>5.1248779999999998</v>
      </c>
      <c r="V66" s="501">
        <v>3.6289789999999997</v>
      </c>
      <c r="W66" s="501">
        <v>5.4821490000000015</v>
      </c>
      <c r="X66" s="501">
        <v>11.201908999999999</v>
      </c>
      <c r="Y66" s="501">
        <v>10.230397</v>
      </c>
      <c r="Z66" s="501">
        <v>13.923012999999999</v>
      </c>
      <c r="AA66" s="498">
        <v>3.4217229999999996</v>
      </c>
      <c r="AB66" s="498">
        <v>3.9302619999999999</v>
      </c>
      <c r="AC66" s="498">
        <v>3.4341210000000011</v>
      </c>
      <c r="AD66" s="498">
        <v>8.3637099999999975</v>
      </c>
      <c r="AE66" s="498">
        <v>9.7793889999999859</v>
      </c>
      <c r="AF66" s="498">
        <v>11.743753000000016</v>
      </c>
      <c r="AG66" s="15">
        <v>15.47625599999999</v>
      </c>
      <c r="AH66" s="15">
        <v>18.109393999999998</v>
      </c>
      <c r="AI66" s="15">
        <v>13.267569000000003</v>
      </c>
      <c r="AJ66" s="15">
        <v>1.736637</v>
      </c>
      <c r="AK66" s="15">
        <v>2.0638939999999999</v>
      </c>
      <c r="AL66" s="15">
        <v>1.0249539999999999</v>
      </c>
    </row>
    <row r="67" spans="1:38" x14ac:dyDescent="0.2">
      <c r="B67" s="13" t="s">
        <v>74</v>
      </c>
      <c r="C67" s="501">
        <v>0.51227900000000004</v>
      </c>
      <c r="D67" s="501">
        <v>0.29053699999999999</v>
      </c>
      <c r="E67" s="501">
        <v>0.86881999999999993</v>
      </c>
      <c r="F67" s="501">
        <v>1.032373</v>
      </c>
      <c r="G67" s="501">
        <v>0.87571800000000011</v>
      </c>
      <c r="H67" s="501">
        <v>0.54401200000000005</v>
      </c>
      <c r="I67" s="501">
        <v>0.33707099999999995</v>
      </c>
      <c r="J67" s="501">
        <v>0.90049200000000007</v>
      </c>
      <c r="K67" s="501">
        <v>1.0564299999999998</v>
      </c>
      <c r="L67" s="501">
        <v>2.1154770000000003</v>
      </c>
      <c r="M67" s="501">
        <v>0.56395099999999998</v>
      </c>
      <c r="N67" s="501">
        <v>0.69575699999999996</v>
      </c>
      <c r="O67" s="501">
        <v>1.1638489999999999</v>
      </c>
      <c r="P67" s="501">
        <v>1.940528</v>
      </c>
      <c r="Q67" s="501">
        <v>2.3882439999999994</v>
      </c>
      <c r="R67" s="501">
        <v>2.6030579999999999</v>
      </c>
      <c r="S67" s="501">
        <v>3.3756099999999996</v>
      </c>
      <c r="T67" s="501">
        <v>3.983972000000001</v>
      </c>
      <c r="U67" s="501">
        <v>3.0076960000000006</v>
      </c>
      <c r="V67" s="501">
        <v>3.6226660000000006</v>
      </c>
      <c r="W67" s="501">
        <v>2.7790730000000012</v>
      </c>
      <c r="X67" s="501">
        <v>2.4052600000000002</v>
      </c>
      <c r="Y67" s="501">
        <v>2.1847890000000008</v>
      </c>
      <c r="Z67" s="501">
        <v>3.3320299999999987</v>
      </c>
      <c r="AA67" s="498">
        <v>0.68854499999999985</v>
      </c>
      <c r="AB67" s="498">
        <v>0.972356</v>
      </c>
      <c r="AC67" s="498">
        <v>0.71746700000000008</v>
      </c>
      <c r="AD67" s="498">
        <v>0.72626299999999999</v>
      </c>
      <c r="AE67" s="498">
        <v>0.28750099999999995</v>
      </c>
      <c r="AF67" s="498">
        <v>1.7755110000000009</v>
      </c>
      <c r="AG67" s="15">
        <v>3.0748409999999979</v>
      </c>
      <c r="AH67" s="15">
        <v>2.8607460000000007</v>
      </c>
      <c r="AI67" s="15">
        <v>5.5415209999999995</v>
      </c>
      <c r="AJ67" s="15">
        <v>2.2203980000000003</v>
      </c>
      <c r="AK67" s="15">
        <v>3.4648830000000004</v>
      </c>
      <c r="AL67" s="15">
        <v>3.1884830000000002</v>
      </c>
    </row>
    <row r="68" spans="1:38" x14ac:dyDescent="0.2">
      <c r="A68" s="38" t="s">
        <v>46</v>
      </c>
      <c r="B68" s="35"/>
      <c r="C68" s="501">
        <v>1.2221660000000001</v>
      </c>
      <c r="D68" s="501">
        <v>1.4822489999999997</v>
      </c>
      <c r="E68" s="501">
        <v>2.051288</v>
      </c>
      <c r="F68" s="501">
        <v>1.8598710000000001</v>
      </c>
      <c r="G68" s="501">
        <v>3.0284450000000014</v>
      </c>
      <c r="H68" s="501">
        <v>3.2846250000000006</v>
      </c>
      <c r="I68" s="501">
        <v>2.9640529999999998</v>
      </c>
      <c r="J68" s="501">
        <v>2.8627689999999997</v>
      </c>
      <c r="K68" s="501">
        <v>4.5729840000000008</v>
      </c>
      <c r="L68" s="501">
        <v>5.8615550000000027</v>
      </c>
      <c r="M68" s="501">
        <v>3.8572749999999996</v>
      </c>
      <c r="N68" s="501">
        <v>7.1520510000000037</v>
      </c>
      <c r="O68" s="501">
        <v>6.665568999999997</v>
      </c>
      <c r="P68" s="501">
        <v>5.8219970000000032</v>
      </c>
      <c r="Q68" s="501">
        <v>11.867628999999999</v>
      </c>
      <c r="R68" s="501">
        <v>8.8660370000000039</v>
      </c>
      <c r="S68" s="501">
        <v>9.8847339999999981</v>
      </c>
      <c r="T68" s="501">
        <v>25.738245000000003</v>
      </c>
      <c r="U68" s="501">
        <v>18.26266900000001</v>
      </c>
      <c r="V68" s="501">
        <v>8.7991309999999974</v>
      </c>
      <c r="W68" s="501">
        <v>12.810338</v>
      </c>
      <c r="X68" s="501">
        <v>9.1217939999999977</v>
      </c>
      <c r="Y68" s="501">
        <v>10.121452000000003</v>
      </c>
      <c r="Z68" s="501">
        <v>7.2529730000000017</v>
      </c>
      <c r="AA68" s="498">
        <v>9.3587320000000069</v>
      </c>
      <c r="AB68" s="498">
        <v>14.789708000000017</v>
      </c>
      <c r="AC68" s="498">
        <v>10.801520000000007</v>
      </c>
      <c r="AD68" s="498">
        <v>8.801425000000016</v>
      </c>
      <c r="AE68" s="498">
        <v>10.166861000000004</v>
      </c>
      <c r="AF68" s="498">
        <v>11.901017999999997</v>
      </c>
      <c r="AG68" s="15">
        <v>12.246331000000012</v>
      </c>
      <c r="AH68" s="15">
        <v>12.789223000000009</v>
      </c>
      <c r="AI68" s="15">
        <v>18.097913000000005</v>
      </c>
      <c r="AJ68" s="15">
        <v>4.767940000000003</v>
      </c>
      <c r="AK68" s="15">
        <v>3.8146010000000006</v>
      </c>
      <c r="AL68" s="15">
        <v>3.6064400000000005</v>
      </c>
    </row>
    <row r="69" spans="1:38" x14ac:dyDescent="0.2">
      <c r="A69" s="38" t="s">
        <v>45</v>
      </c>
      <c r="B69" s="35"/>
      <c r="C69" s="501">
        <v>0</v>
      </c>
      <c r="D69" s="501">
        <v>9.3599999999999998E-4</v>
      </c>
      <c r="E69" s="501">
        <v>0.19754200000000005</v>
      </c>
      <c r="F69" s="501">
        <v>0.31898599999999999</v>
      </c>
      <c r="G69" s="501">
        <v>0.33154900000000004</v>
      </c>
      <c r="H69" s="501">
        <v>8.5486000000000006E-2</v>
      </c>
      <c r="I69" s="501">
        <v>0.21581300000000003</v>
      </c>
      <c r="J69" s="501">
        <v>0.145395</v>
      </c>
      <c r="K69" s="501">
        <v>0.47954499999999989</v>
      </c>
      <c r="L69" s="501">
        <v>0.31538300000000008</v>
      </c>
      <c r="M69" s="501">
        <v>0.37536299999999989</v>
      </c>
      <c r="N69" s="501">
        <v>0.53014800000000006</v>
      </c>
      <c r="O69" s="501">
        <v>0.34490099999999996</v>
      </c>
      <c r="P69" s="501">
        <v>0.31255800000000011</v>
      </c>
      <c r="Q69" s="501">
        <v>0.45117300000000005</v>
      </c>
      <c r="R69" s="501">
        <v>0.73854799999999998</v>
      </c>
      <c r="S69" s="501">
        <v>0.59299500000000016</v>
      </c>
      <c r="T69" s="501">
        <v>3.3087850000000012</v>
      </c>
      <c r="U69" s="501">
        <v>5.1925069999999991</v>
      </c>
      <c r="V69" s="501">
        <v>6.976594000000004</v>
      </c>
      <c r="W69" s="501">
        <v>6.3517840000000012</v>
      </c>
      <c r="X69" s="501">
        <v>7.9347679999999938</v>
      </c>
      <c r="Y69" s="501">
        <v>12.943892000000002</v>
      </c>
      <c r="Z69" s="501">
        <v>12.519164</v>
      </c>
      <c r="AA69" s="498">
        <v>11.406067</v>
      </c>
      <c r="AB69" s="498">
        <v>4.343232000000004</v>
      </c>
      <c r="AC69" s="498">
        <v>3.4759759999999993</v>
      </c>
      <c r="AD69" s="498">
        <v>4.6721499999999985</v>
      </c>
      <c r="AE69" s="498">
        <v>4.6667329999999971</v>
      </c>
      <c r="AF69" s="498">
        <v>9.8603760000000023</v>
      </c>
      <c r="AG69" s="15">
        <v>8.1361860000000039</v>
      </c>
      <c r="AH69" s="15">
        <v>10.244924999999995</v>
      </c>
      <c r="AI69" s="15">
        <v>15.387557000000008</v>
      </c>
      <c r="AJ69" s="15">
        <v>15.229920999999999</v>
      </c>
      <c r="AK69" s="15">
        <v>12.842165999999999</v>
      </c>
      <c r="AL69" s="15">
        <v>12.718176</v>
      </c>
    </row>
    <row r="70" spans="1:38" x14ac:dyDescent="0.2">
      <c r="B70" s="206"/>
      <c r="AA70" s="34"/>
      <c r="AB70" s="34"/>
      <c r="AC70" s="34"/>
      <c r="AD70" s="34"/>
      <c r="AE70" s="34"/>
      <c r="AF70" s="34"/>
      <c r="AG70" s="15"/>
      <c r="AH70" s="15"/>
      <c r="AI70" s="15"/>
      <c r="AJ70" s="15"/>
      <c r="AK70" s="15"/>
      <c r="AL70" s="15"/>
    </row>
    <row r="71" spans="1:38" ht="13.5" thickBot="1" x14ac:dyDescent="0.25">
      <c r="A71" s="22"/>
      <c r="B71" s="33" t="s">
        <v>44</v>
      </c>
      <c r="C71" s="53">
        <v>22.601019000000001</v>
      </c>
      <c r="D71" s="53">
        <v>20.918994999999999</v>
      </c>
      <c r="E71" s="53">
        <v>26.642288999999991</v>
      </c>
      <c r="F71" s="53">
        <v>33.495258999999997</v>
      </c>
      <c r="G71" s="53">
        <v>36.452389000000004</v>
      </c>
      <c r="H71" s="53">
        <v>25.073646</v>
      </c>
      <c r="I71" s="53">
        <v>28.056788999999998</v>
      </c>
      <c r="J71" s="53">
        <v>41.425074000000002</v>
      </c>
      <c r="K71" s="53">
        <v>47.359155000000001</v>
      </c>
      <c r="L71" s="53">
        <v>47.540159000000003</v>
      </c>
      <c r="M71" s="53">
        <v>34.950433000000011</v>
      </c>
      <c r="N71" s="53">
        <v>38.320311000000004</v>
      </c>
      <c r="O71" s="53">
        <v>33.948334999999993</v>
      </c>
      <c r="P71" s="53">
        <v>40.616657999999994</v>
      </c>
      <c r="Q71" s="53">
        <v>46.819259999999993</v>
      </c>
      <c r="R71" s="53">
        <v>48.218593000000006</v>
      </c>
      <c r="S71" s="53">
        <v>65.762439000000001</v>
      </c>
      <c r="T71" s="53">
        <v>83.909078000000008</v>
      </c>
      <c r="U71" s="53">
        <v>109.09241300000002</v>
      </c>
      <c r="V71" s="53">
        <v>80.679162000000019</v>
      </c>
      <c r="W71" s="53">
        <v>86.537326999999991</v>
      </c>
      <c r="X71" s="53">
        <v>97.006672999999978</v>
      </c>
      <c r="Y71" s="53">
        <v>102.81389300000001</v>
      </c>
      <c r="Z71" s="53">
        <v>101.85523999999999</v>
      </c>
      <c r="AA71" s="32">
        <v>82.638027000000022</v>
      </c>
      <c r="AB71" s="32">
        <v>110.07829900000002</v>
      </c>
      <c r="AC71" s="32">
        <v>80.482271000000011</v>
      </c>
      <c r="AD71" s="32">
        <v>99.049668000000011</v>
      </c>
      <c r="AE71" s="32">
        <v>115.49678199999994</v>
      </c>
      <c r="AF71" s="32">
        <v>154.95275600000002</v>
      </c>
      <c r="AG71" s="32">
        <v>156.13557300000002</v>
      </c>
      <c r="AH71" s="32">
        <v>156.33216300000001</v>
      </c>
      <c r="AI71" s="32">
        <v>185.37006000000002</v>
      </c>
      <c r="AJ71" s="32">
        <v>62.569814000000001</v>
      </c>
      <c r="AK71" s="32">
        <v>64.038177000000019</v>
      </c>
      <c r="AL71" s="32">
        <v>69.769418999999999</v>
      </c>
    </row>
    <row r="72" spans="1:38" x14ac:dyDescent="0.2">
      <c r="B72" s="206"/>
      <c r="AA72" s="34"/>
      <c r="AB72" s="34"/>
      <c r="AC72" s="34"/>
      <c r="AD72" s="34"/>
      <c r="AE72" s="34"/>
      <c r="AF72" s="34"/>
    </row>
    <row r="73" spans="1:38" x14ac:dyDescent="0.2">
      <c r="A73" s="264" t="s">
        <v>135</v>
      </c>
      <c r="B73" s="206"/>
      <c r="AA73" s="34"/>
      <c r="AB73" s="34"/>
      <c r="AC73" s="34"/>
      <c r="AD73" s="34"/>
      <c r="AE73" s="34"/>
      <c r="AF73" s="34"/>
    </row>
    <row r="74" spans="1:38" x14ac:dyDescent="0.2">
      <c r="A74" s="239" t="s">
        <v>335</v>
      </c>
      <c r="B74" s="206"/>
      <c r="AA74" s="34"/>
      <c r="AB74" s="34"/>
      <c r="AC74" s="34"/>
      <c r="AD74" s="34"/>
      <c r="AE74" s="34"/>
      <c r="AF74" s="34"/>
    </row>
    <row r="75" spans="1:38" x14ac:dyDescent="0.2">
      <c r="A75" s="222" t="s">
        <v>534</v>
      </c>
      <c r="B75" s="206"/>
      <c r="AA75" s="34"/>
      <c r="AB75" s="34"/>
      <c r="AC75" s="34"/>
      <c r="AD75" s="34"/>
      <c r="AE75" s="34"/>
      <c r="AF75" s="34"/>
    </row>
    <row r="76" spans="1:38" x14ac:dyDescent="0.2">
      <c r="B76" s="206"/>
      <c r="AA76" s="34"/>
      <c r="AB76" s="34"/>
      <c r="AC76" s="34"/>
      <c r="AD76" s="34"/>
      <c r="AE76" s="34"/>
      <c r="AF76" s="34"/>
    </row>
    <row r="77" spans="1:38" x14ac:dyDescent="0.2">
      <c r="B77" s="206"/>
      <c r="AA77" s="34"/>
      <c r="AB77" s="34"/>
      <c r="AC77" s="34"/>
      <c r="AD77" s="34"/>
      <c r="AE77" s="34"/>
      <c r="AF77" s="34"/>
    </row>
    <row r="78" spans="1:38" x14ac:dyDescent="0.2">
      <c r="B78" s="206"/>
      <c r="AA78" s="34"/>
      <c r="AB78" s="34"/>
      <c r="AC78" s="34"/>
      <c r="AD78" s="34"/>
      <c r="AE78" s="34"/>
      <c r="AF78" s="34"/>
    </row>
    <row r="79" spans="1:38" x14ac:dyDescent="0.2">
      <c r="B79" s="206"/>
      <c r="AA79" s="34"/>
      <c r="AB79" s="34"/>
      <c r="AC79" s="34"/>
      <c r="AD79" s="34"/>
      <c r="AE79" s="34"/>
      <c r="AF79" s="34"/>
    </row>
    <row r="80" spans="1:38" x14ac:dyDescent="0.2">
      <c r="B80" s="206"/>
      <c r="AA80" s="34"/>
      <c r="AB80" s="34"/>
      <c r="AC80" s="34"/>
      <c r="AD80" s="34"/>
      <c r="AE80" s="34"/>
      <c r="AF80" s="34"/>
    </row>
    <row r="81" spans="2:32" x14ac:dyDescent="0.2">
      <c r="B81" s="206"/>
      <c r="AA81" s="34"/>
      <c r="AB81" s="34"/>
      <c r="AC81" s="34"/>
      <c r="AD81" s="34"/>
      <c r="AE81" s="34"/>
      <c r="AF81" s="34"/>
    </row>
    <row r="82" spans="2:32" x14ac:dyDescent="0.2">
      <c r="B82" s="206"/>
      <c r="AA82" s="34"/>
      <c r="AB82" s="34"/>
      <c r="AC82" s="34"/>
      <c r="AD82" s="34"/>
      <c r="AE82" s="34"/>
      <c r="AF82" s="34"/>
    </row>
    <row r="83" spans="2:32" x14ac:dyDescent="0.2">
      <c r="B83" s="206"/>
      <c r="AA83" s="34"/>
      <c r="AB83" s="34"/>
      <c r="AC83" s="34"/>
      <c r="AD83" s="34"/>
      <c r="AE83" s="34"/>
      <c r="AF83" s="34"/>
    </row>
    <row r="84" spans="2:32" x14ac:dyDescent="0.2">
      <c r="B84" s="206"/>
      <c r="AA84" s="34"/>
      <c r="AB84" s="34"/>
      <c r="AC84" s="34"/>
      <c r="AD84" s="34"/>
      <c r="AE84" s="34"/>
      <c r="AF84" s="34"/>
    </row>
    <row r="85" spans="2:32" x14ac:dyDescent="0.2">
      <c r="B85" s="206"/>
      <c r="AA85" s="34"/>
      <c r="AB85" s="34"/>
      <c r="AC85" s="34"/>
      <c r="AD85" s="34"/>
      <c r="AE85" s="34"/>
      <c r="AF85" s="34"/>
    </row>
    <row r="86" spans="2:32" x14ac:dyDescent="0.2">
      <c r="B86" s="206"/>
    </row>
  </sheetData>
  <mergeCells count="1">
    <mergeCell ref="A1:H1"/>
  </mergeCells>
  <hyperlinks>
    <hyperlink ref="B69" location="Index!D59:D81" display="Click for Fruit Footnotes" xr:uid="{DBA7AD0B-F7C8-4E3F-8C7E-DD483207A8A9}"/>
    <hyperlink ref="AK1" r:id="rId1" display="lisa.brown@defra.gsi.gov.uk " xr:uid="{0C9CA362-2230-4891-8176-CF28D163E24A}"/>
  </hyperlinks>
  <pageMargins left="0.39370078740157483" right="0.39370078740157483" top="0.51181102362204722" bottom="0.51181102362204722" header="0.31496062992125984" footer="0.31496062992125984"/>
  <pageSetup paperSize="9" orientation="portrait" horizontalDpi="4294967292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97F85"/>
  </sheetPr>
  <dimension ref="A1:AL56"/>
  <sheetViews>
    <sheetView showGridLines="0" zoomScaleNormal="100" workbookViewId="0">
      <pane xSplit="2" ySplit="6" topLeftCell="X7" activePane="bottomRight" state="frozen"/>
      <selection activeCell="C6" sqref="C6"/>
      <selection pane="topRight" activeCell="C6" sqref="C6"/>
      <selection pane="bottomLeft" activeCell="C6" sqref="C6"/>
      <selection pane="bottomRight" activeCell="AK1" sqref="AK1"/>
    </sheetView>
  </sheetViews>
  <sheetFormatPr defaultColWidth="7.109375" defaultRowHeight="12.75" x14ac:dyDescent="0.2"/>
  <cols>
    <col min="1" max="1" width="7.109375" style="13"/>
    <col min="2" max="2" width="26.44140625" style="13" customWidth="1"/>
    <col min="3" max="25" width="7.5546875" style="13" customWidth="1"/>
    <col min="26" max="26" width="7.5546875" style="13" bestFit="1" customWidth="1"/>
    <col min="27" max="28" width="7.44140625" style="13" customWidth="1"/>
    <col min="29" max="30" width="6.88671875" style="13" customWidth="1"/>
    <col min="31" max="31" width="7.5546875" style="13" customWidth="1"/>
    <col min="32" max="32" width="8.88671875" style="13" customWidth="1"/>
    <col min="33" max="16384" width="7.109375" style="13"/>
  </cols>
  <sheetData>
    <row r="1" spans="1:38" x14ac:dyDescent="0.2">
      <c r="A1" s="3" t="s">
        <v>380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256"/>
      <c r="Q1" s="36"/>
      <c r="R1" s="254"/>
      <c r="T1" s="36"/>
      <c r="AJ1" s="220" t="s">
        <v>432</v>
      </c>
      <c r="AK1" s="324" t="str">
        <f>'Notes and Contact Details'!$D$14</f>
        <v>crops-statistics@defra.gov.uk</v>
      </c>
    </row>
    <row r="2" spans="1:38" x14ac:dyDescent="0.2">
      <c r="A2" s="203" t="s">
        <v>108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57"/>
      <c r="S2" s="36"/>
      <c r="T2" s="207"/>
      <c r="U2" s="207"/>
    </row>
    <row r="3" spans="1:38" ht="13.5" thickBot="1" x14ac:dyDescent="0.25">
      <c r="A3" s="42" t="s">
        <v>68</v>
      </c>
      <c r="B3" s="36"/>
      <c r="C3" s="36"/>
      <c r="D3" s="36"/>
      <c r="E3" s="36"/>
      <c r="F3" s="36"/>
      <c r="G3" s="36"/>
      <c r="H3" s="36"/>
      <c r="I3" s="36"/>
      <c r="O3" s="256"/>
      <c r="Q3" s="256"/>
      <c r="R3" s="207"/>
      <c r="T3" s="207"/>
      <c r="U3" s="207"/>
    </row>
    <row r="4" spans="1:38" x14ac:dyDescent="0.2">
      <c r="A4" s="343"/>
      <c r="B4" s="356"/>
      <c r="C4" s="356"/>
      <c r="D4" s="356"/>
      <c r="E4" s="356"/>
      <c r="F4" s="356"/>
      <c r="G4" s="356"/>
      <c r="H4" s="356"/>
      <c r="I4" s="356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</row>
    <row r="5" spans="1:38" x14ac:dyDescent="0.2">
      <c r="A5" s="344"/>
      <c r="B5" s="494" t="s">
        <v>36</v>
      </c>
      <c r="C5" s="346">
        <v>1988</v>
      </c>
      <c r="D5" s="494">
        <v>1989</v>
      </c>
      <c r="E5" s="346">
        <v>1990</v>
      </c>
      <c r="F5" s="494">
        <v>1991</v>
      </c>
      <c r="G5" s="346">
        <v>1992</v>
      </c>
      <c r="H5" s="494">
        <v>1993</v>
      </c>
      <c r="I5" s="346">
        <v>1994</v>
      </c>
      <c r="J5" s="494">
        <v>1995</v>
      </c>
      <c r="K5" s="346">
        <v>1996</v>
      </c>
      <c r="L5" s="494">
        <v>1997</v>
      </c>
      <c r="M5" s="346">
        <v>1998</v>
      </c>
      <c r="N5" s="494">
        <v>1999</v>
      </c>
      <c r="O5" s="346">
        <v>2000</v>
      </c>
      <c r="P5" s="508">
        <v>2001</v>
      </c>
      <c r="Q5" s="508">
        <v>2002</v>
      </c>
      <c r="R5" s="508">
        <v>2003</v>
      </c>
      <c r="S5" s="508">
        <v>2004</v>
      </c>
      <c r="T5" s="508">
        <v>2005</v>
      </c>
      <c r="U5" s="508">
        <v>2006</v>
      </c>
      <c r="V5" s="508">
        <v>2007</v>
      </c>
      <c r="W5" s="508">
        <v>2008</v>
      </c>
      <c r="X5" s="508">
        <v>2009</v>
      </c>
      <c r="Y5" s="508">
        <v>2010</v>
      </c>
      <c r="Z5" s="508">
        <v>2011</v>
      </c>
      <c r="AA5" s="508">
        <v>2012</v>
      </c>
      <c r="AB5" s="508">
        <v>2013</v>
      </c>
      <c r="AC5" s="508">
        <v>2014</v>
      </c>
      <c r="AD5" s="508">
        <v>2015</v>
      </c>
      <c r="AE5" s="508">
        <v>2016</v>
      </c>
      <c r="AF5" s="508">
        <v>2017</v>
      </c>
      <c r="AG5" s="508">
        <v>2018</v>
      </c>
      <c r="AH5" s="508">
        <v>2019</v>
      </c>
      <c r="AI5" s="508">
        <v>2020</v>
      </c>
      <c r="AJ5" s="508">
        <v>2021</v>
      </c>
      <c r="AK5" s="508">
        <v>2022</v>
      </c>
      <c r="AL5" s="508">
        <v>2023</v>
      </c>
    </row>
    <row r="6" spans="1:38" ht="13.5" thickBot="1" x14ac:dyDescent="0.25">
      <c r="A6" s="347"/>
      <c r="B6" s="354"/>
      <c r="C6" s="354"/>
      <c r="D6" s="354"/>
      <c r="E6" s="354"/>
      <c r="F6" s="354"/>
      <c r="G6" s="354"/>
      <c r="H6" s="354"/>
      <c r="I6" s="354"/>
      <c r="J6" s="348"/>
      <c r="K6" s="344"/>
      <c r="L6" s="348"/>
      <c r="M6" s="344"/>
      <c r="N6" s="348"/>
      <c r="O6" s="347"/>
      <c r="P6" s="348"/>
      <c r="Q6" s="348"/>
      <c r="R6" s="347"/>
      <c r="S6" s="349"/>
      <c r="T6" s="349"/>
      <c r="U6" s="349"/>
      <c r="V6" s="348"/>
      <c r="W6" s="348" t="s">
        <v>35</v>
      </c>
      <c r="X6" s="348"/>
      <c r="Y6" s="348"/>
      <c r="Z6" s="348"/>
      <c r="AA6" s="348"/>
      <c r="AB6" s="348"/>
      <c r="AC6" s="348"/>
      <c r="AD6" s="348"/>
      <c r="AE6" s="502"/>
      <c r="AF6" s="502"/>
      <c r="AG6" s="502"/>
      <c r="AH6" s="502"/>
      <c r="AI6" s="502"/>
      <c r="AJ6" s="502"/>
      <c r="AK6" s="502"/>
      <c r="AL6" s="502"/>
    </row>
    <row r="7" spans="1:38" x14ac:dyDescent="0.2">
      <c r="A7" s="21"/>
      <c r="B7" s="50"/>
      <c r="C7" s="50"/>
      <c r="D7" s="50"/>
      <c r="E7" s="50"/>
      <c r="F7" s="50"/>
      <c r="G7" s="50"/>
      <c r="H7" s="50"/>
      <c r="I7" s="50"/>
      <c r="J7" s="21"/>
      <c r="K7" s="21"/>
      <c r="L7" s="21"/>
      <c r="M7" s="21"/>
      <c r="N7" s="21"/>
      <c r="P7" s="21"/>
      <c r="Q7" s="21"/>
      <c r="AC7" s="21"/>
      <c r="AD7" s="21"/>
      <c r="AE7" s="21"/>
    </row>
    <row r="8" spans="1:38" x14ac:dyDescent="0.2">
      <c r="A8" s="42" t="s">
        <v>155</v>
      </c>
      <c r="B8" s="503"/>
      <c r="C8" s="36"/>
      <c r="D8" s="36"/>
      <c r="E8" s="36"/>
      <c r="F8" s="36"/>
      <c r="G8" s="36"/>
      <c r="H8" s="36"/>
      <c r="I8" s="36"/>
      <c r="J8" s="205"/>
      <c r="K8" s="6"/>
      <c r="L8" s="6"/>
      <c r="M8" s="6"/>
      <c r="N8" s="6"/>
      <c r="O8" s="6"/>
      <c r="P8" s="205"/>
      <c r="Q8" s="205"/>
    </row>
    <row r="9" spans="1:38" x14ac:dyDescent="0.2">
      <c r="B9" s="509" t="s">
        <v>156</v>
      </c>
      <c r="C9" s="510">
        <v>262.88499999999999</v>
      </c>
      <c r="D9" s="510">
        <v>435.72</v>
      </c>
      <c r="E9" s="510">
        <v>338.93200000000002</v>
      </c>
      <c r="F9" s="510">
        <v>347.39799999999997</v>
      </c>
      <c r="G9" s="510">
        <v>367.89115400000003</v>
      </c>
      <c r="H9" s="510">
        <v>325.83647999999994</v>
      </c>
      <c r="I9" s="510">
        <v>306.06078244907962</v>
      </c>
      <c r="J9" s="510">
        <v>273.44824278046525</v>
      </c>
      <c r="K9" s="510">
        <v>223.86346173203702</v>
      </c>
      <c r="L9" s="510">
        <v>187.05252750049209</v>
      </c>
      <c r="M9" s="510">
        <v>183.71182320605524</v>
      </c>
      <c r="N9" s="510">
        <v>246.36382311748349</v>
      </c>
      <c r="O9" s="510">
        <v>208.70962172837858</v>
      </c>
      <c r="P9" s="510">
        <v>211.78654714566034</v>
      </c>
      <c r="Q9" s="510">
        <v>179.36437851080083</v>
      </c>
      <c r="R9" s="510">
        <v>143.87247310914856</v>
      </c>
      <c r="S9" s="510">
        <v>169.98054648906952</v>
      </c>
      <c r="T9" s="510">
        <v>217.74231748700734</v>
      </c>
      <c r="U9" s="510">
        <v>240.30221945551176</v>
      </c>
      <c r="V9" s="510">
        <v>242.51709554784705</v>
      </c>
      <c r="W9" s="510">
        <v>242.50867688878853</v>
      </c>
      <c r="X9" s="510">
        <v>228.77234489359057</v>
      </c>
      <c r="Y9" s="510">
        <v>234.97336389834669</v>
      </c>
      <c r="Z9" s="510">
        <v>239.75761084497731</v>
      </c>
      <c r="AA9" s="510">
        <v>203.41677374747636</v>
      </c>
      <c r="AB9" s="510">
        <v>215.85433127963714</v>
      </c>
      <c r="AC9" s="510">
        <v>245.61176562099644</v>
      </c>
      <c r="AD9" s="510">
        <v>250.16944739396979</v>
      </c>
      <c r="AE9" s="510">
        <v>259.90783621141031</v>
      </c>
      <c r="AF9" s="510">
        <v>241.67377273986668</v>
      </c>
      <c r="AG9" s="510">
        <v>206.67860981959518</v>
      </c>
      <c r="AH9" s="510">
        <v>207.84674989712016</v>
      </c>
      <c r="AI9" s="510">
        <v>200.67134033823066</v>
      </c>
      <c r="AJ9" s="510">
        <v>189.0487540673831</v>
      </c>
      <c r="AK9" s="510">
        <v>216.18429333542446</v>
      </c>
      <c r="AL9" s="510">
        <v>167.8662643223025</v>
      </c>
    </row>
    <row r="10" spans="1:38" x14ac:dyDescent="0.2">
      <c r="B10" s="509" t="s">
        <v>379</v>
      </c>
      <c r="C10" s="511">
        <v>498.23119800000012</v>
      </c>
      <c r="D10" s="511">
        <v>469.75220400000012</v>
      </c>
      <c r="E10" s="511">
        <v>466.45026299999972</v>
      </c>
      <c r="F10" s="511">
        <v>464.58168999999998</v>
      </c>
      <c r="G10" s="511">
        <v>458.31576899999999</v>
      </c>
      <c r="H10" s="511">
        <v>417.09057300000001</v>
      </c>
      <c r="I10" s="511">
        <v>438.02064899999993</v>
      </c>
      <c r="J10" s="511">
        <v>452.8545059999999</v>
      </c>
      <c r="K10" s="511">
        <v>432.68657000000007</v>
      </c>
      <c r="L10" s="511">
        <v>446.31407400000012</v>
      </c>
      <c r="M10" s="511">
        <v>464.04995600000007</v>
      </c>
      <c r="N10" s="511">
        <v>467.69932199999994</v>
      </c>
      <c r="O10" s="511">
        <v>473.72923899999995</v>
      </c>
      <c r="P10" s="511">
        <v>467.78697499999998</v>
      </c>
      <c r="Q10" s="511">
        <v>448.43326100000002</v>
      </c>
      <c r="R10" s="511">
        <v>473.94101600000016</v>
      </c>
      <c r="S10" s="511">
        <v>523.75338999999985</v>
      </c>
      <c r="T10" s="511">
        <v>520.37577900000019</v>
      </c>
      <c r="U10" s="511">
        <v>537.923632</v>
      </c>
      <c r="V10" s="511">
        <v>522.70949900000016</v>
      </c>
      <c r="W10" s="511">
        <v>477.71836399999984</v>
      </c>
      <c r="X10" s="511">
        <v>456.08262700000006</v>
      </c>
      <c r="Y10" s="511">
        <v>455.65018599999996</v>
      </c>
      <c r="Z10" s="511">
        <v>458.86793499999999</v>
      </c>
      <c r="AA10" s="511">
        <v>480.78390500000029</v>
      </c>
      <c r="AB10" s="511">
        <v>478.82207400000027</v>
      </c>
      <c r="AC10" s="511">
        <v>443.74654199999992</v>
      </c>
      <c r="AD10" s="511">
        <v>412.73185099999989</v>
      </c>
      <c r="AE10" s="511">
        <v>381.78650699999997</v>
      </c>
      <c r="AF10" s="511">
        <v>525.31363199999976</v>
      </c>
      <c r="AG10" s="511">
        <v>371.8128670000001</v>
      </c>
      <c r="AH10" s="511">
        <v>337.53168399999987</v>
      </c>
      <c r="AI10" s="511">
        <v>340.03764599999994</v>
      </c>
      <c r="AJ10" s="511">
        <v>326.6372770000001</v>
      </c>
      <c r="AK10" s="511">
        <v>321.96383399999996</v>
      </c>
      <c r="AL10" s="511">
        <v>284.61061099999978</v>
      </c>
    </row>
    <row r="11" spans="1:38" x14ac:dyDescent="0.2">
      <c r="B11" s="509" t="s">
        <v>244</v>
      </c>
      <c r="C11" s="511">
        <v>15.943603999999999</v>
      </c>
      <c r="D11" s="511">
        <v>30.659768999999997</v>
      </c>
      <c r="E11" s="511">
        <v>19.750381000000001</v>
      </c>
      <c r="F11" s="511">
        <v>40.858133999999993</v>
      </c>
      <c r="G11" s="511">
        <v>36.410167999999992</v>
      </c>
      <c r="H11" s="511">
        <v>11.688397</v>
      </c>
      <c r="I11" s="511">
        <v>13.642340000000003</v>
      </c>
      <c r="J11" s="511">
        <v>36.442652000000002</v>
      </c>
      <c r="K11" s="511">
        <v>29.303954000000008</v>
      </c>
      <c r="L11" s="511">
        <v>18.692067000000002</v>
      </c>
      <c r="M11" s="511">
        <v>19.95017</v>
      </c>
      <c r="N11" s="511">
        <v>19.507794999999994</v>
      </c>
      <c r="O11" s="511">
        <v>16.819222</v>
      </c>
      <c r="P11" s="511">
        <v>12.980123999999996</v>
      </c>
      <c r="Q11" s="511">
        <v>12.769115000000001</v>
      </c>
      <c r="R11" s="511">
        <v>12.932963999999997</v>
      </c>
      <c r="S11" s="511">
        <v>17.723849999999999</v>
      </c>
      <c r="T11" s="511">
        <v>13.358057000000001</v>
      </c>
      <c r="U11" s="511">
        <v>23.125142</v>
      </c>
      <c r="V11" s="511">
        <v>29.620217999999994</v>
      </c>
      <c r="W11" s="511">
        <v>14.431380000000006</v>
      </c>
      <c r="X11" s="511">
        <v>18.143423999999992</v>
      </c>
      <c r="Y11" s="511">
        <v>15.259105</v>
      </c>
      <c r="Z11" s="511">
        <v>25.848053999999987</v>
      </c>
      <c r="AA11" s="511">
        <v>21.021773000000003</v>
      </c>
      <c r="AB11" s="511">
        <v>21.253435999999997</v>
      </c>
      <c r="AC11" s="511">
        <v>16.080342000000009</v>
      </c>
      <c r="AD11" s="511">
        <v>19.823587000000003</v>
      </c>
      <c r="AE11" s="511">
        <v>16.505269999999996</v>
      </c>
      <c r="AF11" s="511">
        <v>25.577065000000001</v>
      </c>
      <c r="AG11" s="511">
        <v>21.987905999999992</v>
      </c>
      <c r="AH11" s="511">
        <v>18.703214999999997</v>
      </c>
      <c r="AI11" s="511">
        <v>21.43554300000002</v>
      </c>
      <c r="AJ11" s="511">
        <v>10.887003999999997</v>
      </c>
      <c r="AK11" s="511">
        <v>11.075994000000003</v>
      </c>
      <c r="AL11" s="511">
        <v>9.0352390000000007</v>
      </c>
    </row>
    <row r="12" spans="1:38" x14ac:dyDescent="0.2">
      <c r="B12" s="71"/>
      <c r="C12" s="36"/>
      <c r="D12" s="36"/>
      <c r="E12" s="36"/>
      <c r="F12" s="36"/>
      <c r="G12" s="36"/>
      <c r="H12" s="36"/>
      <c r="I12" s="36"/>
      <c r="J12" s="6"/>
      <c r="K12" s="6"/>
      <c r="L12" s="6"/>
      <c r="M12" s="6"/>
      <c r="N12" s="6"/>
      <c r="O12" s="6"/>
      <c r="P12" s="205"/>
      <c r="Q12" s="205"/>
    </row>
    <row r="13" spans="1:38" x14ac:dyDescent="0.2">
      <c r="B13" s="512" t="s">
        <v>157</v>
      </c>
      <c r="C13" s="513">
        <v>745.17259400000012</v>
      </c>
      <c r="D13" s="513">
        <v>874.81243500000016</v>
      </c>
      <c r="E13" s="513">
        <v>785.63188199999979</v>
      </c>
      <c r="F13" s="513">
        <v>771.12155599999994</v>
      </c>
      <c r="G13" s="513">
        <v>789.79675499999996</v>
      </c>
      <c r="H13" s="513">
        <v>731.23865599999988</v>
      </c>
      <c r="I13" s="513">
        <v>730.43909144907957</v>
      </c>
      <c r="J13" s="513">
        <v>689.86009678046526</v>
      </c>
      <c r="K13" s="513">
        <v>627.24607773203707</v>
      </c>
      <c r="L13" s="513">
        <v>614.6745345004922</v>
      </c>
      <c r="M13" s="513">
        <v>627.81160920605532</v>
      </c>
      <c r="N13" s="513">
        <v>694.55535011748339</v>
      </c>
      <c r="O13" s="513">
        <v>665.61963872837862</v>
      </c>
      <c r="P13" s="513">
        <v>666.59339814566022</v>
      </c>
      <c r="Q13" s="513">
        <v>615.02852451080082</v>
      </c>
      <c r="R13" s="513">
        <v>604.88052510914872</v>
      </c>
      <c r="S13" s="513">
        <v>676.01008648906941</v>
      </c>
      <c r="T13" s="513">
        <v>724.76003948700748</v>
      </c>
      <c r="U13" s="513">
        <v>755.10070945551172</v>
      </c>
      <c r="V13" s="513">
        <v>735.60637654784716</v>
      </c>
      <c r="W13" s="513">
        <v>705.79566088878835</v>
      </c>
      <c r="X13" s="513">
        <v>666.71154789359059</v>
      </c>
      <c r="Y13" s="513">
        <v>675.36444489834673</v>
      </c>
      <c r="Z13" s="513">
        <v>672.77749184497736</v>
      </c>
      <c r="AA13" s="513">
        <v>663.17890574747662</v>
      </c>
      <c r="AB13" s="513">
        <v>673.42296927963741</v>
      </c>
      <c r="AC13" s="513">
        <v>673.27796562099638</v>
      </c>
      <c r="AD13" s="513">
        <v>643.07771139396971</v>
      </c>
      <c r="AE13" s="513">
        <v>625.18907321141035</v>
      </c>
      <c r="AF13" s="513">
        <v>741.41033973986646</v>
      </c>
      <c r="AG13" s="513">
        <v>556.50357081959532</v>
      </c>
      <c r="AH13" s="513">
        <v>526.67521889711998</v>
      </c>
      <c r="AI13" s="513">
        <v>519.27344333823055</v>
      </c>
      <c r="AJ13" s="513">
        <v>504.79902706738318</v>
      </c>
      <c r="AK13" s="513">
        <v>527.07213333542438</v>
      </c>
      <c r="AL13" s="513">
        <v>443.44163632230226</v>
      </c>
    </row>
    <row r="14" spans="1:38" x14ac:dyDescent="0.2">
      <c r="B14" s="71"/>
      <c r="C14" s="36"/>
      <c r="D14" s="36"/>
      <c r="E14" s="36"/>
      <c r="F14" s="36"/>
      <c r="G14" s="36"/>
      <c r="H14" s="36"/>
      <c r="I14" s="36"/>
      <c r="J14" s="6"/>
      <c r="K14" s="514"/>
      <c r="L14" s="514"/>
      <c r="M14" s="514"/>
      <c r="N14" s="514"/>
      <c r="O14" s="514"/>
      <c r="P14" s="205"/>
      <c r="Q14" s="205"/>
      <c r="AG14" s="513"/>
      <c r="AH14" s="513"/>
      <c r="AI14" s="513"/>
      <c r="AJ14" s="513"/>
      <c r="AK14" s="513"/>
      <c r="AL14" s="513"/>
    </row>
    <row r="15" spans="1:38" x14ac:dyDescent="0.2">
      <c r="B15" s="509" t="s">
        <v>158</v>
      </c>
      <c r="C15" s="513">
        <v>35.278404240400704</v>
      </c>
      <c r="D15" s="513">
        <v>49.80724811027634</v>
      </c>
      <c r="E15" s="513">
        <v>43.141324552304781</v>
      </c>
      <c r="F15" s="513">
        <v>45.051003605973634</v>
      </c>
      <c r="G15" s="513">
        <v>46.580484367778901</v>
      </c>
      <c r="H15" s="513">
        <v>44.559526130959902</v>
      </c>
      <c r="I15" s="513">
        <v>41.900931375660875</v>
      </c>
      <c r="J15" s="513">
        <v>39.638217090194289</v>
      </c>
      <c r="K15" s="513">
        <v>35.689894234408065</v>
      </c>
      <c r="L15" s="513">
        <v>30.431149657517221</v>
      </c>
      <c r="M15" s="513">
        <v>29.262253279830446</v>
      </c>
      <c r="N15" s="513">
        <v>35.470725706138651</v>
      </c>
      <c r="O15" s="513">
        <v>31.355688682368843</v>
      </c>
      <c r="P15" s="513">
        <v>31.771473845197303</v>
      </c>
      <c r="Q15" s="513">
        <v>29.163586949640891</v>
      </c>
      <c r="R15" s="513">
        <v>23.785271162960196</v>
      </c>
      <c r="S15" s="513">
        <v>25.144676076045201</v>
      </c>
      <c r="T15" s="513">
        <v>30.043366855756503</v>
      </c>
      <c r="U15" s="513">
        <v>31.823863551762383</v>
      </c>
      <c r="V15" s="513">
        <v>32.968324266840099</v>
      </c>
      <c r="W15" s="513">
        <v>34.359615725520939</v>
      </c>
      <c r="X15" s="513">
        <v>34.313541683262308</v>
      </c>
      <c r="Y15" s="513">
        <v>34.792083840557225</v>
      </c>
      <c r="Z15" s="513">
        <v>35.636984553018117</v>
      </c>
      <c r="AA15" s="513">
        <v>30.672986125546764</v>
      </c>
      <c r="AB15" s="513">
        <v>32.053306929898334</v>
      </c>
      <c r="AC15" s="513">
        <v>36.479994617744097</v>
      </c>
      <c r="AD15" s="513">
        <v>38.901899873296664</v>
      </c>
      <c r="AE15" s="513">
        <v>41.57267734644514</v>
      </c>
      <c r="AF15" s="513">
        <v>32.596493437717783</v>
      </c>
      <c r="AG15" s="513">
        <v>37.138775141228209</v>
      </c>
      <c r="AH15" s="513">
        <v>39.463931933680115</v>
      </c>
      <c r="AI15" s="513">
        <v>38.644637601373091</v>
      </c>
      <c r="AJ15" s="513">
        <v>37.450300799044115</v>
      </c>
      <c r="AK15" s="513">
        <v>41.016073448498283</v>
      </c>
      <c r="AL15" s="513">
        <v>37.855323129895254</v>
      </c>
    </row>
    <row r="16" spans="1:38" x14ac:dyDescent="0.2">
      <c r="B16" s="71"/>
      <c r="C16" s="36"/>
      <c r="D16" s="36"/>
      <c r="E16" s="36"/>
      <c r="F16" s="36"/>
      <c r="G16" s="36"/>
      <c r="H16" s="36"/>
      <c r="I16" s="36"/>
      <c r="J16" s="6"/>
      <c r="K16" s="6"/>
      <c r="L16" s="6"/>
      <c r="M16" s="6"/>
      <c r="N16" s="6"/>
      <c r="O16" s="6"/>
      <c r="P16" s="205"/>
      <c r="Q16" s="205"/>
    </row>
    <row r="17" spans="1:38" x14ac:dyDescent="0.2">
      <c r="A17" s="54" t="s">
        <v>159</v>
      </c>
      <c r="B17" s="71"/>
      <c r="C17" s="36"/>
      <c r="D17" s="36"/>
      <c r="E17" s="36"/>
      <c r="F17" s="36"/>
      <c r="G17" s="36"/>
      <c r="H17" s="36"/>
      <c r="I17" s="36"/>
      <c r="J17" s="6"/>
      <c r="K17" s="6"/>
      <c r="L17" s="6"/>
      <c r="M17" s="6"/>
      <c r="N17" s="6"/>
      <c r="O17" s="6"/>
      <c r="P17" s="205"/>
      <c r="Q17" s="205"/>
    </row>
    <row r="18" spans="1:38" x14ac:dyDescent="0.2">
      <c r="B18" s="509" t="s">
        <v>156</v>
      </c>
      <c r="C18" s="6">
        <v>44.099999999999994</v>
      </c>
      <c r="D18" s="6">
        <v>36.900000000000006</v>
      </c>
      <c r="E18" s="6">
        <v>34.1</v>
      </c>
      <c r="F18" s="6">
        <v>36</v>
      </c>
      <c r="G18" s="6">
        <v>30.752600000000001</v>
      </c>
      <c r="H18" s="6">
        <v>30.720560000000003</v>
      </c>
      <c r="I18" s="6">
        <v>32.503244029456887</v>
      </c>
      <c r="J18" s="6">
        <v>29.656103602294898</v>
      </c>
      <c r="K18" s="6">
        <v>35.845936581030251</v>
      </c>
      <c r="L18" s="6">
        <v>32.974402466922186</v>
      </c>
      <c r="M18" s="6">
        <v>26.3195731288179</v>
      </c>
      <c r="N18" s="6">
        <v>22.732353965254006</v>
      </c>
      <c r="O18" s="6">
        <v>26.577146965999994</v>
      </c>
      <c r="P18" s="6">
        <v>38.548515017999989</v>
      </c>
      <c r="Q18" s="6">
        <v>34.194043786799995</v>
      </c>
      <c r="R18" s="6">
        <v>29.562353793200007</v>
      </c>
      <c r="S18" s="6">
        <v>22.706970887000001</v>
      </c>
      <c r="T18" s="6">
        <v>23.372062878000001</v>
      </c>
      <c r="U18" s="6">
        <v>28.448382000000002</v>
      </c>
      <c r="V18" s="6">
        <v>20.643451200000001</v>
      </c>
      <c r="W18" s="6">
        <v>19.762799999999999</v>
      </c>
      <c r="X18" s="6">
        <v>20.478040000000004</v>
      </c>
      <c r="Y18" s="6">
        <v>31.412715115103637</v>
      </c>
      <c r="Z18" s="6">
        <v>32.240055735132721</v>
      </c>
      <c r="AA18" s="6">
        <v>25.608052499999999</v>
      </c>
      <c r="AB18" s="6">
        <v>21.701220445022798</v>
      </c>
      <c r="AC18" s="6">
        <v>25.883607491356805</v>
      </c>
      <c r="AD18" s="6">
        <v>26.47135957995323</v>
      </c>
      <c r="AE18" s="6">
        <v>24.042727200000002</v>
      </c>
      <c r="AF18" s="6">
        <v>27.742012799999998</v>
      </c>
      <c r="AG18" s="6">
        <v>26.573</v>
      </c>
      <c r="AH18" s="6">
        <v>27.40635</v>
      </c>
      <c r="AI18" s="6">
        <v>25.010999999999999</v>
      </c>
      <c r="AJ18" s="6">
        <v>19.269599999999997</v>
      </c>
      <c r="AK18" s="6">
        <v>17.871700000000001</v>
      </c>
      <c r="AL18" s="6">
        <v>15.514999999999999</v>
      </c>
    </row>
    <row r="19" spans="1:38" x14ac:dyDescent="0.2">
      <c r="B19" s="509" t="s">
        <v>379</v>
      </c>
      <c r="C19" s="511">
        <v>91.368272000000005</v>
      </c>
      <c r="D19" s="511">
        <v>96.47704600000003</v>
      </c>
      <c r="E19" s="511">
        <v>97.871344000000008</v>
      </c>
      <c r="F19" s="511">
        <v>89.430330999999995</v>
      </c>
      <c r="G19" s="511">
        <v>107.84788999999999</v>
      </c>
      <c r="H19" s="511">
        <v>99.345079999999982</v>
      </c>
      <c r="I19" s="511">
        <v>101.305426</v>
      </c>
      <c r="J19" s="511">
        <v>103.12181400000003</v>
      </c>
      <c r="K19" s="511">
        <v>95.282166999999987</v>
      </c>
      <c r="L19" s="511">
        <v>101.86018899999996</v>
      </c>
      <c r="M19" s="511">
        <v>131.98304199999998</v>
      </c>
      <c r="N19" s="511">
        <v>118.06400400000004</v>
      </c>
      <c r="O19" s="511">
        <v>124.42031399999999</v>
      </c>
      <c r="P19" s="511">
        <v>113.61737899999997</v>
      </c>
      <c r="Q19" s="511">
        <v>110.93831599999999</v>
      </c>
      <c r="R19" s="511">
        <v>116.73908899999996</v>
      </c>
      <c r="S19" s="511">
        <v>139.34971300000007</v>
      </c>
      <c r="T19" s="511">
        <v>151.21210599999995</v>
      </c>
      <c r="U19" s="511">
        <v>126.23132499999994</v>
      </c>
      <c r="V19" s="511">
        <v>127.86476300000001</v>
      </c>
      <c r="W19" s="511">
        <v>137.91645599999998</v>
      </c>
      <c r="X19" s="511">
        <v>117.03894200000001</v>
      </c>
      <c r="Y19" s="511">
        <v>130.09677500000001</v>
      </c>
      <c r="Z19" s="511">
        <v>140.49920700000007</v>
      </c>
      <c r="AA19" s="511">
        <v>138.94612199999989</v>
      </c>
      <c r="AB19" s="511">
        <v>148.59536800000004</v>
      </c>
      <c r="AC19" s="511">
        <v>167.05091999999996</v>
      </c>
      <c r="AD19" s="511">
        <v>150.00095800000011</v>
      </c>
      <c r="AE19" s="511">
        <v>145.93867400000002</v>
      </c>
      <c r="AF19" s="511">
        <v>132.98140199999995</v>
      </c>
      <c r="AG19" s="511">
        <v>120.27913300000009</v>
      </c>
      <c r="AH19" s="511">
        <v>115.01738899999999</v>
      </c>
      <c r="AI19" s="511">
        <v>107.23907599999988</v>
      </c>
      <c r="AJ19" s="511">
        <v>99.82951599999997</v>
      </c>
      <c r="AK19" s="511">
        <v>113.70664599999992</v>
      </c>
      <c r="AL19" s="511">
        <v>108.22746299999999</v>
      </c>
    </row>
    <row r="20" spans="1:38" x14ac:dyDescent="0.2">
      <c r="B20" s="509" t="s">
        <v>244</v>
      </c>
      <c r="C20" s="511">
        <v>1.4287019999999999</v>
      </c>
      <c r="D20" s="511">
        <v>1.190734</v>
      </c>
      <c r="E20" s="511">
        <v>2.2525050000000002</v>
      </c>
      <c r="F20" s="511">
        <v>2.5410879999999998</v>
      </c>
      <c r="G20" s="511">
        <v>2.5398300000000003</v>
      </c>
      <c r="H20" s="511">
        <v>2.0615629999999996</v>
      </c>
      <c r="I20" s="511">
        <v>1.4831260000000004</v>
      </c>
      <c r="J20" s="511">
        <v>3.1494659999999994</v>
      </c>
      <c r="K20" s="511">
        <v>3.7391990000000002</v>
      </c>
      <c r="L20" s="511">
        <v>5.5319469999999979</v>
      </c>
      <c r="M20" s="511">
        <v>2.9421020000000011</v>
      </c>
      <c r="N20" s="511">
        <v>2.5521289999999999</v>
      </c>
      <c r="O20" s="511">
        <v>2.41012</v>
      </c>
      <c r="P20" s="511">
        <v>3.6182280000000002</v>
      </c>
      <c r="Q20" s="511">
        <v>3.7994529999999993</v>
      </c>
      <c r="R20" s="511">
        <v>3.0362379999999995</v>
      </c>
      <c r="S20" s="511">
        <v>2.3865480000000008</v>
      </c>
      <c r="T20" s="511">
        <v>2.0575169999999998</v>
      </c>
      <c r="U20" s="511">
        <v>3.1030309999999992</v>
      </c>
      <c r="V20" s="511">
        <v>2.9999880000000005</v>
      </c>
      <c r="W20" s="511">
        <v>1.1419220000000003</v>
      </c>
      <c r="X20" s="511">
        <v>1.4494290000000003</v>
      </c>
      <c r="Y20" s="511">
        <v>1.8099190000000001</v>
      </c>
      <c r="Z20" s="511">
        <v>0.56779799999999991</v>
      </c>
      <c r="AA20" s="511">
        <v>0.78129399999999982</v>
      </c>
      <c r="AB20" s="511">
        <v>2.0730680000000006</v>
      </c>
      <c r="AC20" s="511">
        <v>1.4802339999999998</v>
      </c>
      <c r="AD20" s="511">
        <v>1.97834</v>
      </c>
      <c r="AE20" s="511">
        <v>1.5429319999999997</v>
      </c>
      <c r="AF20" s="511">
        <v>1.7248839999999992</v>
      </c>
      <c r="AG20" s="511">
        <v>1.8292329999999992</v>
      </c>
      <c r="AH20" s="511">
        <v>1.4000129999999997</v>
      </c>
      <c r="AI20" s="511">
        <v>1.8501039999999991</v>
      </c>
      <c r="AJ20" s="511">
        <v>1.1175819999999999</v>
      </c>
      <c r="AK20" s="511">
        <v>1.132177</v>
      </c>
      <c r="AL20" s="511">
        <v>1.2241720000000003</v>
      </c>
    </row>
    <row r="21" spans="1:38" x14ac:dyDescent="0.2">
      <c r="B21" s="71"/>
      <c r="C21" s="36"/>
      <c r="D21" s="36"/>
      <c r="E21" s="36"/>
      <c r="F21" s="36"/>
      <c r="G21" s="36"/>
      <c r="H21" s="36"/>
      <c r="I21" s="36"/>
      <c r="J21" s="6"/>
      <c r="K21" s="6"/>
      <c r="L21" s="6"/>
      <c r="M21" s="6"/>
      <c r="N21" s="6"/>
      <c r="O21" s="6"/>
      <c r="P21" s="205"/>
      <c r="Q21" s="205"/>
    </row>
    <row r="22" spans="1:38" x14ac:dyDescent="0.2">
      <c r="B22" s="512" t="s">
        <v>157</v>
      </c>
      <c r="C22" s="513">
        <v>134.03957000000003</v>
      </c>
      <c r="D22" s="513">
        <v>132.18631200000004</v>
      </c>
      <c r="E22" s="513">
        <v>129.718839</v>
      </c>
      <c r="F22" s="513">
        <v>122.88924299999999</v>
      </c>
      <c r="G22" s="513">
        <v>136.06065999999998</v>
      </c>
      <c r="H22" s="513">
        <v>128.00407699999997</v>
      </c>
      <c r="I22" s="513">
        <v>132.32554402945689</v>
      </c>
      <c r="J22" s="513">
        <v>129.62845160229494</v>
      </c>
      <c r="K22" s="513">
        <v>127.38890458103025</v>
      </c>
      <c r="L22" s="513">
        <v>129.30264446692215</v>
      </c>
      <c r="M22" s="513">
        <v>155.36051312881787</v>
      </c>
      <c r="N22" s="513">
        <v>138.24422896525405</v>
      </c>
      <c r="O22" s="513">
        <v>148.58734096599997</v>
      </c>
      <c r="P22" s="513">
        <v>148.54766601799997</v>
      </c>
      <c r="Q22" s="513">
        <v>141.33290678679998</v>
      </c>
      <c r="R22" s="513">
        <v>143.26520479319998</v>
      </c>
      <c r="S22" s="513">
        <v>159.67013588700007</v>
      </c>
      <c r="T22" s="513">
        <v>172.52665187799997</v>
      </c>
      <c r="U22" s="513">
        <v>151.57667599999996</v>
      </c>
      <c r="V22" s="513">
        <v>145.5082262</v>
      </c>
      <c r="W22" s="513">
        <v>156.53733399999999</v>
      </c>
      <c r="X22" s="513">
        <v>136.067553</v>
      </c>
      <c r="Y22" s="513">
        <v>159.69957111510362</v>
      </c>
      <c r="Z22" s="513">
        <v>172.17146473513279</v>
      </c>
      <c r="AA22" s="513">
        <v>163.77288049999987</v>
      </c>
      <c r="AB22" s="513">
        <v>168.22352044502284</v>
      </c>
      <c r="AC22" s="513">
        <v>191.45429349135676</v>
      </c>
      <c r="AD22" s="513">
        <v>174.49397757995334</v>
      </c>
      <c r="AE22" s="513">
        <v>168.43846920000001</v>
      </c>
      <c r="AF22" s="513">
        <v>158.99853079999994</v>
      </c>
      <c r="AG22" s="513">
        <v>145.02290000000011</v>
      </c>
      <c r="AH22" s="513">
        <v>141.02372599999998</v>
      </c>
      <c r="AI22" s="513">
        <v>130.39997199999991</v>
      </c>
      <c r="AJ22" s="513">
        <v>117.98153399999997</v>
      </c>
      <c r="AK22" s="513">
        <v>130.44616899999991</v>
      </c>
      <c r="AL22" s="513">
        <v>122.51829099999999</v>
      </c>
    </row>
    <row r="23" spans="1:38" x14ac:dyDescent="0.2">
      <c r="B23" s="71"/>
      <c r="C23" s="36"/>
      <c r="D23" s="36"/>
      <c r="E23" s="36"/>
      <c r="F23" s="36"/>
      <c r="G23" s="36"/>
      <c r="H23" s="36"/>
      <c r="I23" s="36"/>
      <c r="J23" s="6"/>
      <c r="K23" s="514"/>
      <c r="L23" s="514"/>
      <c r="M23" s="514"/>
      <c r="N23" s="514"/>
      <c r="O23" s="514"/>
      <c r="P23" s="205"/>
      <c r="Q23" s="205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513"/>
      <c r="AL23" s="513"/>
    </row>
    <row r="24" spans="1:38" x14ac:dyDescent="0.2">
      <c r="B24" s="509" t="s">
        <v>158</v>
      </c>
      <c r="C24" s="513">
        <v>32.90073222407382</v>
      </c>
      <c r="D24" s="513">
        <v>27.915144496958199</v>
      </c>
      <c r="E24" s="513">
        <v>26.287623496229411</v>
      </c>
      <c r="F24" s="513">
        <v>29.29467146282283</v>
      </c>
      <c r="G24" s="513">
        <v>22.602124669981759</v>
      </c>
      <c r="H24" s="513">
        <v>23.999673072913147</v>
      </c>
      <c r="I24" s="513">
        <v>24.5630911762746</v>
      </c>
      <c r="J24" s="513">
        <v>22.877773541013173</v>
      </c>
      <c r="K24" s="513">
        <v>28.13897858602683</v>
      </c>
      <c r="L24" s="513">
        <v>25.501723188157694</v>
      </c>
      <c r="M24" s="513">
        <v>16.940966915444537</v>
      </c>
      <c r="N24" s="513">
        <v>16.443618757472688</v>
      </c>
      <c r="O24" s="513">
        <v>17.886548607180085</v>
      </c>
      <c r="P24" s="513">
        <v>25.950266369940099</v>
      </c>
      <c r="Q24" s="513">
        <v>24.193971923595647</v>
      </c>
      <c r="R24" s="513">
        <v>20.634705988709946</v>
      </c>
      <c r="S24" s="513">
        <v>14.221175901716473</v>
      </c>
      <c r="T24" s="513">
        <v>13.546928908425846</v>
      </c>
      <c r="U24" s="513">
        <v>18.768311029594031</v>
      </c>
      <c r="V24" s="513">
        <v>14.187136864431107</v>
      </c>
      <c r="W24" s="513">
        <v>12.624975457931335</v>
      </c>
      <c r="X24" s="513">
        <v>15.049906865011383</v>
      </c>
      <c r="Y24" s="513">
        <v>19.669880698967496</v>
      </c>
      <c r="Z24" s="513">
        <v>18.725551173494729</v>
      </c>
      <c r="AA24" s="513">
        <v>15.636320507899976</v>
      </c>
      <c r="AB24" s="513">
        <v>12.900229639478376</v>
      </c>
      <c r="AC24" s="513">
        <v>13.519470897906672</v>
      </c>
      <c r="AD24" s="513">
        <v>15.170357136150455</v>
      </c>
      <c r="AE24" s="513">
        <v>14.273893199214612</v>
      </c>
      <c r="AF24" s="513">
        <v>17.447968016066728</v>
      </c>
      <c r="AG24" s="513">
        <v>18.323313076762346</v>
      </c>
      <c r="AH24" s="513">
        <v>19.433857534015235</v>
      </c>
      <c r="AI24" s="513">
        <v>19.180218842378292</v>
      </c>
      <c r="AJ24" s="513">
        <v>16.332725424641453</v>
      </c>
      <c r="AK24" s="513">
        <v>13.700440677564101</v>
      </c>
      <c r="AL24" s="513">
        <v>12.663415293639707</v>
      </c>
    </row>
    <row r="25" spans="1:38" x14ac:dyDescent="0.2">
      <c r="B25" s="71"/>
      <c r="C25" s="36"/>
      <c r="D25" s="36"/>
      <c r="E25" s="36"/>
      <c r="F25" s="36"/>
      <c r="G25" s="36"/>
      <c r="H25" s="36"/>
      <c r="I25" s="36"/>
      <c r="J25" s="6"/>
      <c r="K25" s="6"/>
      <c r="L25" s="6"/>
      <c r="M25" s="6"/>
      <c r="N25" s="6"/>
      <c r="O25" s="6"/>
      <c r="P25" s="205"/>
      <c r="Q25" s="205"/>
    </row>
    <row r="26" spans="1:38" x14ac:dyDescent="0.2">
      <c r="A26" s="54" t="s">
        <v>160</v>
      </c>
      <c r="B26" s="71"/>
      <c r="C26" s="36"/>
      <c r="D26" s="36"/>
      <c r="E26" s="36"/>
      <c r="F26" s="36"/>
      <c r="G26" s="36"/>
      <c r="H26" s="36"/>
      <c r="I26" s="36"/>
      <c r="J26" s="6"/>
      <c r="K26" s="6"/>
      <c r="L26" s="6"/>
      <c r="M26" s="6"/>
      <c r="N26" s="6"/>
      <c r="O26" s="6"/>
      <c r="P26" s="205"/>
      <c r="Q26" s="205"/>
    </row>
    <row r="27" spans="1:38" x14ac:dyDescent="0.2">
      <c r="B27" s="509" t="s">
        <v>156</v>
      </c>
      <c r="C27" s="6">
        <v>20.6</v>
      </c>
      <c r="D27" s="6">
        <v>10.7</v>
      </c>
      <c r="E27" s="6">
        <v>7.1999999999999993</v>
      </c>
      <c r="F27" s="6">
        <v>21.5</v>
      </c>
      <c r="G27" s="6">
        <v>21.083680000000001</v>
      </c>
      <c r="H27" s="6">
        <v>11.786175999999999</v>
      </c>
      <c r="I27" s="6">
        <v>11.04613482459893</v>
      </c>
      <c r="J27" s="6">
        <v>14.366890000000003</v>
      </c>
      <c r="K27" s="6">
        <v>19.607740944009155</v>
      </c>
      <c r="L27" s="6">
        <v>12.117785200000002</v>
      </c>
      <c r="M27" s="6">
        <v>6.3955520999999997</v>
      </c>
      <c r="N27" s="6">
        <v>9.2503598999999994</v>
      </c>
      <c r="O27" s="6">
        <v>5.2536196999999989</v>
      </c>
      <c r="P27" s="6">
        <v>14.799323500000002</v>
      </c>
      <c r="Q27" s="6">
        <v>12.563564</v>
      </c>
      <c r="R27" s="6">
        <v>15.109029500000002</v>
      </c>
      <c r="S27" s="6">
        <v>13.628997719999999</v>
      </c>
      <c r="T27" s="6">
        <v>13.479312</v>
      </c>
      <c r="U27" s="6">
        <v>13.208800000000002</v>
      </c>
      <c r="V27" s="6">
        <v>13.047339600000001</v>
      </c>
      <c r="W27" s="6">
        <v>2.5144830000000002</v>
      </c>
      <c r="X27" s="6">
        <v>12.951000000000001</v>
      </c>
      <c r="Y27" s="6">
        <v>13.224580575990728</v>
      </c>
      <c r="Z27" s="6">
        <v>12.92606</v>
      </c>
      <c r="AA27" s="6">
        <v>5.5968999999999998</v>
      </c>
      <c r="AB27" s="6">
        <v>12.374540511296077</v>
      </c>
      <c r="AC27" s="6">
        <v>11.655639040000001</v>
      </c>
      <c r="AD27" s="6">
        <v>11.460645078709678</v>
      </c>
      <c r="AE27" s="6">
        <v>9.23</v>
      </c>
      <c r="AF27" s="6">
        <v>8</v>
      </c>
      <c r="AG27" s="6">
        <v>3.5683199999999995</v>
      </c>
      <c r="AH27" s="6">
        <v>7.3710000000000004</v>
      </c>
      <c r="AI27" s="6">
        <v>8.3192500000000003</v>
      </c>
      <c r="AJ27" s="6">
        <v>3.6</v>
      </c>
      <c r="AK27" s="6">
        <v>6.3</v>
      </c>
      <c r="AL27" s="6">
        <v>5.07</v>
      </c>
    </row>
    <row r="28" spans="1:38" x14ac:dyDescent="0.2">
      <c r="B28" s="509" t="s">
        <v>379</v>
      </c>
      <c r="C28" s="511">
        <v>23.459099000000005</v>
      </c>
      <c r="D28" s="511">
        <v>28.873368000000003</v>
      </c>
      <c r="E28" s="511">
        <v>27.365714000000008</v>
      </c>
      <c r="F28" s="511">
        <v>26.215994999999996</v>
      </c>
      <c r="G28" s="511">
        <v>33.570082999999997</v>
      </c>
      <c r="H28" s="511">
        <v>28.967173000000006</v>
      </c>
      <c r="I28" s="511">
        <v>32.177975000000004</v>
      </c>
      <c r="J28" s="511">
        <v>30.501085000000003</v>
      </c>
      <c r="K28" s="511">
        <v>27.829144000000007</v>
      </c>
      <c r="L28" s="511">
        <v>36.122028999999991</v>
      </c>
      <c r="M28" s="511">
        <v>39.536156000000013</v>
      </c>
      <c r="N28" s="511">
        <v>55.953741999999984</v>
      </c>
      <c r="O28" s="511">
        <v>80.074939000000015</v>
      </c>
      <c r="P28" s="511">
        <v>162.75090600000004</v>
      </c>
      <c r="Q28" s="511">
        <v>146.92674499999998</v>
      </c>
      <c r="R28" s="511">
        <v>53.886744999999991</v>
      </c>
      <c r="S28" s="511">
        <v>51.072332000000031</v>
      </c>
      <c r="T28" s="511">
        <v>71.57648800000004</v>
      </c>
      <c r="U28" s="511">
        <v>65.953608999999986</v>
      </c>
      <c r="V28" s="511">
        <v>74.783371000000031</v>
      </c>
      <c r="W28" s="511">
        <v>73.02018200000002</v>
      </c>
      <c r="X28" s="511">
        <v>66.661200000000022</v>
      </c>
      <c r="Y28" s="511">
        <v>54.394103000000015</v>
      </c>
      <c r="Z28" s="511">
        <v>63.520180999999994</v>
      </c>
      <c r="AA28" s="511">
        <v>61.919290000000039</v>
      </c>
      <c r="AB28" s="511">
        <v>59.786356000000033</v>
      </c>
      <c r="AC28" s="511">
        <v>60.483482999999993</v>
      </c>
      <c r="AD28" s="511">
        <v>49.041887999999979</v>
      </c>
      <c r="AE28" s="511">
        <v>55.541161999999979</v>
      </c>
      <c r="AF28" s="511">
        <v>49.730949000000017</v>
      </c>
      <c r="AG28" s="511">
        <v>39.486945999999996</v>
      </c>
      <c r="AH28" s="511">
        <v>37.645339</v>
      </c>
      <c r="AI28" s="511">
        <v>36.358611999999987</v>
      </c>
      <c r="AJ28" s="511">
        <v>35.694425999999993</v>
      </c>
      <c r="AK28" s="511">
        <v>39.87102999999999</v>
      </c>
      <c r="AL28" s="511">
        <v>34.908543999999992</v>
      </c>
    </row>
    <row r="29" spans="1:38" x14ac:dyDescent="0.2">
      <c r="B29" s="509" t="s">
        <v>244</v>
      </c>
      <c r="C29" s="511">
        <v>9.0404999999999999E-2</v>
      </c>
      <c r="D29" s="511">
        <v>0.132184</v>
      </c>
      <c r="E29" s="511">
        <v>0.22724699999999998</v>
      </c>
      <c r="F29" s="511">
        <v>1.286508</v>
      </c>
      <c r="G29" s="511">
        <v>0.48331099999999999</v>
      </c>
      <c r="H29" s="511">
        <v>0.67505999999999999</v>
      </c>
      <c r="I29" s="511">
        <v>0.52473100000000006</v>
      </c>
      <c r="J29" s="511">
        <v>0.45424600000000004</v>
      </c>
      <c r="K29" s="511">
        <v>1.4719610000000003</v>
      </c>
      <c r="L29" s="511">
        <v>1.2510729999999997</v>
      </c>
      <c r="M29" s="511">
        <v>0.52305899999999983</v>
      </c>
      <c r="N29" s="511">
        <v>1.1264759999999998</v>
      </c>
      <c r="O29" s="511">
        <v>0.84016000000000002</v>
      </c>
      <c r="P29" s="511">
        <v>1.1554090000000004</v>
      </c>
      <c r="Q29" s="511">
        <v>1.0112790000000003</v>
      </c>
      <c r="R29" s="511">
        <v>0.95773399999999997</v>
      </c>
      <c r="S29" s="511">
        <v>0.98252600000000012</v>
      </c>
      <c r="T29" s="511">
        <v>1.1920760000000001</v>
      </c>
      <c r="U29" s="511">
        <v>0.41933500000000001</v>
      </c>
      <c r="V29" s="511">
        <v>0.84118100000000007</v>
      </c>
      <c r="W29" s="511">
        <v>0.55114300000000005</v>
      </c>
      <c r="X29" s="511">
        <v>0.68180899999999978</v>
      </c>
      <c r="Y29" s="511">
        <v>1.176922</v>
      </c>
      <c r="Z29" s="511">
        <v>0.97420899999999966</v>
      </c>
      <c r="AA29" s="511">
        <v>1.5424509999999998</v>
      </c>
      <c r="AB29" s="511">
        <v>1.5044559999999998</v>
      </c>
      <c r="AC29" s="511">
        <v>1.1162509999999999</v>
      </c>
      <c r="AD29" s="511">
        <v>1.1119560000000002</v>
      </c>
      <c r="AE29" s="511">
        <v>0.92032200000000008</v>
      </c>
      <c r="AF29" s="511">
        <v>1.1026219999999995</v>
      </c>
      <c r="AG29" s="511">
        <v>0.86586200000000024</v>
      </c>
      <c r="AH29" s="511">
        <v>0.71596399999999993</v>
      </c>
      <c r="AI29" s="511">
        <v>0.77752099999999957</v>
      </c>
      <c r="AJ29" s="511">
        <v>0.21647100000000002</v>
      </c>
      <c r="AK29" s="511">
        <v>0.59004100000000015</v>
      </c>
      <c r="AL29" s="511">
        <v>0.54295000000000004</v>
      </c>
    </row>
    <row r="30" spans="1:38" x14ac:dyDescent="0.2">
      <c r="B30" s="71"/>
      <c r="C30" s="36"/>
      <c r="D30" s="36"/>
      <c r="E30" s="36"/>
      <c r="F30" s="36"/>
      <c r="G30" s="36"/>
      <c r="H30" s="36"/>
      <c r="I30" s="36"/>
      <c r="J30" s="6"/>
      <c r="K30" s="6"/>
      <c r="L30" s="6"/>
      <c r="M30" s="6"/>
      <c r="N30" s="6"/>
      <c r="O30" s="6"/>
      <c r="P30" s="205"/>
      <c r="Q30" s="205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">
      <c r="B31" s="512" t="s">
        <v>157</v>
      </c>
      <c r="C31" s="513">
        <v>43.968694000000006</v>
      </c>
      <c r="D31" s="513">
        <v>39.441184</v>
      </c>
      <c r="E31" s="513">
        <v>34.338467000000009</v>
      </c>
      <c r="F31" s="513">
        <v>46.429486999999995</v>
      </c>
      <c r="G31" s="513">
        <v>54.170451999999997</v>
      </c>
      <c r="H31" s="513">
        <v>40.078289000000005</v>
      </c>
      <c r="I31" s="513">
        <v>42.699378824598931</v>
      </c>
      <c r="J31" s="513">
        <v>44.413729000000011</v>
      </c>
      <c r="K31" s="513">
        <v>45.964923944009165</v>
      </c>
      <c r="L31" s="513">
        <v>46.988741199999993</v>
      </c>
      <c r="M31" s="513">
        <v>45.408649100000012</v>
      </c>
      <c r="N31" s="513">
        <v>64.077625899999987</v>
      </c>
      <c r="O31" s="513">
        <v>84.488398700000019</v>
      </c>
      <c r="P31" s="513">
        <v>176.39482050000007</v>
      </c>
      <c r="Q31" s="513">
        <v>158.47902999999997</v>
      </c>
      <c r="R31" s="513">
        <v>68.038040499999994</v>
      </c>
      <c r="S31" s="513">
        <v>63.718803720000032</v>
      </c>
      <c r="T31" s="513">
        <v>83.863724000000033</v>
      </c>
      <c r="U31" s="513">
        <v>78.743073999999979</v>
      </c>
      <c r="V31" s="513">
        <v>86.989529600000026</v>
      </c>
      <c r="W31" s="513">
        <v>74.983522000000022</v>
      </c>
      <c r="X31" s="513">
        <v>78.930391000000029</v>
      </c>
      <c r="Y31" s="513">
        <v>66.441761575990739</v>
      </c>
      <c r="Z31" s="513">
        <v>75.472031999999984</v>
      </c>
      <c r="AA31" s="513">
        <v>65.973739000000037</v>
      </c>
      <c r="AB31" s="513">
        <v>70.656440511296111</v>
      </c>
      <c r="AC31" s="513">
        <v>71.022871039999984</v>
      </c>
      <c r="AD31" s="513">
        <v>59.390577078709661</v>
      </c>
      <c r="AE31" s="513">
        <v>63.850839999999977</v>
      </c>
      <c r="AF31" s="513">
        <v>56.62832700000002</v>
      </c>
      <c r="AG31" s="513">
        <v>42.189403999999996</v>
      </c>
      <c r="AH31" s="513">
        <v>44.300375000000003</v>
      </c>
      <c r="AI31" s="513">
        <v>43.90034099999999</v>
      </c>
      <c r="AJ31" s="513">
        <v>39.077954999999996</v>
      </c>
      <c r="AK31" s="513">
        <v>45.580988999999988</v>
      </c>
      <c r="AL31" s="513">
        <v>39.435593999999995</v>
      </c>
    </row>
    <row r="32" spans="1:38" x14ac:dyDescent="0.2">
      <c r="B32" s="71"/>
      <c r="C32" s="36"/>
      <c r="D32" s="36"/>
      <c r="E32" s="36"/>
      <c r="F32" s="36"/>
      <c r="G32" s="36"/>
      <c r="H32" s="36"/>
      <c r="I32" s="36"/>
      <c r="J32" s="6"/>
      <c r="K32" s="514"/>
      <c r="L32" s="514"/>
      <c r="M32" s="514"/>
      <c r="N32" s="514"/>
      <c r="O32" s="514"/>
      <c r="P32" s="205"/>
      <c r="Q32" s="205"/>
      <c r="AG32" s="513"/>
      <c r="AH32" s="513"/>
      <c r="AI32" s="513"/>
      <c r="AJ32" s="513"/>
      <c r="AK32" s="513"/>
      <c r="AL32" s="513"/>
    </row>
    <row r="33" spans="1:38" x14ac:dyDescent="0.2">
      <c r="B33" s="509" t="s">
        <v>158</v>
      </c>
      <c r="C33" s="513">
        <v>46.851516672294153</v>
      </c>
      <c r="D33" s="513">
        <v>27.129003023844312</v>
      </c>
      <c r="E33" s="513">
        <v>20.96773860056128</v>
      </c>
      <c r="F33" s="513">
        <v>46.306779138007713</v>
      </c>
      <c r="G33" s="513">
        <v>38.920997004049369</v>
      </c>
      <c r="H33" s="513">
        <v>29.407882157843606</v>
      </c>
      <c r="I33" s="513">
        <v>25.869544542964867</v>
      </c>
      <c r="J33" s="513">
        <v>32.347858023810609</v>
      </c>
      <c r="K33" s="513">
        <v>42.658051534891598</v>
      </c>
      <c r="L33" s="513">
        <v>25.788699357624001</v>
      </c>
      <c r="M33" s="513">
        <v>14.084435953854435</v>
      </c>
      <c r="N33" s="513">
        <v>14.436177636225441</v>
      </c>
      <c r="O33" s="513">
        <v>6.2181551323448128</v>
      </c>
      <c r="P33" s="513">
        <v>8.3898855182088496</v>
      </c>
      <c r="Q33" s="513">
        <v>7.9275876436144284</v>
      </c>
      <c r="R33" s="513">
        <v>22.206738155546972</v>
      </c>
      <c r="S33" s="513">
        <v>21.389286873447901</v>
      </c>
      <c r="T33" s="513">
        <v>16.072875561786397</v>
      </c>
      <c r="U33" s="513">
        <v>16.774554673849799</v>
      </c>
      <c r="V33" s="513">
        <v>14.998747159566198</v>
      </c>
      <c r="W33" s="513">
        <v>3.353380760108867</v>
      </c>
      <c r="X33" s="513">
        <v>16.408128524284134</v>
      </c>
      <c r="Y33" s="513">
        <v>19.904018590575024</v>
      </c>
      <c r="Z33" s="513">
        <v>17.1269537303567</v>
      </c>
      <c r="AA33" s="513">
        <v>8.4835270591530314</v>
      </c>
      <c r="AB33" s="513">
        <v>17.513676632659852</v>
      </c>
      <c r="AC33" s="513">
        <v>16.411106548249169</v>
      </c>
      <c r="AD33" s="513">
        <v>19.297076476493931</v>
      </c>
      <c r="AE33" s="513">
        <v>14.455565502348918</v>
      </c>
      <c r="AF33" s="513">
        <v>14.127205276610056</v>
      </c>
      <c r="AG33" s="513">
        <v>8.4578582811930687</v>
      </c>
      <c r="AH33" s="513">
        <v>16.638685338442393</v>
      </c>
      <c r="AI33" s="513">
        <v>18.950308381431483</v>
      </c>
      <c r="AJ33" s="513">
        <v>9.2123551501095697</v>
      </c>
      <c r="AK33" s="513">
        <v>13.821551787742036</v>
      </c>
      <c r="AL33" s="513">
        <v>12.856405814503519</v>
      </c>
    </row>
    <row r="34" spans="1:38" x14ac:dyDescent="0.2">
      <c r="B34" s="71"/>
      <c r="C34" s="36"/>
      <c r="D34" s="36"/>
      <c r="E34" s="36"/>
      <c r="F34" s="36"/>
      <c r="G34" s="36"/>
      <c r="H34" s="36"/>
      <c r="I34" s="36"/>
      <c r="J34" s="6"/>
      <c r="K34" s="6"/>
      <c r="L34" s="6"/>
      <c r="M34" s="6"/>
      <c r="N34" s="6"/>
      <c r="O34" s="6"/>
      <c r="P34" s="205"/>
      <c r="Q34" s="205"/>
    </row>
    <row r="35" spans="1:38" x14ac:dyDescent="0.2">
      <c r="A35" s="54" t="s">
        <v>161</v>
      </c>
      <c r="B35" s="71"/>
      <c r="C35" s="36"/>
      <c r="D35" s="36"/>
      <c r="E35" s="36"/>
      <c r="F35" s="36"/>
      <c r="G35" s="36"/>
      <c r="H35" s="36"/>
      <c r="I35" s="36"/>
      <c r="J35" s="6"/>
      <c r="K35" s="503"/>
      <c r="L35" s="503"/>
      <c r="M35" s="503"/>
      <c r="N35" s="503"/>
      <c r="O35" s="503"/>
      <c r="P35" s="205"/>
      <c r="Q35" s="205"/>
    </row>
    <row r="36" spans="1:38" x14ac:dyDescent="0.2">
      <c r="A36" s="54"/>
      <c r="B36" s="509" t="s">
        <v>156</v>
      </c>
      <c r="C36" s="6">
        <v>46.102749999999993</v>
      </c>
      <c r="D36" s="6">
        <v>45.355589999999999</v>
      </c>
      <c r="E36" s="6">
        <v>50.822749999999999</v>
      </c>
      <c r="F36" s="6">
        <v>44.329150000000006</v>
      </c>
      <c r="G36" s="6">
        <v>40.892749999999999</v>
      </c>
      <c r="H36" s="6">
        <v>48.243187999999996</v>
      </c>
      <c r="I36" s="6">
        <v>38.300631764705884</v>
      </c>
      <c r="J36" s="6">
        <v>41.63974498999999</v>
      </c>
      <c r="K36" s="6">
        <v>40.059967766299998</v>
      </c>
      <c r="L36" s="6">
        <v>32.785071020000004</v>
      </c>
      <c r="M36" s="6">
        <v>34.931513880000004</v>
      </c>
      <c r="N36" s="6">
        <v>42.040829949999988</v>
      </c>
      <c r="O36" s="6">
        <v>37.312610358200004</v>
      </c>
      <c r="P36" s="6">
        <v>36.612292154949998</v>
      </c>
      <c r="Q36" s="6">
        <v>41.416394499999996</v>
      </c>
      <c r="R36" s="6">
        <v>47.057315003499987</v>
      </c>
      <c r="S36" s="6">
        <v>52.466500000000003</v>
      </c>
      <c r="T36" s="6">
        <v>68.55</v>
      </c>
      <c r="U36" s="6">
        <v>67.506999999999991</v>
      </c>
      <c r="V36" s="6">
        <v>83.120286108300945</v>
      </c>
      <c r="W36" s="6">
        <v>93.963931979948029</v>
      </c>
      <c r="X36" s="6">
        <v>98.543075458130247</v>
      </c>
      <c r="Y36" s="6">
        <v>95.741481297393008</v>
      </c>
      <c r="Z36" s="6">
        <v>101.85903135736378</v>
      </c>
      <c r="AA36" s="6">
        <v>94.842790719332072</v>
      </c>
      <c r="AB36" s="6">
        <v>93.888453977475621</v>
      </c>
      <c r="AC36" s="6">
        <v>104.37395682318011</v>
      </c>
      <c r="AD36" s="6">
        <v>115.49389163683418</v>
      </c>
      <c r="AE36" s="6">
        <v>120.32653361594033</v>
      </c>
      <c r="AF36" s="6">
        <v>127.62326863199571</v>
      </c>
      <c r="AG36" s="6">
        <v>140.7104675824009</v>
      </c>
      <c r="AH36" s="6">
        <v>143.52424207246469</v>
      </c>
      <c r="AI36" s="6">
        <v>123.29894998899628</v>
      </c>
      <c r="AJ36" s="6">
        <v>114.61413345342625</v>
      </c>
      <c r="AK36" s="6">
        <v>119.14335713727168</v>
      </c>
      <c r="AL36" s="6">
        <v>106.43294128328121</v>
      </c>
    </row>
    <row r="37" spans="1:38" x14ac:dyDescent="0.2">
      <c r="A37" s="54"/>
      <c r="B37" s="509" t="s">
        <v>379</v>
      </c>
      <c r="C37" s="511">
        <v>17.557072000000005</v>
      </c>
      <c r="D37" s="511">
        <v>19.666672999999985</v>
      </c>
      <c r="E37" s="511">
        <v>19.083223000000007</v>
      </c>
      <c r="F37" s="511">
        <v>19.83713199999999</v>
      </c>
      <c r="G37" s="511">
        <v>21.744732999999997</v>
      </c>
      <c r="H37" s="511">
        <v>19.965051999999996</v>
      </c>
      <c r="I37" s="511">
        <v>26.845421999999999</v>
      </c>
      <c r="J37" s="511">
        <v>26.476932999999995</v>
      </c>
      <c r="K37" s="511">
        <v>27.200657999999986</v>
      </c>
      <c r="L37" s="511">
        <v>34.001563000000012</v>
      </c>
      <c r="M37" s="511">
        <v>36.920693</v>
      </c>
      <c r="N37" s="511">
        <v>23.509463000000004</v>
      </c>
      <c r="O37" s="511">
        <v>29.361938000000013</v>
      </c>
      <c r="P37" s="511">
        <v>28.530429000000002</v>
      </c>
      <c r="Q37" s="511">
        <v>36.685666000000012</v>
      </c>
      <c r="R37" s="511">
        <v>35.905494999999995</v>
      </c>
      <c r="S37" s="511">
        <v>39.95546999999997</v>
      </c>
      <c r="T37" s="511">
        <v>47.272668000000024</v>
      </c>
      <c r="U37" s="511">
        <v>47.888951999999961</v>
      </c>
      <c r="V37" s="511">
        <v>66.662828000000047</v>
      </c>
      <c r="W37" s="511">
        <v>44.903888999999985</v>
      </c>
      <c r="X37" s="511">
        <v>39.253546000000007</v>
      </c>
      <c r="Y37" s="511">
        <v>38.056848000000002</v>
      </c>
      <c r="Z37" s="511">
        <v>47.091262999999984</v>
      </c>
      <c r="AA37" s="511">
        <v>49.676864999999999</v>
      </c>
      <c r="AB37" s="511">
        <v>46.251148999999963</v>
      </c>
      <c r="AC37" s="511">
        <v>49.239349000000004</v>
      </c>
      <c r="AD37" s="511">
        <v>54.836099000000061</v>
      </c>
      <c r="AE37" s="511">
        <v>57.972941000000013</v>
      </c>
      <c r="AF37" s="511">
        <v>54.27669700000002</v>
      </c>
      <c r="AG37" s="511">
        <v>50.004866000000007</v>
      </c>
      <c r="AH37" s="511">
        <v>59.016731999999998</v>
      </c>
      <c r="AI37" s="511">
        <v>58.608136000000023</v>
      </c>
      <c r="AJ37" s="511">
        <v>64.73239700000002</v>
      </c>
      <c r="AK37" s="511">
        <v>58.857247000000001</v>
      </c>
      <c r="AL37" s="511">
        <v>56.664710000000007</v>
      </c>
    </row>
    <row r="38" spans="1:38" x14ac:dyDescent="0.2">
      <c r="A38" s="54"/>
      <c r="B38" s="509" t="s">
        <v>244</v>
      </c>
      <c r="C38" s="511">
        <v>0.23279799999999998</v>
      </c>
      <c r="D38" s="511">
        <v>0.11165600000000001</v>
      </c>
      <c r="E38" s="511">
        <v>0.206399</v>
      </c>
      <c r="F38" s="511">
        <v>0.34110599999999996</v>
      </c>
      <c r="G38" s="511">
        <v>0.37562800000000002</v>
      </c>
      <c r="H38" s="511">
        <v>4.5266000000000001E-2</v>
      </c>
      <c r="I38" s="511">
        <v>7.2426000000000004E-2</v>
      </c>
      <c r="J38" s="511">
        <v>0.18390499999999999</v>
      </c>
      <c r="K38" s="511">
        <v>0.26334999999999992</v>
      </c>
      <c r="L38" s="511">
        <v>0.3583079999999999</v>
      </c>
      <c r="M38" s="511">
        <v>0.14961200000000002</v>
      </c>
      <c r="N38" s="511">
        <v>0.229655</v>
      </c>
      <c r="O38" s="511">
        <v>0.17642200000000002</v>
      </c>
      <c r="P38" s="511">
        <v>0.19198000000000001</v>
      </c>
      <c r="Q38" s="511">
        <v>0.18148800000000001</v>
      </c>
      <c r="R38" s="511">
        <v>0.29278599999999999</v>
      </c>
      <c r="S38" s="511">
        <v>0.17731900000000003</v>
      </c>
      <c r="T38" s="511">
        <v>0.32026300000000002</v>
      </c>
      <c r="U38" s="511">
        <v>0.29194500000000001</v>
      </c>
      <c r="V38" s="511">
        <v>0.27032499999999998</v>
      </c>
      <c r="W38" s="511">
        <v>0.53573499999999985</v>
      </c>
      <c r="X38" s="511">
        <v>0.27888000000000002</v>
      </c>
      <c r="Y38" s="511">
        <v>0.40019899999999997</v>
      </c>
      <c r="Z38" s="511">
        <v>0.294159</v>
      </c>
      <c r="AA38" s="511">
        <v>0.31239699999999998</v>
      </c>
      <c r="AB38" s="511">
        <v>0.70304100000000058</v>
      </c>
      <c r="AC38" s="511">
        <v>1.0086160000000004</v>
      </c>
      <c r="AD38" s="511">
        <v>2.0541700000000009</v>
      </c>
      <c r="AE38" s="511">
        <v>1.2296349999999991</v>
      </c>
      <c r="AF38" s="511">
        <v>4.0638719999999999</v>
      </c>
      <c r="AG38" s="511">
        <v>2.5692419999999987</v>
      </c>
      <c r="AH38" s="511">
        <v>1.711365</v>
      </c>
      <c r="AI38" s="511">
        <v>3.9829819999999989</v>
      </c>
      <c r="AJ38" s="511">
        <v>0.26693500000000003</v>
      </c>
      <c r="AK38" s="511">
        <v>0.73937899999999979</v>
      </c>
      <c r="AL38" s="511">
        <v>1.3860790000000003</v>
      </c>
    </row>
    <row r="39" spans="1:38" x14ac:dyDescent="0.2">
      <c r="A39" s="54"/>
      <c r="B39" s="71"/>
      <c r="C39" s="36"/>
      <c r="D39" s="36"/>
      <c r="E39" s="36"/>
      <c r="F39" s="36"/>
      <c r="G39" s="36"/>
      <c r="H39" s="36"/>
      <c r="I39" s="36"/>
      <c r="J39" s="7"/>
      <c r="K39" s="6"/>
      <c r="L39" s="6"/>
      <c r="M39" s="6"/>
      <c r="N39" s="6"/>
      <c r="O39" s="6"/>
      <c r="P39" s="205"/>
      <c r="Q39" s="205"/>
    </row>
    <row r="40" spans="1:38" x14ac:dyDescent="0.2">
      <c r="A40" s="54"/>
      <c r="B40" s="512" t="s">
        <v>157</v>
      </c>
      <c r="C40" s="513">
        <v>63.427023999999996</v>
      </c>
      <c r="D40" s="513">
        <v>64.910606999999985</v>
      </c>
      <c r="E40" s="513">
        <v>69.699573999999998</v>
      </c>
      <c r="F40" s="513">
        <v>63.825175999999992</v>
      </c>
      <c r="G40" s="513">
        <v>62.261854999999997</v>
      </c>
      <c r="H40" s="513">
        <v>68.162973999999991</v>
      </c>
      <c r="I40" s="513">
        <v>65.07362776470589</v>
      </c>
      <c r="J40" s="513">
        <v>67.932772989999989</v>
      </c>
      <c r="K40" s="513">
        <v>66.997275766299978</v>
      </c>
      <c r="L40" s="513">
        <v>66.428326020000014</v>
      </c>
      <c r="M40" s="513">
        <v>71.702594880000007</v>
      </c>
      <c r="N40" s="513">
        <v>65.320637950000005</v>
      </c>
      <c r="O40" s="513">
        <v>66.498126358200011</v>
      </c>
      <c r="P40" s="513">
        <v>64.950741154949995</v>
      </c>
      <c r="Q40" s="513">
        <v>77.920572500000006</v>
      </c>
      <c r="R40" s="513">
        <v>82.670024003499975</v>
      </c>
      <c r="S40" s="513">
        <v>92.244650999999976</v>
      </c>
      <c r="T40" s="513">
        <v>115.50240500000002</v>
      </c>
      <c r="U40" s="513">
        <v>115.10400699999995</v>
      </c>
      <c r="V40" s="513">
        <v>149.51278910830098</v>
      </c>
      <c r="W40" s="513">
        <v>138.33208597994803</v>
      </c>
      <c r="X40" s="513">
        <v>137.51774145813027</v>
      </c>
      <c r="Y40" s="513">
        <v>133.39813029739304</v>
      </c>
      <c r="Z40" s="513">
        <v>148.65613535736375</v>
      </c>
      <c r="AA40" s="513">
        <v>144.20725871933206</v>
      </c>
      <c r="AB40" s="513">
        <v>139.43656197747558</v>
      </c>
      <c r="AC40" s="513">
        <v>152.60468982318011</v>
      </c>
      <c r="AD40" s="513">
        <v>168.27582063683423</v>
      </c>
      <c r="AE40" s="513">
        <v>177.06983961594034</v>
      </c>
      <c r="AF40" s="513">
        <v>177.83609363199574</v>
      </c>
      <c r="AG40" s="513">
        <v>188.14609158240089</v>
      </c>
      <c r="AH40" s="513">
        <v>200.82960907246468</v>
      </c>
      <c r="AI40" s="513">
        <v>177.92410398899631</v>
      </c>
      <c r="AJ40" s="513">
        <v>179.07959545342629</v>
      </c>
      <c r="AK40" s="513">
        <v>177.26122513727168</v>
      </c>
      <c r="AL40" s="513">
        <v>161.71157228328121</v>
      </c>
    </row>
    <row r="41" spans="1:38" x14ac:dyDescent="0.2">
      <c r="A41" s="54"/>
      <c r="B41" s="71"/>
      <c r="C41" s="36"/>
      <c r="D41" s="36"/>
      <c r="E41" s="36"/>
      <c r="F41" s="36"/>
      <c r="G41" s="36"/>
      <c r="H41" s="36"/>
      <c r="I41" s="36"/>
      <c r="J41" s="7"/>
      <c r="K41" s="7"/>
      <c r="L41" s="7"/>
      <c r="M41" s="7"/>
      <c r="N41" s="7"/>
      <c r="O41" s="7"/>
      <c r="P41" s="205"/>
      <c r="Q41" s="205"/>
      <c r="AG41" s="513"/>
      <c r="AH41" s="513"/>
      <c r="AI41" s="513"/>
      <c r="AJ41" s="513"/>
      <c r="AK41" s="513"/>
      <c r="AL41" s="513"/>
    </row>
    <row r="42" spans="1:38" x14ac:dyDescent="0.2">
      <c r="B42" s="509" t="s">
        <v>158</v>
      </c>
      <c r="C42" s="513">
        <v>72.686289049285989</v>
      </c>
      <c r="D42" s="513">
        <v>69.873926768239912</v>
      </c>
      <c r="E42" s="513">
        <v>72.916873207862082</v>
      </c>
      <c r="F42" s="513">
        <v>69.454019210225155</v>
      </c>
      <c r="G42" s="513">
        <v>65.678656699194065</v>
      </c>
      <c r="H42" s="513">
        <v>70.776236964073775</v>
      </c>
      <c r="I42" s="513">
        <v>58.857379064824592</v>
      </c>
      <c r="J42" s="513">
        <v>61.295517843986069</v>
      </c>
      <c r="K42" s="513">
        <v>59.793427879123406</v>
      </c>
      <c r="L42" s="513">
        <v>49.354052682479441</v>
      </c>
      <c r="M42" s="513">
        <v>48.717224165263012</v>
      </c>
      <c r="N42" s="513">
        <v>64.360715494206204</v>
      </c>
      <c r="O42" s="513">
        <v>56.110769433128418</v>
      </c>
      <c r="P42" s="513">
        <v>56.369321587271401</v>
      </c>
      <c r="Q42" s="513">
        <v>53.152066484111103</v>
      </c>
      <c r="R42" s="513">
        <v>56.921859610815808</v>
      </c>
      <c r="S42" s="513">
        <v>56.877552715766697</v>
      </c>
      <c r="T42" s="513">
        <v>59.349413546843444</v>
      </c>
      <c r="U42" s="513">
        <v>58.64869673911528</v>
      </c>
      <c r="V42" s="513">
        <v>55.594097738416203</v>
      </c>
      <c r="W42" s="513">
        <v>67.926346454118104</v>
      </c>
      <c r="X42" s="513">
        <v>71.658445240051762</v>
      </c>
      <c r="Y42" s="513">
        <v>71.771231788594321</v>
      </c>
      <c r="Z42" s="513">
        <v>68.519897354050343</v>
      </c>
      <c r="AA42" s="513">
        <v>65.768388888053721</v>
      </c>
      <c r="AB42" s="513">
        <v>67.33417164476721</v>
      </c>
      <c r="AC42" s="513">
        <v>68.394986382211485</v>
      </c>
      <c r="AD42" s="513">
        <v>68.633682010731789</v>
      </c>
      <c r="AE42" s="513">
        <v>67.954279439641056</v>
      </c>
      <c r="AF42" s="513">
        <v>71.764547919103705</v>
      </c>
      <c r="AG42" s="513">
        <v>74.787877015651432</v>
      </c>
      <c r="AH42" s="513">
        <v>71.46567816136978</v>
      </c>
      <c r="AI42" s="513">
        <v>69.298620717866129</v>
      </c>
      <c r="AJ42" s="513">
        <v>64.001782650460726</v>
      </c>
      <c r="AK42" s="513">
        <v>67.21343432271027</v>
      </c>
      <c r="AL42" s="513">
        <v>65.816527401536447</v>
      </c>
    </row>
    <row r="43" spans="1:38" x14ac:dyDescent="0.2">
      <c r="B43" s="509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</row>
    <row r="44" spans="1:38" x14ac:dyDescent="0.2">
      <c r="A44" s="54" t="s">
        <v>162</v>
      </c>
      <c r="B44" s="71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513"/>
      <c r="Y44" s="513"/>
      <c r="Z44" s="513"/>
      <c r="AA44" s="513"/>
      <c r="AB44" s="513"/>
      <c r="AC44" s="513"/>
      <c r="AD44" s="513"/>
      <c r="AE44" s="513"/>
      <c r="AF44" s="513"/>
      <c r="AG44" s="513"/>
      <c r="AH44" s="513"/>
      <c r="AI44" s="513"/>
      <c r="AJ44" s="513"/>
      <c r="AK44" s="513"/>
      <c r="AL44" s="513"/>
    </row>
    <row r="45" spans="1:38" x14ac:dyDescent="0.2">
      <c r="A45" s="54"/>
      <c r="B45" s="509" t="s">
        <v>156</v>
      </c>
      <c r="C45" s="510">
        <v>32.107730000000004</v>
      </c>
      <c r="D45" s="510">
        <v>31.571040000000004</v>
      </c>
      <c r="E45" s="510">
        <v>28.449200000000001</v>
      </c>
      <c r="F45" s="510">
        <v>27.097379999999998</v>
      </c>
      <c r="G45" s="510">
        <v>19.690255999999998</v>
      </c>
      <c r="H45" s="510">
        <v>15.151722111722547</v>
      </c>
      <c r="I45" s="510">
        <v>12.547606400000001</v>
      </c>
      <c r="J45" s="510">
        <v>12.198521587158423</v>
      </c>
      <c r="K45" s="510">
        <v>13.166731731520668</v>
      </c>
      <c r="L45" s="510">
        <v>10.137686642</v>
      </c>
      <c r="M45" s="510">
        <v>12.82623647</v>
      </c>
      <c r="N45" s="510">
        <v>10.982986382</v>
      </c>
      <c r="O45" s="510">
        <v>9.7890149750000006</v>
      </c>
      <c r="P45" s="510">
        <v>7.7441128986999983</v>
      </c>
      <c r="Q45" s="510">
        <v>7.332340287500001</v>
      </c>
      <c r="R45" s="510">
        <v>8.4975536786999992</v>
      </c>
      <c r="S45" s="510">
        <v>9.9663839999999997</v>
      </c>
      <c r="T45" s="510">
        <v>12.151999999999997</v>
      </c>
      <c r="U45" s="510">
        <v>12.219999999999999</v>
      </c>
      <c r="V45" s="510">
        <v>14.791723000000003</v>
      </c>
      <c r="W45" s="510">
        <v>15.528912074920754</v>
      </c>
      <c r="X45" s="510">
        <v>15.641523691869686</v>
      </c>
      <c r="Y45" s="510">
        <v>15.926533100088667</v>
      </c>
      <c r="Z45" s="510">
        <v>15.545746029397389</v>
      </c>
      <c r="AA45" s="510">
        <v>15.577661545115689</v>
      </c>
      <c r="AB45" s="510">
        <v>14.569207584143804</v>
      </c>
      <c r="AC45" s="510">
        <v>17.765036828095536</v>
      </c>
      <c r="AD45" s="510">
        <v>17.242078878844296</v>
      </c>
      <c r="AE45" s="510">
        <v>16.104223390219573</v>
      </c>
      <c r="AF45" s="510">
        <v>16.50341619965522</v>
      </c>
      <c r="AG45" s="510">
        <v>15.798637554427698</v>
      </c>
      <c r="AH45" s="510">
        <v>17.332381892910131</v>
      </c>
      <c r="AI45" s="510">
        <v>15.037905475183369</v>
      </c>
      <c r="AJ45" s="510">
        <v>15.693883966318337</v>
      </c>
      <c r="AK45" s="510">
        <v>16.342991205165177</v>
      </c>
      <c r="AL45" s="510">
        <v>15.952528137888018</v>
      </c>
    </row>
    <row r="46" spans="1:38" x14ac:dyDescent="0.2">
      <c r="A46" s="54"/>
      <c r="B46" s="509" t="s">
        <v>379</v>
      </c>
      <c r="C46" s="515">
        <v>0.27804200000000001</v>
      </c>
      <c r="D46" s="515">
        <v>0.27079199999999998</v>
      </c>
      <c r="E46" s="515">
        <v>0.5287599999999999</v>
      </c>
      <c r="F46" s="515">
        <v>0.39442299999999997</v>
      </c>
      <c r="G46" s="515">
        <v>0.67898000000000003</v>
      </c>
      <c r="H46" s="515">
        <v>0.40458900000000009</v>
      </c>
      <c r="I46" s="515">
        <v>0.52762699999999996</v>
      </c>
      <c r="J46" s="515">
        <v>1.0710419999999998</v>
      </c>
      <c r="K46" s="515">
        <v>0.53105399999999992</v>
      </c>
      <c r="L46" s="515">
        <v>0.8874639999999997</v>
      </c>
      <c r="M46" s="515">
        <v>1.5236070000000002</v>
      </c>
      <c r="N46" s="515">
        <v>1.3997459999999997</v>
      </c>
      <c r="O46" s="515">
        <v>1.984294</v>
      </c>
      <c r="P46" s="515">
        <v>3.2993879999999995</v>
      </c>
      <c r="Q46" s="515">
        <v>4.7903769999999977</v>
      </c>
      <c r="R46" s="515">
        <v>4.7557340000000012</v>
      </c>
      <c r="S46" s="515">
        <v>5.0457580000000002</v>
      </c>
      <c r="T46" s="515">
        <v>5.7259589999999996</v>
      </c>
      <c r="U46" s="515">
        <v>7.4184439999999991</v>
      </c>
      <c r="V46" s="515">
        <v>8.5287580000000034</v>
      </c>
      <c r="W46" s="515">
        <v>9.0755310000000051</v>
      </c>
      <c r="X46" s="515">
        <v>9.3979600000000119</v>
      </c>
      <c r="Y46" s="515">
        <v>7.434579000000002</v>
      </c>
      <c r="Z46" s="515">
        <v>9.0179010000000019</v>
      </c>
      <c r="AA46" s="515">
        <v>9.5539309999999986</v>
      </c>
      <c r="AB46" s="515">
        <v>10.292952</v>
      </c>
      <c r="AC46" s="515">
        <v>11.179026000000004</v>
      </c>
      <c r="AD46" s="515">
        <v>12.060136999999997</v>
      </c>
      <c r="AE46" s="515">
        <v>12.045458</v>
      </c>
      <c r="AF46" s="515">
        <v>14.700563000000008</v>
      </c>
      <c r="AG46" s="515">
        <v>17.375180000000007</v>
      </c>
      <c r="AH46" s="515">
        <v>28.623415000000012</v>
      </c>
      <c r="AI46" s="515">
        <v>26.425751000000023</v>
      </c>
      <c r="AJ46" s="515">
        <v>36.155390999999987</v>
      </c>
      <c r="AK46" s="515">
        <v>27.283754999999996</v>
      </c>
      <c r="AL46" s="515">
        <v>25.781751999999997</v>
      </c>
    </row>
    <row r="47" spans="1:38" x14ac:dyDescent="0.2">
      <c r="A47" s="54"/>
      <c r="B47" s="509" t="s">
        <v>244</v>
      </c>
      <c r="C47" s="515">
        <v>0.18920400000000001</v>
      </c>
      <c r="D47" s="515">
        <v>0.106581</v>
      </c>
      <c r="E47" s="515">
        <v>0.65868100000000007</v>
      </c>
      <c r="F47" s="515">
        <v>0.242178</v>
      </c>
      <c r="G47" s="515">
        <v>1.851612</v>
      </c>
      <c r="H47" s="515">
        <v>0.65292299999999992</v>
      </c>
      <c r="I47" s="515">
        <v>0.58676200000000012</v>
      </c>
      <c r="J47" s="515">
        <v>1.3990670000000001</v>
      </c>
      <c r="K47" s="515">
        <v>0.56164300000000011</v>
      </c>
      <c r="L47" s="515">
        <v>1.2295649999999998</v>
      </c>
      <c r="M47" s="515">
        <v>0.73870699999999989</v>
      </c>
      <c r="N47" s="515">
        <v>4.6564000000000008E-2</v>
      </c>
      <c r="O47" s="515">
        <v>3.5150000000000028E-2</v>
      </c>
      <c r="P47" s="515">
        <v>2.2583999999999996E-2</v>
      </c>
      <c r="Q47" s="515">
        <v>2.1570000000000002E-2</v>
      </c>
      <c r="R47" s="515">
        <v>2.1463999999999997E-2</v>
      </c>
      <c r="S47" s="515">
        <v>3.8000000000000006E-2</v>
      </c>
      <c r="T47" s="515">
        <v>3.7380999999999998E-2</v>
      </c>
      <c r="U47" s="515">
        <v>4.8138999999999994E-2</v>
      </c>
      <c r="V47" s="515">
        <v>2.1346E-2</v>
      </c>
      <c r="W47" s="515">
        <v>4.0934999999999985E-2</v>
      </c>
      <c r="X47" s="515">
        <v>8.2608000000000015E-2</v>
      </c>
      <c r="Y47" s="515">
        <v>8.3794999999999981E-2</v>
      </c>
      <c r="Z47" s="515">
        <v>9.5018999999999992E-2</v>
      </c>
      <c r="AA47" s="515">
        <v>0.12330100000000004</v>
      </c>
      <c r="AB47" s="515">
        <v>8.3720000000000017E-2</v>
      </c>
      <c r="AC47" s="515">
        <v>0.31427199999999983</v>
      </c>
      <c r="AD47" s="515">
        <v>0.32634699999999978</v>
      </c>
      <c r="AE47" s="515">
        <v>0.14365900000000001</v>
      </c>
      <c r="AF47" s="515">
        <v>0.48416700000000001</v>
      </c>
      <c r="AG47" s="515">
        <v>0.56337100000000007</v>
      </c>
      <c r="AH47" s="515">
        <v>0.46148999999999979</v>
      </c>
      <c r="AI47" s="515">
        <v>0.69029100000000032</v>
      </c>
      <c r="AJ47" s="515">
        <v>0.21443699999999996</v>
      </c>
      <c r="AK47" s="515">
        <v>8.3093999999999973E-2</v>
      </c>
      <c r="AL47" s="515">
        <v>0.15007800000000004</v>
      </c>
    </row>
    <row r="48" spans="1:38" x14ac:dyDescent="0.2">
      <c r="A48" s="54"/>
      <c r="B48" s="71"/>
      <c r="C48" s="460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60"/>
      <c r="W48" s="460"/>
      <c r="X48" s="513"/>
      <c r="Y48" s="513"/>
      <c r="Z48" s="513"/>
      <c r="AA48" s="513"/>
      <c r="AB48" s="513"/>
      <c r="AC48" s="513"/>
      <c r="AD48" s="513"/>
      <c r="AE48" s="513"/>
      <c r="AF48" s="513"/>
      <c r="AG48" s="513"/>
      <c r="AH48" s="513"/>
      <c r="AI48" s="513"/>
      <c r="AJ48" s="513"/>
      <c r="AK48" s="513"/>
      <c r="AL48" s="513"/>
    </row>
    <row r="49" spans="1:38" x14ac:dyDescent="0.2">
      <c r="A49" s="54"/>
      <c r="B49" s="512" t="s">
        <v>157</v>
      </c>
      <c r="C49" s="513">
        <v>32.196568000000006</v>
      </c>
      <c r="D49" s="513">
        <v>31.735251000000005</v>
      </c>
      <c r="E49" s="513">
        <v>28.319278999999998</v>
      </c>
      <c r="F49" s="513">
        <v>27.249624999999998</v>
      </c>
      <c r="G49" s="513">
        <v>18.517623999999998</v>
      </c>
      <c r="H49" s="513">
        <v>14.903388111722547</v>
      </c>
      <c r="I49" s="513">
        <v>12.488471400000002</v>
      </c>
      <c r="J49" s="513">
        <v>11.870496587158422</v>
      </c>
      <c r="K49" s="513">
        <v>13.136142731520668</v>
      </c>
      <c r="L49" s="513">
        <v>9.7955856420000007</v>
      </c>
      <c r="M49" s="513">
        <v>13.61113647</v>
      </c>
      <c r="N49" s="513">
        <v>12.336168382</v>
      </c>
      <c r="O49" s="513">
        <v>11.738158975000001</v>
      </c>
      <c r="P49" s="513">
        <v>11.020916898699998</v>
      </c>
      <c r="Q49" s="513">
        <v>12.101147287499998</v>
      </c>
      <c r="R49" s="513">
        <v>13.231823678700001</v>
      </c>
      <c r="S49" s="513">
        <v>14.974142000000001</v>
      </c>
      <c r="T49" s="513">
        <v>17.840577999999997</v>
      </c>
      <c r="U49" s="513">
        <v>19.590305000000001</v>
      </c>
      <c r="V49" s="513">
        <v>23.299135000000007</v>
      </c>
      <c r="W49" s="513">
        <v>24.563508074920758</v>
      </c>
      <c r="X49" s="513">
        <v>24.956875691869698</v>
      </c>
      <c r="Y49" s="513">
        <v>23.27731710008867</v>
      </c>
      <c r="Z49" s="513">
        <v>24.46862802939739</v>
      </c>
      <c r="AA49" s="513">
        <v>25.008291545115686</v>
      </c>
      <c r="AB49" s="513">
        <v>24.778439584143804</v>
      </c>
      <c r="AC49" s="513">
        <v>28.62979082809554</v>
      </c>
      <c r="AD49" s="513">
        <v>28.975868878844295</v>
      </c>
      <c r="AE49" s="513">
        <v>28.006022390219574</v>
      </c>
      <c r="AF49" s="513">
        <v>30.71981219965523</v>
      </c>
      <c r="AG49" s="513">
        <v>32.61044655442771</v>
      </c>
      <c r="AH49" s="513">
        <v>45.494306892910146</v>
      </c>
      <c r="AI49" s="513">
        <v>40.77336547518339</v>
      </c>
      <c r="AJ49" s="513">
        <v>51.634837966318329</v>
      </c>
      <c r="AK49" s="513">
        <v>43.543652205165174</v>
      </c>
      <c r="AL49" s="513">
        <v>41.584202137888013</v>
      </c>
    </row>
    <row r="50" spans="1:38" x14ac:dyDescent="0.2">
      <c r="A50" s="54"/>
      <c r="B50" s="71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60"/>
      <c r="W50" s="460"/>
      <c r="X50" s="513"/>
      <c r="Y50" s="513"/>
      <c r="Z50" s="513"/>
      <c r="AA50" s="513"/>
      <c r="AB50" s="513"/>
      <c r="AC50" s="513"/>
      <c r="AD50" s="513"/>
      <c r="AE50" s="513"/>
      <c r="AF50" s="513"/>
      <c r="AG50" s="513"/>
      <c r="AH50" s="513"/>
      <c r="AI50" s="513"/>
      <c r="AJ50" s="513"/>
      <c r="AK50" s="513"/>
      <c r="AL50" s="513"/>
    </row>
    <row r="51" spans="1:38" x14ac:dyDescent="0.2">
      <c r="B51" s="509" t="s">
        <v>158</v>
      </c>
      <c r="C51" s="513">
        <v>99.72407618103891</v>
      </c>
      <c r="D51" s="513">
        <v>99.482559630613906</v>
      </c>
      <c r="E51" s="513">
        <v>100.45877227312178</v>
      </c>
      <c r="F51" s="513">
        <v>99.441295063693531</v>
      </c>
      <c r="G51" s="513">
        <v>106.33251868598262</v>
      </c>
      <c r="H51" s="513">
        <v>101.66629224266572</v>
      </c>
      <c r="I51" s="513">
        <v>100.47351671878752</v>
      </c>
      <c r="J51" s="513">
        <v>102.76336375307886</v>
      </c>
      <c r="K51" s="513">
        <v>100.23286135530944</v>
      </c>
      <c r="L51" s="513">
        <v>103.49239966350956</v>
      </c>
      <c r="M51" s="513">
        <v>94.233398498869064</v>
      </c>
      <c r="N51" s="513">
        <v>89.030775536636966</v>
      </c>
      <c r="O51" s="513">
        <v>83.394806594873188</v>
      </c>
      <c r="P51" s="513">
        <v>70.267410324212463</v>
      </c>
      <c r="Q51" s="513">
        <v>60.592108444742387</v>
      </c>
      <c r="R51" s="513">
        <v>64.220578244093304</v>
      </c>
      <c r="S51" s="513">
        <v>66.557295903832085</v>
      </c>
      <c r="T51" s="513">
        <v>68.114385083263556</v>
      </c>
      <c r="U51" s="513">
        <v>62.377793505512024</v>
      </c>
      <c r="V51" s="513">
        <v>63.486146588703818</v>
      </c>
      <c r="W51" s="513">
        <v>63.219439290008047</v>
      </c>
      <c r="X51" s="513">
        <v>62.674206038399625</v>
      </c>
      <c r="Y51" s="513">
        <v>68.420828017280385</v>
      </c>
      <c r="Z51" s="513">
        <v>63.533378376262995</v>
      </c>
      <c r="AA51" s="513">
        <v>62.289986970973743</v>
      </c>
      <c r="AB51" s="513">
        <v>58.797922018733239</v>
      </c>
      <c r="AC51" s="513">
        <v>62.050878872164184</v>
      </c>
      <c r="AD51" s="513">
        <v>59.504958939930155</v>
      </c>
      <c r="AE51" s="513">
        <v>57.502715543938088</v>
      </c>
      <c r="AF51" s="513">
        <v>53.722386362246176</v>
      </c>
      <c r="AG51" s="513">
        <v>48.446553861381034</v>
      </c>
      <c r="AH51" s="513">
        <v>38.097913951539326</v>
      </c>
      <c r="AI51" s="513">
        <v>36.881688082226503</v>
      </c>
      <c r="AJ51" s="513">
        <v>30.393983179642277</v>
      </c>
      <c r="AK51" s="513">
        <v>37.532430968724675</v>
      </c>
      <c r="AL51" s="513">
        <v>38.361991616411032</v>
      </c>
    </row>
    <row r="52" spans="1:38" ht="13.5" thickBot="1" x14ac:dyDescent="0.25">
      <c r="A52" s="22"/>
      <c r="B52" s="51"/>
      <c r="C52" s="51"/>
      <c r="D52" s="51"/>
      <c r="E52" s="51"/>
      <c r="F52" s="51"/>
      <c r="G52" s="51"/>
      <c r="H52" s="51"/>
      <c r="I52" s="5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x14ac:dyDescent="0.2">
      <c r="B53" s="36"/>
      <c r="C53" s="36"/>
      <c r="D53" s="36"/>
      <c r="E53" s="36"/>
      <c r="F53" s="36"/>
      <c r="G53" s="36"/>
      <c r="H53" s="36"/>
      <c r="I53" s="36"/>
    </row>
    <row r="54" spans="1:38" x14ac:dyDescent="0.2">
      <c r="A54" s="264" t="s">
        <v>135</v>
      </c>
      <c r="C54" s="36"/>
      <c r="D54" s="36"/>
      <c r="E54" s="36"/>
      <c r="F54" s="36"/>
      <c r="G54" s="36"/>
      <c r="H54" s="36"/>
      <c r="I54" s="36"/>
    </row>
    <row r="55" spans="1:38" x14ac:dyDescent="0.2">
      <c r="A55" s="239" t="s">
        <v>335</v>
      </c>
    </row>
    <row r="56" spans="1:38" x14ac:dyDescent="0.2">
      <c r="A56" s="222" t="s">
        <v>534</v>
      </c>
      <c r="B56" s="239"/>
    </row>
  </sheetData>
  <hyperlinks>
    <hyperlink ref="AK1" r:id="rId1" display="lisa.brown@defra.gsi.gov.uk " xr:uid="{FE05CE31-55C5-4749-8379-DF841CC3E330}"/>
  </hyperlinks>
  <pageMargins left="0.39370078740157483" right="0.39370078740157483" top="0.51181102362204722" bottom="0.51181102362204722" header="0.31496062992125984" footer="0.31496062992125984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1E14B"/>
  </sheetPr>
  <dimension ref="A1:AJ342"/>
  <sheetViews>
    <sheetView showGridLines="0" zoomScale="140" zoomScaleNormal="140" workbookViewId="0">
      <pane xSplit="2" ySplit="6" topLeftCell="H7" activePane="bottomRight" state="frozen"/>
      <selection activeCell="C7" sqref="C7"/>
      <selection pane="topRight" activeCell="C7" sqref="C7"/>
      <selection pane="bottomLeft" activeCell="C7" sqref="C7"/>
      <selection pane="bottomRight" activeCell="Q8" sqref="Q8:Q13"/>
    </sheetView>
  </sheetViews>
  <sheetFormatPr defaultColWidth="7.109375" defaultRowHeight="12.75" x14ac:dyDescent="0.2"/>
  <cols>
    <col min="1" max="1" width="3.109375" style="11" customWidth="1"/>
    <col min="2" max="2" width="22.21875" style="11" customWidth="1"/>
    <col min="3" max="28" width="6.77734375" style="222" customWidth="1"/>
    <col min="29" max="29" width="7.5546875" style="12" customWidth="1"/>
    <col min="30" max="32" width="7.109375" style="12"/>
    <col min="33" max="33" width="8.6640625" style="12" bestFit="1" customWidth="1"/>
    <col min="34" max="34" width="8.6640625" style="12" customWidth="1"/>
    <col min="35" max="35" width="8.88671875" style="12" customWidth="1"/>
    <col min="36" max="16384" width="7.109375" style="12"/>
  </cols>
  <sheetData>
    <row r="1" spans="1:35" s="11" customFormat="1" x14ac:dyDescent="0.2">
      <c r="A1" s="3" t="s">
        <v>558</v>
      </c>
      <c r="C1" s="222"/>
      <c r="D1" s="222"/>
      <c r="E1" s="222"/>
      <c r="F1" s="222"/>
      <c r="G1" s="222"/>
      <c r="H1" s="13"/>
      <c r="K1" s="222"/>
      <c r="L1" s="222"/>
      <c r="M1" s="220" t="s">
        <v>432</v>
      </c>
      <c r="N1" s="324" t="str">
        <f>'Notes and Contact Details'!$D$14</f>
        <v>crops-statistics@defra.gov.uk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H1" s="220" t="s">
        <v>432</v>
      </c>
      <c r="AI1" s="324" t="s">
        <v>420</v>
      </c>
    </row>
    <row r="2" spans="1:35" s="11" customFormat="1" x14ac:dyDescent="0.2">
      <c r="A2" s="203" t="s">
        <v>109</v>
      </c>
      <c r="C2" s="222"/>
      <c r="D2" s="222"/>
      <c r="E2" s="222"/>
      <c r="F2" s="222"/>
      <c r="G2" s="222"/>
      <c r="H2" s="13"/>
      <c r="I2" s="13"/>
      <c r="J2" s="13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63"/>
      <c r="V2" s="222"/>
      <c r="W2" s="222"/>
      <c r="X2" s="222"/>
      <c r="Y2" s="263"/>
      <c r="Z2" s="222"/>
      <c r="AA2" s="222"/>
      <c r="AB2" s="222"/>
    </row>
    <row r="3" spans="1:35" s="11" customFormat="1" ht="13.5" thickBot="1" x14ac:dyDescent="0.25">
      <c r="A3" s="42" t="s">
        <v>69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63"/>
      <c r="V3" s="222"/>
      <c r="W3" s="222"/>
      <c r="X3" s="222"/>
      <c r="Y3" s="263"/>
      <c r="Z3" s="222"/>
      <c r="AA3" s="222"/>
      <c r="AB3" s="222"/>
    </row>
    <row r="4" spans="1:35" s="11" customFormat="1" x14ac:dyDescent="0.2">
      <c r="A4" s="357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222"/>
      <c r="R4" s="222"/>
      <c r="S4" s="222"/>
      <c r="T4" s="222"/>
      <c r="U4" s="263"/>
      <c r="V4" s="222"/>
      <c r="W4" s="222"/>
      <c r="X4" s="222"/>
      <c r="Y4" s="263"/>
      <c r="Z4" s="222"/>
      <c r="AA4" s="222"/>
      <c r="AB4" s="222"/>
    </row>
    <row r="5" spans="1:35" s="11" customFormat="1" x14ac:dyDescent="0.2">
      <c r="A5" s="516"/>
      <c r="B5" s="517" t="s">
        <v>107</v>
      </c>
      <c r="C5" s="359">
        <v>2010</v>
      </c>
      <c r="D5" s="359">
        <v>2011</v>
      </c>
      <c r="E5" s="359">
        <v>2012</v>
      </c>
      <c r="F5" s="359">
        <v>2013</v>
      </c>
      <c r="G5" s="359">
        <v>2014</v>
      </c>
      <c r="H5" s="359">
        <v>2015</v>
      </c>
      <c r="I5" s="359">
        <v>2016</v>
      </c>
      <c r="J5" s="359">
        <v>2017</v>
      </c>
      <c r="K5" s="359">
        <v>2018</v>
      </c>
      <c r="L5" s="359">
        <v>2019</v>
      </c>
      <c r="M5" s="359">
        <v>2020</v>
      </c>
      <c r="N5" s="359">
        <v>2021</v>
      </c>
      <c r="O5" s="359">
        <v>2022</v>
      </c>
      <c r="P5" s="359">
        <v>2023</v>
      </c>
      <c r="Q5" s="222"/>
      <c r="R5" s="222"/>
      <c r="S5" s="222"/>
      <c r="T5" s="222"/>
      <c r="U5" s="263"/>
      <c r="V5" s="222"/>
      <c r="W5" s="222"/>
      <c r="X5" s="222"/>
      <c r="Y5" s="263"/>
      <c r="Z5" s="222"/>
      <c r="AA5" s="222"/>
      <c r="AB5" s="222"/>
    </row>
    <row r="6" spans="1:35" s="11" customFormat="1" ht="13.5" thickBot="1" x14ac:dyDescent="0.25">
      <c r="A6" s="360"/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222"/>
      <c r="R6" s="222"/>
      <c r="S6" s="222"/>
      <c r="T6" s="222"/>
      <c r="U6" s="263"/>
      <c r="V6" s="222"/>
      <c r="W6" s="222"/>
      <c r="X6" s="222"/>
      <c r="Y6" s="263"/>
      <c r="Z6" s="222"/>
      <c r="AA6" s="222"/>
      <c r="AB6" s="222"/>
    </row>
    <row r="7" spans="1:35" s="11" customFormat="1" x14ac:dyDescent="0.2">
      <c r="A7" s="2" t="s">
        <v>106</v>
      </c>
      <c r="C7" s="518"/>
      <c r="D7" s="518"/>
      <c r="E7" s="518"/>
      <c r="F7" s="518"/>
      <c r="G7" s="518"/>
      <c r="H7" s="518"/>
      <c r="I7" s="518"/>
      <c r="J7" s="518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63"/>
      <c r="V7" s="222"/>
      <c r="W7" s="222"/>
      <c r="X7" s="222"/>
      <c r="Y7" s="263"/>
      <c r="Z7" s="222"/>
      <c r="AA7" s="222"/>
      <c r="AB7" s="222"/>
    </row>
    <row r="8" spans="1:35" s="11" customFormat="1" x14ac:dyDescent="0.2">
      <c r="A8" s="39"/>
      <c r="B8" s="11" t="s">
        <v>105</v>
      </c>
      <c r="C8" s="49">
        <v>1565</v>
      </c>
      <c r="D8" s="49">
        <v>1565.1290877220472</v>
      </c>
      <c r="E8" s="49">
        <v>1677.2</v>
      </c>
      <c r="F8" s="46">
        <v>1821.007956863888</v>
      </c>
      <c r="G8" s="46">
        <v>1793.2546101393418</v>
      </c>
      <c r="H8" s="46">
        <v>1704.4850284735774</v>
      </c>
      <c r="I8" s="46" t="s">
        <v>11</v>
      </c>
      <c r="J8" s="46" t="s">
        <v>11</v>
      </c>
      <c r="K8" s="46" t="s">
        <v>11</v>
      </c>
      <c r="L8" s="46" t="s">
        <v>11</v>
      </c>
      <c r="M8" s="46" t="s">
        <v>11</v>
      </c>
      <c r="N8" s="46" t="s">
        <v>11</v>
      </c>
      <c r="O8" s="46" t="s">
        <v>11</v>
      </c>
      <c r="P8" s="46" t="s">
        <v>11</v>
      </c>
      <c r="Q8" s="222"/>
      <c r="R8" s="222"/>
      <c r="S8" s="222"/>
      <c r="T8" s="222"/>
      <c r="U8" s="263"/>
      <c r="V8" s="222"/>
      <c r="W8" s="222"/>
      <c r="X8" s="222"/>
      <c r="Y8" s="263"/>
      <c r="Z8" s="222"/>
      <c r="AA8" s="222"/>
      <c r="AB8" s="222"/>
    </row>
    <row r="9" spans="1:35" s="11" customFormat="1" ht="15" x14ac:dyDescent="0.2">
      <c r="A9" s="2"/>
      <c r="B9" s="11" t="s">
        <v>104</v>
      </c>
      <c r="C9" s="49">
        <v>11548</v>
      </c>
      <c r="D9" s="49">
        <v>11134.980011098567</v>
      </c>
      <c r="E9" s="49">
        <v>10858.9</v>
      </c>
      <c r="F9" s="46">
        <v>11116.945462255902</v>
      </c>
      <c r="G9" s="46">
        <v>11132.173637711236</v>
      </c>
      <c r="H9" s="46">
        <v>10975.19145872327</v>
      </c>
      <c r="I9" s="46">
        <v>11327.57</v>
      </c>
      <c r="J9" s="46">
        <v>11932.867801726032</v>
      </c>
      <c r="K9" s="46">
        <v>11411.539239795808</v>
      </c>
      <c r="L9" s="46">
        <v>11454.8</v>
      </c>
      <c r="M9" s="46">
        <v>11268.67</v>
      </c>
      <c r="N9" s="46">
        <v>11276.594046374958</v>
      </c>
      <c r="O9" s="46">
        <v>11152.140799959527</v>
      </c>
      <c r="P9" s="46">
        <v>11049.941799959526</v>
      </c>
      <c r="Q9" s="712"/>
      <c r="R9" s="222"/>
      <c r="S9" s="222"/>
      <c r="T9" s="222"/>
      <c r="U9" s="263"/>
      <c r="V9" s="222"/>
      <c r="W9" s="222"/>
      <c r="X9" s="222"/>
      <c r="Y9" s="263"/>
      <c r="Z9" s="222"/>
      <c r="AA9" s="222"/>
      <c r="AB9" s="222"/>
    </row>
    <row r="10" spans="1:35" s="11" customFormat="1" x14ac:dyDescent="0.2">
      <c r="A10" s="2"/>
      <c r="B10" s="11" t="s">
        <v>103</v>
      </c>
      <c r="C10" s="49">
        <v>3079</v>
      </c>
      <c r="D10" s="49">
        <v>3340.608982570775</v>
      </c>
      <c r="E10" s="49">
        <v>3210</v>
      </c>
      <c r="F10" s="46">
        <v>3103.3718157971439</v>
      </c>
      <c r="G10" s="46">
        <v>2986.7547998814111</v>
      </c>
      <c r="H10" s="46">
        <v>2990.2983991079604</v>
      </c>
      <c r="I10" s="46">
        <v>2943.3</v>
      </c>
      <c r="J10" s="46">
        <v>2968.8329938900206</v>
      </c>
      <c r="K10" s="46">
        <v>2881.0950103826435</v>
      </c>
      <c r="L10" s="46">
        <v>2845.6</v>
      </c>
      <c r="M10" s="46">
        <v>2813.6</v>
      </c>
      <c r="N10" s="46">
        <v>2672.4086701009383</v>
      </c>
      <c r="O10" s="46">
        <v>2656.4329996964484</v>
      </c>
      <c r="P10" s="46">
        <v>2382.6949996964481</v>
      </c>
      <c r="Q10" s="222"/>
      <c r="R10" s="222"/>
      <c r="S10" s="222"/>
      <c r="T10" s="222"/>
      <c r="U10" s="263"/>
      <c r="V10" s="222"/>
      <c r="W10" s="222"/>
      <c r="X10" s="222"/>
      <c r="Y10" s="263"/>
      <c r="Z10" s="222"/>
      <c r="AA10" s="222"/>
      <c r="AB10" s="222"/>
    </row>
    <row r="11" spans="1:35" s="11" customFormat="1" x14ac:dyDescent="0.2">
      <c r="A11" s="2"/>
      <c r="B11" s="11" t="s">
        <v>102</v>
      </c>
      <c r="C11" s="49">
        <v>3131</v>
      </c>
      <c r="D11" s="49">
        <v>2835.2755326368861</v>
      </c>
      <c r="E11" s="49">
        <v>2780.1</v>
      </c>
      <c r="F11" s="46">
        <v>3023.3452013990091</v>
      </c>
      <c r="G11" s="46">
        <v>3013.3118766676548</v>
      </c>
      <c r="H11" s="46">
        <v>2894.1442403727451</v>
      </c>
      <c r="I11" s="46">
        <v>2869.81</v>
      </c>
      <c r="J11" s="46">
        <v>2696.4086067195121</v>
      </c>
      <c r="K11" s="46">
        <v>2647.7969730267569</v>
      </c>
      <c r="L11" s="46">
        <v>2676.88</v>
      </c>
      <c r="M11" s="46">
        <v>2906.87</v>
      </c>
      <c r="N11" s="46">
        <v>2967.5607360733738</v>
      </c>
      <c r="O11" s="46">
        <v>2650.4107194171811</v>
      </c>
      <c r="P11" s="46">
        <v>2630.479219417181</v>
      </c>
      <c r="Q11" s="222"/>
      <c r="R11" s="222"/>
      <c r="S11" s="222"/>
      <c r="T11" s="222"/>
      <c r="U11" s="263"/>
      <c r="V11" s="222"/>
      <c r="W11" s="222"/>
      <c r="X11" s="222"/>
      <c r="Y11" s="263"/>
      <c r="Z11" s="222"/>
      <c r="AA11" s="222"/>
      <c r="AB11" s="222"/>
    </row>
    <row r="12" spans="1:35" s="11" customFormat="1" ht="15" x14ac:dyDescent="0.2">
      <c r="A12" s="2"/>
      <c r="B12" s="11" t="s">
        <v>101</v>
      </c>
      <c r="C12" s="49">
        <v>8589</v>
      </c>
      <c r="D12" s="49">
        <v>9000.1537572475554</v>
      </c>
      <c r="E12" s="49">
        <v>8858.7000000000007</v>
      </c>
      <c r="F12" s="46">
        <v>8945.4485864179533</v>
      </c>
      <c r="G12" s="46">
        <v>9533.2747939519722</v>
      </c>
      <c r="H12" s="46">
        <v>9159.2113993867224</v>
      </c>
      <c r="I12" s="46">
        <v>8889.1</v>
      </c>
      <c r="J12" s="46">
        <v>8762.2911984058373</v>
      </c>
      <c r="K12" s="46">
        <v>8779.0676353529016</v>
      </c>
      <c r="L12" s="46">
        <v>8885</v>
      </c>
      <c r="M12" s="46">
        <v>9085</v>
      </c>
      <c r="N12" s="46">
        <v>9281.5</v>
      </c>
      <c r="O12" s="46">
        <v>8595.4259759991892</v>
      </c>
      <c r="P12" s="46">
        <v>7084.5836559991913</v>
      </c>
      <c r="Q12" s="712"/>
      <c r="R12" s="222"/>
      <c r="S12" s="222"/>
      <c r="T12" s="222"/>
      <c r="U12" s="263"/>
      <c r="V12" s="222"/>
      <c r="W12" s="222"/>
      <c r="X12" s="222"/>
      <c r="Y12" s="263"/>
      <c r="Z12" s="222"/>
      <c r="AA12" s="222"/>
      <c r="AB12" s="222"/>
    </row>
    <row r="13" spans="1:35" s="11" customFormat="1" x14ac:dyDescent="0.2">
      <c r="A13" s="2"/>
      <c r="B13" s="11" t="s">
        <v>100</v>
      </c>
      <c r="C13" s="49">
        <v>1680</v>
      </c>
      <c r="D13" s="49">
        <v>1705.7340991292444</v>
      </c>
      <c r="E13" s="49">
        <v>1672.1</v>
      </c>
      <c r="F13" s="46">
        <v>1600.6194403963859</v>
      </c>
      <c r="G13" s="46">
        <v>1572.3323273050696</v>
      </c>
      <c r="H13" s="46">
        <v>1582.9197742025408</v>
      </c>
      <c r="I13" s="46">
        <v>1572.5</v>
      </c>
      <c r="J13" s="46">
        <v>1570.874949083503</v>
      </c>
      <c r="K13" s="46">
        <v>1606.5359477406935</v>
      </c>
      <c r="L13" s="46">
        <v>1562.7</v>
      </c>
      <c r="M13" s="46">
        <v>1562.7</v>
      </c>
      <c r="N13" s="46">
        <v>1513.7532918597933</v>
      </c>
      <c r="O13" s="46">
        <v>1470.6542689466762</v>
      </c>
      <c r="P13" s="46">
        <v>1310.4432689466762</v>
      </c>
      <c r="Q13" s="222"/>
      <c r="R13" s="222"/>
      <c r="S13" s="222"/>
      <c r="T13" s="222"/>
      <c r="U13" s="263"/>
      <c r="V13" s="222"/>
      <c r="W13" s="222"/>
      <c r="X13" s="222"/>
      <c r="Y13" s="263"/>
      <c r="Z13" s="222"/>
      <c r="AA13" s="222"/>
      <c r="AB13" s="222"/>
    </row>
    <row r="14" spans="1:35" s="11" customFormat="1" x14ac:dyDescent="0.2">
      <c r="A14" s="2"/>
      <c r="B14" s="39" t="s">
        <v>78</v>
      </c>
      <c r="C14" s="44">
        <v>29592</v>
      </c>
      <c r="D14" s="44">
        <v>29581.881470405075</v>
      </c>
      <c r="E14" s="44">
        <v>29057</v>
      </c>
      <c r="F14" s="43">
        <v>29610.738463130281</v>
      </c>
      <c r="G14" s="43">
        <v>30031.102045656688</v>
      </c>
      <c r="H14" s="43">
        <v>29306.250300266816</v>
      </c>
      <c r="I14" s="43">
        <v>27602.28</v>
      </c>
      <c r="J14" s="43">
        <v>27931.275549824906</v>
      </c>
      <c r="K14" s="43">
        <v>27326.034806298801</v>
      </c>
      <c r="L14" s="43">
        <v>27424.98</v>
      </c>
      <c r="M14" s="43">
        <v>27636.84</v>
      </c>
      <c r="N14" s="43">
        <v>27711.816744409065</v>
      </c>
      <c r="O14" s="43">
        <v>26525.064764019025</v>
      </c>
      <c r="P14" s="43">
        <v>24458.142944019026</v>
      </c>
      <c r="Q14" s="222"/>
      <c r="R14" s="222"/>
      <c r="S14" s="222"/>
      <c r="T14" s="222"/>
      <c r="U14" s="263"/>
      <c r="V14" s="222"/>
      <c r="W14" s="222"/>
      <c r="X14" s="222"/>
      <c r="Y14" s="263"/>
      <c r="Z14" s="222"/>
      <c r="AA14" s="222"/>
      <c r="AB14" s="222"/>
    </row>
    <row r="15" spans="1:35" s="11" customFormat="1" x14ac:dyDescent="0.2">
      <c r="A15" s="59"/>
      <c r="B15" s="12"/>
      <c r="C15" s="12"/>
      <c r="D15" s="12"/>
      <c r="E15" s="12"/>
      <c r="F15" s="12"/>
      <c r="G15" s="12"/>
      <c r="H15" s="12"/>
      <c r="I15" s="46"/>
      <c r="J15" s="46"/>
      <c r="K15" s="46"/>
      <c r="L15" s="46"/>
      <c r="M15" s="46"/>
      <c r="N15" s="46"/>
      <c r="O15" s="46"/>
      <c r="P15" s="46"/>
      <c r="Q15" s="222"/>
      <c r="R15" s="222"/>
      <c r="S15" s="222"/>
      <c r="T15" s="222"/>
      <c r="U15" s="263"/>
      <c r="V15" s="222"/>
      <c r="W15" s="222"/>
      <c r="X15" s="222"/>
      <c r="Y15" s="263"/>
      <c r="Z15" s="222"/>
      <c r="AA15" s="222"/>
      <c r="AB15" s="222"/>
    </row>
    <row r="16" spans="1:35" s="11" customFormat="1" x14ac:dyDescent="0.2">
      <c r="A16" s="2" t="s">
        <v>99</v>
      </c>
      <c r="B16" s="41"/>
      <c r="C16" s="518"/>
      <c r="D16" s="518"/>
      <c r="E16" s="518"/>
      <c r="F16" s="518"/>
      <c r="G16" s="518"/>
      <c r="H16" s="518"/>
      <c r="I16" s="46"/>
      <c r="J16" s="46"/>
      <c r="K16" s="46"/>
      <c r="L16" s="46"/>
      <c r="M16" s="46"/>
      <c r="N16" s="46"/>
      <c r="O16" s="46"/>
      <c r="P16" s="46"/>
      <c r="Q16" s="222"/>
      <c r="R16" s="222"/>
      <c r="S16" s="222"/>
      <c r="T16" s="222"/>
      <c r="U16" s="263"/>
      <c r="V16" s="222"/>
      <c r="W16" s="222"/>
      <c r="X16" s="222"/>
      <c r="Y16" s="263"/>
      <c r="Z16" s="222"/>
      <c r="AA16" s="222"/>
      <c r="AB16" s="222"/>
    </row>
    <row r="17" spans="1:28" s="11" customFormat="1" x14ac:dyDescent="0.2">
      <c r="A17" s="2"/>
      <c r="B17" s="11" t="s">
        <v>98</v>
      </c>
      <c r="C17" s="49">
        <v>3040.84</v>
      </c>
      <c r="D17" s="49">
        <v>3040.6807348647671</v>
      </c>
      <c r="E17" s="49">
        <v>3072.9769999999999</v>
      </c>
      <c r="F17" s="46">
        <v>3363.1994074613813</v>
      </c>
      <c r="G17" s="46">
        <v>3102.2313726652828</v>
      </c>
      <c r="H17" s="46">
        <v>3207.7593034924935</v>
      </c>
      <c r="I17" s="46">
        <v>3286.06</v>
      </c>
      <c r="J17" s="46">
        <v>3413.6638939764684</v>
      </c>
      <c r="K17" s="46">
        <v>3118.0900768964548</v>
      </c>
      <c r="L17" s="46">
        <v>2946.6</v>
      </c>
      <c r="M17" s="46">
        <v>3080.94</v>
      </c>
      <c r="N17" s="46">
        <v>3433.9122588735754</v>
      </c>
      <c r="O17" s="46">
        <v>2864.6136426186381</v>
      </c>
      <c r="P17" s="46">
        <v>2526.0136426186382</v>
      </c>
      <c r="Q17" s="222"/>
      <c r="R17" s="222"/>
      <c r="S17" s="222"/>
      <c r="T17" s="222"/>
      <c r="U17" s="263"/>
      <c r="V17" s="222"/>
      <c r="W17" s="222"/>
      <c r="X17" s="222"/>
      <c r="Y17" s="263"/>
      <c r="Z17" s="222"/>
      <c r="AA17" s="222"/>
      <c r="AB17" s="222"/>
    </row>
    <row r="18" spans="1:28" s="11" customFormat="1" x14ac:dyDescent="0.2">
      <c r="A18" s="2"/>
      <c r="B18" s="11" t="s">
        <v>97</v>
      </c>
      <c r="C18" s="49">
        <v>2209.2218898068627</v>
      </c>
      <c r="D18" s="49">
        <v>2133.4196777242637</v>
      </c>
      <c r="E18" s="49">
        <v>2462.8097089114658</v>
      </c>
      <c r="F18" s="46">
        <v>2649.3324384944422</v>
      </c>
      <c r="G18" s="46">
        <v>2340.4979785197047</v>
      </c>
      <c r="H18" s="46">
        <v>2321.8465861418622</v>
      </c>
      <c r="I18" s="46">
        <v>2274.7833545161643</v>
      </c>
      <c r="J18" s="46">
        <v>2445.8439495671541</v>
      </c>
      <c r="K18" s="46">
        <v>2004.9936509662421</v>
      </c>
      <c r="L18" s="46">
        <v>1926.2433637583706</v>
      </c>
      <c r="M18" s="46">
        <v>2018.4266836168792</v>
      </c>
      <c r="N18" s="46">
        <v>1800.5569564008035</v>
      </c>
      <c r="O18" s="46">
        <v>1441.6431071828963</v>
      </c>
      <c r="P18" s="46">
        <v>1282.3631071828963</v>
      </c>
      <c r="Q18" s="222"/>
      <c r="R18" s="222"/>
      <c r="S18" s="222"/>
      <c r="T18" s="222"/>
      <c r="U18" s="263"/>
      <c r="V18" s="222"/>
      <c r="W18" s="222"/>
      <c r="X18" s="222"/>
      <c r="Y18" s="263"/>
      <c r="Z18" s="222"/>
      <c r="AA18" s="222"/>
      <c r="AB18" s="222"/>
    </row>
    <row r="19" spans="1:28" s="11" customFormat="1" x14ac:dyDescent="0.2">
      <c r="A19" s="2"/>
      <c r="B19" s="11" t="s">
        <v>96</v>
      </c>
      <c r="C19" s="49">
        <v>1549.3415</v>
      </c>
      <c r="D19" s="49">
        <v>1542.19525</v>
      </c>
      <c r="E19" s="49">
        <v>1612.53775</v>
      </c>
      <c r="F19" s="46">
        <v>1563.44</v>
      </c>
      <c r="G19" s="46">
        <v>1488.04</v>
      </c>
      <c r="H19" s="46">
        <v>1473.1765263828599</v>
      </c>
      <c r="I19" s="46">
        <v>1401.1575</v>
      </c>
      <c r="J19" s="46">
        <v>1436.1475</v>
      </c>
      <c r="K19" s="46">
        <v>789.66</v>
      </c>
      <c r="L19" s="46">
        <v>719.88</v>
      </c>
      <c r="M19" s="46">
        <v>765.81</v>
      </c>
      <c r="N19" s="46">
        <v>679.34999999999991</v>
      </c>
      <c r="O19" s="46">
        <v>716.96749999999997</v>
      </c>
      <c r="P19" s="46">
        <v>660.71249999999998</v>
      </c>
      <c r="Q19" s="222"/>
      <c r="R19" s="222"/>
      <c r="S19" s="222"/>
      <c r="T19" s="222"/>
      <c r="U19" s="263"/>
      <c r="V19" s="222"/>
      <c r="W19" s="222"/>
      <c r="X19" s="222"/>
      <c r="Y19" s="263"/>
      <c r="Z19" s="222"/>
      <c r="AA19" s="222"/>
      <c r="AB19" s="222"/>
    </row>
    <row r="20" spans="1:28" s="11" customFormat="1" x14ac:dyDescent="0.2">
      <c r="A20" s="2"/>
      <c r="B20" s="11" t="s">
        <v>95</v>
      </c>
      <c r="C20" s="49">
        <v>3021.5586101931372</v>
      </c>
      <c r="D20" s="49">
        <v>3121.3120722757367</v>
      </c>
      <c r="E20" s="49">
        <v>3380.3695410885339</v>
      </c>
      <c r="F20" s="46">
        <v>3494.2275615055578</v>
      </c>
      <c r="G20" s="46">
        <v>3450.1820214802956</v>
      </c>
      <c r="H20" s="46">
        <v>3503.2829493605072</v>
      </c>
      <c r="I20" s="46">
        <v>3547.7691454838355</v>
      </c>
      <c r="J20" s="46">
        <v>3522.3286718998274</v>
      </c>
      <c r="K20" s="46">
        <v>2921.9767686656064</v>
      </c>
      <c r="L20" s="46">
        <v>2789.1166362416293</v>
      </c>
      <c r="M20" s="46">
        <v>2891.2433163831206</v>
      </c>
      <c r="N20" s="46">
        <v>2096.8013983454989</v>
      </c>
      <c r="O20" s="46">
        <v>2215.8885826177716</v>
      </c>
      <c r="P20" s="46">
        <v>2032.0134826177714</v>
      </c>
      <c r="Q20" s="222"/>
      <c r="R20" s="222"/>
      <c r="S20" s="222"/>
      <c r="T20" s="222"/>
      <c r="U20" s="263"/>
      <c r="V20" s="222"/>
      <c r="W20" s="222"/>
      <c r="X20" s="222"/>
      <c r="Y20" s="263"/>
      <c r="Z20" s="222"/>
      <c r="AA20" s="222"/>
      <c r="AB20" s="222"/>
    </row>
    <row r="21" spans="1:28" s="11" customFormat="1" ht="15" x14ac:dyDescent="0.2">
      <c r="A21" s="2"/>
      <c r="B21" s="11" t="s">
        <v>94</v>
      </c>
      <c r="C21" s="49">
        <v>8890</v>
      </c>
      <c r="D21" s="49">
        <v>8905</v>
      </c>
      <c r="E21" s="49">
        <v>9357</v>
      </c>
      <c r="F21" s="46">
        <v>9455.1650000000009</v>
      </c>
      <c r="G21" s="46">
        <v>9228.76</v>
      </c>
      <c r="H21" s="46">
        <v>9251.1471092349966</v>
      </c>
      <c r="I21" s="46">
        <v>9121.06</v>
      </c>
      <c r="J21" s="46">
        <v>9254.6004630104471</v>
      </c>
      <c r="K21" s="46">
        <v>9677.0139737405643</v>
      </c>
      <c r="L21" s="46">
        <v>9261.67</v>
      </c>
      <c r="M21" s="46">
        <v>9907.2999999999993</v>
      </c>
      <c r="N21" s="46">
        <v>9793.7902725696804</v>
      </c>
      <c r="O21" s="46">
        <v>8853.7865323080041</v>
      </c>
      <c r="P21" s="46">
        <v>8460.6665323080033</v>
      </c>
      <c r="Q21" s="712"/>
      <c r="R21" s="222"/>
      <c r="S21" s="222"/>
      <c r="T21" s="222"/>
      <c r="U21" s="263"/>
      <c r="V21" s="222"/>
      <c r="W21" s="222"/>
      <c r="X21" s="222"/>
      <c r="Y21" s="263"/>
      <c r="Z21" s="222"/>
      <c r="AA21" s="222"/>
      <c r="AB21" s="222"/>
    </row>
    <row r="22" spans="1:28" s="11" customFormat="1" ht="15" x14ac:dyDescent="0.2">
      <c r="A22" s="2"/>
      <c r="B22" s="55" t="s">
        <v>93</v>
      </c>
      <c r="C22" s="49">
        <v>7606</v>
      </c>
      <c r="D22" s="49">
        <v>7453.63733221231</v>
      </c>
      <c r="E22" s="49">
        <v>7955.1</v>
      </c>
      <c r="F22" s="46">
        <v>8003.4929999999995</v>
      </c>
      <c r="G22" s="46">
        <v>7170.64</v>
      </c>
      <c r="H22" s="46">
        <v>7117.3125339492653</v>
      </c>
      <c r="I22" s="46">
        <v>7125.85</v>
      </c>
      <c r="J22" s="46">
        <v>7235.7200984629808</v>
      </c>
      <c r="K22" s="46">
        <v>7075.0870952391251</v>
      </c>
      <c r="L22" s="46">
        <v>7028.0300000000007</v>
      </c>
      <c r="M22" s="46">
        <v>8756.5500000000011</v>
      </c>
      <c r="N22" s="46">
        <v>8217.0962295142435</v>
      </c>
      <c r="O22" s="46">
        <v>7538.3519700495808</v>
      </c>
      <c r="P22" s="46">
        <v>7264.9144700495799</v>
      </c>
      <c r="Q22" s="712"/>
      <c r="R22" s="222"/>
      <c r="S22" s="222"/>
      <c r="T22" s="222"/>
      <c r="U22" s="263"/>
      <c r="V22" s="222"/>
      <c r="W22" s="222"/>
      <c r="X22" s="222"/>
      <c r="Y22" s="263"/>
      <c r="Z22" s="222"/>
      <c r="AA22" s="222"/>
      <c r="AB22" s="222"/>
    </row>
    <row r="23" spans="1:28" s="11" customFormat="1" ht="15" x14ac:dyDescent="0.2">
      <c r="A23" s="39"/>
      <c r="B23" s="39" t="s">
        <v>78</v>
      </c>
      <c r="C23" s="44">
        <v>26316.962</v>
      </c>
      <c r="D23" s="44">
        <v>26196.245067077078</v>
      </c>
      <c r="E23" s="44">
        <v>27840.794000000002</v>
      </c>
      <c r="F23" s="43">
        <v>28528.857407461383</v>
      </c>
      <c r="G23" s="43">
        <v>26780.351372665282</v>
      </c>
      <c r="H23" s="43">
        <v>26874.525008561985</v>
      </c>
      <c r="I23" s="43">
        <v>26756.68</v>
      </c>
      <c r="J23" s="43">
        <v>27308.304576916878</v>
      </c>
      <c r="K23" s="43">
        <v>25586.821565507991</v>
      </c>
      <c r="L23" s="43">
        <v>24671.54</v>
      </c>
      <c r="M23" s="43">
        <v>27420.270000000004</v>
      </c>
      <c r="N23" s="43">
        <v>26021.507115703804</v>
      </c>
      <c r="O23" s="43">
        <v>23631.251334776891</v>
      </c>
      <c r="P23" s="43">
        <v>22226.683734776889</v>
      </c>
      <c r="Q23" s="712"/>
      <c r="R23" s="222"/>
      <c r="S23" s="222"/>
      <c r="T23" s="222"/>
      <c r="U23" s="263"/>
      <c r="V23" s="222"/>
      <c r="W23" s="222"/>
      <c r="X23" s="222"/>
      <c r="Y23" s="263"/>
      <c r="Z23" s="222"/>
      <c r="AA23" s="222"/>
      <c r="AB23" s="222"/>
    </row>
    <row r="24" spans="1:28" s="11" customFormat="1" x14ac:dyDescent="0.2">
      <c r="A24" s="2"/>
      <c r="B24" s="55"/>
      <c r="C24" s="12"/>
      <c r="D24" s="12"/>
      <c r="E24" s="12"/>
      <c r="F24" s="12"/>
      <c r="G24" s="12"/>
      <c r="H24" s="12"/>
      <c r="I24" s="46"/>
      <c r="J24" s="46"/>
      <c r="K24" s="46"/>
      <c r="L24" s="46"/>
      <c r="M24" s="46"/>
      <c r="N24" s="46"/>
      <c r="O24" s="46"/>
      <c r="P24" s="46"/>
      <c r="Q24" s="222"/>
      <c r="R24" s="222"/>
      <c r="S24" s="222"/>
      <c r="T24" s="222"/>
      <c r="U24" s="263"/>
      <c r="V24" s="222"/>
      <c r="W24" s="222"/>
      <c r="X24" s="222"/>
      <c r="Y24" s="263"/>
      <c r="Z24" s="222"/>
      <c r="AA24" s="222"/>
      <c r="AB24" s="222"/>
    </row>
    <row r="25" spans="1:28" s="11" customFormat="1" x14ac:dyDescent="0.2">
      <c r="A25" s="59" t="s">
        <v>92</v>
      </c>
      <c r="B25" s="12"/>
      <c r="C25" s="518"/>
      <c r="D25" s="518"/>
      <c r="E25" s="518"/>
      <c r="F25" s="518"/>
      <c r="G25" s="518"/>
      <c r="H25" s="518"/>
      <c r="I25" s="46"/>
      <c r="J25" s="46"/>
      <c r="K25" s="46"/>
      <c r="L25" s="46"/>
      <c r="M25" s="46"/>
      <c r="N25" s="46"/>
      <c r="O25" s="46"/>
      <c r="P25" s="46"/>
      <c r="Q25" s="222"/>
      <c r="R25" s="222"/>
      <c r="S25" s="222"/>
      <c r="T25" s="222"/>
      <c r="U25" s="263"/>
      <c r="V25" s="222"/>
      <c r="W25" s="222"/>
      <c r="X25" s="222"/>
      <c r="Y25" s="263"/>
      <c r="Z25" s="222"/>
      <c r="AA25" s="222"/>
      <c r="AB25" s="222"/>
    </row>
    <row r="26" spans="1:28" s="11" customFormat="1" x14ac:dyDescent="0.2">
      <c r="A26" s="59"/>
      <c r="B26" s="12" t="s">
        <v>91</v>
      </c>
      <c r="C26" s="49">
        <v>2616</v>
      </c>
      <c r="D26" s="49">
        <v>2600.8198145456909</v>
      </c>
      <c r="E26" s="49">
        <v>2799.6</v>
      </c>
      <c r="F26" s="46">
        <v>2755.306</v>
      </c>
      <c r="G26" s="46">
        <v>2624.4450785650756</v>
      </c>
      <c r="H26" s="46">
        <v>2621.0754991836247</v>
      </c>
      <c r="I26" s="46" t="s">
        <v>11</v>
      </c>
      <c r="J26" s="46" t="s">
        <v>11</v>
      </c>
      <c r="K26" s="46" t="s">
        <v>11</v>
      </c>
      <c r="L26" s="46" t="s">
        <v>11</v>
      </c>
      <c r="M26" s="46" t="s">
        <v>11</v>
      </c>
      <c r="N26" s="46" t="s">
        <v>11</v>
      </c>
      <c r="O26" s="46" t="s">
        <v>11</v>
      </c>
      <c r="P26" s="46" t="s">
        <v>11</v>
      </c>
      <c r="Q26" s="222"/>
      <c r="R26" s="222"/>
      <c r="S26" s="222"/>
      <c r="T26" s="222"/>
      <c r="U26" s="263"/>
      <c r="V26" s="222"/>
      <c r="W26" s="222"/>
      <c r="X26" s="222"/>
      <c r="Y26" s="263"/>
      <c r="Z26" s="222"/>
      <c r="AA26" s="222"/>
      <c r="AB26" s="222"/>
    </row>
    <row r="27" spans="1:28" s="11" customFormat="1" x14ac:dyDescent="0.2">
      <c r="A27" s="59"/>
      <c r="B27" s="519" t="s">
        <v>90</v>
      </c>
      <c r="C27" s="49">
        <v>1705</v>
      </c>
      <c r="D27" s="49">
        <v>1685</v>
      </c>
      <c r="E27" s="49">
        <v>1650</v>
      </c>
      <c r="F27" s="46">
        <v>1620</v>
      </c>
      <c r="G27" s="46">
        <v>1605</v>
      </c>
      <c r="H27" s="46">
        <v>1600</v>
      </c>
      <c r="I27" s="46">
        <v>3364.95</v>
      </c>
      <c r="J27" s="46">
        <v>3343.7784210757663</v>
      </c>
      <c r="K27" s="46">
        <v>3387.8581380459</v>
      </c>
      <c r="L27" s="46">
        <v>3451.66</v>
      </c>
      <c r="M27" s="46">
        <v>4056.34</v>
      </c>
      <c r="N27" s="46">
        <v>3979.3177707562363</v>
      </c>
      <c r="O27" s="46">
        <v>3800.7165206920977</v>
      </c>
      <c r="P27" s="46">
        <v>4109.126520692098</v>
      </c>
      <c r="Q27" s="222"/>
      <c r="R27" s="222"/>
      <c r="S27" s="222"/>
      <c r="T27" s="222"/>
      <c r="U27" s="263"/>
      <c r="V27" s="222"/>
      <c r="W27" s="222"/>
      <c r="X27" s="222"/>
      <c r="Y27" s="263"/>
      <c r="Z27" s="222"/>
      <c r="AA27" s="222"/>
      <c r="AB27" s="222"/>
    </row>
    <row r="28" spans="1:28" s="11" customFormat="1" x14ac:dyDescent="0.2">
      <c r="A28" s="59"/>
      <c r="B28" s="12" t="s">
        <v>89</v>
      </c>
      <c r="C28" s="49">
        <v>910</v>
      </c>
      <c r="D28" s="49">
        <v>906.74178014013398</v>
      </c>
      <c r="E28" s="49">
        <v>906</v>
      </c>
      <c r="F28" s="46">
        <v>903</v>
      </c>
      <c r="G28" s="46">
        <v>905.43151497183521</v>
      </c>
      <c r="H28" s="46">
        <v>907.48040101947356</v>
      </c>
      <c r="I28" s="46" t="s">
        <v>11</v>
      </c>
      <c r="J28" s="46" t="s">
        <v>11</v>
      </c>
      <c r="K28" s="46" t="s">
        <v>11</v>
      </c>
      <c r="L28" s="46" t="s">
        <v>11</v>
      </c>
      <c r="M28" s="46" t="s">
        <v>11</v>
      </c>
      <c r="N28" s="46" t="s">
        <v>11</v>
      </c>
      <c r="O28" s="46" t="s">
        <v>11</v>
      </c>
      <c r="P28" s="46" t="s">
        <v>11</v>
      </c>
      <c r="Q28" s="222"/>
      <c r="R28" s="222"/>
      <c r="S28" s="222"/>
      <c r="T28" s="222"/>
      <c r="U28" s="263"/>
      <c r="V28" s="222"/>
      <c r="W28" s="222"/>
      <c r="X28" s="222"/>
      <c r="Y28" s="263"/>
      <c r="Z28" s="222"/>
      <c r="AA28" s="222"/>
      <c r="AB28" s="222"/>
    </row>
    <row r="29" spans="1:28" s="11" customFormat="1" x14ac:dyDescent="0.2">
      <c r="A29" s="59"/>
      <c r="B29" s="519" t="s">
        <v>88</v>
      </c>
      <c r="C29" s="49">
        <v>35849</v>
      </c>
      <c r="D29" s="49">
        <v>37276</v>
      </c>
      <c r="E29" s="49">
        <v>34553</v>
      </c>
      <c r="F29" s="46">
        <v>33208.767</v>
      </c>
      <c r="G29" s="46">
        <v>34648.78</v>
      </c>
      <c r="H29" s="46">
        <v>35150.78</v>
      </c>
      <c r="I29" s="46">
        <v>34544.01</v>
      </c>
      <c r="J29" s="46">
        <v>34613.947314832447</v>
      </c>
      <c r="K29" s="46">
        <v>36272.731313837037</v>
      </c>
      <c r="L29" s="46">
        <v>39038.910000000003</v>
      </c>
      <c r="M29" s="46">
        <v>42903.579999999994</v>
      </c>
      <c r="N29" s="46">
        <v>40262.177614984568</v>
      </c>
      <c r="O29" s="46">
        <v>37454.760728078516</v>
      </c>
      <c r="P29" s="46">
        <v>35261.970728078515</v>
      </c>
      <c r="Q29" s="222"/>
      <c r="R29" s="222"/>
      <c r="S29" s="222"/>
      <c r="T29" s="222"/>
      <c r="U29" s="263"/>
      <c r="V29" s="222"/>
      <c r="W29" s="222"/>
      <c r="X29" s="222"/>
      <c r="Y29" s="263"/>
      <c r="Z29" s="222"/>
      <c r="AA29" s="222"/>
      <c r="AB29" s="222"/>
    </row>
    <row r="30" spans="1:28" s="11" customFormat="1" x14ac:dyDescent="0.2">
      <c r="A30" s="59"/>
      <c r="B30" s="39" t="s">
        <v>78</v>
      </c>
      <c r="C30" s="44">
        <v>41080</v>
      </c>
      <c r="D30" s="44">
        <v>42468.561594685823</v>
      </c>
      <c r="E30" s="44">
        <v>39908.6</v>
      </c>
      <c r="F30" s="43">
        <v>38487.073000000004</v>
      </c>
      <c r="G30" s="43">
        <v>39783.656593536907</v>
      </c>
      <c r="H30" s="43">
        <v>40279.335900203099</v>
      </c>
      <c r="I30" s="43">
        <v>37908.959999999999</v>
      </c>
      <c r="J30" s="43">
        <v>37957.725735908214</v>
      </c>
      <c r="K30" s="43">
        <v>39660.589451882937</v>
      </c>
      <c r="L30" s="43">
        <v>42490.570000000007</v>
      </c>
      <c r="M30" s="43">
        <v>46959.92</v>
      </c>
      <c r="N30" s="43">
        <v>44241.495385740804</v>
      </c>
      <c r="O30" s="43">
        <v>41255.477248770614</v>
      </c>
      <c r="P30" s="43">
        <v>39371.097248770617</v>
      </c>
      <c r="Q30" s="222"/>
      <c r="R30" s="222"/>
      <c r="S30" s="222"/>
      <c r="T30" s="222"/>
      <c r="U30" s="263"/>
      <c r="V30" s="222"/>
      <c r="W30" s="222"/>
      <c r="X30" s="222"/>
      <c r="Y30" s="263"/>
      <c r="Z30" s="222"/>
      <c r="AA30" s="222"/>
      <c r="AB30" s="222"/>
    </row>
    <row r="31" spans="1:28" s="11" customFormat="1" x14ac:dyDescent="0.2">
      <c r="A31" s="2"/>
      <c r="B31" s="55"/>
      <c r="C31" s="12"/>
      <c r="D31" s="12"/>
      <c r="E31" s="12"/>
      <c r="F31" s="12"/>
      <c r="G31" s="12"/>
      <c r="H31" s="12"/>
      <c r="I31" s="46"/>
      <c r="J31" s="46"/>
      <c r="K31" s="46"/>
      <c r="L31" s="46"/>
      <c r="M31" s="46"/>
      <c r="N31" s="46"/>
      <c r="O31" s="46"/>
      <c r="P31" s="46"/>
      <c r="Q31" s="222"/>
      <c r="R31" s="222"/>
      <c r="S31" s="222"/>
      <c r="T31" s="222"/>
      <c r="U31" s="263"/>
      <c r="V31" s="222"/>
      <c r="W31" s="222"/>
      <c r="X31" s="222"/>
      <c r="Y31" s="263"/>
      <c r="Z31" s="222"/>
      <c r="AA31" s="222"/>
      <c r="AB31" s="222"/>
    </row>
    <row r="32" spans="1:28" s="11" customFormat="1" x14ac:dyDescent="0.2">
      <c r="A32" s="2" t="s">
        <v>86</v>
      </c>
      <c r="B32" s="55"/>
      <c r="C32" s="518"/>
      <c r="D32" s="518"/>
      <c r="E32" s="518"/>
      <c r="F32" s="518"/>
      <c r="G32" s="518"/>
      <c r="H32" s="518"/>
      <c r="I32" s="46"/>
      <c r="J32" s="46"/>
      <c r="K32" s="46"/>
      <c r="L32" s="46"/>
      <c r="M32" s="46"/>
      <c r="N32" s="46"/>
      <c r="O32" s="46"/>
      <c r="P32" s="46"/>
      <c r="Q32" s="222"/>
      <c r="R32" s="222"/>
      <c r="S32" s="222"/>
      <c r="T32" s="222"/>
      <c r="U32" s="263"/>
      <c r="V32" s="222"/>
      <c r="W32" s="222"/>
      <c r="X32" s="222"/>
      <c r="Y32" s="263"/>
      <c r="Z32" s="222"/>
      <c r="AA32" s="222"/>
      <c r="AB32" s="222"/>
    </row>
    <row r="33" spans="1:28" s="11" customFormat="1" x14ac:dyDescent="0.2">
      <c r="B33" s="55" t="s">
        <v>85</v>
      </c>
      <c r="C33" s="49">
        <v>1710</v>
      </c>
      <c r="D33" s="49">
        <v>1970</v>
      </c>
      <c r="E33" s="49">
        <v>1990</v>
      </c>
      <c r="F33" s="49">
        <v>2050</v>
      </c>
      <c r="G33" s="49">
        <v>2145</v>
      </c>
      <c r="H33" s="49">
        <v>2247</v>
      </c>
      <c r="I33" s="46">
        <v>2342</v>
      </c>
      <c r="J33" s="46">
        <v>2479</v>
      </c>
      <c r="K33" s="46">
        <v>2492</v>
      </c>
      <c r="L33" s="46">
        <v>2392</v>
      </c>
      <c r="M33" s="46">
        <v>2392</v>
      </c>
      <c r="N33" s="46">
        <v>2272.4</v>
      </c>
      <c r="O33" s="46">
        <v>2022.4359999999999</v>
      </c>
      <c r="P33" s="46">
        <v>1889.1681120000001</v>
      </c>
      <c r="Q33" s="222"/>
      <c r="R33" s="222"/>
      <c r="S33" s="222"/>
      <c r="T33" s="222"/>
      <c r="U33" s="263"/>
      <c r="V33" s="222"/>
      <c r="W33" s="222"/>
      <c r="X33" s="222"/>
      <c r="Y33" s="263"/>
      <c r="Z33" s="222"/>
      <c r="AA33" s="222"/>
      <c r="AB33" s="222"/>
    </row>
    <row r="34" spans="1:28" s="11" customFormat="1" x14ac:dyDescent="0.2">
      <c r="B34" s="55" t="s">
        <v>84</v>
      </c>
      <c r="C34" s="49">
        <v>884.31</v>
      </c>
      <c r="D34" s="49">
        <v>884.97539751378281</v>
      </c>
      <c r="E34" s="49">
        <v>885.37664000000007</v>
      </c>
      <c r="F34" s="49">
        <v>908.87664000000007</v>
      </c>
      <c r="G34" s="49">
        <v>903.41287577823903</v>
      </c>
      <c r="H34" s="49">
        <v>955.19446895782733</v>
      </c>
      <c r="I34" s="46">
        <v>924.4</v>
      </c>
      <c r="J34" s="46">
        <v>945.91422584946304</v>
      </c>
      <c r="K34" s="46">
        <v>943.89066751746668</v>
      </c>
      <c r="L34" s="46">
        <v>912.5</v>
      </c>
      <c r="M34" s="46">
        <v>927.5</v>
      </c>
      <c r="N34" s="46">
        <v>878.51531898152132</v>
      </c>
      <c r="O34" s="46">
        <v>885.10187392492162</v>
      </c>
      <c r="P34" s="46">
        <v>812.30187392492167</v>
      </c>
      <c r="Q34" s="222"/>
      <c r="R34" s="222"/>
      <c r="S34" s="222"/>
      <c r="T34" s="222"/>
      <c r="U34" s="263"/>
      <c r="V34" s="222"/>
      <c r="W34" s="222"/>
      <c r="X34" s="222"/>
      <c r="Y34" s="263"/>
      <c r="Z34" s="222"/>
      <c r="AA34" s="222"/>
      <c r="AB34" s="222"/>
    </row>
    <row r="35" spans="1:28" s="11" customFormat="1" x14ac:dyDescent="0.2">
      <c r="B35" s="55" t="s">
        <v>83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46">
        <v>858</v>
      </c>
      <c r="J35" s="46">
        <v>1066</v>
      </c>
      <c r="K35" s="46">
        <v>924</v>
      </c>
      <c r="L35" s="46">
        <v>828</v>
      </c>
      <c r="M35" s="46">
        <v>818</v>
      </c>
      <c r="N35" s="46">
        <v>834.09999999999991</v>
      </c>
      <c r="O35" s="46">
        <v>703</v>
      </c>
      <c r="P35" s="46">
        <v>638.58000000000004</v>
      </c>
      <c r="Q35" s="222"/>
      <c r="R35" s="222"/>
      <c r="S35" s="222"/>
      <c r="T35" s="222"/>
      <c r="U35" s="263"/>
      <c r="V35" s="222"/>
      <c r="W35" s="222"/>
      <c r="X35" s="222"/>
      <c r="Y35" s="263"/>
      <c r="Z35" s="222"/>
      <c r="AA35" s="222"/>
      <c r="AB35" s="222"/>
    </row>
    <row r="36" spans="1:28" s="11" customFormat="1" x14ac:dyDescent="0.2">
      <c r="B36" s="55" t="s">
        <v>82</v>
      </c>
      <c r="C36" s="49">
        <v>1704.4</v>
      </c>
      <c r="D36" s="49">
        <v>1717.8</v>
      </c>
      <c r="E36" s="49">
        <v>1759.29</v>
      </c>
      <c r="F36" s="46">
        <v>1741.355</v>
      </c>
      <c r="G36" s="46">
        <v>1745</v>
      </c>
      <c r="H36" s="46">
        <v>1779</v>
      </c>
      <c r="I36" s="46">
        <v>1966.0300000000002</v>
      </c>
      <c r="J36" s="46">
        <v>2009.3465325499274</v>
      </c>
      <c r="K36" s="46">
        <v>1810.2077932556078</v>
      </c>
      <c r="L36" s="46">
        <v>1702.8400000000001</v>
      </c>
      <c r="M36" s="46">
        <v>2089.5500000000002</v>
      </c>
      <c r="N36" s="46">
        <v>2340.4869991516775</v>
      </c>
      <c r="O36" s="46">
        <v>2097.0749318526759</v>
      </c>
      <c r="P36" s="46">
        <v>1973.8587258526763</v>
      </c>
      <c r="Q36" s="222"/>
      <c r="R36" s="222"/>
      <c r="S36" s="222"/>
      <c r="T36" s="222"/>
      <c r="U36" s="263"/>
      <c r="V36" s="222"/>
      <c r="W36" s="222"/>
      <c r="X36" s="222"/>
      <c r="Y36" s="263"/>
      <c r="Z36" s="222"/>
      <c r="AA36" s="222"/>
      <c r="AB36" s="222"/>
    </row>
    <row r="37" spans="1:28" s="11" customFormat="1" x14ac:dyDescent="0.2">
      <c r="B37" s="55" t="s">
        <v>81</v>
      </c>
      <c r="C37" s="49">
        <v>6060.4809999999998</v>
      </c>
      <c r="D37" s="49">
        <v>6062.920553777768</v>
      </c>
      <c r="E37" s="49">
        <v>5893.683</v>
      </c>
      <c r="F37" s="46">
        <v>5935.1869999999999</v>
      </c>
      <c r="G37" s="46">
        <v>6042.95</v>
      </c>
      <c r="H37" s="46">
        <v>6072.95</v>
      </c>
      <c r="I37" s="46">
        <v>4405</v>
      </c>
      <c r="J37" s="46">
        <v>4391</v>
      </c>
      <c r="K37" s="46">
        <v>4395</v>
      </c>
      <c r="L37" s="46">
        <v>4385</v>
      </c>
      <c r="M37" s="46">
        <v>4298</v>
      </c>
      <c r="N37" s="46">
        <v>4001.3999999999996</v>
      </c>
      <c r="O37" s="46">
        <v>3819.2565</v>
      </c>
      <c r="P37" s="46">
        <v>3567.5875980000001</v>
      </c>
      <c r="Q37" s="222"/>
      <c r="R37" s="222"/>
      <c r="S37" s="222"/>
      <c r="T37" s="222"/>
      <c r="U37" s="263"/>
      <c r="V37" s="222"/>
      <c r="W37" s="222"/>
      <c r="X37" s="222"/>
      <c r="Y37" s="263"/>
      <c r="Z37" s="222"/>
      <c r="AA37" s="222"/>
      <c r="AB37" s="222"/>
    </row>
    <row r="38" spans="1:28" s="11" customFormat="1" x14ac:dyDescent="0.2">
      <c r="B38" s="55" t="s">
        <v>391</v>
      </c>
      <c r="C38" s="46" t="s">
        <v>11</v>
      </c>
      <c r="D38" s="46" t="s">
        <v>11</v>
      </c>
      <c r="E38" s="46" t="s">
        <v>11</v>
      </c>
      <c r="F38" s="46" t="s">
        <v>11</v>
      </c>
      <c r="G38" s="46" t="s">
        <v>11</v>
      </c>
      <c r="H38" s="46" t="s">
        <v>11</v>
      </c>
      <c r="I38" s="46">
        <v>1423</v>
      </c>
      <c r="J38" s="46">
        <v>1837</v>
      </c>
      <c r="K38" s="46">
        <v>1860</v>
      </c>
      <c r="L38" s="46">
        <v>1860</v>
      </c>
      <c r="M38" s="46">
        <v>1855</v>
      </c>
      <c r="N38" s="46">
        <v>1771.75</v>
      </c>
      <c r="O38" s="46">
        <v>1777.4499999999998</v>
      </c>
      <c r="P38" s="46">
        <v>1871.9355</v>
      </c>
      <c r="Q38" s="222"/>
      <c r="R38" s="222"/>
      <c r="S38" s="222"/>
      <c r="T38" s="222"/>
      <c r="U38" s="263"/>
      <c r="V38" s="222"/>
      <c r="W38" s="222"/>
      <c r="X38" s="222"/>
      <c r="Y38" s="263"/>
      <c r="Z38" s="222"/>
      <c r="AA38" s="222"/>
      <c r="AB38" s="222"/>
    </row>
    <row r="39" spans="1:28" s="11" customFormat="1" x14ac:dyDescent="0.2">
      <c r="B39" s="41" t="s">
        <v>445</v>
      </c>
      <c r="C39" s="49">
        <v>380.24099999999999</v>
      </c>
      <c r="D39" s="49">
        <v>380.60276975988177</v>
      </c>
      <c r="E39" s="49">
        <v>429.601</v>
      </c>
      <c r="F39" s="46">
        <v>562.47799999999995</v>
      </c>
      <c r="G39" s="46">
        <v>758.20750963533942</v>
      </c>
      <c r="H39" s="46">
        <v>590.52243080721598</v>
      </c>
      <c r="I39" s="46">
        <v>553.94999999999993</v>
      </c>
      <c r="J39" s="46">
        <v>563.38690969831055</v>
      </c>
      <c r="K39" s="46">
        <v>551.77393199368385</v>
      </c>
      <c r="L39" s="46">
        <v>553.0939319936839</v>
      </c>
      <c r="M39" s="46">
        <v>670.0839319936839</v>
      </c>
      <c r="N39" s="46">
        <v>533.70273553241452</v>
      </c>
      <c r="O39" s="46">
        <v>531.28895780633411</v>
      </c>
      <c r="P39" s="46">
        <v>493.28895780633411</v>
      </c>
      <c r="Q39" s="222"/>
      <c r="R39" s="222"/>
      <c r="S39" s="222"/>
      <c r="T39" s="222"/>
      <c r="U39" s="263"/>
      <c r="V39" s="222"/>
      <c r="W39" s="222"/>
      <c r="X39" s="222"/>
      <c r="Y39" s="263"/>
      <c r="Z39" s="222"/>
      <c r="AA39" s="222"/>
      <c r="AB39" s="222"/>
    </row>
    <row r="40" spans="1:28" s="11" customFormat="1" x14ac:dyDescent="0.2">
      <c r="B40" s="55" t="s">
        <v>79</v>
      </c>
      <c r="C40" s="49">
        <v>64</v>
      </c>
      <c r="D40" s="49">
        <v>65</v>
      </c>
      <c r="E40" s="49">
        <v>64</v>
      </c>
      <c r="F40" s="46">
        <v>65</v>
      </c>
      <c r="G40" s="46">
        <v>65</v>
      </c>
      <c r="H40" s="46">
        <v>58</v>
      </c>
      <c r="I40" s="46">
        <v>58</v>
      </c>
      <c r="J40" s="46">
        <v>58</v>
      </c>
      <c r="K40" s="46">
        <v>58</v>
      </c>
      <c r="L40" s="46">
        <v>58</v>
      </c>
      <c r="M40" s="46">
        <v>58</v>
      </c>
      <c r="N40" s="46">
        <v>55.099999999999994</v>
      </c>
      <c r="O40" s="46">
        <v>55.099999999999994</v>
      </c>
      <c r="P40" s="46">
        <v>50.46</v>
      </c>
      <c r="Q40" s="222"/>
      <c r="R40" s="222"/>
      <c r="S40" s="222"/>
      <c r="T40" s="222"/>
      <c r="U40" s="263"/>
      <c r="V40" s="222"/>
      <c r="W40" s="222"/>
      <c r="X40" s="222"/>
      <c r="Y40" s="263"/>
      <c r="Z40" s="222"/>
      <c r="AA40" s="222"/>
      <c r="AB40" s="222"/>
    </row>
    <row r="41" spans="1:28" s="11" customFormat="1" x14ac:dyDescent="0.2">
      <c r="B41" s="41" t="s">
        <v>434</v>
      </c>
      <c r="C41" s="49">
        <v>13349.505999999996</v>
      </c>
      <c r="D41" s="49">
        <v>19350.913146780578</v>
      </c>
      <c r="E41" s="49">
        <v>15631.555359999986</v>
      </c>
      <c r="F41" s="46">
        <v>8040.4144894083402</v>
      </c>
      <c r="G41" s="46">
        <v>7857.7296027275552</v>
      </c>
      <c r="H41" s="46">
        <v>14722.621891203058</v>
      </c>
      <c r="I41" s="46">
        <v>7755.9300000000185</v>
      </c>
      <c r="J41" s="46">
        <v>10520.286469252287</v>
      </c>
      <c r="K41" s="46">
        <v>10329.491783543515</v>
      </c>
      <c r="L41" s="46">
        <v>7234.756068006307</v>
      </c>
      <c r="M41" s="46">
        <v>3006.1360680063171</v>
      </c>
      <c r="N41" s="46">
        <v>1557.4357004807134</v>
      </c>
      <c r="O41" s="46">
        <v>3852.4983888495317</v>
      </c>
      <c r="P41" s="46">
        <v>2714.335304849541</v>
      </c>
      <c r="Q41" s="222"/>
      <c r="R41" s="222"/>
      <c r="S41" s="222"/>
      <c r="T41" s="222"/>
      <c r="U41" s="263"/>
      <c r="V41" s="222"/>
      <c r="W41" s="222"/>
      <c r="X41" s="222"/>
      <c r="Y41" s="263"/>
      <c r="Z41" s="222"/>
      <c r="AA41" s="222"/>
      <c r="AB41" s="222"/>
    </row>
    <row r="42" spans="1:28" s="11" customFormat="1" x14ac:dyDescent="0.2">
      <c r="B42" s="39" t="s">
        <v>78</v>
      </c>
      <c r="C42" s="44">
        <v>24152.937999999995</v>
      </c>
      <c r="D42" s="44">
        <v>30432.211867832011</v>
      </c>
      <c r="E42" s="44">
        <v>26653.505999999987</v>
      </c>
      <c r="F42" s="43">
        <v>19303.311129408339</v>
      </c>
      <c r="G42" s="43">
        <v>19517.299988141134</v>
      </c>
      <c r="H42" s="43">
        <v>26425.288790968101</v>
      </c>
      <c r="I42" s="43">
        <v>20286.310000000019</v>
      </c>
      <c r="J42" s="43">
        <v>23869.934137349988</v>
      </c>
      <c r="K42" s="43">
        <v>23364.364176310275</v>
      </c>
      <c r="L42" s="43">
        <v>19926.189999999991</v>
      </c>
      <c r="M42" s="43">
        <v>16114.27</v>
      </c>
      <c r="N42" s="43">
        <v>14244.890754146327</v>
      </c>
      <c r="O42" s="43">
        <v>15743.206652433462</v>
      </c>
      <c r="P42" s="43">
        <v>14011.516072433471</v>
      </c>
      <c r="Q42" s="222"/>
      <c r="R42" s="222"/>
      <c r="S42" s="222"/>
      <c r="T42" s="222"/>
      <c r="U42" s="263"/>
      <c r="V42" s="222"/>
      <c r="W42" s="222"/>
      <c r="X42" s="222"/>
      <c r="Y42" s="263"/>
      <c r="Z42" s="222"/>
      <c r="AA42" s="222"/>
      <c r="AB42" s="222"/>
    </row>
    <row r="43" spans="1:28" s="11" customFormat="1" x14ac:dyDescent="0.2">
      <c r="B43" s="55"/>
      <c r="C43" s="49"/>
      <c r="D43" s="49"/>
      <c r="E43" s="49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222"/>
      <c r="R43" s="222"/>
      <c r="S43" s="222"/>
      <c r="T43" s="222"/>
      <c r="U43" s="263"/>
      <c r="V43" s="222"/>
      <c r="W43" s="222"/>
      <c r="X43" s="222"/>
      <c r="Y43" s="263"/>
      <c r="Z43" s="222"/>
      <c r="AA43" s="222"/>
      <c r="AB43" s="222"/>
    </row>
    <row r="44" spans="1:28" s="11" customFormat="1" x14ac:dyDescent="0.2">
      <c r="A44" s="39" t="s">
        <v>77</v>
      </c>
      <c r="B44" s="12"/>
      <c r="C44" s="44">
        <v>121141.9</v>
      </c>
      <c r="D44" s="44">
        <v>128678.9</v>
      </c>
      <c r="E44" s="44">
        <v>123459.9</v>
      </c>
      <c r="F44" s="43">
        <v>115929.98000000001</v>
      </c>
      <c r="G44" s="43">
        <v>116112.41</v>
      </c>
      <c r="H44" s="43">
        <v>122885.4</v>
      </c>
      <c r="I44" s="43">
        <v>112554.23000000001</v>
      </c>
      <c r="J44" s="43">
        <v>117067.23999999999</v>
      </c>
      <c r="K44" s="43">
        <v>115937.81</v>
      </c>
      <c r="L44" s="43">
        <v>114513.28</v>
      </c>
      <c r="M44" s="43">
        <v>118131.3</v>
      </c>
      <c r="N44" s="43">
        <v>112219.70999999999</v>
      </c>
      <c r="O44" s="43">
        <v>107155</v>
      </c>
      <c r="P44" s="43">
        <f>100067.44</f>
        <v>100067.44</v>
      </c>
      <c r="Q44" s="222"/>
      <c r="R44" s="222"/>
      <c r="S44" s="222"/>
      <c r="T44" s="222"/>
      <c r="U44" s="263"/>
      <c r="V44" s="222"/>
      <c r="W44" s="222"/>
      <c r="X44" s="222"/>
      <c r="Y44" s="263"/>
      <c r="Z44" s="222"/>
      <c r="AA44" s="222"/>
      <c r="AB44" s="222"/>
    </row>
    <row r="45" spans="1:28" s="11" customFormat="1" ht="13.5" thickBo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22"/>
      <c r="R45" s="222"/>
      <c r="S45" s="222"/>
      <c r="T45" s="222"/>
      <c r="U45" s="263"/>
      <c r="V45" s="222"/>
      <c r="W45" s="222"/>
      <c r="X45" s="222"/>
      <c r="Y45" s="263"/>
      <c r="Z45" s="222"/>
      <c r="AA45" s="222"/>
      <c r="AB45" s="222"/>
    </row>
    <row r="46" spans="1:28" s="11" customFormat="1" x14ac:dyDescent="0.2">
      <c r="A46" s="520"/>
      <c r="C46" s="710"/>
      <c r="D46" s="710"/>
      <c r="E46" s="710"/>
      <c r="F46" s="710"/>
      <c r="G46" s="710"/>
      <c r="H46" s="710"/>
      <c r="I46" s="710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63"/>
      <c r="V46" s="222"/>
      <c r="W46" s="222"/>
      <c r="X46" s="222"/>
      <c r="Y46" s="263"/>
      <c r="Z46" s="222"/>
      <c r="AA46" s="222"/>
      <c r="AB46" s="222"/>
    </row>
    <row r="47" spans="1:28" s="11" customFormat="1" x14ac:dyDescent="0.2">
      <c r="A47" s="520" t="s">
        <v>435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63"/>
      <c r="V47" s="222"/>
      <c r="W47" s="222"/>
      <c r="X47" s="222"/>
      <c r="Y47" s="263"/>
      <c r="Z47" s="222"/>
      <c r="AA47" s="222"/>
      <c r="AB47" s="222"/>
    </row>
    <row r="48" spans="1:28" s="11" customFormat="1" ht="15" x14ac:dyDescent="0.25">
      <c r="A48" s="711" t="s">
        <v>557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63"/>
      <c r="V48" s="222"/>
      <c r="W48" s="222"/>
      <c r="X48" s="222"/>
      <c r="Y48" s="263"/>
      <c r="Z48" s="222"/>
      <c r="AA48" s="222"/>
      <c r="AB48" s="222"/>
    </row>
    <row r="49" spans="1:36" s="11" customFormat="1" x14ac:dyDescent="0.2">
      <c r="A49" s="203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63"/>
      <c r="V49" s="222"/>
      <c r="W49" s="222"/>
      <c r="X49" s="222"/>
      <c r="Y49" s="263"/>
      <c r="Z49" s="222"/>
      <c r="AA49" s="222"/>
      <c r="AB49" s="222"/>
    </row>
    <row r="50" spans="1:36" s="11" customFormat="1" x14ac:dyDescent="0.2">
      <c r="A50" s="3" t="s">
        <v>437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63"/>
      <c r="V50" s="222"/>
      <c r="W50" s="222"/>
      <c r="X50" s="222"/>
      <c r="Y50" s="263"/>
      <c r="Z50" s="222"/>
      <c r="AA50" s="222"/>
      <c r="AB50" s="222"/>
    </row>
    <row r="51" spans="1:36" s="11" customFormat="1" x14ac:dyDescent="0.2">
      <c r="A51" s="203" t="s">
        <v>436</v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63"/>
      <c r="V51" s="222"/>
      <c r="W51" s="222"/>
      <c r="X51" s="222"/>
      <c r="Y51" s="263"/>
      <c r="Z51" s="222"/>
      <c r="AA51" s="222"/>
      <c r="AB51" s="222"/>
    </row>
    <row r="52" spans="1:36" s="11" customFormat="1" ht="13.5" thickBot="1" x14ac:dyDescent="0.25">
      <c r="A52" s="42" t="s">
        <v>69</v>
      </c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63"/>
      <c r="V52" s="222"/>
      <c r="W52" s="521"/>
      <c r="X52" s="263"/>
      <c r="Y52" s="263"/>
      <c r="Z52" s="222"/>
      <c r="AA52" s="222"/>
      <c r="AB52" s="222"/>
    </row>
    <row r="53" spans="1:36" x14ac:dyDescent="0.2">
      <c r="A53" s="357"/>
      <c r="B53" s="358"/>
      <c r="C53" s="522"/>
      <c r="D53" s="522"/>
      <c r="E53" s="522"/>
      <c r="F53" s="522"/>
      <c r="G53" s="522"/>
      <c r="H53" s="522"/>
      <c r="I53" s="522"/>
      <c r="J53" s="522"/>
      <c r="K53" s="522"/>
      <c r="L53" s="522"/>
      <c r="M53" s="522"/>
      <c r="N53" s="522"/>
      <c r="O53" s="522"/>
      <c r="P53" s="522"/>
      <c r="Q53" s="522"/>
      <c r="R53" s="522"/>
      <c r="S53" s="522"/>
      <c r="T53" s="522"/>
      <c r="U53" s="522"/>
      <c r="V53" s="522"/>
      <c r="W53" s="522"/>
      <c r="X53" s="522"/>
      <c r="Y53" s="522"/>
      <c r="Z53" s="522"/>
      <c r="AA53" s="522"/>
      <c r="AB53" s="522"/>
      <c r="AC53" s="362"/>
      <c r="AD53" s="362"/>
      <c r="AE53" s="362"/>
      <c r="AF53" s="362"/>
      <c r="AG53" s="362"/>
      <c r="AH53" s="362"/>
      <c r="AI53" s="362"/>
    </row>
    <row r="54" spans="1:36" x14ac:dyDescent="0.2">
      <c r="A54" s="516"/>
      <c r="B54" s="517" t="s">
        <v>107</v>
      </c>
      <c r="C54" s="359">
        <v>1984</v>
      </c>
      <c r="D54" s="359">
        <v>1985</v>
      </c>
      <c r="E54" s="359">
        <v>1986</v>
      </c>
      <c r="F54" s="359">
        <v>1987</v>
      </c>
      <c r="G54" s="359">
        <v>1988</v>
      </c>
      <c r="H54" s="359">
        <v>1989</v>
      </c>
      <c r="I54" s="359">
        <v>1990</v>
      </c>
      <c r="J54" s="359">
        <v>1991</v>
      </c>
      <c r="K54" s="359">
        <v>1992</v>
      </c>
      <c r="L54" s="359">
        <v>1993</v>
      </c>
      <c r="M54" s="359">
        <v>1994</v>
      </c>
      <c r="N54" s="359">
        <v>1995</v>
      </c>
      <c r="O54" s="359">
        <v>1996</v>
      </c>
      <c r="P54" s="359">
        <v>1997</v>
      </c>
      <c r="Q54" s="359">
        <v>1998</v>
      </c>
      <c r="R54" s="359">
        <v>1999</v>
      </c>
      <c r="S54" s="359">
        <v>2000</v>
      </c>
      <c r="T54" s="359">
        <v>2001</v>
      </c>
      <c r="U54" s="359">
        <v>2002</v>
      </c>
      <c r="V54" s="359">
        <v>2003</v>
      </c>
      <c r="W54" s="359">
        <v>2004</v>
      </c>
      <c r="X54" s="359">
        <v>2005</v>
      </c>
      <c r="Y54" s="359">
        <v>2006</v>
      </c>
      <c r="Z54" s="359">
        <v>2007</v>
      </c>
      <c r="AA54" s="359">
        <v>2008</v>
      </c>
      <c r="AB54" s="359">
        <v>2009</v>
      </c>
      <c r="AC54" s="523">
        <v>2010</v>
      </c>
      <c r="AD54" s="523">
        <v>2011</v>
      </c>
      <c r="AE54" s="523">
        <v>2012</v>
      </c>
      <c r="AF54" s="523">
        <v>2013</v>
      </c>
      <c r="AG54" s="523">
        <v>2014</v>
      </c>
      <c r="AH54" s="523">
        <v>2015</v>
      </c>
      <c r="AI54" s="523">
        <v>2016</v>
      </c>
    </row>
    <row r="55" spans="1:36" ht="13.5" thickBot="1" x14ac:dyDescent="0.25">
      <c r="A55" s="360"/>
      <c r="B55" s="360"/>
      <c r="C55" s="524"/>
      <c r="D55" s="524"/>
      <c r="E55" s="524"/>
      <c r="F55" s="524"/>
      <c r="G55" s="524"/>
      <c r="H55" s="524"/>
      <c r="I55" s="524"/>
      <c r="J55" s="524"/>
      <c r="K55" s="524"/>
      <c r="L55" s="524"/>
      <c r="M55" s="363"/>
      <c r="N55" s="363"/>
      <c r="O55" s="363"/>
      <c r="P55" s="363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 t="s">
        <v>35</v>
      </c>
      <c r="AB55" s="364"/>
      <c r="AC55" s="365"/>
      <c r="AD55" s="365"/>
      <c r="AE55" s="365"/>
      <c r="AF55" s="365"/>
      <c r="AG55" s="365"/>
      <c r="AH55" s="365"/>
      <c r="AI55" s="525"/>
    </row>
    <row r="56" spans="1:36" x14ac:dyDescent="0.2">
      <c r="A56" s="2" t="s">
        <v>106</v>
      </c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AB56" s="308"/>
      <c r="AC56" s="518"/>
      <c r="AD56" s="518"/>
      <c r="AE56" s="518"/>
      <c r="AF56" s="518"/>
      <c r="AG56" s="518"/>
      <c r="AH56" s="518"/>
      <c r="AI56" s="518"/>
    </row>
    <row r="57" spans="1:36" x14ac:dyDescent="0.2">
      <c r="A57" s="39"/>
      <c r="B57" s="11" t="s">
        <v>105</v>
      </c>
      <c r="C57" s="309">
        <v>3082</v>
      </c>
      <c r="D57" s="309">
        <v>2935</v>
      </c>
      <c r="E57" s="309">
        <v>2563</v>
      </c>
      <c r="F57" s="309">
        <v>2705</v>
      </c>
      <c r="G57" s="309">
        <v>2887</v>
      </c>
      <c r="H57" s="309">
        <v>2642</v>
      </c>
      <c r="I57" s="309">
        <v>2701</v>
      </c>
      <c r="J57" s="309">
        <v>2751</v>
      </c>
      <c r="K57" s="309">
        <v>2921</v>
      </c>
      <c r="L57" s="309">
        <v>2571</v>
      </c>
      <c r="M57" s="309">
        <v>2430.6968825910935</v>
      </c>
      <c r="N57" s="527">
        <v>2348.1</v>
      </c>
      <c r="O57" s="309">
        <v>2158.1</v>
      </c>
      <c r="P57" s="309">
        <v>2071.6999999999998</v>
      </c>
      <c r="Q57" s="528">
        <v>1929</v>
      </c>
      <c r="R57" s="528">
        <v>1935</v>
      </c>
      <c r="S57" s="528">
        <v>2014</v>
      </c>
      <c r="T57" s="528">
        <v>1772</v>
      </c>
      <c r="U57" s="528">
        <v>1678</v>
      </c>
      <c r="V57" s="528">
        <v>1648</v>
      </c>
      <c r="W57" s="528">
        <v>1350</v>
      </c>
      <c r="X57" s="528">
        <v>1639.4</v>
      </c>
      <c r="Y57" s="528">
        <v>1818.7</v>
      </c>
      <c r="Z57" s="528">
        <v>1735</v>
      </c>
      <c r="AA57" s="528">
        <v>1564</v>
      </c>
      <c r="AB57" s="528">
        <v>1566</v>
      </c>
      <c r="AC57" s="49">
        <v>1565</v>
      </c>
      <c r="AD57" s="49">
        <v>1565.1290877220472</v>
      </c>
      <c r="AE57" s="49">
        <v>1677.2</v>
      </c>
      <c r="AF57" s="49">
        <v>1821.007956863888</v>
      </c>
      <c r="AG57" s="49">
        <v>1793.2546101393418</v>
      </c>
      <c r="AH57" s="49">
        <v>1704.4850284735774</v>
      </c>
      <c r="AI57" s="46" t="s">
        <v>11</v>
      </c>
      <c r="AJ57" s="49"/>
    </row>
    <row r="58" spans="1:36" x14ac:dyDescent="0.2">
      <c r="A58" s="2"/>
      <c r="B58" s="11" t="s">
        <v>104</v>
      </c>
      <c r="C58" s="309">
        <v>13848</v>
      </c>
      <c r="D58" s="309">
        <v>14060</v>
      </c>
      <c r="E58" s="309">
        <v>14837</v>
      </c>
      <c r="F58" s="309">
        <v>14377</v>
      </c>
      <c r="G58" s="309">
        <v>15784</v>
      </c>
      <c r="H58" s="309">
        <v>15515</v>
      </c>
      <c r="I58" s="309">
        <v>16091</v>
      </c>
      <c r="J58" s="309">
        <v>17498</v>
      </c>
      <c r="K58" s="309">
        <v>15729.699999999999</v>
      </c>
      <c r="L58" s="309">
        <v>14049.199999999999</v>
      </c>
      <c r="M58" s="309">
        <v>13033.1</v>
      </c>
      <c r="N58" s="527">
        <v>13114.8</v>
      </c>
      <c r="O58" s="309">
        <v>13629.299999999997</v>
      </c>
      <c r="P58" s="309">
        <v>11484.710000000001</v>
      </c>
      <c r="Q58" s="528">
        <v>11017.96</v>
      </c>
      <c r="R58" s="528">
        <v>12206.58</v>
      </c>
      <c r="S58" s="528">
        <v>8089.48</v>
      </c>
      <c r="T58" s="528">
        <v>9696.380000000001</v>
      </c>
      <c r="U58" s="528">
        <v>9256.89</v>
      </c>
      <c r="V58" s="528">
        <v>10148.380000000001</v>
      </c>
      <c r="W58" s="528">
        <v>9831</v>
      </c>
      <c r="X58" s="528">
        <v>9546.2999999999993</v>
      </c>
      <c r="Y58" s="528">
        <v>10620.9</v>
      </c>
      <c r="Z58" s="528">
        <v>11238</v>
      </c>
      <c r="AA58" s="528">
        <v>11026</v>
      </c>
      <c r="AB58" s="528">
        <v>11262</v>
      </c>
      <c r="AC58" s="49">
        <v>11548</v>
      </c>
      <c r="AD58" s="49">
        <v>11134.980011098567</v>
      </c>
      <c r="AE58" s="49">
        <v>10858.9</v>
      </c>
      <c r="AF58" s="49">
        <v>11116.945462255902</v>
      </c>
      <c r="AG58" s="49">
        <v>11132.173637711236</v>
      </c>
      <c r="AH58" s="49">
        <v>10975.19145872327</v>
      </c>
      <c r="AI58" s="49">
        <v>11327.57</v>
      </c>
      <c r="AJ58" s="49"/>
    </row>
    <row r="59" spans="1:36" x14ac:dyDescent="0.2">
      <c r="A59" s="2"/>
      <c r="B59" s="11" t="s">
        <v>103</v>
      </c>
      <c r="C59" s="309">
        <v>2562</v>
      </c>
      <c r="D59" s="309">
        <v>2773</v>
      </c>
      <c r="E59" s="309">
        <v>3075</v>
      </c>
      <c r="F59" s="309">
        <v>2997</v>
      </c>
      <c r="G59" s="309">
        <v>3155</v>
      </c>
      <c r="H59" s="309">
        <v>2930</v>
      </c>
      <c r="I59" s="309">
        <v>3165</v>
      </c>
      <c r="J59" s="309">
        <v>3226</v>
      </c>
      <c r="K59" s="309">
        <v>3505</v>
      </c>
      <c r="L59" s="309">
        <v>3445</v>
      </c>
      <c r="M59" s="309">
        <v>3004.0586419753085</v>
      </c>
      <c r="N59" s="527">
        <v>3083.3</v>
      </c>
      <c r="O59" s="309">
        <v>3715.3999999999996</v>
      </c>
      <c r="P59" s="309">
        <v>3516.5</v>
      </c>
      <c r="Q59" s="528">
        <v>3561</v>
      </c>
      <c r="R59" s="528">
        <v>3496</v>
      </c>
      <c r="S59" s="528">
        <v>2908</v>
      </c>
      <c r="T59" s="528">
        <v>3872</v>
      </c>
      <c r="U59" s="528">
        <v>3622</v>
      </c>
      <c r="V59" s="528">
        <v>2789</v>
      </c>
      <c r="W59" s="528">
        <v>2129.3000000000002</v>
      </c>
      <c r="X59" s="528">
        <v>2943.3</v>
      </c>
      <c r="Y59" s="528">
        <v>2893.4</v>
      </c>
      <c r="Z59" s="528">
        <v>3215</v>
      </c>
      <c r="AA59" s="528">
        <v>3273</v>
      </c>
      <c r="AB59" s="528">
        <v>3329</v>
      </c>
      <c r="AC59" s="49">
        <v>3079</v>
      </c>
      <c r="AD59" s="49">
        <v>3340.608982570775</v>
      </c>
      <c r="AE59" s="49">
        <v>3210</v>
      </c>
      <c r="AF59" s="49">
        <v>3103.3718157971439</v>
      </c>
      <c r="AG59" s="49">
        <v>2986.7547998814111</v>
      </c>
      <c r="AH59" s="49">
        <v>2990.2983991079604</v>
      </c>
      <c r="AI59" s="49">
        <v>2943.3</v>
      </c>
      <c r="AJ59" s="49"/>
    </row>
    <row r="60" spans="1:36" x14ac:dyDescent="0.2">
      <c r="A60" s="2"/>
      <c r="B60" s="11" t="s">
        <v>102</v>
      </c>
      <c r="C60" s="309">
        <v>4535</v>
      </c>
      <c r="D60" s="309">
        <v>4187</v>
      </c>
      <c r="E60" s="309">
        <v>4676</v>
      </c>
      <c r="F60" s="309">
        <v>4751</v>
      </c>
      <c r="G60" s="309">
        <v>4737</v>
      </c>
      <c r="H60" s="309">
        <v>4587</v>
      </c>
      <c r="I60" s="309">
        <v>5268</v>
      </c>
      <c r="J60" s="309">
        <v>5421</v>
      </c>
      <c r="K60" s="309">
        <v>5012.1000000000004</v>
      </c>
      <c r="L60" s="309">
        <v>4671.5</v>
      </c>
      <c r="M60" s="309">
        <v>4566.1565281385283</v>
      </c>
      <c r="N60" s="527">
        <v>4404.8</v>
      </c>
      <c r="O60" s="309">
        <v>4273.2000000000007</v>
      </c>
      <c r="P60" s="309">
        <v>3515.92</v>
      </c>
      <c r="Q60" s="528">
        <v>3788.48</v>
      </c>
      <c r="R60" s="528">
        <v>4051.94</v>
      </c>
      <c r="S60" s="528">
        <v>3472.23</v>
      </c>
      <c r="T60" s="528">
        <v>3633.75</v>
      </c>
      <c r="U60" s="528">
        <v>2778.8</v>
      </c>
      <c r="V60" s="528">
        <v>2561.5699999999997</v>
      </c>
      <c r="W60" s="528">
        <v>2564.6999999999998</v>
      </c>
      <c r="X60" s="528">
        <v>3066.4</v>
      </c>
      <c r="Y60" s="528">
        <v>3032</v>
      </c>
      <c r="Z60" s="528">
        <v>3080</v>
      </c>
      <c r="AA60" s="528">
        <v>3108</v>
      </c>
      <c r="AB60" s="528">
        <v>3380</v>
      </c>
      <c r="AC60" s="49">
        <v>3131</v>
      </c>
      <c r="AD60" s="49">
        <v>2835.2755326368861</v>
      </c>
      <c r="AE60" s="49">
        <v>2780.1</v>
      </c>
      <c r="AF60" s="49">
        <v>3023.3452013990091</v>
      </c>
      <c r="AG60" s="49">
        <v>3013.3118766676548</v>
      </c>
      <c r="AH60" s="49">
        <v>2894.1442403727451</v>
      </c>
      <c r="AI60" s="49">
        <v>2869.81</v>
      </c>
      <c r="AJ60" s="49"/>
    </row>
    <row r="61" spans="1:36" x14ac:dyDescent="0.2">
      <c r="A61" s="2"/>
      <c r="B61" s="11" t="s">
        <v>101</v>
      </c>
      <c r="C61" s="309">
        <v>6618</v>
      </c>
      <c r="D61" s="309">
        <v>8364</v>
      </c>
      <c r="E61" s="309">
        <v>7439</v>
      </c>
      <c r="F61" s="309">
        <v>7537</v>
      </c>
      <c r="G61" s="309">
        <v>7868</v>
      </c>
      <c r="H61" s="309">
        <v>6893</v>
      </c>
      <c r="I61" s="309">
        <v>7650</v>
      </c>
      <c r="J61" s="309">
        <v>7325</v>
      </c>
      <c r="K61" s="309">
        <v>7444</v>
      </c>
      <c r="L61" s="309">
        <v>7668</v>
      </c>
      <c r="M61" s="309">
        <v>6973.6945883410372</v>
      </c>
      <c r="N61" s="527">
        <v>8201.7999999999993</v>
      </c>
      <c r="O61" s="309">
        <v>9324.9000000000015</v>
      </c>
      <c r="P61" s="309">
        <v>8844.6</v>
      </c>
      <c r="Q61" s="528">
        <v>9529</v>
      </c>
      <c r="R61" s="528">
        <v>9228</v>
      </c>
      <c r="S61" s="528">
        <v>9058</v>
      </c>
      <c r="T61" s="528">
        <v>8603</v>
      </c>
      <c r="U61" s="528">
        <v>8387</v>
      </c>
      <c r="V61" s="528">
        <v>8480</v>
      </c>
      <c r="W61" s="528">
        <v>8591.5</v>
      </c>
      <c r="X61" s="528">
        <v>8560</v>
      </c>
      <c r="Y61" s="528">
        <v>8235.5</v>
      </c>
      <c r="Z61" s="528">
        <v>8373</v>
      </c>
      <c r="AA61" s="528">
        <v>8575</v>
      </c>
      <c r="AB61" s="528">
        <v>8850</v>
      </c>
      <c r="AC61" s="49">
        <v>8589</v>
      </c>
      <c r="AD61" s="49">
        <v>9000.1537572475554</v>
      </c>
      <c r="AE61" s="49">
        <v>8858.7000000000007</v>
      </c>
      <c r="AF61" s="49">
        <v>8945.4485864179533</v>
      </c>
      <c r="AG61" s="49">
        <v>9533.2747939519722</v>
      </c>
      <c r="AH61" s="49">
        <v>9159.2113993867224</v>
      </c>
      <c r="AI61" s="49">
        <v>8889.1</v>
      </c>
      <c r="AJ61" s="49"/>
    </row>
    <row r="62" spans="1:36" x14ac:dyDescent="0.2">
      <c r="A62" s="2"/>
      <c r="B62" s="11" t="s">
        <v>100</v>
      </c>
      <c r="C62" s="309">
        <v>1514</v>
      </c>
      <c r="D62" s="309">
        <v>1831</v>
      </c>
      <c r="E62" s="309">
        <v>2114</v>
      </c>
      <c r="F62" s="309">
        <v>2172</v>
      </c>
      <c r="G62" s="309">
        <v>2116</v>
      </c>
      <c r="H62" s="309">
        <v>2128</v>
      </c>
      <c r="I62" s="309">
        <v>2170</v>
      </c>
      <c r="J62" s="309">
        <v>2181</v>
      </c>
      <c r="K62" s="309">
        <v>2031</v>
      </c>
      <c r="L62" s="309">
        <v>2102</v>
      </c>
      <c r="M62" s="309">
        <v>1998.8539577836409</v>
      </c>
      <c r="N62" s="527">
        <v>2145.5</v>
      </c>
      <c r="O62" s="309">
        <v>2454.6999999999998</v>
      </c>
      <c r="P62" s="309">
        <v>2312.7999999999997</v>
      </c>
      <c r="Q62" s="528">
        <v>2298</v>
      </c>
      <c r="R62" s="528">
        <v>2549</v>
      </c>
      <c r="S62" s="528">
        <v>1739</v>
      </c>
      <c r="T62" s="528">
        <v>1363</v>
      </c>
      <c r="U62" s="528">
        <v>1318</v>
      </c>
      <c r="V62" s="528">
        <v>1987</v>
      </c>
      <c r="W62" s="528">
        <v>1862.5</v>
      </c>
      <c r="X62" s="528">
        <v>2123.9</v>
      </c>
      <c r="Y62" s="528">
        <v>2152.8000000000002</v>
      </c>
      <c r="Z62" s="528">
        <v>2073</v>
      </c>
      <c r="AA62" s="528">
        <v>1702</v>
      </c>
      <c r="AB62" s="528">
        <v>1694</v>
      </c>
      <c r="AC62" s="49">
        <v>1680</v>
      </c>
      <c r="AD62" s="49">
        <v>1705.7340991292444</v>
      </c>
      <c r="AE62" s="49">
        <v>1672.1</v>
      </c>
      <c r="AF62" s="49">
        <v>1600.6194403963859</v>
      </c>
      <c r="AG62" s="49">
        <v>1572.3323273050696</v>
      </c>
      <c r="AH62" s="49">
        <v>1582.9197742025408</v>
      </c>
      <c r="AI62" s="49">
        <v>1572.5</v>
      </c>
      <c r="AJ62" s="49"/>
    </row>
    <row r="63" spans="1:36" x14ac:dyDescent="0.2">
      <c r="A63" s="2"/>
      <c r="B63" s="39" t="s">
        <v>78</v>
      </c>
      <c r="C63" s="529">
        <v>32159</v>
      </c>
      <c r="D63" s="529">
        <v>34150</v>
      </c>
      <c r="E63" s="529">
        <v>34704</v>
      </c>
      <c r="F63" s="529">
        <v>34539</v>
      </c>
      <c r="G63" s="529">
        <v>36547</v>
      </c>
      <c r="H63" s="529">
        <v>34695</v>
      </c>
      <c r="I63" s="529">
        <v>37045</v>
      </c>
      <c r="J63" s="529">
        <v>38402</v>
      </c>
      <c r="K63" s="529">
        <v>36642.799999999996</v>
      </c>
      <c r="L63" s="529">
        <v>34506.699999999997</v>
      </c>
      <c r="M63" s="529">
        <v>32006.560598829608</v>
      </c>
      <c r="N63" s="529">
        <v>33298.300000000003</v>
      </c>
      <c r="O63" s="529">
        <v>35555.599999999991</v>
      </c>
      <c r="P63" s="529">
        <v>31746.23</v>
      </c>
      <c r="Q63" s="529">
        <v>32123.439999999999</v>
      </c>
      <c r="R63" s="529">
        <v>33466.520000000004</v>
      </c>
      <c r="S63" s="529">
        <v>27280.71</v>
      </c>
      <c r="T63" s="529">
        <v>28940.13</v>
      </c>
      <c r="U63" s="529">
        <v>27040.69</v>
      </c>
      <c r="V63" s="529">
        <v>27613.95</v>
      </c>
      <c r="W63" s="529">
        <v>26329</v>
      </c>
      <c r="X63" s="529">
        <v>27879.300000000003</v>
      </c>
      <c r="Y63" s="529">
        <v>28753.3</v>
      </c>
      <c r="Z63" s="529">
        <v>29714</v>
      </c>
      <c r="AA63" s="529">
        <v>29248</v>
      </c>
      <c r="AB63" s="529">
        <v>30081</v>
      </c>
      <c r="AC63" s="44">
        <v>29592</v>
      </c>
      <c r="AD63" s="44">
        <v>29581.881470405075</v>
      </c>
      <c r="AE63" s="44">
        <v>29057</v>
      </c>
      <c r="AF63" s="44">
        <v>29610.738463130281</v>
      </c>
      <c r="AG63" s="44">
        <v>30031.102045656688</v>
      </c>
      <c r="AH63" s="44">
        <v>29306.250300266816</v>
      </c>
      <c r="AI63" s="44">
        <v>27602.28</v>
      </c>
      <c r="AJ63" s="49"/>
    </row>
    <row r="64" spans="1:36" x14ac:dyDescent="0.2">
      <c r="A64" s="59"/>
      <c r="B64" s="12"/>
      <c r="C64" s="529"/>
      <c r="D64" s="529"/>
      <c r="E64" s="529"/>
      <c r="F64" s="529"/>
      <c r="G64" s="529"/>
      <c r="H64" s="529"/>
      <c r="I64" s="529"/>
      <c r="J64" s="529"/>
      <c r="K64" s="529"/>
      <c r="L64" s="529"/>
      <c r="M64" s="529"/>
      <c r="N64" s="529"/>
      <c r="O64" s="529"/>
      <c r="P64" s="529"/>
      <c r="Q64" s="529"/>
      <c r="R64" s="529"/>
      <c r="S64" s="529"/>
      <c r="T64" s="529"/>
      <c r="U64" s="529"/>
      <c r="V64" s="529"/>
      <c r="W64" s="529"/>
      <c r="X64" s="529"/>
      <c r="Y64" s="529"/>
      <c r="Z64" s="529"/>
      <c r="AA64" s="529"/>
      <c r="AB64" s="529"/>
      <c r="AJ64" s="49"/>
    </row>
    <row r="65" spans="1:36" x14ac:dyDescent="0.2">
      <c r="A65" s="2" t="s">
        <v>99</v>
      </c>
      <c r="B65" s="41"/>
      <c r="C65" s="526"/>
      <c r="D65" s="526"/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1"/>
      <c r="P65" s="1"/>
      <c r="W65" s="308"/>
      <c r="X65" s="308"/>
      <c r="Y65" s="308"/>
      <c r="Z65" s="308"/>
      <c r="AA65" s="308"/>
      <c r="AB65" s="308"/>
      <c r="AC65" s="518"/>
      <c r="AD65" s="518"/>
      <c r="AE65" s="518"/>
      <c r="AF65" s="518"/>
      <c r="AG65" s="518"/>
      <c r="AH65" s="518"/>
      <c r="AI65" s="518"/>
      <c r="AJ65" s="49"/>
    </row>
    <row r="66" spans="1:36" x14ac:dyDescent="0.2">
      <c r="A66" s="2"/>
      <c r="B66" s="11" t="s">
        <v>98</v>
      </c>
      <c r="C66" s="309">
        <v>11587</v>
      </c>
      <c r="D66" s="309">
        <v>11033</v>
      </c>
      <c r="E66" s="309">
        <v>11399</v>
      </c>
      <c r="F66" s="309">
        <v>11500</v>
      </c>
      <c r="G66" s="309">
        <v>10638</v>
      </c>
      <c r="H66" s="309">
        <v>9176</v>
      </c>
      <c r="I66" s="309">
        <v>8251</v>
      </c>
      <c r="J66" s="309">
        <v>8486</v>
      </c>
      <c r="K66" s="309">
        <v>8457.2999999999993</v>
      </c>
      <c r="L66" s="309">
        <v>7671.5</v>
      </c>
      <c r="M66" s="309">
        <v>7034.0545221843004</v>
      </c>
      <c r="N66" s="527">
        <v>6126.8</v>
      </c>
      <c r="O66" s="309">
        <v>5678.2</v>
      </c>
      <c r="P66" s="309">
        <v>5537.49</v>
      </c>
      <c r="Q66" s="528">
        <v>5096.7299999999996</v>
      </c>
      <c r="R66" s="528">
        <v>5655.74</v>
      </c>
      <c r="S66" s="528">
        <v>4979.67</v>
      </c>
      <c r="T66" s="528">
        <v>4092.7799999999997</v>
      </c>
      <c r="U66" s="528">
        <v>3463.04</v>
      </c>
      <c r="V66" s="528">
        <v>4262.43</v>
      </c>
      <c r="W66" s="528">
        <v>3264.6509999999998</v>
      </c>
      <c r="X66" s="528">
        <v>4038.49</v>
      </c>
      <c r="Y66" s="528">
        <v>3268.71</v>
      </c>
      <c r="Z66" s="528">
        <v>3128.32</v>
      </c>
      <c r="AA66" s="528">
        <v>3029.4110000000001</v>
      </c>
      <c r="AB66" s="528">
        <v>3024.85</v>
      </c>
      <c r="AC66" s="49">
        <v>3040.84</v>
      </c>
      <c r="AD66" s="49">
        <v>3040.6807348647671</v>
      </c>
      <c r="AE66" s="49">
        <v>3072.9769999999999</v>
      </c>
      <c r="AF66" s="49">
        <v>3363.1994074613813</v>
      </c>
      <c r="AG66" s="49">
        <v>3102.2313726652828</v>
      </c>
      <c r="AH66" s="49">
        <v>3207.7593034924935</v>
      </c>
      <c r="AI66" s="49">
        <v>3286.06</v>
      </c>
      <c r="AJ66" s="49"/>
    </row>
    <row r="67" spans="1:36" x14ac:dyDescent="0.2">
      <c r="A67" s="2"/>
      <c r="B67" s="11" t="s">
        <v>97</v>
      </c>
      <c r="C67" s="309">
        <v>7174</v>
      </c>
      <c r="D67" s="309">
        <v>7202</v>
      </c>
      <c r="E67" s="309">
        <v>6262.9090604822422</v>
      </c>
      <c r="F67" s="309">
        <v>5373.1279492629992</v>
      </c>
      <c r="G67" s="309">
        <v>5393.1306476426989</v>
      </c>
      <c r="H67" s="309">
        <v>5358.4275686159517</v>
      </c>
      <c r="I67" s="309">
        <v>4220.5706436645942</v>
      </c>
      <c r="J67" s="309">
        <v>4061.1363335646342</v>
      </c>
      <c r="K67" s="309">
        <v>3702.0645407772004</v>
      </c>
      <c r="L67" s="309">
        <v>3575.5922982441157</v>
      </c>
      <c r="M67" s="309">
        <v>3160.8</v>
      </c>
      <c r="N67" s="527">
        <v>4788</v>
      </c>
      <c r="O67" s="309">
        <v>3708.6</v>
      </c>
      <c r="P67" s="309">
        <v>2457.1999999999998</v>
      </c>
      <c r="Q67" s="528">
        <v>2867</v>
      </c>
      <c r="R67" s="528">
        <v>2481</v>
      </c>
      <c r="S67" s="528">
        <v>2704</v>
      </c>
      <c r="T67" s="528">
        <v>2222</v>
      </c>
      <c r="U67" s="528">
        <v>2062.61</v>
      </c>
      <c r="V67" s="528">
        <v>2445.1999999999998</v>
      </c>
      <c r="W67" s="528">
        <v>2078.733764586937</v>
      </c>
      <c r="X67" s="528">
        <v>2961.7169689314401</v>
      </c>
      <c r="Y67" s="528">
        <v>2840.5566247030583</v>
      </c>
      <c r="Z67" s="528">
        <v>2734.34365253845</v>
      </c>
      <c r="AA67" s="528">
        <v>2556.2239806009898</v>
      </c>
      <c r="AB67" s="528">
        <v>2368.3040314269547</v>
      </c>
      <c r="AC67" s="49">
        <v>2209.2218898068627</v>
      </c>
      <c r="AD67" s="49">
        <v>2133.4196777242637</v>
      </c>
      <c r="AE67" s="49">
        <v>2462.8097089114658</v>
      </c>
      <c r="AF67" s="49">
        <v>2649.3324384944422</v>
      </c>
      <c r="AG67" s="49">
        <v>2340.4979785197047</v>
      </c>
      <c r="AH67" s="49">
        <v>2321.8465861418622</v>
      </c>
      <c r="AI67" s="49">
        <v>2274.7833545161643</v>
      </c>
      <c r="AJ67" s="49"/>
    </row>
    <row r="68" spans="1:36" x14ac:dyDescent="0.2">
      <c r="A68" s="2"/>
      <c r="B68" s="11" t="s">
        <v>96</v>
      </c>
      <c r="C68" s="309">
        <v>5750</v>
      </c>
      <c r="D68" s="309">
        <v>6661</v>
      </c>
      <c r="E68" s="309">
        <v>3333.2795889071353</v>
      </c>
      <c r="F68" s="309">
        <v>3046.0146119360429</v>
      </c>
      <c r="G68" s="309">
        <v>3363.6932818875302</v>
      </c>
      <c r="H68" s="309">
        <v>3825.1381589948423</v>
      </c>
      <c r="I68" s="309">
        <v>3738.6557541963916</v>
      </c>
      <c r="J68" s="309">
        <v>3634.8557148059112</v>
      </c>
      <c r="K68" s="309">
        <v>3116.6664199708853</v>
      </c>
      <c r="L68" s="309">
        <v>3243.9396578686992</v>
      </c>
      <c r="M68" s="309">
        <v>3233.7</v>
      </c>
      <c r="N68" s="527">
        <v>2934.9</v>
      </c>
      <c r="O68" s="309">
        <v>2930.3</v>
      </c>
      <c r="P68" s="309">
        <v>2099.7199999999998</v>
      </c>
      <c r="Q68" s="528">
        <v>2032.26</v>
      </c>
      <c r="R68" s="528">
        <v>1729.09</v>
      </c>
      <c r="S68" s="528">
        <v>1480.75</v>
      </c>
      <c r="T68" s="528">
        <v>1541.9</v>
      </c>
      <c r="U68" s="528">
        <v>1459.55</v>
      </c>
      <c r="V68" s="528">
        <v>1516.51</v>
      </c>
      <c r="W68" s="528">
        <v>1482.7</v>
      </c>
      <c r="X68" s="528">
        <v>2157.5</v>
      </c>
      <c r="Y68" s="528">
        <v>1676.7</v>
      </c>
      <c r="Z68" s="528">
        <v>1453.1</v>
      </c>
      <c r="AA68" s="528">
        <v>1423.4</v>
      </c>
      <c r="AB68" s="528">
        <v>1544.9549999999999</v>
      </c>
      <c r="AC68" s="49">
        <v>1549.3415</v>
      </c>
      <c r="AD68" s="49">
        <v>1542.19525</v>
      </c>
      <c r="AE68" s="49">
        <v>1612.53775</v>
      </c>
      <c r="AF68" s="49">
        <v>1563.44</v>
      </c>
      <c r="AG68" s="49">
        <v>1488.04</v>
      </c>
      <c r="AH68" s="49">
        <v>1473.1765263828599</v>
      </c>
      <c r="AI68" s="49">
        <v>1401.1575</v>
      </c>
      <c r="AJ68" s="49"/>
    </row>
    <row r="69" spans="1:36" x14ac:dyDescent="0.2">
      <c r="A69" s="2"/>
      <c r="B69" s="11" t="s">
        <v>95</v>
      </c>
      <c r="C69" s="309">
        <v>8460</v>
      </c>
      <c r="D69" s="309">
        <v>8428</v>
      </c>
      <c r="E69" s="309">
        <v>8985.8799423112268</v>
      </c>
      <c r="F69" s="309">
        <v>7940.9969468618865</v>
      </c>
      <c r="G69" s="309">
        <v>8164.3078209544783</v>
      </c>
      <c r="H69" s="309">
        <v>7499.5344171638972</v>
      </c>
      <c r="I69" s="309">
        <v>7396.0117898016124</v>
      </c>
      <c r="J69" s="309">
        <v>7555.2113256655384</v>
      </c>
      <c r="K69" s="309">
        <v>6769.185697433184</v>
      </c>
      <c r="L69" s="309">
        <v>6640.2257598657634</v>
      </c>
      <c r="M69" s="309">
        <v>5445.8770767838214</v>
      </c>
      <c r="N69" s="527">
        <v>6192.5999999999995</v>
      </c>
      <c r="O69" s="309">
        <v>6269.6</v>
      </c>
      <c r="P69" s="309">
        <v>5248.5</v>
      </c>
      <c r="Q69" s="528">
        <v>5195.0600000000004</v>
      </c>
      <c r="R69" s="528">
        <v>5255.12</v>
      </c>
      <c r="S69" s="528">
        <v>5022.25</v>
      </c>
      <c r="T69" s="528">
        <v>4940.55</v>
      </c>
      <c r="U69" s="528">
        <v>4666.0600000000004</v>
      </c>
      <c r="V69" s="528">
        <v>4813.46</v>
      </c>
      <c r="W69" s="528">
        <v>2574.0662354130627</v>
      </c>
      <c r="X69" s="528">
        <v>3583.0830310685601</v>
      </c>
      <c r="Y69" s="528">
        <v>2769.4433752969417</v>
      </c>
      <c r="Z69" s="528">
        <v>2911.3563474615498</v>
      </c>
      <c r="AA69" s="528">
        <v>3038.3760193990106</v>
      </c>
      <c r="AB69" s="528">
        <v>3080.6809685730454</v>
      </c>
      <c r="AC69" s="49">
        <v>3021.5586101931372</v>
      </c>
      <c r="AD69" s="49">
        <v>3121.3120722757367</v>
      </c>
      <c r="AE69" s="49">
        <v>3380.3695410885339</v>
      </c>
      <c r="AF69" s="49">
        <v>3494.2275615055578</v>
      </c>
      <c r="AG69" s="49">
        <v>3450.1820214802956</v>
      </c>
      <c r="AH69" s="49">
        <v>3503.2829493605072</v>
      </c>
      <c r="AI69" s="49">
        <v>3547.7691454838355</v>
      </c>
      <c r="AJ69" s="49"/>
    </row>
    <row r="70" spans="1:36" x14ac:dyDescent="0.2">
      <c r="A70" s="2"/>
      <c r="B70" s="11" t="s">
        <v>94</v>
      </c>
      <c r="C70" s="309">
        <v>16747</v>
      </c>
      <c r="D70" s="309">
        <v>17588</v>
      </c>
      <c r="E70" s="309">
        <v>17672</v>
      </c>
      <c r="F70" s="309">
        <v>17241</v>
      </c>
      <c r="G70" s="309">
        <v>17409</v>
      </c>
      <c r="H70" s="309">
        <v>17470</v>
      </c>
      <c r="I70" s="309">
        <v>18541</v>
      </c>
      <c r="J70" s="309">
        <v>19711</v>
      </c>
      <c r="K70" s="309">
        <v>19301.8</v>
      </c>
      <c r="L70" s="309">
        <v>18785.8</v>
      </c>
      <c r="M70" s="309">
        <v>16761.036309706455</v>
      </c>
      <c r="N70" s="527">
        <v>17648.100000000002</v>
      </c>
      <c r="O70" s="309">
        <v>15616.3</v>
      </c>
      <c r="P70" s="309">
        <v>13382.089999999998</v>
      </c>
      <c r="Q70" s="528">
        <v>14355.83</v>
      </c>
      <c r="R70" s="528">
        <v>11967.52</v>
      </c>
      <c r="S70" s="528">
        <v>11162.66</v>
      </c>
      <c r="T70" s="528">
        <v>9489.52</v>
      </c>
      <c r="U70" s="528">
        <v>9434.4699999999993</v>
      </c>
      <c r="V70" s="528">
        <v>11418.8</v>
      </c>
      <c r="W70" s="528">
        <v>10374</v>
      </c>
      <c r="X70" s="528">
        <v>9863.1</v>
      </c>
      <c r="Y70" s="528">
        <v>10252.200000000001</v>
      </c>
      <c r="Z70" s="528">
        <v>9671</v>
      </c>
      <c r="AA70" s="528">
        <v>9436</v>
      </c>
      <c r="AB70" s="528">
        <v>8950</v>
      </c>
      <c r="AC70" s="49">
        <v>8890</v>
      </c>
      <c r="AD70" s="49">
        <v>8905</v>
      </c>
      <c r="AE70" s="49">
        <v>9357</v>
      </c>
      <c r="AF70" s="49">
        <v>9455.1650000000009</v>
      </c>
      <c r="AG70" s="49">
        <v>9228.76</v>
      </c>
      <c r="AH70" s="49">
        <v>9251.1471092349966</v>
      </c>
      <c r="AI70" s="49">
        <v>9121.06</v>
      </c>
      <c r="AJ70" s="49"/>
    </row>
    <row r="71" spans="1:36" x14ac:dyDescent="0.2">
      <c r="A71" s="2"/>
      <c r="B71" s="55" t="s">
        <v>93</v>
      </c>
      <c r="C71" s="309">
        <v>1504</v>
      </c>
      <c r="D71" s="309">
        <v>2329</v>
      </c>
      <c r="E71" s="309">
        <v>2964</v>
      </c>
      <c r="F71" s="309">
        <v>3017</v>
      </c>
      <c r="G71" s="309">
        <v>3821</v>
      </c>
      <c r="H71" s="309">
        <v>5146</v>
      </c>
      <c r="I71" s="309">
        <v>5893</v>
      </c>
      <c r="J71" s="309">
        <v>6252</v>
      </c>
      <c r="K71" s="309">
        <v>5264</v>
      </c>
      <c r="L71" s="309">
        <v>5917.7</v>
      </c>
      <c r="M71" s="309">
        <v>5822.2</v>
      </c>
      <c r="N71" s="527">
        <v>6593.8</v>
      </c>
      <c r="O71" s="309">
        <v>6659.1999999999989</v>
      </c>
      <c r="P71" s="309">
        <v>7204.23</v>
      </c>
      <c r="Q71" s="528">
        <v>7229.9400000000005</v>
      </c>
      <c r="R71" s="528">
        <v>7542.8099999999995</v>
      </c>
      <c r="S71" s="528">
        <v>7182.26</v>
      </c>
      <c r="T71" s="528">
        <v>5997.6</v>
      </c>
      <c r="U71" s="528">
        <v>6159.13</v>
      </c>
      <c r="V71" s="528">
        <v>7832.72</v>
      </c>
      <c r="W71" s="528">
        <v>6810</v>
      </c>
      <c r="X71" s="528">
        <v>8783.2000000000007</v>
      </c>
      <c r="Y71" s="528">
        <v>7403.6</v>
      </c>
      <c r="Z71" s="528">
        <v>7145</v>
      </c>
      <c r="AA71" s="528">
        <v>7230</v>
      </c>
      <c r="AB71" s="528">
        <v>7578</v>
      </c>
      <c r="AC71" s="49">
        <v>7606</v>
      </c>
      <c r="AD71" s="49">
        <v>7453.63733221231</v>
      </c>
      <c r="AE71" s="49">
        <v>7955.1</v>
      </c>
      <c r="AF71" s="49">
        <v>8003.4929999999995</v>
      </c>
      <c r="AG71" s="49">
        <v>7170.64</v>
      </c>
      <c r="AH71" s="49">
        <v>7117.3125339492653</v>
      </c>
      <c r="AI71" s="49">
        <v>7125.85</v>
      </c>
      <c r="AJ71" s="49"/>
    </row>
    <row r="72" spans="1:36" x14ac:dyDescent="0.2">
      <c r="A72" s="39"/>
      <c r="B72" s="39" t="s">
        <v>78</v>
      </c>
      <c r="C72" s="529">
        <v>51222</v>
      </c>
      <c r="D72" s="529">
        <v>53241</v>
      </c>
      <c r="E72" s="529">
        <v>50617.068591700605</v>
      </c>
      <c r="F72" s="529">
        <v>48118.139508060929</v>
      </c>
      <c r="G72" s="529">
        <v>48789.131750484703</v>
      </c>
      <c r="H72" s="529">
        <v>48475.100144774697</v>
      </c>
      <c r="I72" s="529">
        <v>48040.238187662602</v>
      </c>
      <c r="J72" s="529">
        <v>49700.203374036086</v>
      </c>
      <c r="K72" s="529">
        <v>46611.016658181266</v>
      </c>
      <c r="L72" s="529">
        <v>45834.757715978572</v>
      </c>
      <c r="M72" s="529">
        <v>41457.667908674572</v>
      </c>
      <c r="N72" s="529">
        <v>44284.200000000004</v>
      </c>
      <c r="O72" s="529">
        <v>40862.199999999997</v>
      </c>
      <c r="P72" s="529">
        <v>35929.229999999996</v>
      </c>
      <c r="Q72" s="529">
        <v>36776.82</v>
      </c>
      <c r="R72" s="529">
        <v>34631.279999999999</v>
      </c>
      <c r="S72" s="529">
        <v>32531.590000000004</v>
      </c>
      <c r="T72" s="529">
        <v>28284.35</v>
      </c>
      <c r="U72" s="529">
        <v>27244.86</v>
      </c>
      <c r="V72" s="529">
        <v>32289.119999999999</v>
      </c>
      <c r="W72" s="529">
        <v>26584.150999999998</v>
      </c>
      <c r="X72" s="529">
        <v>31387.09</v>
      </c>
      <c r="Y72" s="529">
        <v>28211.21</v>
      </c>
      <c r="Z72" s="529">
        <v>27043.119999999999</v>
      </c>
      <c r="AA72" s="529">
        <v>26713.411</v>
      </c>
      <c r="AB72" s="529">
        <v>26546.79</v>
      </c>
      <c r="AC72" s="44">
        <v>26316.962</v>
      </c>
      <c r="AD72" s="44">
        <v>26196.245067077078</v>
      </c>
      <c r="AE72" s="44">
        <v>27840.794000000002</v>
      </c>
      <c r="AF72" s="44">
        <v>28528.857407461383</v>
      </c>
      <c r="AG72" s="44">
        <v>26780.351372665282</v>
      </c>
      <c r="AH72" s="44">
        <v>26874.525008561985</v>
      </c>
      <c r="AI72" s="44">
        <v>26756.68</v>
      </c>
      <c r="AJ72" s="49"/>
    </row>
    <row r="73" spans="1:36" x14ac:dyDescent="0.2">
      <c r="A73" s="2"/>
      <c r="B73" s="55"/>
      <c r="C73" s="529"/>
      <c r="D73" s="529"/>
      <c r="E73" s="529"/>
      <c r="F73" s="529"/>
      <c r="G73" s="529"/>
      <c r="H73" s="529"/>
      <c r="I73" s="529"/>
      <c r="J73" s="529"/>
      <c r="K73" s="529"/>
      <c r="L73" s="529"/>
      <c r="M73" s="529"/>
      <c r="N73" s="529"/>
      <c r="O73" s="529"/>
      <c r="P73" s="529"/>
      <c r="Q73" s="529"/>
      <c r="R73" s="529"/>
      <c r="S73" s="529"/>
      <c r="T73" s="529"/>
      <c r="U73" s="529"/>
      <c r="V73" s="529"/>
      <c r="W73" s="529"/>
      <c r="X73" s="529"/>
      <c r="Y73" s="529"/>
      <c r="Z73" s="529"/>
      <c r="AA73" s="529"/>
      <c r="AB73" s="529"/>
      <c r="AJ73" s="49"/>
    </row>
    <row r="74" spans="1:36" x14ac:dyDescent="0.2">
      <c r="A74" s="59" t="s">
        <v>92</v>
      </c>
      <c r="B74" s="12"/>
      <c r="W74" s="308"/>
      <c r="X74" s="308"/>
      <c r="Y74" s="308"/>
      <c r="Z74" s="308"/>
      <c r="AA74" s="308"/>
      <c r="AB74" s="308"/>
      <c r="AC74" s="518"/>
      <c r="AD74" s="518"/>
      <c r="AE74" s="518"/>
      <c r="AF74" s="518"/>
      <c r="AG74" s="518"/>
      <c r="AH74" s="518"/>
      <c r="AI74" s="518"/>
      <c r="AJ74" s="49"/>
    </row>
    <row r="75" spans="1:36" x14ac:dyDescent="0.2">
      <c r="A75" s="59"/>
      <c r="B75" s="12" t="s">
        <v>91</v>
      </c>
      <c r="C75" s="309">
        <v>3923</v>
      </c>
      <c r="D75" s="309">
        <v>3913</v>
      </c>
      <c r="E75" s="309">
        <v>2804</v>
      </c>
      <c r="F75" s="309">
        <v>2425</v>
      </c>
      <c r="G75" s="309">
        <v>2634</v>
      </c>
      <c r="H75" s="309">
        <v>2944</v>
      </c>
      <c r="I75" s="309">
        <v>3178</v>
      </c>
      <c r="J75" s="309">
        <v>5009</v>
      </c>
      <c r="K75" s="309">
        <v>3538.9</v>
      </c>
      <c r="L75" s="309">
        <v>2167.8000000000002</v>
      </c>
      <c r="M75" s="309">
        <v>2373</v>
      </c>
      <c r="N75" s="527">
        <v>2256</v>
      </c>
      <c r="O75" s="309">
        <v>2093.7034580572945</v>
      </c>
      <c r="P75" s="309">
        <v>2493.77</v>
      </c>
      <c r="Q75" s="528">
        <v>2356.83</v>
      </c>
      <c r="R75" s="528">
        <v>2142.16</v>
      </c>
      <c r="S75" s="528">
        <v>2268.7200000000003</v>
      </c>
      <c r="T75" s="528">
        <v>2092.83</v>
      </c>
      <c r="U75" s="528">
        <v>2307.79</v>
      </c>
      <c r="V75" s="528">
        <v>2417.96</v>
      </c>
      <c r="W75" s="528">
        <v>2151</v>
      </c>
      <c r="X75" s="528">
        <v>1885.8</v>
      </c>
      <c r="Y75" s="528">
        <v>1902.21</v>
      </c>
      <c r="Z75" s="528">
        <v>1982.3600000000001</v>
      </c>
      <c r="AA75" s="528">
        <v>2029</v>
      </c>
      <c r="AB75" s="528">
        <v>2506</v>
      </c>
      <c r="AC75" s="49">
        <v>2616</v>
      </c>
      <c r="AD75" s="49">
        <v>2600.8198145456909</v>
      </c>
      <c r="AE75" s="49">
        <v>2799.6</v>
      </c>
      <c r="AF75" s="49">
        <v>2755.306</v>
      </c>
      <c r="AG75" s="49">
        <v>2624.4450785650756</v>
      </c>
      <c r="AH75" s="49">
        <v>2621.0754991836247</v>
      </c>
      <c r="AI75" s="46" t="s">
        <v>11</v>
      </c>
      <c r="AJ75" s="49"/>
    </row>
    <row r="76" spans="1:36" x14ac:dyDescent="0.2">
      <c r="A76" s="59"/>
      <c r="B76" s="519" t="s">
        <v>90</v>
      </c>
      <c r="C76" s="309">
        <v>7364</v>
      </c>
      <c r="D76" s="309">
        <v>7252</v>
      </c>
      <c r="E76" s="309">
        <v>7168</v>
      </c>
      <c r="F76" s="309">
        <v>7375</v>
      </c>
      <c r="G76" s="309">
        <v>7796</v>
      </c>
      <c r="H76" s="309">
        <v>6660</v>
      </c>
      <c r="I76" s="309">
        <v>4912</v>
      </c>
      <c r="J76" s="309">
        <v>5000</v>
      </c>
      <c r="K76" s="309">
        <v>5334</v>
      </c>
      <c r="L76" s="309">
        <v>4791</v>
      </c>
      <c r="M76" s="309">
        <v>3901.6279838709679</v>
      </c>
      <c r="N76" s="527">
        <v>3688.8289999999997</v>
      </c>
      <c r="O76" s="309">
        <v>3544.6549999999997</v>
      </c>
      <c r="P76" s="309">
        <v>3597.3299006243114</v>
      </c>
      <c r="Q76" s="528">
        <v>2507</v>
      </c>
      <c r="R76" s="528">
        <v>2079</v>
      </c>
      <c r="S76" s="528">
        <v>1929</v>
      </c>
      <c r="T76" s="528">
        <v>1827.6</v>
      </c>
      <c r="U76" s="528">
        <v>1836</v>
      </c>
      <c r="V76" s="528">
        <v>1866</v>
      </c>
      <c r="W76" s="528">
        <v>2470</v>
      </c>
      <c r="X76" s="528">
        <v>2022</v>
      </c>
      <c r="Y76" s="528">
        <v>1930</v>
      </c>
      <c r="Z76" s="528">
        <v>1930</v>
      </c>
      <c r="AA76" s="528">
        <v>1765</v>
      </c>
      <c r="AB76" s="528">
        <v>1755</v>
      </c>
      <c r="AC76" s="49">
        <v>1705</v>
      </c>
      <c r="AD76" s="49">
        <v>1685</v>
      </c>
      <c r="AE76" s="49">
        <v>1650</v>
      </c>
      <c r="AF76" s="49">
        <v>1620</v>
      </c>
      <c r="AG76" s="49">
        <v>1605</v>
      </c>
      <c r="AH76" s="49">
        <v>1600</v>
      </c>
      <c r="AI76" s="46" t="s">
        <v>11</v>
      </c>
      <c r="AJ76" s="49"/>
    </row>
    <row r="77" spans="1:36" x14ac:dyDescent="0.2">
      <c r="A77" s="59"/>
      <c r="B77" s="519" t="s">
        <v>148</v>
      </c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527"/>
      <c r="O77" s="309"/>
      <c r="P77" s="309"/>
      <c r="Q77" s="528"/>
      <c r="R77" s="528"/>
      <c r="S77" s="528"/>
      <c r="T77" s="528"/>
      <c r="U77" s="528"/>
      <c r="V77" s="528"/>
      <c r="W77" s="528"/>
      <c r="X77" s="528"/>
      <c r="Y77" s="528"/>
      <c r="Z77" s="528"/>
      <c r="AA77" s="528"/>
      <c r="AB77" s="528"/>
      <c r="AC77" s="49"/>
      <c r="AD77" s="49"/>
      <c r="AE77" s="49"/>
      <c r="AF77" s="49"/>
      <c r="AG77" s="49"/>
      <c r="AH77" s="49"/>
      <c r="AI77" s="49">
        <v>3364.95</v>
      </c>
      <c r="AJ77" s="49"/>
    </row>
    <row r="78" spans="1:36" x14ac:dyDescent="0.2">
      <c r="A78" s="59"/>
      <c r="B78" s="12" t="s">
        <v>89</v>
      </c>
      <c r="C78" s="309">
        <v>3161</v>
      </c>
      <c r="D78" s="309">
        <v>3067</v>
      </c>
      <c r="E78" s="309">
        <v>2267</v>
      </c>
      <c r="F78" s="309">
        <v>1638</v>
      </c>
      <c r="G78" s="309">
        <v>1603</v>
      </c>
      <c r="H78" s="309">
        <v>1213</v>
      </c>
      <c r="I78" s="309">
        <v>1161</v>
      </c>
      <c r="J78" s="309">
        <v>1221</v>
      </c>
      <c r="K78" s="309">
        <v>893</v>
      </c>
      <c r="L78" s="309">
        <v>884</v>
      </c>
      <c r="M78" s="309">
        <v>890</v>
      </c>
      <c r="N78" s="527">
        <v>1330</v>
      </c>
      <c r="O78" s="309">
        <v>1138.1244944662276</v>
      </c>
      <c r="P78" s="309">
        <v>1513</v>
      </c>
      <c r="Q78" s="528">
        <v>908</v>
      </c>
      <c r="R78" s="528">
        <v>906</v>
      </c>
      <c r="S78" s="528">
        <v>906</v>
      </c>
      <c r="T78" s="528">
        <v>918</v>
      </c>
      <c r="U78" s="528">
        <v>1055</v>
      </c>
      <c r="V78" s="528">
        <v>907</v>
      </c>
      <c r="W78" s="528">
        <v>907</v>
      </c>
      <c r="X78" s="528">
        <v>903.3</v>
      </c>
      <c r="Y78" s="528">
        <v>903.8</v>
      </c>
      <c r="Z78" s="528">
        <v>907</v>
      </c>
      <c r="AA78" s="528">
        <v>901</v>
      </c>
      <c r="AB78" s="528">
        <v>906</v>
      </c>
      <c r="AC78" s="49">
        <v>910</v>
      </c>
      <c r="AD78" s="49">
        <v>906.74178014013398</v>
      </c>
      <c r="AE78" s="49">
        <v>906</v>
      </c>
      <c r="AF78" s="49">
        <v>903</v>
      </c>
      <c r="AG78" s="49">
        <v>905.43151497183521</v>
      </c>
      <c r="AH78" s="49">
        <v>907.48040101947356</v>
      </c>
      <c r="AI78" s="46" t="s">
        <v>11</v>
      </c>
      <c r="AJ78" s="49"/>
    </row>
    <row r="79" spans="1:36" x14ac:dyDescent="0.2">
      <c r="A79" s="59"/>
      <c r="B79" s="519" t="s">
        <v>88</v>
      </c>
      <c r="C79" s="309">
        <v>42358</v>
      </c>
      <c r="D79" s="309">
        <v>44542</v>
      </c>
      <c r="E79" s="309">
        <v>46441</v>
      </c>
      <c r="F79" s="309">
        <v>50158</v>
      </c>
      <c r="G79" s="309">
        <v>47400</v>
      </c>
      <c r="H79" s="309">
        <v>50643</v>
      </c>
      <c r="I79" s="309">
        <v>53824</v>
      </c>
      <c r="J79" s="309">
        <v>50296</v>
      </c>
      <c r="K79" s="309">
        <v>45550.3</v>
      </c>
      <c r="L79" s="309">
        <v>42747.199999999997</v>
      </c>
      <c r="M79" s="309">
        <v>40214.309266055046</v>
      </c>
      <c r="N79" s="527">
        <v>42655.582965137612</v>
      </c>
      <c r="O79" s="309">
        <v>42781</v>
      </c>
      <c r="P79" s="309">
        <v>38763.370000000003</v>
      </c>
      <c r="Q79" s="528">
        <v>41180.6</v>
      </c>
      <c r="R79" s="528">
        <v>38346.629999999997</v>
      </c>
      <c r="S79" s="528">
        <v>37582.167843628835</v>
      </c>
      <c r="T79" s="528">
        <v>36946.559999999998</v>
      </c>
      <c r="U79" s="528">
        <v>37516.28</v>
      </c>
      <c r="V79" s="528">
        <v>37399.730000000003</v>
      </c>
      <c r="W79" s="528">
        <v>31455</v>
      </c>
      <c r="X79" s="528">
        <v>31025.079999999998</v>
      </c>
      <c r="Y79" s="528">
        <v>32844.770000000004</v>
      </c>
      <c r="Z79" s="528">
        <v>33318.35</v>
      </c>
      <c r="AA79" s="528">
        <v>34928</v>
      </c>
      <c r="AB79" s="528">
        <v>37496</v>
      </c>
      <c r="AC79" s="49">
        <v>35849</v>
      </c>
      <c r="AD79" s="49">
        <v>37276</v>
      </c>
      <c r="AE79" s="49">
        <v>34553</v>
      </c>
      <c r="AF79" s="49">
        <v>33208.767</v>
      </c>
      <c r="AG79" s="49">
        <v>34648.78</v>
      </c>
      <c r="AH79" s="49">
        <v>35150.78</v>
      </c>
      <c r="AI79" s="46" t="s">
        <v>11</v>
      </c>
      <c r="AJ79" s="49"/>
    </row>
    <row r="80" spans="1:36" x14ac:dyDescent="0.2">
      <c r="A80" s="59"/>
      <c r="B80" s="519" t="s">
        <v>357</v>
      </c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527"/>
      <c r="O80" s="309"/>
      <c r="P80" s="309"/>
      <c r="Q80" s="528"/>
      <c r="R80" s="528"/>
      <c r="S80" s="528"/>
      <c r="T80" s="528"/>
      <c r="U80" s="528"/>
      <c r="V80" s="528"/>
      <c r="W80" s="528"/>
      <c r="X80" s="528"/>
      <c r="Y80" s="528"/>
      <c r="Z80" s="528"/>
      <c r="AA80" s="528"/>
      <c r="AB80" s="528"/>
      <c r="AC80" s="49"/>
      <c r="AD80" s="49"/>
      <c r="AE80" s="49"/>
      <c r="AF80" s="49"/>
      <c r="AG80" s="49"/>
      <c r="AH80" s="49"/>
      <c r="AI80" s="49">
        <v>34544.01</v>
      </c>
      <c r="AJ80" s="49"/>
    </row>
    <row r="81" spans="1:36" x14ac:dyDescent="0.2">
      <c r="A81" s="59"/>
      <c r="B81" s="519" t="s">
        <v>87</v>
      </c>
      <c r="C81" s="309">
        <v>13916</v>
      </c>
      <c r="D81" s="309">
        <v>13335</v>
      </c>
      <c r="E81" s="309">
        <v>13650</v>
      </c>
      <c r="F81" s="309">
        <v>17550</v>
      </c>
      <c r="G81" s="309">
        <v>15590</v>
      </c>
      <c r="H81" s="309">
        <v>12750</v>
      </c>
      <c r="I81" s="309">
        <v>15346.98</v>
      </c>
      <c r="J81" s="309">
        <v>14375.98</v>
      </c>
      <c r="K81" s="309">
        <v>15710.36</v>
      </c>
      <c r="L81" s="309">
        <v>16182.48</v>
      </c>
      <c r="M81" s="309">
        <v>15736.8</v>
      </c>
      <c r="N81" s="527">
        <v>15168.98</v>
      </c>
      <c r="O81" s="309">
        <v>15628.458049765144</v>
      </c>
      <c r="P81" s="309">
        <v>19560</v>
      </c>
      <c r="Q81" s="528">
        <v>20440</v>
      </c>
      <c r="R81" s="528">
        <v>18400</v>
      </c>
      <c r="S81" s="528">
        <v>17563.77</v>
      </c>
      <c r="T81" s="528">
        <v>13307.58</v>
      </c>
      <c r="U81" s="528">
        <v>8475.7999999999993</v>
      </c>
      <c r="V81" s="528">
        <v>5637.84</v>
      </c>
      <c r="W81" s="528">
        <v>11210.04</v>
      </c>
      <c r="X81" s="528">
        <v>9648.36</v>
      </c>
      <c r="Y81" s="528">
        <v>8286.5194348527111</v>
      </c>
      <c r="Z81" s="528">
        <v>6668.46</v>
      </c>
      <c r="AA81" s="528">
        <v>5418</v>
      </c>
      <c r="AB81" s="528">
        <v>7812</v>
      </c>
      <c r="AC81" s="49">
        <v>18694.349999999999</v>
      </c>
      <c r="AD81" s="49">
        <v>18193.495787882672</v>
      </c>
      <c r="AE81" s="49">
        <v>12931.05</v>
      </c>
      <c r="AF81" s="49">
        <v>15645.85</v>
      </c>
      <c r="AG81" s="49">
        <v>16890.5</v>
      </c>
      <c r="AH81" s="49">
        <v>23137.95</v>
      </c>
      <c r="AI81" s="46">
        <v>33533.5</v>
      </c>
      <c r="AJ81" s="49"/>
    </row>
    <row r="82" spans="1:36" x14ac:dyDescent="0.2">
      <c r="A82" s="59"/>
      <c r="B82" s="39" t="s">
        <v>78</v>
      </c>
      <c r="C82" s="529">
        <v>70722</v>
      </c>
      <c r="D82" s="529">
        <v>72109</v>
      </c>
      <c r="E82" s="529">
        <v>72330</v>
      </c>
      <c r="F82" s="529">
        <v>79146</v>
      </c>
      <c r="G82" s="529">
        <v>75023</v>
      </c>
      <c r="H82" s="529">
        <v>74210</v>
      </c>
      <c r="I82" s="529">
        <v>78421.98</v>
      </c>
      <c r="J82" s="529">
        <v>75901.98</v>
      </c>
      <c r="K82" s="529">
        <v>71026.559999999998</v>
      </c>
      <c r="L82" s="529">
        <v>66772.479999999996</v>
      </c>
      <c r="M82" s="529">
        <v>63115.737249926009</v>
      </c>
      <c r="N82" s="529">
        <v>65099.391965137605</v>
      </c>
      <c r="O82" s="529">
        <v>65185.941002288673</v>
      </c>
      <c r="P82" s="529">
        <v>65927.469900624317</v>
      </c>
      <c r="Q82" s="529">
        <v>67392.429999999993</v>
      </c>
      <c r="R82" s="529">
        <v>61873.789999999994</v>
      </c>
      <c r="S82" s="529">
        <v>60249.65784362884</v>
      </c>
      <c r="T82" s="529">
        <v>55092.57</v>
      </c>
      <c r="U82" s="529">
        <v>51190.869999999995</v>
      </c>
      <c r="V82" s="529">
        <v>48228.53</v>
      </c>
      <c r="W82" s="529">
        <v>48193.04</v>
      </c>
      <c r="X82" s="529">
        <v>45484.54</v>
      </c>
      <c r="Y82" s="529">
        <v>45867.299434852714</v>
      </c>
      <c r="Z82" s="529">
        <v>44806.17</v>
      </c>
      <c r="AA82" s="529">
        <v>45041</v>
      </c>
      <c r="AB82" s="529">
        <v>50475</v>
      </c>
      <c r="AC82" s="44">
        <v>59774.35</v>
      </c>
      <c r="AD82" s="44">
        <v>60662.057382568499</v>
      </c>
      <c r="AE82" s="44">
        <v>52839.649999999994</v>
      </c>
      <c r="AF82" s="44">
        <v>54132.923000000003</v>
      </c>
      <c r="AG82" s="44">
        <v>56674.156593536907</v>
      </c>
      <c r="AH82" s="44">
        <v>63417.285900203104</v>
      </c>
      <c r="AI82" s="44">
        <v>71442.459999999992</v>
      </c>
      <c r="AJ82" s="49"/>
    </row>
    <row r="83" spans="1:36" x14ac:dyDescent="0.2">
      <c r="A83" s="2"/>
      <c r="B83" s="55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P83" s="529"/>
      <c r="Q83" s="529"/>
      <c r="R83" s="529"/>
      <c r="S83" s="529"/>
      <c r="T83" s="529"/>
      <c r="U83" s="529"/>
      <c r="V83" s="529"/>
      <c r="W83" s="529"/>
      <c r="X83" s="529"/>
      <c r="Y83" s="529"/>
      <c r="Z83" s="529"/>
      <c r="AA83" s="529"/>
      <c r="AB83" s="529"/>
      <c r="AJ83" s="49"/>
    </row>
    <row r="84" spans="1:36" x14ac:dyDescent="0.2">
      <c r="A84" s="2" t="s">
        <v>86</v>
      </c>
      <c r="B84" s="55"/>
      <c r="W84" s="308"/>
      <c r="X84" s="308"/>
      <c r="Y84" s="308"/>
      <c r="Z84" s="308"/>
      <c r="AA84" s="308"/>
      <c r="AB84" s="308"/>
      <c r="AC84" s="518"/>
      <c r="AD84" s="518"/>
      <c r="AE84" s="518"/>
      <c r="AF84" s="518"/>
      <c r="AG84" s="518"/>
      <c r="AH84" s="518"/>
      <c r="AI84" s="518"/>
      <c r="AJ84" s="49"/>
    </row>
    <row r="85" spans="1:36" x14ac:dyDescent="0.2">
      <c r="B85" s="55" t="s">
        <v>85</v>
      </c>
      <c r="C85" s="309">
        <v>437</v>
      </c>
      <c r="D85" s="309">
        <v>476</v>
      </c>
      <c r="E85" s="309">
        <v>618</v>
      </c>
      <c r="F85" s="309">
        <v>641</v>
      </c>
      <c r="G85" s="309">
        <v>633</v>
      </c>
      <c r="H85" s="309">
        <v>700</v>
      </c>
      <c r="I85" s="309">
        <v>691</v>
      </c>
      <c r="J85" s="309">
        <v>808</v>
      </c>
      <c r="K85" s="309">
        <v>605</v>
      </c>
      <c r="L85" s="309">
        <v>557.07000000000005</v>
      </c>
      <c r="M85" s="309">
        <v>629.48661567877627</v>
      </c>
      <c r="N85" s="527">
        <v>651</v>
      </c>
      <c r="O85" s="309">
        <v>839</v>
      </c>
      <c r="P85" s="309">
        <v>839</v>
      </c>
      <c r="Q85" s="528">
        <v>856</v>
      </c>
      <c r="R85" s="528">
        <v>879</v>
      </c>
      <c r="S85" s="528">
        <v>758</v>
      </c>
      <c r="T85" s="528">
        <v>777</v>
      </c>
      <c r="U85" s="528">
        <v>806</v>
      </c>
      <c r="V85" s="528">
        <v>788</v>
      </c>
      <c r="W85" s="528">
        <v>788</v>
      </c>
      <c r="X85" s="528">
        <v>1150</v>
      </c>
      <c r="Y85" s="528">
        <v>1454</v>
      </c>
      <c r="Z85" s="528">
        <v>1415</v>
      </c>
      <c r="AA85" s="528">
        <v>1435</v>
      </c>
      <c r="AB85" s="528">
        <v>1580</v>
      </c>
      <c r="AC85" s="49">
        <v>1710</v>
      </c>
      <c r="AD85" s="49">
        <v>1970</v>
      </c>
      <c r="AE85" s="49">
        <v>1990</v>
      </c>
      <c r="AF85" s="49">
        <v>2050</v>
      </c>
      <c r="AG85" s="49">
        <v>2145</v>
      </c>
      <c r="AH85" s="49">
        <v>2247</v>
      </c>
      <c r="AI85" s="49">
        <v>2342</v>
      </c>
      <c r="AJ85" s="49"/>
    </row>
    <row r="86" spans="1:36" x14ac:dyDescent="0.2">
      <c r="B86" s="55" t="s">
        <v>84</v>
      </c>
      <c r="C86" s="309">
        <v>1008</v>
      </c>
      <c r="D86" s="309">
        <v>1011</v>
      </c>
      <c r="E86" s="309">
        <v>1184</v>
      </c>
      <c r="F86" s="309">
        <v>969</v>
      </c>
      <c r="G86" s="309">
        <v>1085</v>
      </c>
      <c r="H86" s="309">
        <v>1294</v>
      </c>
      <c r="I86" s="309">
        <v>1057</v>
      </c>
      <c r="J86" s="309">
        <v>1013</v>
      </c>
      <c r="K86" s="309">
        <v>962</v>
      </c>
      <c r="L86" s="309">
        <v>899</v>
      </c>
      <c r="M86" s="309">
        <v>777.99423076923074</v>
      </c>
      <c r="N86" s="527">
        <v>688</v>
      </c>
      <c r="O86" s="309">
        <v>668.5</v>
      </c>
      <c r="P86" s="309">
        <v>705.7</v>
      </c>
      <c r="Q86" s="528">
        <v>648</v>
      </c>
      <c r="R86" s="528">
        <v>726</v>
      </c>
      <c r="S86" s="528">
        <v>664</v>
      </c>
      <c r="T86" s="528">
        <v>890</v>
      </c>
      <c r="U86" s="528">
        <v>650</v>
      </c>
      <c r="V86" s="528">
        <v>779</v>
      </c>
      <c r="W86" s="528">
        <v>774.41</v>
      </c>
      <c r="X86" s="528">
        <v>852.81</v>
      </c>
      <c r="Y86" s="528">
        <v>682.51</v>
      </c>
      <c r="Z86" s="528">
        <v>892.91</v>
      </c>
      <c r="AA86" s="528">
        <v>875.34</v>
      </c>
      <c r="AB86" s="528">
        <v>867.81</v>
      </c>
      <c r="AC86" s="49">
        <v>884.31</v>
      </c>
      <c r="AD86" s="49">
        <v>884.97539751378281</v>
      </c>
      <c r="AE86" s="49">
        <v>885.37664000000007</v>
      </c>
      <c r="AF86" s="49">
        <v>908.87664000000007</v>
      </c>
      <c r="AG86" s="49">
        <v>903.41287577823903</v>
      </c>
      <c r="AH86" s="49">
        <v>955.19446895782733</v>
      </c>
      <c r="AI86" s="49">
        <v>924.4</v>
      </c>
      <c r="AJ86" s="49"/>
    </row>
    <row r="87" spans="1:36" x14ac:dyDescent="0.2">
      <c r="B87" s="55" t="s">
        <v>83</v>
      </c>
      <c r="C87" s="46" t="s">
        <v>11</v>
      </c>
      <c r="D87" s="46" t="s">
        <v>11</v>
      </c>
      <c r="E87" s="46" t="s">
        <v>11</v>
      </c>
      <c r="F87" s="46" t="s">
        <v>11</v>
      </c>
      <c r="G87" s="46" t="s">
        <v>11</v>
      </c>
      <c r="H87" s="46" t="s">
        <v>11</v>
      </c>
      <c r="I87" s="46" t="s">
        <v>11</v>
      </c>
      <c r="J87" s="46" t="s">
        <v>11</v>
      </c>
      <c r="K87" s="46" t="s">
        <v>11</v>
      </c>
      <c r="L87" s="46" t="s">
        <v>11</v>
      </c>
      <c r="M87" s="46" t="s">
        <v>11</v>
      </c>
      <c r="N87" s="46" t="s">
        <v>11</v>
      </c>
      <c r="O87" s="46" t="s">
        <v>11</v>
      </c>
      <c r="P87" s="46" t="s">
        <v>11</v>
      </c>
      <c r="Q87" s="46" t="s">
        <v>11</v>
      </c>
      <c r="R87" s="46" t="s">
        <v>11</v>
      </c>
      <c r="S87" s="46" t="s">
        <v>11</v>
      </c>
      <c r="T87" s="46" t="s">
        <v>11</v>
      </c>
      <c r="U87" s="46" t="s">
        <v>11</v>
      </c>
      <c r="V87" s="46" t="s">
        <v>11</v>
      </c>
      <c r="W87" s="46" t="s">
        <v>11</v>
      </c>
      <c r="X87" s="46" t="s">
        <v>11</v>
      </c>
      <c r="Y87" s="46" t="s">
        <v>11</v>
      </c>
      <c r="Z87" s="46" t="s">
        <v>11</v>
      </c>
      <c r="AA87" s="46" t="s">
        <v>11</v>
      </c>
      <c r="AB87" s="46" t="s">
        <v>11</v>
      </c>
      <c r="AC87" s="46" t="s">
        <v>11</v>
      </c>
      <c r="AD87" s="46" t="s">
        <v>11</v>
      </c>
      <c r="AE87" s="46" t="s">
        <v>11</v>
      </c>
      <c r="AF87" s="46" t="s">
        <v>11</v>
      </c>
      <c r="AG87" s="46" t="s">
        <v>11</v>
      </c>
      <c r="AH87" s="46" t="s">
        <v>11</v>
      </c>
      <c r="AI87" s="49">
        <v>858</v>
      </c>
      <c r="AJ87" s="49"/>
    </row>
    <row r="88" spans="1:36" x14ac:dyDescent="0.2">
      <c r="B88" s="55" t="s">
        <v>82</v>
      </c>
      <c r="C88" s="309">
        <v>2277</v>
      </c>
      <c r="D88" s="309">
        <v>2557</v>
      </c>
      <c r="E88" s="309">
        <v>3107</v>
      </c>
      <c r="F88" s="309">
        <v>3090</v>
      </c>
      <c r="G88" s="309">
        <v>2994</v>
      </c>
      <c r="H88" s="309">
        <v>3083</v>
      </c>
      <c r="I88" s="309">
        <v>3398</v>
      </c>
      <c r="J88" s="309">
        <v>3629</v>
      </c>
      <c r="K88" s="309">
        <v>3132.3</v>
      </c>
      <c r="L88" s="309">
        <v>2906.1</v>
      </c>
      <c r="M88" s="309">
        <v>2734</v>
      </c>
      <c r="N88" s="527">
        <v>3042.2</v>
      </c>
      <c r="O88" s="309">
        <v>2616.6999999999998</v>
      </c>
      <c r="P88" s="309">
        <v>2476.9199999999996</v>
      </c>
      <c r="Q88" s="528">
        <v>2776.22</v>
      </c>
      <c r="R88" s="528">
        <v>2645.2449999999999</v>
      </c>
      <c r="S88" s="528">
        <v>1977.875</v>
      </c>
      <c r="T88" s="528">
        <v>2068.2350000000001</v>
      </c>
      <c r="U88" s="528">
        <v>1717.3050000000001</v>
      </c>
      <c r="V88" s="528">
        <v>2010.25</v>
      </c>
      <c r="W88" s="528">
        <v>2004.6210000000001</v>
      </c>
      <c r="X88" s="528">
        <v>1672</v>
      </c>
      <c r="Y88" s="528">
        <v>1775.9449999999999</v>
      </c>
      <c r="Z88" s="528">
        <v>1824.4649999999999</v>
      </c>
      <c r="AA88" s="528">
        <v>1646.335</v>
      </c>
      <c r="AB88" s="528">
        <v>1683</v>
      </c>
      <c r="AC88" s="49">
        <v>1704.4</v>
      </c>
      <c r="AD88" s="49">
        <v>1717.8</v>
      </c>
      <c r="AE88" s="49">
        <v>1759.29</v>
      </c>
      <c r="AF88" s="49">
        <v>1741.355</v>
      </c>
      <c r="AG88" s="49">
        <v>1583.7387820930921</v>
      </c>
      <c r="AH88" s="49">
        <v>1618.2056333877583</v>
      </c>
      <c r="AI88" s="49">
        <v>1590.0300000000002</v>
      </c>
      <c r="AJ88" s="49"/>
    </row>
    <row r="89" spans="1:36" x14ac:dyDescent="0.2">
      <c r="B89" s="55" t="s">
        <v>81</v>
      </c>
      <c r="C89" s="309">
        <v>6172</v>
      </c>
      <c r="D89" s="309">
        <v>5608</v>
      </c>
      <c r="E89" s="309">
        <v>5288</v>
      </c>
      <c r="F89" s="309">
        <v>6166</v>
      </c>
      <c r="G89" s="309">
        <v>8676</v>
      </c>
      <c r="H89" s="309">
        <v>8193</v>
      </c>
      <c r="I89" s="309">
        <v>8455</v>
      </c>
      <c r="J89" s="309">
        <v>8147</v>
      </c>
      <c r="K89" s="309">
        <v>7204.5</v>
      </c>
      <c r="L89" s="309">
        <v>6348.1</v>
      </c>
      <c r="M89" s="309">
        <v>6390.4673022662846</v>
      </c>
      <c r="N89" s="527">
        <v>6742.7999999999993</v>
      </c>
      <c r="O89" s="309">
        <v>7188.7</v>
      </c>
      <c r="P89" s="309">
        <v>6110.2523566878981</v>
      </c>
      <c r="Q89" s="528">
        <v>6299.2447133757969</v>
      </c>
      <c r="R89" s="528">
        <v>6067.6</v>
      </c>
      <c r="S89" s="528">
        <v>6409.86</v>
      </c>
      <c r="T89" s="528">
        <v>5270.23</v>
      </c>
      <c r="U89" s="528">
        <v>4775.66</v>
      </c>
      <c r="V89" s="528">
        <v>5542.5</v>
      </c>
      <c r="W89" s="528">
        <v>6010.2219999999998</v>
      </c>
      <c r="X89" s="528">
        <v>5601.29</v>
      </c>
      <c r="Y89" s="528">
        <v>6069.05</v>
      </c>
      <c r="Z89" s="528">
        <v>6074.68</v>
      </c>
      <c r="AA89" s="528">
        <v>5592.3600000000006</v>
      </c>
      <c r="AB89" s="528">
        <v>6348.91</v>
      </c>
      <c r="AC89" s="49">
        <v>6060.4809999999998</v>
      </c>
      <c r="AD89" s="49">
        <v>6062.920553777768</v>
      </c>
      <c r="AE89" s="49">
        <v>5893.683</v>
      </c>
      <c r="AF89" s="49">
        <v>5935.1869999999999</v>
      </c>
      <c r="AG89" s="49">
        <v>6042.95</v>
      </c>
      <c r="AH89" s="49">
        <v>6072.95</v>
      </c>
      <c r="AI89" s="49">
        <v>4405</v>
      </c>
      <c r="AJ89" s="49"/>
    </row>
    <row r="90" spans="1:36" x14ac:dyDescent="0.2">
      <c r="B90" s="55" t="s">
        <v>391</v>
      </c>
      <c r="C90" s="46" t="s">
        <v>11</v>
      </c>
      <c r="D90" s="46" t="s">
        <v>11</v>
      </c>
      <c r="E90" s="46" t="s">
        <v>11</v>
      </c>
      <c r="F90" s="46" t="s">
        <v>11</v>
      </c>
      <c r="G90" s="46" t="s">
        <v>11</v>
      </c>
      <c r="H90" s="46" t="s">
        <v>11</v>
      </c>
      <c r="I90" s="46" t="s">
        <v>11</v>
      </c>
      <c r="J90" s="46" t="s">
        <v>11</v>
      </c>
      <c r="K90" s="46" t="s">
        <v>11</v>
      </c>
      <c r="L90" s="46" t="s">
        <v>11</v>
      </c>
      <c r="M90" s="46" t="s">
        <v>11</v>
      </c>
      <c r="N90" s="46" t="s">
        <v>11</v>
      </c>
      <c r="O90" s="46" t="s">
        <v>11</v>
      </c>
      <c r="P90" s="46" t="s">
        <v>11</v>
      </c>
      <c r="Q90" s="46" t="s">
        <v>11</v>
      </c>
      <c r="R90" s="46" t="s">
        <v>11</v>
      </c>
      <c r="S90" s="46" t="s">
        <v>11</v>
      </c>
      <c r="T90" s="46" t="s">
        <v>11</v>
      </c>
      <c r="U90" s="46" t="s">
        <v>11</v>
      </c>
      <c r="V90" s="46" t="s">
        <v>11</v>
      </c>
      <c r="W90" s="46" t="s">
        <v>11</v>
      </c>
      <c r="X90" s="46" t="s">
        <v>11</v>
      </c>
      <c r="Y90" s="46" t="s">
        <v>11</v>
      </c>
      <c r="Z90" s="46" t="s">
        <v>11</v>
      </c>
      <c r="AA90" s="46" t="s">
        <v>11</v>
      </c>
      <c r="AB90" s="46" t="s">
        <v>11</v>
      </c>
      <c r="AC90" s="46" t="s">
        <v>11</v>
      </c>
      <c r="AD90" s="46" t="s">
        <v>11</v>
      </c>
      <c r="AE90" s="46" t="s">
        <v>11</v>
      </c>
      <c r="AF90" s="46" t="s">
        <v>11</v>
      </c>
      <c r="AG90" s="46" t="s">
        <v>11</v>
      </c>
      <c r="AH90" s="46" t="s">
        <v>11</v>
      </c>
      <c r="AI90" s="49">
        <v>1423</v>
      </c>
      <c r="AJ90" s="49"/>
    </row>
    <row r="91" spans="1:36" x14ac:dyDescent="0.2">
      <c r="B91" s="41" t="s">
        <v>445</v>
      </c>
      <c r="C91" s="309">
        <v>805</v>
      </c>
      <c r="D91" s="309">
        <v>673</v>
      </c>
      <c r="E91" s="309">
        <v>825</v>
      </c>
      <c r="F91" s="309">
        <v>889</v>
      </c>
      <c r="G91" s="309">
        <v>697</v>
      </c>
      <c r="H91" s="309">
        <v>683</v>
      </c>
      <c r="I91" s="309">
        <v>691</v>
      </c>
      <c r="J91" s="309">
        <v>598</v>
      </c>
      <c r="K91" s="309">
        <v>608.79999999999995</v>
      </c>
      <c r="L91" s="309">
        <v>610.4</v>
      </c>
      <c r="M91" s="309">
        <v>529.71821515892418</v>
      </c>
      <c r="N91" s="527">
        <v>550.16821515892423</v>
      </c>
      <c r="O91" s="309">
        <v>545.4</v>
      </c>
      <c r="P91" s="309">
        <v>510.78</v>
      </c>
      <c r="Q91" s="528">
        <v>576.95000000000005</v>
      </c>
      <c r="R91" s="528">
        <v>532.98</v>
      </c>
      <c r="S91" s="528">
        <v>369.2</v>
      </c>
      <c r="T91" s="528">
        <v>367.75</v>
      </c>
      <c r="U91" s="528">
        <v>368.74</v>
      </c>
      <c r="V91" s="528">
        <v>342.39</v>
      </c>
      <c r="W91" s="528">
        <v>369.51300000000003</v>
      </c>
      <c r="X91" s="528">
        <v>354.91500000000002</v>
      </c>
      <c r="Y91" s="528">
        <v>325.11</v>
      </c>
      <c r="Z91" s="528">
        <v>304.15999999999997</v>
      </c>
      <c r="AA91" s="528">
        <v>296.49599999999998</v>
      </c>
      <c r="AB91" s="528">
        <v>352.02100000000002</v>
      </c>
      <c r="AC91" s="49">
        <v>380.24099999999999</v>
      </c>
      <c r="AD91" s="49">
        <v>380.60276975988177</v>
      </c>
      <c r="AE91" s="49">
        <v>429.601</v>
      </c>
      <c r="AF91" s="49">
        <v>562.47799999999995</v>
      </c>
      <c r="AG91" s="49">
        <v>758.20750963533942</v>
      </c>
      <c r="AH91" s="49">
        <v>590.52243080721598</v>
      </c>
      <c r="AI91" s="49">
        <v>553.94999999999993</v>
      </c>
      <c r="AJ91" s="49"/>
    </row>
    <row r="92" spans="1:36" x14ac:dyDescent="0.2">
      <c r="B92" s="55" t="s">
        <v>79</v>
      </c>
      <c r="C92" s="309">
        <v>93</v>
      </c>
      <c r="D92" s="309">
        <v>97</v>
      </c>
      <c r="E92" s="309">
        <v>93</v>
      </c>
      <c r="F92" s="309">
        <v>94</v>
      </c>
      <c r="G92" s="309">
        <v>120</v>
      </c>
      <c r="H92" s="309">
        <v>113</v>
      </c>
      <c r="I92" s="309">
        <v>116</v>
      </c>
      <c r="J92" s="309">
        <v>100</v>
      </c>
      <c r="K92" s="309">
        <v>69</v>
      </c>
      <c r="L92" s="309">
        <v>66.5</v>
      </c>
      <c r="M92" s="309">
        <v>66.959999999999994</v>
      </c>
      <c r="N92" s="527">
        <v>67</v>
      </c>
      <c r="O92" s="309">
        <v>63.6</v>
      </c>
      <c r="P92" s="309">
        <v>63.6</v>
      </c>
      <c r="Q92" s="528">
        <v>55</v>
      </c>
      <c r="R92" s="528">
        <v>54</v>
      </c>
      <c r="S92" s="528">
        <v>62</v>
      </c>
      <c r="T92" s="528">
        <v>72</v>
      </c>
      <c r="U92" s="528">
        <v>74</v>
      </c>
      <c r="V92" s="528">
        <v>64</v>
      </c>
      <c r="W92" s="528">
        <v>62.7</v>
      </c>
      <c r="X92" s="528">
        <v>59</v>
      </c>
      <c r="Y92" s="528">
        <v>60</v>
      </c>
      <c r="Z92" s="528">
        <v>60</v>
      </c>
      <c r="AA92" s="528">
        <v>60</v>
      </c>
      <c r="AB92" s="528">
        <v>69</v>
      </c>
      <c r="AC92" s="49">
        <v>64</v>
      </c>
      <c r="AD92" s="49">
        <v>65</v>
      </c>
      <c r="AE92" s="49">
        <v>64</v>
      </c>
      <c r="AF92" s="49">
        <v>65</v>
      </c>
      <c r="AG92" s="49">
        <v>65</v>
      </c>
      <c r="AH92" s="49">
        <v>58</v>
      </c>
      <c r="AI92" s="49">
        <v>58</v>
      </c>
      <c r="AJ92" s="49"/>
    </row>
    <row r="93" spans="1:36" x14ac:dyDescent="0.2">
      <c r="B93" s="41" t="s">
        <v>383</v>
      </c>
      <c r="C93" s="309">
        <v>10062</v>
      </c>
      <c r="D93" s="309">
        <v>11262</v>
      </c>
      <c r="E93" s="309">
        <v>12245</v>
      </c>
      <c r="F93" s="309">
        <v>8994</v>
      </c>
      <c r="G93" s="309">
        <v>8726</v>
      </c>
      <c r="H93" s="309">
        <v>8176.6500000000015</v>
      </c>
      <c r="I93" s="309">
        <v>8326</v>
      </c>
      <c r="J93" s="309">
        <v>8483</v>
      </c>
      <c r="K93" s="309">
        <v>7955.9108329090641</v>
      </c>
      <c r="L93" s="309">
        <v>7648.4463857989294</v>
      </c>
      <c r="M93" s="309">
        <v>6960.7696060651697</v>
      </c>
      <c r="N93" s="527">
        <v>7364.7080090148265</v>
      </c>
      <c r="O93" s="309">
        <v>7324.8370501144336</v>
      </c>
      <c r="P93" s="309">
        <v>6944.9311128656109</v>
      </c>
      <c r="Q93" s="528">
        <v>7123.669235668789</v>
      </c>
      <c r="R93" s="528">
        <v>6957.17</v>
      </c>
      <c r="S93" s="528">
        <v>6393.9748921814426</v>
      </c>
      <c r="T93" s="528">
        <v>5973.429000000001</v>
      </c>
      <c r="U93" s="528">
        <v>5556.97</v>
      </c>
      <c r="V93" s="528">
        <v>5853.9120000000003</v>
      </c>
      <c r="W93" s="528">
        <v>5690.1869999999999</v>
      </c>
      <c r="X93" s="528">
        <v>6034.643</v>
      </c>
      <c r="Y93" s="528">
        <v>5898.4951908251514</v>
      </c>
      <c r="Z93" s="528">
        <v>6096.563000000001</v>
      </c>
      <c r="AA93" s="528">
        <v>5873.5060000000012</v>
      </c>
      <c r="AB93" s="528">
        <v>7263.6602813609761</v>
      </c>
      <c r="AC93" s="49">
        <v>7078.0675000000001</v>
      </c>
      <c r="AD93" s="49">
        <v>6921.4496555484329</v>
      </c>
      <c r="AE93" s="49">
        <v>6429.4684999999999</v>
      </c>
      <c r="AF93" s="49">
        <v>6553.3054137277768</v>
      </c>
      <c r="AG93" s="49">
        <v>6623.6910563296769</v>
      </c>
      <c r="AH93" s="49">
        <v>6925.3912595077873</v>
      </c>
      <c r="AI93" s="49">
        <v>8131.9300000000185</v>
      </c>
      <c r="AJ93" s="49"/>
    </row>
    <row r="94" spans="1:36" x14ac:dyDescent="0.2">
      <c r="B94" s="39" t="s">
        <v>78</v>
      </c>
      <c r="C94" s="529">
        <v>20854</v>
      </c>
      <c r="D94" s="529">
        <v>21684</v>
      </c>
      <c r="E94" s="529">
        <v>23360</v>
      </c>
      <c r="F94" s="529">
        <v>20843</v>
      </c>
      <c r="G94" s="529">
        <v>22931</v>
      </c>
      <c r="H94" s="529">
        <v>22242.65</v>
      </c>
      <c r="I94" s="529">
        <v>22734</v>
      </c>
      <c r="J94" s="529">
        <v>22778</v>
      </c>
      <c r="K94" s="529">
        <v>20537.510832909062</v>
      </c>
      <c r="L94" s="529">
        <v>19035.61638579893</v>
      </c>
      <c r="M94" s="529">
        <v>18089.395969938385</v>
      </c>
      <c r="N94" s="529">
        <v>19105.87622417375</v>
      </c>
      <c r="O94" s="529">
        <v>19246.737050114432</v>
      </c>
      <c r="P94" s="529">
        <v>17651.183469553511</v>
      </c>
      <c r="Q94" s="529">
        <v>18335.083949044587</v>
      </c>
      <c r="R94" s="529">
        <v>17861.995000000003</v>
      </c>
      <c r="S94" s="529">
        <v>16634.909892181444</v>
      </c>
      <c r="T94" s="529">
        <v>15418.644</v>
      </c>
      <c r="U94" s="529">
        <v>13948.674999999999</v>
      </c>
      <c r="V94" s="529">
        <v>15380.052</v>
      </c>
      <c r="W94" s="529">
        <v>15699.653000000002</v>
      </c>
      <c r="X94" s="529">
        <v>15724.658000000001</v>
      </c>
      <c r="Y94" s="529">
        <v>16265.110190825153</v>
      </c>
      <c r="Z94" s="529">
        <v>16667.778000000002</v>
      </c>
      <c r="AA94" s="529">
        <v>15779.037</v>
      </c>
      <c r="AB94" s="529">
        <v>18164.401281360977</v>
      </c>
      <c r="AC94" s="44">
        <v>17881.499499999998</v>
      </c>
      <c r="AD94" s="44">
        <v>18002.748376599866</v>
      </c>
      <c r="AE94" s="44">
        <v>17451.419140000002</v>
      </c>
      <c r="AF94" s="44">
        <v>17816.202053727775</v>
      </c>
      <c r="AG94" s="44">
        <v>18122.000223836349</v>
      </c>
      <c r="AH94" s="44">
        <v>18467.263792660589</v>
      </c>
      <c r="AI94" s="44">
        <v>20286.310000000019</v>
      </c>
      <c r="AJ94" s="49"/>
    </row>
    <row r="95" spans="1:36" x14ac:dyDescent="0.2">
      <c r="B95" s="55"/>
      <c r="W95" s="528"/>
      <c r="X95" s="528"/>
      <c r="Y95" s="528"/>
      <c r="Z95" s="528"/>
      <c r="AA95" s="528"/>
      <c r="AB95" s="528"/>
      <c r="AC95" s="49"/>
      <c r="AD95" s="49"/>
      <c r="AE95" s="49"/>
      <c r="AF95" s="49"/>
      <c r="AG95" s="49"/>
      <c r="AH95" s="49"/>
      <c r="AI95" s="49"/>
      <c r="AJ95" s="49"/>
    </row>
    <row r="96" spans="1:36" x14ac:dyDescent="0.2">
      <c r="A96" s="39" t="s">
        <v>77</v>
      </c>
      <c r="B96" s="12"/>
      <c r="C96" s="529">
        <v>174957</v>
      </c>
      <c r="D96" s="529">
        <v>181184</v>
      </c>
      <c r="E96" s="529">
        <v>181011.0685917006</v>
      </c>
      <c r="F96" s="529">
        <v>182646.13950806094</v>
      </c>
      <c r="G96" s="529">
        <v>183290.1317504847</v>
      </c>
      <c r="H96" s="529">
        <v>179622.75014477471</v>
      </c>
      <c r="I96" s="529">
        <v>186241.2181876626</v>
      </c>
      <c r="J96" s="529">
        <v>186782.1833740361</v>
      </c>
      <c r="K96" s="529">
        <v>174817.88749109031</v>
      </c>
      <c r="L96" s="529">
        <v>166149.5541017775</v>
      </c>
      <c r="M96" s="529">
        <v>154669.36172736855</v>
      </c>
      <c r="N96" s="529">
        <v>161787.76818931138</v>
      </c>
      <c r="O96" s="529">
        <v>160850.47805240308</v>
      </c>
      <c r="P96" s="529">
        <v>151254.11337017783</v>
      </c>
      <c r="Q96" s="529">
        <v>154627.77394904458</v>
      </c>
      <c r="R96" s="529">
        <v>147833.58499999999</v>
      </c>
      <c r="S96" s="529">
        <v>136696.86773581029</v>
      </c>
      <c r="T96" s="529">
        <v>127735.69399999999</v>
      </c>
      <c r="U96" s="529">
        <v>119425.095</v>
      </c>
      <c r="V96" s="529">
        <v>123511.652</v>
      </c>
      <c r="W96" s="529">
        <v>116805.844</v>
      </c>
      <c r="X96" s="529">
        <v>120475.58799999999</v>
      </c>
      <c r="Y96" s="529">
        <v>119096.91962567787</v>
      </c>
      <c r="Z96" s="529">
        <v>118231.068</v>
      </c>
      <c r="AA96" s="529">
        <v>116781.44799999999</v>
      </c>
      <c r="AB96" s="529">
        <v>125267.19128136098</v>
      </c>
      <c r="AC96" s="44">
        <v>133564.81150000001</v>
      </c>
      <c r="AD96" s="44">
        <v>134442.93229665051</v>
      </c>
      <c r="AE96" s="44">
        <v>127188.86313999999</v>
      </c>
      <c r="AF96" s="44">
        <v>130088.72092431944</v>
      </c>
      <c r="AG96" s="44">
        <v>131607.6102356952</v>
      </c>
      <c r="AH96" s="44">
        <v>138065.32500169249</v>
      </c>
      <c r="AI96" s="44">
        <v>146087.73000000001</v>
      </c>
      <c r="AJ96" s="49"/>
    </row>
    <row r="97" spans="1:36" ht="13.5" thickBot="1" x14ac:dyDescent="0.25">
      <c r="A97" s="5"/>
      <c r="B97" s="58"/>
      <c r="C97" s="530"/>
      <c r="D97" s="530"/>
      <c r="E97" s="530"/>
      <c r="F97" s="530"/>
      <c r="G97" s="530"/>
      <c r="H97" s="530"/>
      <c r="I97" s="530"/>
      <c r="J97" s="530"/>
      <c r="K97" s="530"/>
      <c r="L97" s="530"/>
      <c r="M97" s="530"/>
      <c r="N97" s="530"/>
      <c r="O97" s="530"/>
      <c r="P97" s="530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481"/>
      <c r="AD97" s="481"/>
      <c r="AE97" s="481"/>
      <c r="AF97" s="481"/>
      <c r="AG97" s="481"/>
      <c r="AH97" s="481"/>
      <c r="AI97" s="481"/>
      <c r="AJ97" s="49"/>
    </row>
    <row r="98" spans="1:36" x14ac:dyDescent="0.2">
      <c r="B98" s="55"/>
      <c r="C98" s="710"/>
      <c r="D98" s="710"/>
      <c r="E98" s="710"/>
      <c r="F98" s="710"/>
      <c r="G98" s="710"/>
      <c r="H98" s="710"/>
      <c r="I98" s="710"/>
      <c r="J98" s="710"/>
      <c r="K98" s="710"/>
      <c r="L98" s="710"/>
      <c r="M98" s="710"/>
      <c r="N98" s="710"/>
      <c r="O98" s="710"/>
      <c r="P98" s="710"/>
      <c r="Q98" s="710"/>
      <c r="R98" s="710"/>
      <c r="S98" s="710"/>
      <c r="T98" s="710"/>
      <c r="U98" s="710"/>
      <c r="V98" s="710"/>
      <c r="W98" s="710"/>
      <c r="X98" s="710"/>
      <c r="Y98" s="710"/>
      <c r="Z98" s="710"/>
      <c r="AA98" s="710"/>
      <c r="AB98" s="710"/>
      <c r="AC98" s="710"/>
      <c r="AD98" s="710"/>
      <c r="AE98" s="710"/>
      <c r="AF98" s="710"/>
      <c r="AG98" s="710"/>
      <c r="AH98" s="710"/>
      <c r="AI98" s="710"/>
    </row>
    <row r="99" spans="1:36" x14ac:dyDescent="0.2">
      <c r="A99" s="11" t="s">
        <v>389</v>
      </c>
      <c r="B99" s="55"/>
      <c r="C99" s="526"/>
      <c r="E99" s="526"/>
      <c r="F99" s="526"/>
      <c r="G99" s="526"/>
      <c r="H99" s="526"/>
      <c r="I99" s="526"/>
      <c r="J99" s="526"/>
      <c r="K99" s="526"/>
      <c r="L99" s="526"/>
      <c r="M99" s="526"/>
      <c r="N99" s="526"/>
      <c r="O99" s="1"/>
      <c r="P99" s="1"/>
    </row>
    <row r="100" spans="1:36" x14ac:dyDescent="0.2">
      <c r="A100" s="11" t="s">
        <v>390</v>
      </c>
      <c r="B100" s="55"/>
      <c r="C100" s="526"/>
      <c r="E100" s="526"/>
      <c r="F100" s="526"/>
      <c r="G100" s="526"/>
      <c r="H100" s="526"/>
      <c r="I100" s="526"/>
      <c r="J100" s="526"/>
      <c r="K100" s="526"/>
      <c r="L100" s="526"/>
      <c r="M100" s="526"/>
      <c r="N100" s="526"/>
      <c r="O100" s="1"/>
      <c r="P100" s="1"/>
    </row>
    <row r="101" spans="1:36" x14ac:dyDescent="0.2">
      <c r="A101" s="11" t="s">
        <v>395</v>
      </c>
      <c r="B101" s="55"/>
      <c r="C101" s="526"/>
      <c r="E101" s="526"/>
      <c r="F101" s="526"/>
      <c r="G101" s="526"/>
      <c r="H101" s="526"/>
      <c r="I101" s="526"/>
      <c r="J101" s="526"/>
      <c r="K101" s="526"/>
      <c r="L101" s="526"/>
      <c r="M101" s="526"/>
      <c r="N101" s="526"/>
      <c r="O101" s="1"/>
      <c r="P101" s="1"/>
    </row>
    <row r="102" spans="1:36" x14ac:dyDescent="0.2">
      <c r="A102" s="11" t="s">
        <v>446</v>
      </c>
      <c r="B102" s="55"/>
      <c r="C102" s="526"/>
      <c r="E102" s="526"/>
      <c r="F102" s="526"/>
      <c r="G102" s="526"/>
      <c r="H102" s="526"/>
      <c r="I102" s="526"/>
      <c r="J102" s="526"/>
      <c r="K102" s="526"/>
      <c r="L102" s="526"/>
      <c r="M102" s="526"/>
      <c r="N102" s="526"/>
      <c r="O102" s="1"/>
      <c r="P102" s="1"/>
    </row>
    <row r="103" spans="1:36" x14ac:dyDescent="0.2">
      <c r="A103" s="11" t="s">
        <v>447</v>
      </c>
      <c r="B103" s="55"/>
      <c r="C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1"/>
      <c r="P103" s="1"/>
    </row>
    <row r="104" spans="1:36" x14ac:dyDescent="0.2">
      <c r="A104" s="318" t="s">
        <v>388</v>
      </c>
      <c r="C104" s="526"/>
      <c r="E104" s="526"/>
      <c r="F104" s="526"/>
      <c r="G104" s="526"/>
      <c r="H104" s="526"/>
      <c r="I104" s="526"/>
      <c r="J104" s="526"/>
      <c r="K104" s="526"/>
      <c r="L104" s="526"/>
      <c r="M104" s="526"/>
      <c r="N104" s="526"/>
      <c r="O104" s="1"/>
      <c r="P104" s="1"/>
    </row>
    <row r="105" spans="1:36" x14ac:dyDescent="0.2">
      <c r="A105" s="520" t="s">
        <v>353</v>
      </c>
      <c r="C105" s="526"/>
      <c r="E105" s="526"/>
      <c r="F105" s="526"/>
      <c r="G105" s="526"/>
      <c r="H105" s="526"/>
      <c r="I105" s="526"/>
      <c r="J105" s="526"/>
      <c r="K105" s="526"/>
      <c r="L105" s="526"/>
      <c r="M105" s="526"/>
      <c r="N105" s="526"/>
      <c r="O105" s="1"/>
      <c r="P105" s="1"/>
    </row>
    <row r="106" spans="1:36" x14ac:dyDescent="0.2">
      <c r="A106" s="520"/>
      <c r="C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1"/>
      <c r="P106" s="1"/>
    </row>
    <row r="107" spans="1:36" x14ac:dyDescent="0.2">
      <c r="A107" s="175" t="s">
        <v>534</v>
      </c>
      <c r="B107" s="175"/>
      <c r="W107" s="308"/>
      <c r="X107" s="308"/>
      <c r="Y107" s="308"/>
      <c r="Z107" s="310"/>
    </row>
    <row r="108" spans="1:36" x14ac:dyDescent="0.2">
      <c r="A108" s="41"/>
      <c r="B108" s="55"/>
      <c r="V108" s="311"/>
      <c r="W108" s="308"/>
      <c r="X108" s="308"/>
      <c r="Y108" s="308"/>
      <c r="Z108" s="310"/>
    </row>
    <row r="109" spans="1:36" x14ac:dyDescent="0.2">
      <c r="A109" s="41"/>
      <c r="B109" s="258"/>
    </row>
    <row r="110" spans="1:36" x14ac:dyDescent="0.2">
      <c r="B110" s="55"/>
    </row>
    <row r="111" spans="1:36" x14ac:dyDescent="0.2">
      <c r="B111" s="55"/>
    </row>
    <row r="112" spans="1:36" x14ac:dyDescent="0.2">
      <c r="B112" s="55"/>
      <c r="X112" s="222" t="s">
        <v>385</v>
      </c>
    </row>
    <row r="113" spans="2:2" x14ac:dyDescent="0.2">
      <c r="B113" s="55"/>
    </row>
    <row r="114" spans="2:2" x14ac:dyDescent="0.2">
      <c r="B114" s="55"/>
    </row>
    <row r="115" spans="2:2" x14ac:dyDescent="0.2">
      <c r="B115" s="55"/>
    </row>
    <row r="116" spans="2:2" x14ac:dyDescent="0.2">
      <c r="B116" s="55"/>
    </row>
    <row r="117" spans="2:2" x14ac:dyDescent="0.2">
      <c r="B117" s="55"/>
    </row>
    <row r="118" spans="2:2" x14ac:dyDescent="0.2">
      <c r="B118" s="55"/>
    </row>
    <row r="119" spans="2:2" x14ac:dyDescent="0.2">
      <c r="B119" s="55"/>
    </row>
    <row r="120" spans="2:2" x14ac:dyDescent="0.2">
      <c r="B120" s="55"/>
    </row>
    <row r="121" spans="2:2" x14ac:dyDescent="0.2">
      <c r="B121" s="55"/>
    </row>
    <row r="122" spans="2:2" x14ac:dyDescent="0.2">
      <c r="B122" s="55"/>
    </row>
    <row r="123" spans="2:2" x14ac:dyDescent="0.2">
      <c r="B123" s="55"/>
    </row>
    <row r="124" spans="2:2" x14ac:dyDescent="0.2">
      <c r="B124" s="55"/>
    </row>
    <row r="125" spans="2:2" x14ac:dyDescent="0.2">
      <c r="B125" s="55"/>
    </row>
    <row r="126" spans="2:2" x14ac:dyDescent="0.2">
      <c r="B126" s="55"/>
    </row>
    <row r="127" spans="2:2" x14ac:dyDescent="0.2">
      <c r="B127" s="55"/>
    </row>
    <row r="128" spans="2:2" x14ac:dyDescent="0.2">
      <c r="B128" s="55"/>
    </row>
    <row r="129" spans="2:2" x14ac:dyDescent="0.2">
      <c r="B129" s="55"/>
    </row>
    <row r="130" spans="2:2" x14ac:dyDescent="0.2">
      <c r="B130" s="55"/>
    </row>
    <row r="131" spans="2:2" x14ac:dyDescent="0.2">
      <c r="B131" s="55"/>
    </row>
    <row r="132" spans="2:2" x14ac:dyDescent="0.2">
      <c r="B132" s="55"/>
    </row>
    <row r="133" spans="2:2" x14ac:dyDescent="0.2">
      <c r="B133" s="55"/>
    </row>
    <row r="134" spans="2:2" x14ac:dyDescent="0.2">
      <c r="B134" s="55"/>
    </row>
    <row r="135" spans="2:2" x14ac:dyDescent="0.2">
      <c r="B135" s="55"/>
    </row>
    <row r="136" spans="2:2" x14ac:dyDescent="0.2">
      <c r="B136" s="55"/>
    </row>
    <row r="137" spans="2:2" x14ac:dyDescent="0.2">
      <c r="B137" s="55"/>
    </row>
    <row r="138" spans="2:2" x14ac:dyDescent="0.2">
      <c r="B138" s="55"/>
    </row>
    <row r="139" spans="2:2" x14ac:dyDescent="0.2">
      <c r="B139" s="55"/>
    </row>
    <row r="140" spans="2:2" x14ac:dyDescent="0.2">
      <c r="B140" s="55"/>
    </row>
    <row r="141" spans="2:2" x14ac:dyDescent="0.2">
      <c r="B141" s="55"/>
    </row>
    <row r="142" spans="2:2" x14ac:dyDescent="0.2">
      <c r="B142" s="55"/>
    </row>
    <row r="143" spans="2:2" x14ac:dyDescent="0.2">
      <c r="B143" s="55"/>
    </row>
    <row r="144" spans="2:2" x14ac:dyDescent="0.2">
      <c r="B144" s="55"/>
    </row>
    <row r="145" spans="2:2" x14ac:dyDescent="0.2">
      <c r="B145" s="55"/>
    </row>
    <row r="146" spans="2:2" x14ac:dyDescent="0.2">
      <c r="B146" s="55"/>
    </row>
    <row r="147" spans="2:2" x14ac:dyDescent="0.2">
      <c r="B147" s="55"/>
    </row>
    <row r="148" spans="2:2" x14ac:dyDescent="0.2">
      <c r="B148" s="55"/>
    </row>
    <row r="149" spans="2:2" x14ac:dyDescent="0.2">
      <c r="B149" s="55"/>
    </row>
    <row r="150" spans="2:2" x14ac:dyDescent="0.2">
      <c r="B150" s="55"/>
    </row>
    <row r="151" spans="2:2" x14ac:dyDescent="0.2">
      <c r="B151" s="55"/>
    </row>
    <row r="152" spans="2:2" x14ac:dyDescent="0.2">
      <c r="B152" s="55"/>
    </row>
    <row r="153" spans="2:2" x14ac:dyDescent="0.2">
      <c r="B153" s="55"/>
    </row>
    <row r="154" spans="2:2" x14ac:dyDescent="0.2">
      <c r="B154" s="55"/>
    </row>
    <row r="155" spans="2:2" x14ac:dyDescent="0.2">
      <c r="B155" s="55"/>
    </row>
    <row r="156" spans="2:2" x14ac:dyDescent="0.2">
      <c r="B156" s="55"/>
    </row>
    <row r="157" spans="2:2" x14ac:dyDescent="0.2">
      <c r="B157" s="55"/>
    </row>
    <row r="158" spans="2:2" x14ac:dyDescent="0.2">
      <c r="B158" s="55"/>
    </row>
    <row r="159" spans="2:2" x14ac:dyDescent="0.2">
      <c r="B159" s="55"/>
    </row>
    <row r="160" spans="2:2" x14ac:dyDescent="0.2">
      <c r="B160" s="55"/>
    </row>
    <row r="161" spans="2:2" x14ac:dyDescent="0.2">
      <c r="B161" s="55"/>
    </row>
    <row r="162" spans="2:2" x14ac:dyDescent="0.2">
      <c r="B162" s="55"/>
    </row>
    <row r="163" spans="2:2" x14ac:dyDescent="0.2">
      <c r="B163" s="55"/>
    </row>
    <row r="164" spans="2:2" x14ac:dyDescent="0.2">
      <c r="B164" s="55"/>
    </row>
    <row r="165" spans="2:2" x14ac:dyDescent="0.2">
      <c r="B165" s="55"/>
    </row>
    <row r="166" spans="2:2" x14ac:dyDescent="0.2">
      <c r="B166" s="55"/>
    </row>
    <row r="167" spans="2:2" x14ac:dyDescent="0.2">
      <c r="B167" s="55"/>
    </row>
    <row r="168" spans="2:2" x14ac:dyDescent="0.2">
      <c r="B168" s="55"/>
    </row>
    <row r="169" spans="2:2" x14ac:dyDescent="0.2">
      <c r="B169" s="55"/>
    </row>
    <row r="170" spans="2:2" x14ac:dyDescent="0.2">
      <c r="B170" s="55"/>
    </row>
    <row r="171" spans="2:2" x14ac:dyDescent="0.2">
      <c r="B171" s="55"/>
    </row>
    <row r="172" spans="2:2" x14ac:dyDescent="0.2">
      <c r="B172" s="55"/>
    </row>
    <row r="173" spans="2:2" x14ac:dyDescent="0.2">
      <c r="B173" s="55"/>
    </row>
    <row r="174" spans="2:2" x14ac:dyDescent="0.2">
      <c r="B174" s="55"/>
    </row>
    <row r="175" spans="2:2" x14ac:dyDescent="0.2">
      <c r="B175" s="55"/>
    </row>
    <row r="176" spans="2:2" x14ac:dyDescent="0.2">
      <c r="B176" s="55"/>
    </row>
    <row r="177" spans="2:2" x14ac:dyDescent="0.2">
      <c r="B177" s="55"/>
    </row>
    <row r="178" spans="2:2" x14ac:dyDescent="0.2">
      <c r="B178" s="55"/>
    </row>
    <row r="179" spans="2:2" x14ac:dyDescent="0.2">
      <c r="B179" s="55"/>
    </row>
    <row r="180" spans="2:2" x14ac:dyDescent="0.2">
      <c r="B180" s="55"/>
    </row>
    <row r="181" spans="2:2" x14ac:dyDescent="0.2">
      <c r="B181" s="55"/>
    </row>
    <row r="182" spans="2:2" x14ac:dyDescent="0.2">
      <c r="B182" s="55"/>
    </row>
    <row r="183" spans="2:2" x14ac:dyDescent="0.2">
      <c r="B183" s="55"/>
    </row>
    <row r="184" spans="2:2" x14ac:dyDescent="0.2">
      <c r="B184" s="55"/>
    </row>
    <row r="185" spans="2:2" x14ac:dyDescent="0.2">
      <c r="B185" s="55"/>
    </row>
    <row r="186" spans="2:2" x14ac:dyDescent="0.2">
      <c r="B186" s="55"/>
    </row>
    <row r="187" spans="2:2" x14ac:dyDescent="0.2">
      <c r="B187" s="55"/>
    </row>
    <row r="188" spans="2:2" x14ac:dyDescent="0.2">
      <c r="B188" s="55"/>
    </row>
    <row r="189" spans="2:2" x14ac:dyDescent="0.2">
      <c r="B189" s="55"/>
    </row>
    <row r="190" spans="2:2" x14ac:dyDescent="0.2">
      <c r="B190" s="55"/>
    </row>
    <row r="191" spans="2:2" x14ac:dyDescent="0.2">
      <c r="B191" s="55"/>
    </row>
    <row r="192" spans="2:2" x14ac:dyDescent="0.2">
      <c r="B192" s="55"/>
    </row>
    <row r="193" spans="2:2" x14ac:dyDescent="0.2">
      <c r="B193" s="55"/>
    </row>
    <row r="194" spans="2:2" x14ac:dyDescent="0.2">
      <c r="B194" s="55"/>
    </row>
    <row r="195" spans="2:2" x14ac:dyDescent="0.2">
      <c r="B195" s="55"/>
    </row>
    <row r="196" spans="2:2" x14ac:dyDescent="0.2">
      <c r="B196" s="55"/>
    </row>
    <row r="197" spans="2:2" x14ac:dyDescent="0.2">
      <c r="B197" s="55"/>
    </row>
    <row r="198" spans="2:2" x14ac:dyDescent="0.2">
      <c r="B198" s="55"/>
    </row>
    <row r="199" spans="2:2" x14ac:dyDescent="0.2">
      <c r="B199" s="55"/>
    </row>
    <row r="200" spans="2:2" x14ac:dyDescent="0.2">
      <c r="B200" s="55"/>
    </row>
    <row r="201" spans="2:2" x14ac:dyDescent="0.2">
      <c r="B201" s="55"/>
    </row>
    <row r="202" spans="2:2" x14ac:dyDescent="0.2">
      <c r="B202" s="55"/>
    </row>
    <row r="203" spans="2:2" x14ac:dyDescent="0.2">
      <c r="B203" s="55"/>
    </row>
    <row r="204" spans="2:2" x14ac:dyDescent="0.2">
      <c r="B204" s="55"/>
    </row>
    <row r="205" spans="2:2" x14ac:dyDescent="0.2">
      <c r="B205" s="55"/>
    </row>
    <row r="206" spans="2:2" x14ac:dyDescent="0.2">
      <c r="B206" s="55"/>
    </row>
    <row r="207" spans="2:2" x14ac:dyDescent="0.2">
      <c r="B207" s="55"/>
    </row>
    <row r="208" spans="2:2" x14ac:dyDescent="0.2">
      <c r="B208" s="55"/>
    </row>
    <row r="209" spans="2:2" x14ac:dyDescent="0.2">
      <c r="B209" s="55"/>
    </row>
    <row r="210" spans="2:2" x14ac:dyDescent="0.2">
      <c r="B210" s="55"/>
    </row>
    <row r="211" spans="2:2" x14ac:dyDescent="0.2">
      <c r="B211" s="55"/>
    </row>
    <row r="212" spans="2:2" x14ac:dyDescent="0.2">
      <c r="B212" s="55"/>
    </row>
    <row r="213" spans="2:2" x14ac:dyDescent="0.2">
      <c r="B213" s="55"/>
    </row>
    <row r="214" spans="2:2" x14ac:dyDescent="0.2">
      <c r="B214" s="55"/>
    </row>
    <row r="215" spans="2:2" x14ac:dyDescent="0.2">
      <c r="B215" s="55"/>
    </row>
    <row r="216" spans="2:2" x14ac:dyDescent="0.2">
      <c r="B216" s="55"/>
    </row>
    <row r="217" spans="2:2" x14ac:dyDescent="0.2">
      <c r="B217" s="55"/>
    </row>
    <row r="218" spans="2:2" x14ac:dyDescent="0.2">
      <c r="B218" s="55"/>
    </row>
    <row r="219" spans="2:2" x14ac:dyDescent="0.2">
      <c r="B219" s="55"/>
    </row>
    <row r="220" spans="2:2" x14ac:dyDescent="0.2">
      <c r="B220" s="55"/>
    </row>
    <row r="221" spans="2:2" x14ac:dyDescent="0.2">
      <c r="B221" s="55"/>
    </row>
    <row r="222" spans="2:2" x14ac:dyDescent="0.2">
      <c r="B222" s="55"/>
    </row>
    <row r="223" spans="2:2" x14ac:dyDescent="0.2">
      <c r="B223" s="55"/>
    </row>
    <row r="224" spans="2:2" x14ac:dyDescent="0.2">
      <c r="B224" s="55"/>
    </row>
    <row r="225" spans="2:2" x14ac:dyDescent="0.2">
      <c r="B225" s="55"/>
    </row>
    <row r="226" spans="2:2" x14ac:dyDescent="0.2">
      <c r="B226" s="55"/>
    </row>
    <row r="227" spans="2:2" x14ac:dyDescent="0.2">
      <c r="B227" s="55"/>
    </row>
    <row r="228" spans="2:2" x14ac:dyDescent="0.2">
      <c r="B228" s="55"/>
    </row>
    <row r="229" spans="2:2" x14ac:dyDescent="0.2">
      <c r="B229" s="55"/>
    </row>
    <row r="230" spans="2:2" x14ac:dyDescent="0.2">
      <c r="B230" s="55"/>
    </row>
    <row r="231" spans="2:2" x14ac:dyDescent="0.2">
      <c r="B231" s="55"/>
    </row>
    <row r="232" spans="2:2" x14ac:dyDescent="0.2">
      <c r="B232" s="55"/>
    </row>
    <row r="233" spans="2:2" x14ac:dyDescent="0.2">
      <c r="B233" s="55"/>
    </row>
    <row r="234" spans="2:2" x14ac:dyDescent="0.2">
      <c r="B234" s="55"/>
    </row>
    <row r="235" spans="2:2" x14ac:dyDescent="0.2">
      <c r="B235" s="55"/>
    </row>
    <row r="236" spans="2:2" x14ac:dyDescent="0.2">
      <c r="B236" s="55"/>
    </row>
    <row r="237" spans="2:2" x14ac:dyDescent="0.2">
      <c r="B237" s="55"/>
    </row>
    <row r="238" spans="2:2" x14ac:dyDescent="0.2">
      <c r="B238" s="55"/>
    </row>
    <row r="239" spans="2:2" x14ac:dyDescent="0.2">
      <c r="B239" s="55"/>
    </row>
    <row r="240" spans="2:2" x14ac:dyDescent="0.2">
      <c r="B240" s="55"/>
    </row>
    <row r="241" spans="2:2" x14ac:dyDescent="0.2">
      <c r="B241" s="55"/>
    </row>
    <row r="242" spans="2:2" x14ac:dyDescent="0.2">
      <c r="B242" s="55"/>
    </row>
    <row r="243" spans="2:2" x14ac:dyDescent="0.2">
      <c r="B243" s="55"/>
    </row>
    <row r="244" spans="2:2" x14ac:dyDescent="0.2">
      <c r="B244" s="55"/>
    </row>
    <row r="245" spans="2:2" x14ac:dyDescent="0.2">
      <c r="B245" s="55"/>
    </row>
    <row r="246" spans="2:2" x14ac:dyDescent="0.2">
      <c r="B246" s="55"/>
    </row>
    <row r="247" spans="2:2" x14ac:dyDescent="0.2">
      <c r="B247" s="55"/>
    </row>
    <row r="248" spans="2:2" x14ac:dyDescent="0.2">
      <c r="B248" s="55"/>
    </row>
    <row r="249" spans="2:2" x14ac:dyDescent="0.2">
      <c r="B249" s="55"/>
    </row>
    <row r="250" spans="2:2" x14ac:dyDescent="0.2">
      <c r="B250" s="55"/>
    </row>
    <row r="251" spans="2:2" x14ac:dyDescent="0.2">
      <c r="B251" s="55"/>
    </row>
    <row r="252" spans="2:2" x14ac:dyDescent="0.2">
      <c r="B252" s="55"/>
    </row>
    <row r="253" spans="2:2" x14ac:dyDescent="0.2">
      <c r="B253" s="55"/>
    </row>
    <row r="254" spans="2:2" x14ac:dyDescent="0.2">
      <c r="B254" s="55"/>
    </row>
    <row r="255" spans="2:2" x14ac:dyDescent="0.2">
      <c r="B255" s="55"/>
    </row>
    <row r="256" spans="2:2" x14ac:dyDescent="0.2">
      <c r="B256" s="55"/>
    </row>
    <row r="257" spans="2:2" x14ac:dyDescent="0.2">
      <c r="B257" s="55"/>
    </row>
    <row r="258" spans="2:2" x14ac:dyDescent="0.2">
      <c r="B258" s="55"/>
    </row>
    <row r="259" spans="2:2" x14ac:dyDescent="0.2">
      <c r="B259" s="55"/>
    </row>
    <row r="260" spans="2:2" x14ac:dyDescent="0.2">
      <c r="B260" s="55"/>
    </row>
    <row r="261" spans="2:2" x14ac:dyDescent="0.2">
      <c r="B261" s="55"/>
    </row>
    <row r="262" spans="2:2" x14ac:dyDescent="0.2">
      <c r="B262" s="55"/>
    </row>
    <row r="263" spans="2:2" x14ac:dyDescent="0.2">
      <c r="B263" s="55"/>
    </row>
    <row r="264" spans="2:2" x14ac:dyDescent="0.2">
      <c r="B264" s="55"/>
    </row>
    <row r="265" spans="2:2" x14ac:dyDescent="0.2">
      <c r="B265" s="55"/>
    </row>
    <row r="266" spans="2:2" x14ac:dyDescent="0.2">
      <c r="B266" s="55"/>
    </row>
    <row r="267" spans="2:2" x14ac:dyDescent="0.2">
      <c r="B267" s="55"/>
    </row>
    <row r="268" spans="2:2" x14ac:dyDescent="0.2">
      <c r="B268" s="55"/>
    </row>
    <row r="269" spans="2:2" x14ac:dyDescent="0.2">
      <c r="B269" s="55"/>
    </row>
    <row r="270" spans="2:2" x14ac:dyDescent="0.2">
      <c r="B270" s="55"/>
    </row>
    <row r="271" spans="2:2" x14ac:dyDescent="0.2">
      <c r="B271" s="55"/>
    </row>
    <row r="272" spans="2:2" x14ac:dyDescent="0.2">
      <c r="B272" s="55"/>
    </row>
    <row r="273" spans="2:2" x14ac:dyDescent="0.2">
      <c r="B273" s="55"/>
    </row>
    <row r="274" spans="2:2" x14ac:dyDescent="0.2">
      <c r="B274" s="55"/>
    </row>
    <row r="275" spans="2:2" x14ac:dyDescent="0.2">
      <c r="B275" s="55"/>
    </row>
    <row r="276" spans="2:2" x14ac:dyDescent="0.2">
      <c r="B276" s="55"/>
    </row>
    <row r="277" spans="2:2" x14ac:dyDescent="0.2">
      <c r="B277" s="55"/>
    </row>
    <row r="278" spans="2:2" x14ac:dyDescent="0.2">
      <c r="B278" s="55"/>
    </row>
    <row r="279" spans="2:2" x14ac:dyDescent="0.2">
      <c r="B279" s="55"/>
    </row>
    <row r="280" spans="2:2" x14ac:dyDescent="0.2">
      <c r="B280" s="55"/>
    </row>
    <row r="281" spans="2:2" x14ac:dyDescent="0.2">
      <c r="B281" s="55"/>
    </row>
    <row r="282" spans="2:2" x14ac:dyDescent="0.2">
      <c r="B282" s="55"/>
    </row>
    <row r="283" spans="2:2" x14ac:dyDescent="0.2">
      <c r="B283" s="55"/>
    </row>
    <row r="284" spans="2:2" x14ac:dyDescent="0.2">
      <c r="B284" s="55"/>
    </row>
    <row r="285" spans="2:2" x14ac:dyDescent="0.2">
      <c r="B285" s="55"/>
    </row>
    <row r="286" spans="2:2" x14ac:dyDescent="0.2">
      <c r="B286" s="55"/>
    </row>
    <row r="287" spans="2:2" x14ac:dyDescent="0.2">
      <c r="B287" s="55"/>
    </row>
    <row r="288" spans="2:2" x14ac:dyDescent="0.2">
      <c r="B288" s="55"/>
    </row>
    <row r="289" spans="2:2" x14ac:dyDescent="0.2">
      <c r="B289" s="55"/>
    </row>
    <row r="290" spans="2:2" x14ac:dyDescent="0.2">
      <c r="B290" s="55"/>
    </row>
    <row r="291" spans="2:2" x14ac:dyDescent="0.2">
      <c r="B291" s="55"/>
    </row>
    <row r="292" spans="2:2" x14ac:dyDescent="0.2">
      <c r="B292" s="55"/>
    </row>
    <row r="293" spans="2:2" x14ac:dyDescent="0.2">
      <c r="B293" s="55"/>
    </row>
    <row r="294" spans="2:2" x14ac:dyDescent="0.2">
      <c r="B294" s="55"/>
    </row>
    <row r="295" spans="2:2" x14ac:dyDescent="0.2">
      <c r="B295" s="55"/>
    </row>
    <row r="296" spans="2:2" x14ac:dyDescent="0.2">
      <c r="B296" s="55"/>
    </row>
    <row r="297" spans="2:2" x14ac:dyDescent="0.2">
      <c r="B297" s="55"/>
    </row>
    <row r="298" spans="2:2" x14ac:dyDescent="0.2">
      <c r="B298" s="55"/>
    </row>
    <row r="299" spans="2:2" x14ac:dyDescent="0.2">
      <c r="B299" s="55"/>
    </row>
    <row r="300" spans="2:2" x14ac:dyDescent="0.2">
      <c r="B300" s="55"/>
    </row>
    <row r="301" spans="2:2" x14ac:dyDescent="0.2">
      <c r="B301" s="55"/>
    </row>
    <row r="302" spans="2:2" x14ac:dyDescent="0.2">
      <c r="B302" s="55"/>
    </row>
    <row r="303" spans="2:2" x14ac:dyDescent="0.2">
      <c r="B303" s="55"/>
    </row>
    <row r="304" spans="2:2" x14ac:dyDescent="0.2">
      <c r="B304" s="55"/>
    </row>
    <row r="305" spans="2:2" x14ac:dyDescent="0.2">
      <c r="B305" s="55"/>
    </row>
    <row r="306" spans="2:2" x14ac:dyDescent="0.2">
      <c r="B306" s="55"/>
    </row>
    <row r="307" spans="2:2" x14ac:dyDescent="0.2">
      <c r="B307" s="55"/>
    </row>
    <row r="308" spans="2:2" x14ac:dyDescent="0.2">
      <c r="B308" s="55"/>
    </row>
    <row r="309" spans="2:2" x14ac:dyDescent="0.2">
      <c r="B309" s="55"/>
    </row>
    <row r="310" spans="2:2" x14ac:dyDescent="0.2">
      <c r="B310" s="55"/>
    </row>
    <row r="311" spans="2:2" x14ac:dyDescent="0.2">
      <c r="B311" s="55"/>
    </row>
    <row r="312" spans="2:2" x14ac:dyDescent="0.2">
      <c r="B312" s="55"/>
    </row>
    <row r="313" spans="2:2" x14ac:dyDescent="0.2">
      <c r="B313" s="55"/>
    </row>
    <row r="314" spans="2:2" x14ac:dyDescent="0.2">
      <c r="B314" s="55"/>
    </row>
    <row r="315" spans="2:2" x14ac:dyDescent="0.2">
      <c r="B315" s="55"/>
    </row>
    <row r="316" spans="2:2" x14ac:dyDescent="0.2">
      <c r="B316" s="55"/>
    </row>
    <row r="317" spans="2:2" x14ac:dyDescent="0.2">
      <c r="B317" s="55"/>
    </row>
    <row r="318" spans="2:2" x14ac:dyDescent="0.2">
      <c r="B318" s="55"/>
    </row>
    <row r="319" spans="2:2" x14ac:dyDescent="0.2">
      <c r="B319" s="55"/>
    </row>
    <row r="320" spans="2:2" x14ac:dyDescent="0.2">
      <c r="B320" s="55"/>
    </row>
    <row r="321" spans="2:2" x14ac:dyDescent="0.2">
      <c r="B321" s="55"/>
    </row>
    <row r="322" spans="2:2" x14ac:dyDescent="0.2">
      <c r="B322" s="55"/>
    </row>
    <row r="323" spans="2:2" x14ac:dyDescent="0.2">
      <c r="B323" s="55"/>
    </row>
    <row r="324" spans="2:2" x14ac:dyDescent="0.2">
      <c r="B324" s="55"/>
    </row>
    <row r="325" spans="2:2" x14ac:dyDescent="0.2">
      <c r="B325" s="55"/>
    </row>
    <row r="326" spans="2:2" x14ac:dyDescent="0.2">
      <c r="B326" s="55"/>
    </row>
    <row r="327" spans="2:2" x14ac:dyDescent="0.2">
      <c r="B327" s="55"/>
    </row>
    <row r="328" spans="2:2" x14ac:dyDescent="0.2">
      <c r="B328" s="55"/>
    </row>
    <row r="329" spans="2:2" x14ac:dyDescent="0.2">
      <c r="B329" s="55"/>
    </row>
    <row r="330" spans="2:2" x14ac:dyDescent="0.2">
      <c r="B330" s="55"/>
    </row>
    <row r="331" spans="2:2" x14ac:dyDescent="0.2">
      <c r="B331" s="55"/>
    </row>
    <row r="332" spans="2:2" x14ac:dyDescent="0.2">
      <c r="B332" s="55"/>
    </row>
    <row r="333" spans="2:2" x14ac:dyDescent="0.2">
      <c r="B333" s="55"/>
    </row>
    <row r="334" spans="2:2" x14ac:dyDescent="0.2">
      <c r="B334" s="55"/>
    </row>
    <row r="335" spans="2:2" x14ac:dyDescent="0.2">
      <c r="B335" s="55"/>
    </row>
    <row r="336" spans="2:2" x14ac:dyDescent="0.2">
      <c r="B336" s="55"/>
    </row>
    <row r="337" spans="2:2" x14ac:dyDescent="0.2">
      <c r="B337" s="55"/>
    </row>
    <row r="338" spans="2:2" x14ac:dyDescent="0.2">
      <c r="B338" s="55"/>
    </row>
    <row r="339" spans="2:2" x14ac:dyDescent="0.2">
      <c r="B339" s="55"/>
    </row>
    <row r="340" spans="2:2" x14ac:dyDescent="0.2">
      <c r="B340" s="55"/>
    </row>
    <row r="341" spans="2:2" x14ac:dyDescent="0.2">
      <c r="B341" s="55"/>
    </row>
    <row r="342" spans="2:2" x14ac:dyDescent="0.2">
      <c r="B342" s="55"/>
    </row>
  </sheetData>
  <hyperlinks>
    <hyperlink ref="AI1" r:id="rId1" display="lisa.brown@defra.gsi.gov.uk " xr:uid="{00000000-0004-0000-0A00-000000000000}"/>
    <hyperlink ref="N1" r:id="rId2" display="lisa.brown@defra.gsi.gov.uk " xr:uid="{04801819-8305-4902-8D60-EA95DF68BAE0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115F-7905-40C8-80A2-33E3436A2963}">
  <sheetPr>
    <tabColor rgb="FFA1E14B"/>
  </sheetPr>
  <dimension ref="A1:AJ285"/>
  <sheetViews>
    <sheetView showGridLines="0" zoomScale="120" zoomScaleNormal="120" workbookViewId="0">
      <pane xSplit="2" ySplit="6" topLeftCell="E7" activePane="bottomRight" state="frozen"/>
      <selection activeCell="C7" sqref="C7"/>
      <selection pane="topRight" activeCell="C7" sqref="C7"/>
      <selection pane="bottomLeft" activeCell="C7" sqref="C7"/>
      <selection pane="bottomRight" activeCell="N1" sqref="N1"/>
    </sheetView>
  </sheetViews>
  <sheetFormatPr defaultColWidth="7.109375" defaultRowHeight="12.75" x14ac:dyDescent="0.2"/>
  <cols>
    <col min="1" max="1" width="3.109375" style="11" customWidth="1"/>
    <col min="2" max="2" width="22.21875" style="11" customWidth="1"/>
    <col min="3" max="28" width="6.77734375" style="222" customWidth="1"/>
    <col min="29" max="29" width="7.5546875" style="12" customWidth="1"/>
    <col min="30" max="32" width="7.109375" style="12"/>
    <col min="33" max="33" width="8.6640625" style="12" bestFit="1" customWidth="1"/>
    <col min="34" max="34" width="8.6640625" style="12" customWidth="1"/>
    <col min="35" max="35" width="8.88671875" style="12" customWidth="1"/>
    <col min="36" max="16384" width="7.109375" style="12"/>
  </cols>
  <sheetData>
    <row r="1" spans="1:35" s="11" customFormat="1" x14ac:dyDescent="0.2">
      <c r="A1" s="3" t="s">
        <v>522</v>
      </c>
      <c r="C1" s="222"/>
      <c r="D1" s="222"/>
      <c r="E1" s="222"/>
      <c r="F1" s="222"/>
      <c r="G1" s="222"/>
      <c r="H1" s="13"/>
      <c r="K1" s="222"/>
      <c r="L1" s="222"/>
      <c r="M1" s="220" t="s">
        <v>432</v>
      </c>
      <c r="N1" s="324" t="str">
        <f>'Notes and Contact Details'!$D$14</f>
        <v>crops-statistics@defra.gov.uk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H1" s="220" t="s">
        <v>432</v>
      </c>
      <c r="AI1" s="324" t="s">
        <v>420</v>
      </c>
    </row>
    <row r="2" spans="1:35" s="11" customFormat="1" x14ac:dyDescent="0.2">
      <c r="A2" s="203" t="s">
        <v>121</v>
      </c>
      <c r="C2" s="222"/>
      <c r="D2" s="222"/>
      <c r="E2" s="222"/>
      <c r="F2" s="222"/>
      <c r="G2" s="222"/>
      <c r="H2" s="13"/>
      <c r="I2" s="13"/>
      <c r="J2" s="13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63"/>
      <c r="V2" s="222"/>
      <c r="W2" s="222"/>
      <c r="X2" s="222"/>
      <c r="Y2" s="263"/>
      <c r="Z2" s="222"/>
      <c r="AA2" s="222"/>
      <c r="AB2" s="222"/>
    </row>
    <row r="3" spans="1:35" s="11" customFormat="1" ht="13.5" thickBot="1" x14ac:dyDescent="0.25">
      <c r="A3" s="42" t="s">
        <v>523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63"/>
      <c r="V3" s="222"/>
      <c r="W3" s="222"/>
      <c r="X3" s="222"/>
      <c r="Y3" s="263"/>
      <c r="Z3" s="222"/>
      <c r="AA3" s="222"/>
      <c r="AB3" s="222"/>
    </row>
    <row r="4" spans="1:35" s="11" customFormat="1" x14ac:dyDescent="0.2">
      <c r="A4" s="357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222"/>
      <c r="R4" s="222"/>
      <c r="S4" s="222"/>
      <c r="T4" s="222"/>
      <c r="U4" s="263"/>
      <c r="V4" s="222"/>
      <c r="W4" s="222"/>
      <c r="X4" s="222"/>
      <c r="Y4" s="263"/>
      <c r="Z4" s="222"/>
      <c r="AA4" s="222"/>
      <c r="AB4" s="222"/>
    </row>
    <row r="5" spans="1:35" s="11" customFormat="1" x14ac:dyDescent="0.2">
      <c r="A5" s="516"/>
      <c r="B5" s="517" t="s">
        <v>107</v>
      </c>
      <c r="C5" s="359">
        <v>2010</v>
      </c>
      <c r="D5" s="359">
        <v>2011</v>
      </c>
      <c r="E5" s="359">
        <v>2012</v>
      </c>
      <c r="F5" s="359">
        <v>2013</v>
      </c>
      <c r="G5" s="359">
        <v>2014</v>
      </c>
      <c r="H5" s="359">
        <v>2015</v>
      </c>
      <c r="I5" s="359">
        <v>2016</v>
      </c>
      <c r="J5" s="359">
        <v>2017</v>
      </c>
      <c r="K5" s="359">
        <v>2018</v>
      </c>
      <c r="L5" s="359">
        <v>2019</v>
      </c>
      <c r="M5" s="359">
        <v>2020</v>
      </c>
      <c r="N5" s="359">
        <v>2021</v>
      </c>
      <c r="O5" s="359">
        <v>2022</v>
      </c>
      <c r="P5" s="359">
        <v>2023</v>
      </c>
      <c r="Q5" s="222"/>
      <c r="R5" s="222"/>
      <c r="S5" s="222"/>
      <c r="T5" s="222"/>
      <c r="U5" s="263"/>
      <c r="V5" s="222"/>
      <c r="W5" s="222"/>
      <c r="X5" s="222"/>
      <c r="Y5" s="263"/>
      <c r="Z5" s="222"/>
      <c r="AA5" s="222"/>
      <c r="AB5" s="222"/>
    </row>
    <row r="6" spans="1:35" s="11" customFormat="1" ht="13.5" thickBot="1" x14ac:dyDescent="0.25">
      <c r="A6" s="360"/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222"/>
      <c r="R6" s="222"/>
      <c r="S6" s="222"/>
      <c r="T6" s="222"/>
      <c r="U6" s="263"/>
      <c r="V6" s="222"/>
      <c r="W6" s="222"/>
      <c r="X6" s="222"/>
      <c r="Y6" s="263"/>
      <c r="Z6" s="222"/>
      <c r="AA6" s="222"/>
      <c r="AB6" s="222"/>
    </row>
    <row r="7" spans="1:35" s="11" customFormat="1" x14ac:dyDescent="0.2">
      <c r="A7" s="2" t="s">
        <v>106</v>
      </c>
      <c r="C7" s="518"/>
      <c r="D7" s="518"/>
      <c r="E7" s="518"/>
      <c r="F7" s="518"/>
      <c r="G7" s="518"/>
      <c r="H7" s="518"/>
      <c r="I7" s="518"/>
      <c r="J7" s="518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63"/>
      <c r="V7" s="222"/>
      <c r="W7" s="222"/>
      <c r="X7" s="222"/>
      <c r="Y7" s="263"/>
      <c r="Z7" s="222"/>
      <c r="AA7" s="222"/>
      <c r="AB7" s="222"/>
    </row>
    <row r="8" spans="1:35" s="11" customFormat="1" x14ac:dyDescent="0.2">
      <c r="A8" s="39"/>
      <c r="B8" s="11" t="s">
        <v>105</v>
      </c>
      <c r="C8" s="544">
        <v>36.630427578498555</v>
      </c>
      <c r="D8" s="544">
        <v>37.667050318783545</v>
      </c>
      <c r="E8" s="544">
        <v>37.134235406021283</v>
      </c>
      <c r="F8" s="544">
        <v>37.885611571433095</v>
      </c>
      <c r="G8" s="544">
        <v>40.341250097139458</v>
      </c>
      <c r="H8" s="544">
        <v>42.0749306960019</v>
      </c>
      <c r="I8" s="46" t="s">
        <v>11</v>
      </c>
      <c r="J8" s="46" t="s">
        <v>11</v>
      </c>
      <c r="K8" s="46" t="s">
        <v>11</v>
      </c>
      <c r="L8" s="46" t="s">
        <v>11</v>
      </c>
      <c r="M8" s="46" t="s">
        <v>11</v>
      </c>
      <c r="N8" s="46" t="s">
        <v>11</v>
      </c>
      <c r="O8" s="46" t="s">
        <v>11</v>
      </c>
      <c r="P8" s="46" t="s">
        <v>11</v>
      </c>
      <c r="Q8" s="222"/>
      <c r="R8" s="222"/>
      <c r="S8" s="222"/>
      <c r="T8" s="222"/>
      <c r="U8" s="263"/>
      <c r="V8" s="222"/>
      <c r="W8" s="222"/>
      <c r="X8" s="222"/>
      <c r="Y8" s="263"/>
      <c r="Z8" s="222"/>
      <c r="AA8" s="222"/>
      <c r="AB8" s="222"/>
    </row>
    <row r="9" spans="1:35" s="11" customFormat="1" x14ac:dyDescent="0.2">
      <c r="A9" s="2"/>
      <c r="B9" s="11" t="s">
        <v>104</v>
      </c>
      <c r="C9" s="544">
        <v>66.506502237045567</v>
      </c>
      <c r="D9" s="544">
        <v>61.473224057398419</v>
      </c>
      <c r="E9" s="544">
        <v>62.107380037714229</v>
      </c>
      <c r="F9" s="544">
        <v>65.582251865327805</v>
      </c>
      <c r="G9" s="544">
        <v>67.794211279881011</v>
      </c>
      <c r="H9" s="544">
        <v>66.602637132442624</v>
      </c>
      <c r="I9" s="544">
        <v>65.890651132789671</v>
      </c>
      <c r="J9" s="544">
        <v>74.346922332593323</v>
      </c>
      <c r="K9" s="544">
        <v>67.665807475574312</v>
      </c>
      <c r="L9" s="544">
        <v>71.630060005480004</v>
      </c>
      <c r="M9" s="544">
        <v>69.558600889201529</v>
      </c>
      <c r="N9" s="544">
        <v>70.677211436125489</v>
      </c>
      <c r="O9" s="544">
        <v>70.288101114268628</v>
      </c>
      <c r="P9" s="544">
        <v>64.7766213409637</v>
      </c>
      <c r="Q9" s="222"/>
      <c r="R9" s="694"/>
      <c r="S9" s="222"/>
      <c r="T9" s="222"/>
      <c r="U9" s="263"/>
      <c r="V9" s="222"/>
      <c r="W9" s="222"/>
      <c r="X9" s="222"/>
      <c r="Y9" s="263"/>
      <c r="Z9" s="222"/>
      <c r="AA9" s="222"/>
      <c r="AB9" s="222"/>
    </row>
    <row r="10" spans="1:35" s="11" customFormat="1" x14ac:dyDescent="0.2">
      <c r="A10" s="2"/>
      <c r="B10" s="11" t="s">
        <v>103</v>
      </c>
      <c r="C10" s="544">
        <v>29.386859759662226</v>
      </c>
      <c r="D10" s="544">
        <v>25.931387452454803</v>
      </c>
      <c r="E10" s="544">
        <v>25.702953925793544</v>
      </c>
      <c r="F10" s="544">
        <v>26.731790779093263</v>
      </c>
      <c r="G10" s="544">
        <v>28.319040238554575</v>
      </c>
      <c r="H10" s="544">
        <v>28.107434070095756</v>
      </c>
      <c r="I10" s="544">
        <v>27.372879255611757</v>
      </c>
      <c r="J10" s="544">
        <v>30.478316150064099</v>
      </c>
      <c r="K10" s="544">
        <v>27.980803883070241</v>
      </c>
      <c r="L10" s="544">
        <v>28.145613609507386</v>
      </c>
      <c r="M10" s="544">
        <v>25.727324424225195</v>
      </c>
      <c r="N10" s="544">
        <v>27.806619086882264</v>
      </c>
      <c r="O10" s="544">
        <v>26.500438607313839</v>
      </c>
      <c r="P10" s="544">
        <v>25.582031285203257</v>
      </c>
      <c r="Q10" s="222"/>
      <c r="R10" s="694"/>
      <c r="S10" s="222"/>
      <c r="T10" s="222"/>
      <c r="U10" s="263"/>
      <c r="V10" s="222"/>
      <c r="W10" s="222"/>
      <c r="X10" s="222"/>
      <c r="Y10" s="263"/>
      <c r="Z10" s="222"/>
      <c r="AA10" s="222"/>
      <c r="AB10" s="222"/>
    </row>
    <row r="11" spans="1:35" s="11" customFormat="1" x14ac:dyDescent="0.2">
      <c r="A11" s="2"/>
      <c r="B11" s="11" t="s">
        <v>102</v>
      </c>
      <c r="C11" s="544">
        <v>36.111959080376636</v>
      </c>
      <c r="D11" s="544">
        <v>35.839783824586277</v>
      </c>
      <c r="E11" s="544">
        <v>30.059177051682997</v>
      </c>
      <c r="F11" s="544">
        <v>32.867350758434796</v>
      </c>
      <c r="G11" s="544">
        <v>32.229310441882859</v>
      </c>
      <c r="H11" s="544">
        <v>35.958467847670612</v>
      </c>
      <c r="I11" s="544">
        <v>32.626462981666755</v>
      </c>
      <c r="J11" s="544">
        <v>31.36894758030844</v>
      </c>
      <c r="K11" s="544">
        <v>29.40815804193981</v>
      </c>
      <c r="L11" s="544">
        <v>31.3405693110385</v>
      </c>
      <c r="M11" s="544">
        <v>32.670425150066379</v>
      </c>
      <c r="N11" s="544">
        <v>30.952309981086419</v>
      </c>
      <c r="O11" s="544">
        <v>33.473410694024281</v>
      </c>
      <c r="P11" s="544">
        <v>33.502012606678129</v>
      </c>
      <c r="Q11" s="222"/>
      <c r="R11" s="693"/>
      <c r="S11" s="222"/>
      <c r="T11" s="222"/>
      <c r="U11" s="263"/>
      <c r="V11" s="222"/>
      <c r="W11" s="222"/>
      <c r="X11" s="222"/>
      <c r="Y11" s="263"/>
      <c r="Z11" s="222"/>
      <c r="AA11" s="222"/>
      <c r="AB11" s="222"/>
    </row>
    <row r="12" spans="1:35" s="11" customFormat="1" x14ac:dyDescent="0.2">
      <c r="A12" s="2"/>
      <c r="B12" s="11" t="s">
        <v>101</v>
      </c>
      <c r="C12" s="544">
        <v>42.433948212830373</v>
      </c>
      <c r="D12" s="544">
        <v>34.793973774928979</v>
      </c>
      <c r="E12" s="544">
        <v>42.173902483262914</v>
      </c>
      <c r="F12" s="544">
        <v>39.645465967851685</v>
      </c>
      <c r="G12" s="544">
        <v>39.212049281432414</v>
      </c>
      <c r="H12" s="544">
        <v>43.040671664328087</v>
      </c>
      <c r="I12" s="544">
        <v>41.794251743899316</v>
      </c>
      <c r="J12" s="544">
        <v>43.357244286644857</v>
      </c>
      <c r="K12" s="544">
        <v>44.331107623624419</v>
      </c>
      <c r="L12" s="544">
        <v>40.167015689025945</v>
      </c>
      <c r="M12" s="544">
        <v>43.603858007705007</v>
      </c>
      <c r="N12" s="544">
        <v>40.601128589128912</v>
      </c>
      <c r="O12" s="544">
        <v>34.105918173057361</v>
      </c>
      <c r="P12" s="544">
        <v>38.467668789797493</v>
      </c>
      <c r="Q12" s="222"/>
      <c r="R12" s="693"/>
      <c r="S12" s="222"/>
      <c r="T12" s="222"/>
      <c r="U12" s="263"/>
      <c r="V12" s="222"/>
      <c r="W12" s="222"/>
      <c r="X12" s="222"/>
      <c r="Y12" s="263"/>
      <c r="Z12" s="222"/>
      <c r="AA12" s="222"/>
      <c r="AB12" s="222"/>
    </row>
    <row r="13" spans="1:35" s="11" customFormat="1" x14ac:dyDescent="0.2">
      <c r="A13" s="2"/>
      <c r="B13" s="11" t="s">
        <v>100</v>
      </c>
      <c r="C13" s="544">
        <v>8.594836637432147</v>
      </c>
      <c r="D13" s="544">
        <v>8.6933085857738295</v>
      </c>
      <c r="E13" s="544">
        <v>8.637623330628351</v>
      </c>
      <c r="F13" s="544">
        <v>8.5471257556635738</v>
      </c>
      <c r="G13" s="544">
        <v>8.7520837488880012</v>
      </c>
      <c r="H13" s="544">
        <v>8.788865406385673</v>
      </c>
      <c r="I13" s="544">
        <v>11.945715929850165</v>
      </c>
      <c r="J13" s="544">
        <v>9.3799943459065709</v>
      </c>
      <c r="K13" s="544">
        <v>9.6278573775391969</v>
      </c>
      <c r="L13" s="544">
        <v>9.5925077177290081</v>
      </c>
      <c r="M13" s="544">
        <v>9.5551993344851862</v>
      </c>
      <c r="N13" s="544">
        <v>9.9335558736175322</v>
      </c>
      <c r="O13" s="544">
        <v>9.9250203026435972</v>
      </c>
      <c r="P13" s="544">
        <v>9.7446048659893449</v>
      </c>
      <c r="Q13" s="222"/>
      <c r="R13" s="693"/>
      <c r="S13" s="222"/>
      <c r="T13" s="222"/>
      <c r="U13" s="263"/>
      <c r="V13" s="222"/>
      <c r="W13" s="222"/>
      <c r="X13" s="222"/>
      <c r="Y13" s="263"/>
      <c r="Z13" s="222"/>
      <c r="AA13" s="222"/>
      <c r="AB13" s="222"/>
    </row>
    <row r="14" spans="1:35" s="11" customFormat="1" x14ac:dyDescent="0.2">
      <c r="A14" s="59"/>
      <c r="B14" s="12"/>
      <c r="C14" s="12"/>
      <c r="D14" s="12"/>
      <c r="E14" s="12"/>
      <c r="F14" s="12"/>
      <c r="G14" s="12"/>
      <c r="H14" s="12"/>
      <c r="I14" s="46"/>
      <c r="J14" s="46"/>
      <c r="K14" s="46"/>
      <c r="L14" s="46"/>
      <c r="M14" s="46"/>
      <c r="N14" s="46"/>
      <c r="O14" s="46"/>
      <c r="P14" s="46"/>
      <c r="Q14" s="222"/>
      <c r="R14" s="693"/>
      <c r="S14" s="222"/>
      <c r="T14" s="222"/>
      <c r="U14" s="263"/>
      <c r="V14" s="222"/>
      <c r="W14" s="222"/>
      <c r="X14" s="222"/>
      <c r="Y14" s="263"/>
      <c r="Z14" s="222"/>
      <c r="AA14" s="222"/>
      <c r="AB14" s="222"/>
    </row>
    <row r="15" spans="1:35" s="11" customFormat="1" x14ac:dyDescent="0.2">
      <c r="A15" s="2" t="s">
        <v>99</v>
      </c>
      <c r="B15" s="41"/>
      <c r="C15" s="518"/>
      <c r="D15" s="518"/>
      <c r="E15" s="518"/>
      <c r="F15" s="518"/>
      <c r="G15" s="518"/>
      <c r="H15" s="518"/>
      <c r="I15" s="46"/>
      <c r="J15" s="46"/>
      <c r="K15" s="46"/>
      <c r="L15" s="46"/>
      <c r="M15" s="46"/>
      <c r="N15" s="46"/>
      <c r="O15" s="46"/>
      <c r="P15" s="46"/>
      <c r="Q15" s="222"/>
      <c r="R15" s="693"/>
      <c r="S15" s="222"/>
      <c r="T15" s="222"/>
      <c r="U15" s="263"/>
      <c r="V15" s="222"/>
      <c r="W15" s="222"/>
      <c r="X15" s="222"/>
      <c r="Y15" s="263"/>
      <c r="Z15" s="222"/>
      <c r="AA15" s="222"/>
      <c r="AB15" s="222"/>
    </row>
    <row r="16" spans="1:35" s="11" customFormat="1" x14ac:dyDescent="0.2">
      <c r="A16" s="2"/>
      <c r="B16" s="11" t="s">
        <v>98</v>
      </c>
      <c r="C16" s="544">
        <v>14.089006904384275</v>
      </c>
      <c r="D16" s="544">
        <v>15.403634454464713</v>
      </c>
      <c r="E16" s="544">
        <v>13.97905054666575</v>
      </c>
      <c r="F16" s="544">
        <v>15.056352853801243</v>
      </c>
      <c r="G16" s="544">
        <v>15.957754191231327</v>
      </c>
      <c r="H16" s="544">
        <v>15.87320166183664</v>
      </c>
      <c r="I16" s="544">
        <v>15.514096319599336</v>
      </c>
      <c r="J16" s="544">
        <v>15.08936778591338</v>
      </c>
      <c r="K16" s="544">
        <v>11.75706085060841</v>
      </c>
      <c r="L16" s="544">
        <v>12.720307960904071</v>
      </c>
      <c r="M16" s="544">
        <v>14.426748849358948</v>
      </c>
      <c r="N16" s="544">
        <v>14.329253448456347</v>
      </c>
      <c r="O16" s="544">
        <v>14.644900636178495</v>
      </c>
      <c r="P16" s="544">
        <v>14.992299585596415</v>
      </c>
      <c r="Q16" s="222"/>
      <c r="R16" s="694"/>
      <c r="S16" s="222"/>
      <c r="T16" s="222"/>
      <c r="U16" s="263"/>
      <c r="V16" s="222"/>
      <c r="W16" s="222"/>
      <c r="X16" s="222"/>
      <c r="Y16" s="263"/>
      <c r="Z16" s="222"/>
      <c r="AA16" s="222"/>
      <c r="AB16" s="222"/>
    </row>
    <row r="17" spans="1:28" s="11" customFormat="1" x14ac:dyDescent="0.2">
      <c r="A17" s="2"/>
      <c r="B17" s="11" t="s">
        <v>97</v>
      </c>
      <c r="C17" s="544">
        <v>11.051966011090483</v>
      </c>
      <c r="D17" s="544">
        <v>11.472472714409786</v>
      </c>
      <c r="E17" s="544">
        <v>9.4587874623572468</v>
      </c>
      <c r="F17" s="544">
        <v>8.7823435638272827</v>
      </c>
      <c r="G17" s="544">
        <v>10.58623574003515</v>
      </c>
      <c r="H17" s="544">
        <v>10.127874317633488</v>
      </c>
      <c r="I17" s="544">
        <v>10.668451813737702</v>
      </c>
      <c r="J17" s="544">
        <v>10.908118487138072</v>
      </c>
      <c r="K17" s="544">
        <v>9.9992118061448192</v>
      </c>
      <c r="L17" s="544">
        <v>12.093116448372299</v>
      </c>
      <c r="M17" s="544">
        <v>12.238820439440502</v>
      </c>
      <c r="N17" s="544">
        <v>12.51667277015445</v>
      </c>
      <c r="O17" s="544">
        <v>11.743515957824187</v>
      </c>
      <c r="P17" s="544">
        <v>11.413132899289087</v>
      </c>
      <c r="Q17" s="222"/>
      <c r="R17" s="693"/>
      <c r="S17" s="222"/>
      <c r="T17" s="222"/>
      <c r="U17" s="263"/>
      <c r="V17" s="222"/>
      <c r="W17" s="222"/>
      <c r="X17" s="222"/>
      <c r="Y17" s="263"/>
      <c r="Z17" s="222"/>
      <c r="AA17" s="222"/>
      <c r="AB17" s="222"/>
    </row>
    <row r="18" spans="1:28" s="11" customFormat="1" x14ac:dyDescent="0.2">
      <c r="A18" s="2"/>
      <c r="B18" s="11" t="s">
        <v>96</v>
      </c>
      <c r="C18" s="544">
        <v>39.271212320495465</v>
      </c>
      <c r="D18" s="544">
        <v>38.738845698273508</v>
      </c>
      <c r="E18" s="544">
        <v>30.521399665944024</v>
      </c>
      <c r="F18" s="544">
        <v>35.985162673229546</v>
      </c>
      <c r="G18" s="544">
        <v>37.711123862161166</v>
      </c>
      <c r="H18" s="544">
        <v>36.910325096605469</v>
      </c>
      <c r="I18" s="544">
        <v>37.957800645952958</v>
      </c>
      <c r="J18" s="544">
        <v>39.001772188202217</v>
      </c>
      <c r="K18" s="544">
        <v>34.386574993797929</v>
      </c>
      <c r="L18" s="544">
        <v>37.618976166164551</v>
      </c>
      <c r="M18" s="544">
        <v>38.663393522225704</v>
      </c>
      <c r="N18" s="544">
        <v>37.160711595312399</v>
      </c>
      <c r="O18" s="544">
        <v>37.724738632595347</v>
      </c>
      <c r="P18" s="544">
        <v>36.879020815620486</v>
      </c>
      <c r="Q18" s="222"/>
      <c r="R18" s="694"/>
      <c r="S18" s="222"/>
      <c r="T18" s="222"/>
      <c r="U18" s="263"/>
      <c r="V18" s="222"/>
      <c r="W18" s="222"/>
      <c r="X18" s="222"/>
      <c r="Y18" s="263"/>
      <c r="Z18" s="222"/>
      <c r="AA18" s="222"/>
      <c r="AB18" s="222"/>
    </row>
    <row r="19" spans="1:28" s="11" customFormat="1" x14ac:dyDescent="0.2">
      <c r="A19" s="2"/>
      <c r="B19" s="11" t="s">
        <v>95</v>
      </c>
      <c r="C19" s="544">
        <v>53.718679331011003</v>
      </c>
      <c r="D19" s="544">
        <v>48.497557485338135</v>
      </c>
      <c r="E19" s="544">
        <v>44.624863383273393</v>
      </c>
      <c r="F19" s="544">
        <v>40.412832835668318</v>
      </c>
      <c r="G19" s="544">
        <v>43.456648056753863</v>
      </c>
      <c r="H19" s="544">
        <v>43.547390556039048</v>
      </c>
      <c r="I19" s="544">
        <v>43.587195845629068</v>
      </c>
      <c r="J19" s="544">
        <v>40.037997825850404</v>
      </c>
      <c r="K19" s="544">
        <v>44.787245543881852</v>
      </c>
      <c r="L19" s="544">
        <v>37.445751585708685</v>
      </c>
      <c r="M19" s="544">
        <v>38.843036012742097</v>
      </c>
      <c r="N19" s="544">
        <v>49.133641312649623</v>
      </c>
      <c r="O19" s="544">
        <v>41.218580108479756</v>
      </c>
      <c r="P19" s="544">
        <v>41.720597114030213</v>
      </c>
      <c r="Q19" s="222"/>
      <c r="R19" s="694"/>
      <c r="S19" s="222"/>
      <c r="T19" s="222"/>
      <c r="U19" s="263"/>
      <c r="V19" s="222"/>
      <c r="W19" s="222"/>
      <c r="X19" s="222"/>
      <c r="Y19" s="263"/>
      <c r="Z19" s="222"/>
      <c r="AA19" s="222"/>
      <c r="AB19" s="222"/>
    </row>
    <row r="20" spans="1:28" s="11" customFormat="1" x14ac:dyDescent="0.2">
      <c r="A20" s="2"/>
      <c r="B20" s="11" t="s">
        <v>94</v>
      </c>
      <c r="C20" s="544">
        <v>12.300473565804275</v>
      </c>
      <c r="D20" s="544">
        <v>11.49403768669287</v>
      </c>
      <c r="E20" s="544">
        <v>9.5681516855400854</v>
      </c>
      <c r="F20" s="544">
        <v>9.6322176820816967</v>
      </c>
      <c r="G20" s="544">
        <v>10.080034633532609</v>
      </c>
      <c r="H20" s="544">
        <v>9.8324297368484821</v>
      </c>
      <c r="I20" s="544">
        <v>9.0435832259046638</v>
      </c>
      <c r="J20" s="544">
        <v>9.3551519082429095</v>
      </c>
      <c r="K20" s="544">
        <v>9.1428625105009598</v>
      </c>
      <c r="L20" s="544">
        <v>9.7349296488463697</v>
      </c>
      <c r="M20" s="544">
        <v>10.238340373322849</v>
      </c>
      <c r="N20" s="544">
        <v>9.471374750966806</v>
      </c>
      <c r="O20" s="544">
        <v>8.9117393325141432</v>
      </c>
      <c r="P20" s="544">
        <v>8.0931078106217615</v>
      </c>
      <c r="Q20" s="222"/>
      <c r="R20" s="694"/>
      <c r="S20" s="222"/>
      <c r="T20" s="222"/>
      <c r="U20" s="263"/>
      <c r="V20" s="222"/>
      <c r="W20" s="222"/>
      <c r="X20" s="222"/>
      <c r="Y20" s="263"/>
      <c r="Z20" s="222"/>
      <c r="AA20" s="222"/>
      <c r="AB20" s="222"/>
    </row>
    <row r="21" spans="1:28" s="11" customFormat="1" x14ac:dyDescent="0.2">
      <c r="A21" s="2"/>
      <c r="B21" s="55" t="s">
        <v>93</v>
      </c>
      <c r="C21" s="544">
        <v>10.381143833815408</v>
      </c>
      <c r="D21" s="544">
        <v>10.429917920912061</v>
      </c>
      <c r="E21" s="544">
        <v>8.1972092117006703</v>
      </c>
      <c r="F21" s="544">
        <v>8.6100888449580708</v>
      </c>
      <c r="G21" s="544">
        <v>9.4649720357992528</v>
      </c>
      <c r="H21" s="544">
        <v>10.118993907002654</v>
      </c>
      <c r="I21" s="544">
        <v>9.7268662685855016</v>
      </c>
      <c r="J21" s="544">
        <v>10.010507717987194</v>
      </c>
      <c r="K21" s="544">
        <v>8.246555202966551</v>
      </c>
      <c r="L21" s="544">
        <v>9.0890665809773807</v>
      </c>
      <c r="M21" s="544">
        <v>9.5526271983351698</v>
      </c>
      <c r="N21" s="544">
        <v>9.5327936546956078</v>
      </c>
      <c r="O21" s="544">
        <v>8.5386646305956049</v>
      </c>
      <c r="P21" s="544">
        <v>8.5036070618306425</v>
      </c>
      <c r="Q21" s="222"/>
      <c r="R21" s="694"/>
      <c r="S21" s="222"/>
      <c r="T21" s="222"/>
      <c r="U21" s="263"/>
      <c r="V21" s="222"/>
      <c r="W21" s="222"/>
      <c r="X21" s="222"/>
      <c r="Y21" s="263"/>
      <c r="Z21" s="222"/>
      <c r="AA21" s="222"/>
      <c r="AB21" s="222"/>
    </row>
    <row r="22" spans="1:28" s="11" customFormat="1" x14ac:dyDescent="0.2">
      <c r="A22" s="2"/>
      <c r="B22" s="55"/>
      <c r="C22" s="12"/>
      <c r="D22" s="12"/>
      <c r="E22" s="12"/>
      <c r="F22" s="12"/>
      <c r="G22" s="12"/>
      <c r="H22" s="12"/>
      <c r="I22" s="46"/>
      <c r="J22" s="46"/>
      <c r="K22" s="46"/>
      <c r="L22" s="46"/>
      <c r="M22" s="46"/>
      <c r="N22" s="46"/>
      <c r="O22" s="46"/>
      <c r="P22" s="46"/>
      <c r="Q22" s="222"/>
      <c r="R22" s="694"/>
      <c r="S22" s="222"/>
      <c r="T22" s="222"/>
      <c r="U22" s="263"/>
      <c r="V22" s="222"/>
      <c r="W22" s="222"/>
      <c r="X22" s="222"/>
      <c r="Y22" s="263"/>
      <c r="Z22" s="222"/>
      <c r="AA22" s="222"/>
      <c r="AB22" s="222"/>
    </row>
    <row r="23" spans="1:28" s="11" customFormat="1" x14ac:dyDescent="0.2">
      <c r="A23" s="59" t="s">
        <v>92</v>
      </c>
      <c r="B23" s="12"/>
      <c r="C23" s="518"/>
      <c r="D23" s="518"/>
      <c r="E23" s="518"/>
      <c r="F23" s="518"/>
      <c r="G23" s="518"/>
      <c r="H23" s="518"/>
      <c r="I23" s="46"/>
      <c r="J23" s="46"/>
      <c r="K23" s="46"/>
      <c r="L23" s="46"/>
      <c r="M23" s="46"/>
      <c r="N23" s="46"/>
      <c r="O23" s="46"/>
      <c r="P23" s="46"/>
      <c r="Q23" s="222"/>
      <c r="R23" s="694"/>
      <c r="S23" s="222"/>
      <c r="T23" s="222"/>
      <c r="U23" s="263"/>
      <c r="V23" s="222"/>
      <c r="W23" s="222"/>
      <c r="X23" s="222"/>
      <c r="Y23" s="263"/>
      <c r="Z23" s="222"/>
      <c r="AA23" s="222"/>
      <c r="AB23" s="222"/>
    </row>
    <row r="24" spans="1:28" s="11" customFormat="1" x14ac:dyDescent="0.2">
      <c r="A24" s="59"/>
      <c r="B24" s="12" t="s">
        <v>91</v>
      </c>
      <c r="C24" s="544">
        <v>4.5303553640615917</v>
      </c>
      <c r="D24" s="544">
        <v>4.3382331622581543</v>
      </c>
      <c r="E24" s="544">
        <v>4.1094263466209453</v>
      </c>
      <c r="F24" s="544">
        <v>5.2558103310485302</v>
      </c>
      <c r="G24" s="544">
        <v>4.9060745725954016</v>
      </c>
      <c r="H24" s="544">
        <v>5.6721960439734858</v>
      </c>
      <c r="I24" s="46" t="s">
        <v>11</v>
      </c>
      <c r="J24" s="46" t="s">
        <v>11</v>
      </c>
      <c r="K24" s="46" t="s">
        <v>11</v>
      </c>
      <c r="L24" s="46" t="s">
        <v>11</v>
      </c>
      <c r="M24" s="46" t="s">
        <v>11</v>
      </c>
      <c r="N24" s="46" t="s">
        <v>11</v>
      </c>
      <c r="O24" s="46" t="s">
        <v>11</v>
      </c>
      <c r="P24" s="46" t="s">
        <v>11</v>
      </c>
      <c r="Q24" s="222"/>
      <c r="R24" s="694"/>
      <c r="S24" s="222"/>
      <c r="T24" s="222"/>
      <c r="U24" s="263"/>
      <c r="V24" s="222"/>
      <c r="W24" s="222"/>
      <c r="X24" s="222"/>
      <c r="Y24" s="263"/>
      <c r="Z24" s="222"/>
      <c r="AA24" s="222"/>
      <c r="AB24" s="222"/>
    </row>
    <row r="25" spans="1:28" s="11" customFormat="1" x14ac:dyDescent="0.2">
      <c r="A25" s="59"/>
      <c r="B25" s="519" t="s">
        <v>90</v>
      </c>
      <c r="C25" s="544">
        <v>9.1553530686491431</v>
      </c>
      <c r="D25" s="544">
        <v>9.0678815425591424</v>
      </c>
      <c r="E25" s="544">
        <v>8.5932711212362811</v>
      </c>
      <c r="F25" s="544">
        <v>8.9752431215663524</v>
      </c>
      <c r="G25" s="544">
        <v>9.0887197288109149</v>
      </c>
      <c r="H25" s="544">
        <v>8.6721939648160653</v>
      </c>
      <c r="I25" s="544">
        <v>5.9911932033115605</v>
      </c>
      <c r="J25" s="544">
        <v>6.0065329141560388</v>
      </c>
      <c r="K25" s="544">
        <v>5.6415559348235167</v>
      </c>
      <c r="L25" s="544">
        <v>6.0596626416411175</v>
      </c>
      <c r="M25" s="544">
        <v>5.9751691921276695</v>
      </c>
      <c r="N25" s="544">
        <v>5.736974764968652</v>
      </c>
      <c r="O25" s="544">
        <v>5.3735925979999495</v>
      </c>
      <c r="P25" s="544">
        <v>5.1823908637301654</v>
      </c>
      <c r="Q25" s="222"/>
      <c r="R25" s="694"/>
      <c r="S25" s="222"/>
      <c r="T25" s="222"/>
      <c r="U25" s="263"/>
      <c r="V25" s="222"/>
      <c r="W25" s="222"/>
      <c r="X25" s="222"/>
      <c r="Y25" s="263"/>
      <c r="Z25" s="222"/>
      <c r="AA25" s="222"/>
      <c r="AB25" s="222"/>
    </row>
    <row r="26" spans="1:28" s="11" customFormat="1" x14ac:dyDescent="0.2">
      <c r="A26" s="59"/>
      <c r="B26" s="12" t="s">
        <v>89</v>
      </c>
      <c r="C26" s="544">
        <v>6.4824175824175789</v>
      </c>
      <c r="D26" s="544">
        <v>6.4888472435794897</v>
      </c>
      <c r="E26" s="544">
        <v>6.4900662251655623</v>
      </c>
      <c r="F26" s="544">
        <v>6.4923588039867104</v>
      </c>
      <c r="G26" s="544">
        <v>6.483503262338937</v>
      </c>
      <c r="H26" s="544">
        <v>6.4826896072650744</v>
      </c>
      <c r="I26" s="46" t="s">
        <v>11</v>
      </c>
      <c r="J26" s="46" t="s">
        <v>11</v>
      </c>
      <c r="K26" s="46" t="s">
        <v>11</v>
      </c>
      <c r="L26" s="46" t="s">
        <v>11</v>
      </c>
      <c r="M26" s="46" t="s">
        <v>11</v>
      </c>
      <c r="N26" s="46" t="s">
        <v>11</v>
      </c>
      <c r="O26" s="46" t="s">
        <v>11</v>
      </c>
      <c r="P26" s="46" t="s">
        <v>11</v>
      </c>
      <c r="Q26" s="222"/>
      <c r="R26" s="694"/>
      <c r="S26" s="222"/>
      <c r="T26" s="222"/>
      <c r="U26" s="263"/>
      <c r="V26" s="222"/>
      <c r="W26" s="222"/>
      <c r="X26" s="222"/>
      <c r="Y26" s="263"/>
      <c r="Z26" s="222"/>
      <c r="AA26" s="222"/>
      <c r="AB26" s="222"/>
    </row>
    <row r="27" spans="1:28" s="11" customFormat="1" x14ac:dyDescent="0.2">
      <c r="A27" s="59"/>
      <c r="B27" s="519" t="s">
        <v>88</v>
      </c>
      <c r="C27" s="544">
        <v>4.3594494330967848</v>
      </c>
      <c r="D27" s="544">
        <v>4.7875124648940872</v>
      </c>
      <c r="E27" s="544">
        <v>3.5862095910630054</v>
      </c>
      <c r="F27" s="544">
        <v>4.6808746256673723</v>
      </c>
      <c r="G27" s="544">
        <v>4.4737544825736295</v>
      </c>
      <c r="H27" s="544">
        <v>4.4598509100020012</v>
      </c>
      <c r="I27" s="544">
        <v>4.5529764647805777</v>
      </c>
      <c r="J27" s="544">
        <v>3.6007240733011443</v>
      </c>
      <c r="K27" s="544">
        <v>3.2852689643854656</v>
      </c>
      <c r="L27" s="544">
        <v>4.1346190778784395</v>
      </c>
      <c r="M27" s="544">
        <v>3.9906379427530814</v>
      </c>
      <c r="N27" s="544">
        <v>4.3672776847267345</v>
      </c>
      <c r="O27" s="544">
        <v>4.1461503363934185</v>
      </c>
      <c r="P27" s="544">
        <v>4.2948458702365278</v>
      </c>
      <c r="Q27" s="222"/>
      <c r="R27" s="694"/>
      <c r="S27" s="222"/>
      <c r="T27" s="222"/>
      <c r="U27" s="263"/>
      <c r="V27" s="222"/>
      <c r="W27" s="222"/>
      <c r="X27" s="222"/>
      <c r="Y27" s="263"/>
      <c r="Z27" s="222"/>
      <c r="AA27" s="222"/>
      <c r="AB27" s="222"/>
    </row>
    <row r="28" spans="1:28" s="11" customFormat="1" x14ac:dyDescent="0.2">
      <c r="A28" s="2"/>
      <c r="B28" s="55"/>
      <c r="C28" s="12"/>
      <c r="D28" s="12"/>
      <c r="E28" s="12"/>
      <c r="F28" s="12"/>
      <c r="G28" s="12"/>
      <c r="H28" s="12"/>
      <c r="I28" s="46"/>
      <c r="J28" s="46"/>
      <c r="K28" s="46"/>
      <c r="L28" s="46"/>
      <c r="M28" s="46"/>
      <c r="N28" s="46"/>
      <c r="O28" s="46"/>
      <c r="P28" s="46"/>
      <c r="Q28" s="222"/>
      <c r="R28" s="694"/>
      <c r="S28" s="222"/>
      <c r="T28" s="222"/>
      <c r="U28" s="263"/>
      <c r="V28" s="222"/>
      <c r="W28" s="222"/>
      <c r="X28" s="222"/>
      <c r="Y28" s="263"/>
      <c r="Z28" s="222"/>
      <c r="AA28" s="222"/>
      <c r="AB28" s="222"/>
    </row>
    <row r="29" spans="1:28" s="11" customFormat="1" x14ac:dyDescent="0.2">
      <c r="A29" s="2" t="s">
        <v>86</v>
      </c>
      <c r="B29" s="55"/>
      <c r="C29" s="518"/>
      <c r="D29" s="518"/>
      <c r="E29" s="518"/>
      <c r="F29" s="518"/>
      <c r="G29" s="518"/>
      <c r="H29" s="518"/>
      <c r="I29" s="46"/>
      <c r="J29" s="46"/>
      <c r="K29" s="46"/>
      <c r="L29" s="46"/>
      <c r="M29" s="46"/>
      <c r="N29" s="46"/>
      <c r="O29" s="46"/>
      <c r="P29" s="46"/>
      <c r="Q29" s="222"/>
      <c r="R29" s="694"/>
      <c r="S29" s="222"/>
      <c r="T29" s="222"/>
      <c r="U29" s="263"/>
      <c r="V29" s="222"/>
      <c r="W29" s="222"/>
      <c r="X29" s="222"/>
      <c r="Y29" s="263"/>
      <c r="Z29" s="222"/>
      <c r="AA29" s="222"/>
      <c r="AB29" s="222"/>
    </row>
    <row r="30" spans="1:28" s="11" customFormat="1" x14ac:dyDescent="0.2">
      <c r="B30" s="55" t="s">
        <v>85</v>
      </c>
      <c r="C30" s="544">
        <v>2.2999999999999998</v>
      </c>
      <c r="D30" s="544">
        <v>2.6</v>
      </c>
      <c r="E30" s="544">
        <v>2.7</v>
      </c>
      <c r="F30" s="544">
        <v>2.4</v>
      </c>
      <c r="G30" s="544">
        <v>2.7</v>
      </c>
      <c r="H30" s="544">
        <v>2.4000000000000004</v>
      </c>
      <c r="I30" s="544">
        <v>2.5</v>
      </c>
      <c r="J30" s="544">
        <v>2</v>
      </c>
      <c r="K30" s="544">
        <v>2</v>
      </c>
      <c r="L30" s="544">
        <v>2.1</v>
      </c>
      <c r="M30" s="544">
        <v>2.1999999999999997</v>
      </c>
      <c r="N30" s="544">
        <v>1.9</v>
      </c>
      <c r="O30" s="544">
        <v>2.0000000000000004</v>
      </c>
      <c r="P30" s="544">
        <v>2.4</v>
      </c>
      <c r="Q30" s="222"/>
      <c r="R30" s="694"/>
      <c r="S30" s="222"/>
      <c r="T30" s="222"/>
      <c r="U30" s="263"/>
      <c r="V30" s="222"/>
      <c r="W30" s="222"/>
      <c r="X30" s="222"/>
      <c r="Y30" s="263"/>
      <c r="Z30" s="222"/>
      <c r="AA30" s="222"/>
      <c r="AB30" s="222"/>
    </row>
    <row r="31" spans="1:28" s="11" customFormat="1" x14ac:dyDescent="0.2">
      <c r="B31" s="55" t="s">
        <v>84</v>
      </c>
      <c r="C31" s="544">
        <v>57.158324004025751</v>
      </c>
      <c r="D31" s="544">
        <v>57.657157485465952</v>
      </c>
      <c r="E31" s="544">
        <v>57.399048426572186</v>
      </c>
      <c r="F31" s="544">
        <v>55.942074772709802</v>
      </c>
      <c r="G31" s="544">
        <v>59.167722527857379</v>
      </c>
      <c r="H31" s="544">
        <v>56.238118119432954</v>
      </c>
      <c r="I31" s="544">
        <v>57.47761741588679</v>
      </c>
      <c r="J31" s="544">
        <v>56.391182694550764</v>
      </c>
      <c r="K31" s="544">
        <v>56.758876588232162</v>
      </c>
      <c r="L31" s="544">
        <v>59.350007240708734</v>
      </c>
      <c r="M31" s="544">
        <v>59.320754716981135</v>
      </c>
      <c r="N31" s="544">
        <v>64.379229085817897</v>
      </c>
      <c r="O31" s="544">
        <v>61.052992321714726</v>
      </c>
      <c r="P31" s="544">
        <v>63.735849712221388</v>
      </c>
      <c r="Q31" s="222"/>
      <c r="R31" s="694"/>
      <c r="S31" s="222"/>
      <c r="T31" s="222"/>
      <c r="U31" s="263"/>
      <c r="V31" s="222"/>
      <c r="W31" s="222"/>
      <c r="X31" s="222"/>
      <c r="Y31" s="263"/>
      <c r="Z31" s="222"/>
      <c r="AA31" s="222"/>
      <c r="AB31" s="222"/>
    </row>
    <row r="32" spans="1:28" s="11" customFormat="1" x14ac:dyDescent="0.2">
      <c r="B32" s="55" t="s">
        <v>83</v>
      </c>
      <c r="C32" s="46" t="s">
        <v>11</v>
      </c>
      <c r="D32" s="46" t="s">
        <v>11</v>
      </c>
      <c r="E32" s="46" t="s">
        <v>11</v>
      </c>
      <c r="F32" s="46" t="s">
        <v>11</v>
      </c>
      <c r="G32" s="46" t="s">
        <v>11</v>
      </c>
      <c r="H32" s="46" t="s">
        <v>11</v>
      </c>
      <c r="I32" s="544">
        <v>25.1</v>
      </c>
      <c r="J32" s="544">
        <v>24.999999999999996</v>
      </c>
      <c r="K32" s="544">
        <v>26.6</v>
      </c>
      <c r="L32" s="544">
        <v>27.5</v>
      </c>
      <c r="M32" s="544">
        <v>29</v>
      </c>
      <c r="N32" s="544">
        <v>28</v>
      </c>
      <c r="O32" s="544">
        <v>30</v>
      </c>
      <c r="P32" s="544">
        <v>25</v>
      </c>
      <c r="Q32" s="222"/>
      <c r="R32" s="694"/>
      <c r="S32" s="222"/>
      <c r="T32" s="222"/>
      <c r="U32" s="263"/>
      <c r="V32" s="222"/>
      <c r="W32" s="222"/>
      <c r="X32" s="222"/>
      <c r="Y32" s="263"/>
      <c r="Z32" s="222"/>
      <c r="AA32" s="222"/>
      <c r="AB32" s="222"/>
    </row>
    <row r="33" spans="1:36" s="11" customFormat="1" x14ac:dyDescent="0.2">
      <c r="B33" s="55" t="s">
        <v>82</v>
      </c>
      <c r="C33" s="544">
        <v>24.905094458875581</v>
      </c>
      <c r="D33" s="544">
        <v>23.654683800317361</v>
      </c>
      <c r="E33" s="544">
        <v>21.23443940788869</v>
      </c>
      <c r="F33" s="544">
        <v>20.129474337755905</v>
      </c>
      <c r="G33" s="544">
        <v>22.419063003431873</v>
      </c>
      <c r="H33" s="544">
        <v>20.979577493736628</v>
      </c>
      <c r="I33" s="544">
        <v>19.743296306472061</v>
      </c>
      <c r="J33" s="544">
        <v>20.880611925179291</v>
      </c>
      <c r="K33" s="544">
        <v>20.281137301960374</v>
      </c>
      <c r="L33" s="544">
        <v>22.508659295134724</v>
      </c>
      <c r="M33" s="544">
        <v>22.265588341818255</v>
      </c>
      <c r="N33" s="544">
        <v>19.111059967765769</v>
      </c>
      <c r="O33" s="544">
        <v>19.933321105271489</v>
      </c>
      <c r="P33" s="544">
        <v>18.592530197402443</v>
      </c>
      <c r="Q33" s="222"/>
      <c r="R33" s="694"/>
      <c r="S33" s="222"/>
      <c r="T33" s="222"/>
      <c r="U33" s="263"/>
      <c r="V33" s="222"/>
      <c r="W33" s="222"/>
      <c r="X33" s="222"/>
      <c r="Y33" s="263"/>
      <c r="Z33" s="222"/>
      <c r="AA33" s="222"/>
      <c r="AB33" s="222"/>
    </row>
    <row r="34" spans="1:36" s="11" customFormat="1" x14ac:dyDescent="0.2">
      <c r="B34" s="55" t="s">
        <v>81</v>
      </c>
      <c r="C34" s="544">
        <v>20.889131382925836</v>
      </c>
      <c r="D34" s="544">
        <v>20.702890296084927</v>
      </c>
      <c r="E34" s="544">
        <v>19.612802848836363</v>
      </c>
      <c r="F34" s="544">
        <v>19.742019197762168</v>
      </c>
      <c r="G34" s="544">
        <v>20.443845323837827</v>
      </c>
      <c r="H34" s="544">
        <v>20.101891676296532</v>
      </c>
      <c r="I34" s="544">
        <v>20.999999999999996</v>
      </c>
      <c r="J34" s="544">
        <v>22.5</v>
      </c>
      <c r="K34" s="544">
        <v>21</v>
      </c>
      <c r="L34" s="544">
        <v>22.5</v>
      </c>
      <c r="M34" s="544">
        <v>22</v>
      </c>
      <c r="N34" s="544">
        <v>22</v>
      </c>
      <c r="O34" s="544">
        <v>23</v>
      </c>
      <c r="P34" s="544">
        <v>22.079999999999995</v>
      </c>
      <c r="Q34" s="222"/>
      <c r="R34" s="693"/>
      <c r="S34" s="222"/>
      <c r="T34" s="222"/>
      <c r="U34" s="263"/>
      <c r="V34" s="222"/>
      <c r="W34" s="222"/>
      <c r="X34" s="222"/>
      <c r="Y34" s="263"/>
      <c r="Z34" s="222"/>
      <c r="AA34" s="222"/>
      <c r="AB34" s="222"/>
    </row>
    <row r="35" spans="1:36" s="11" customFormat="1" x14ac:dyDescent="0.2">
      <c r="B35" s="55" t="s">
        <v>391</v>
      </c>
      <c r="C35" s="46" t="s">
        <v>11</v>
      </c>
      <c r="D35" s="46" t="s">
        <v>11</v>
      </c>
      <c r="E35" s="46" t="s">
        <v>11</v>
      </c>
      <c r="F35" s="46" t="s">
        <v>11</v>
      </c>
      <c r="G35" s="46" t="s">
        <v>11</v>
      </c>
      <c r="H35" s="46" t="s">
        <v>11</v>
      </c>
      <c r="I35" s="544">
        <v>6.3</v>
      </c>
      <c r="J35" s="544">
        <v>6.2999455634186177</v>
      </c>
      <c r="K35" s="544">
        <v>6.3</v>
      </c>
      <c r="L35" s="544">
        <v>6.5</v>
      </c>
      <c r="M35" s="544">
        <v>6.9999999999999991</v>
      </c>
      <c r="N35" s="544">
        <v>6.5</v>
      </c>
      <c r="O35" s="544">
        <v>6.1999999999999993</v>
      </c>
      <c r="P35" s="544">
        <v>6.5100000000000016</v>
      </c>
      <c r="Q35" s="222"/>
      <c r="R35" s="694"/>
      <c r="S35" s="222"/>
      <c r="T35" s="222"/>
      <c r="U35" s="263"/>
      <c r="V35" s="222"/>
      <c r="W35" s="222"/>
      <c r="X35" s="222"/>
      <c r="Y35" s="263"/>
      <c r="Z35" s="222"/>
      <c r="AA35" s="222"/>
      <c r="AB35" s="222"/>
    </row>
    <row r="36" spans="1:36" s="11" customFormat="1" x14ac:dyDescent="0.2">
      <c r="B36" s="41" t="s">
        <v>445</v>
      </c>
      <c r="C36" s="544">
        <v>54.700123994238218</v>
      </c>
      <c r="D36" s="544">
        <v>53.83327924859131</v>
      </c>
      <c r="E36" s="544">
        <v>51.747683817804493</v>
      </c>
      <c r="F36" s="544">
        <v>41.965349108027723</v>
      </c>
      <c r="G36" s="544">
        <v>39.334219729951265</v>
      </c>
      <c r="H36" s="544">
        <v>41.539306038033274</v>
      </c>
      <c r="I36" s="544">
        <v>30.260470884138599</v>
      </c>
      <c r="J36" s="544">
        <v>27.104510406922589</v>
      </c>
      <c r="K36" s="544">
        <v>22.120527785591715</v>
      </c>
      <c r="L36" s="544">
        <v>27.587825329486535</v>
      </c>
      <c r="M36" s="544">
        <v>27.303803459129021</v>
      </c>
      <c r="N36" s="544">
        <v>27.544748203167149</v>
      </c>
      <c r="O36" s="544">
        <v>26.333131575959172</v>
      </c>
      <c r="P36" s="544">
        <v>23.684898161518792</v>
      </c>
      <c r="Q36" s="222"/>
      <c r="R36" s="694"/>
      <c r="S36" s="222"/>
      <c r="T36" s="222"/>
      <c r="U36" s="263"/>
      <c r="V36" s="222"/>
      <c r="W36" s="222"/>
      <c r="X36" s="222"/>
      <c r="Y36" s="263"/>
      <c r="Z36" s="222"/>
      <c r="AA36" s="222"/>
      <c r="AB36" s="222"/>
    </row>
    <row r="37" spans="1:36" s="11" customFormat="1" x14ac:dyDescent="0.2">
      <c r="B37" s="55" t="s">
        <v>79</v>
      </c>
      <c r="C37" s="544">
        <v>33.600808333333326</v>
      </c>
      <c r="D37" s="544">
        <v>33.163282051282053</v>
      </c>
      <c r="E37" s="544">
        <v>32.611406249999995</v>
      </c>
      <c r="F37" s="544">
        <v>33.017230769230764</v>
      </c>
      <c r="G37" s="544">
        <v>33.976666666666667</v>
      </c>
      <c r="H37" s="544">
        <v>36.276522988505747</v>
      </c>
      <c r="I37" s="544">
        <v>41.5</v>
      </c>
      <c r="J37" s="544">
        <v>41.5</v>
      </c>
      <c r="K37" s="544">
        <v>41.5</v>
      </c>
      <c r="L37" s="544">
        <v>41.999999999999993</v>
      </c>
      <c r="M37" s="544">
        <v>41.999999999999993</v>
      </c>
      <c r="N37" s="544">
        <v>35</v>
      </c>
      <c r="O37" s="544">
        <v>35</v>
      </c>
      <c r="P37" s="544">
        <v>38</v>
      </c>
      <c r="Q37" s="222"/>
      <c r="R37" s="693"/>
      <c r="S37" s="222"/>
      <c r="T37" s="222"/>
      <c r="U37" s="263"/>
      <c r="V37" s="222"/>
      <c r="W37" s="222"/>
      <c r="X37" s="222"/>
      <c r="Y37" s="263"/>
      <c r="Z37" s="222"/>
      <c r="AA37" s="222"/>
      <c r="AB37" s="222"/>
    </row>
    <row r="38" spans="1:36" s="11" customFormat="1" ht="13.5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222"/>
      <c r="R38" s="222"/>
      <c r="S38" s="222"/>
      <c r="T38" s="222"/>
      <c r="U38" s="263"/>
      <c r="V38" s="222"/>
      <c r="W38" s="222"/>
      <c r="X38" s="222"/>
      <c r="Y38" s="263"/>
      <c r="Z38" s="222"/>
      <c r="AA38" s="222"/>
      <c r="AB38" s="222"/>
    </row>
    <row r="39" spans="1:36" s="11" customFormat="1" x14ac:dyDescent="0.2">
      <c r="A39" s="520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63"/>
      <c r="V39" s="222"/>
      <c r="W39" s="222"/>
      <c r="X39" s="222"/>
      <c r="Y39" s="263"/>
      <c r="Z39" s="222"/>
      <c r="AA39" s="222"/>
      <c r="AB39" s="222"/>
    </row>
    <row r="40" spans="1:36" s="11" customFormat="1" x14ac:dyDescent="0.2">
      <c r="A40" s="520" t="s">
        <v>435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63"/>
      <c r="V40" s="222"/>
      <c r="W40" s="222"/>
      <c r="X40" s="222"/>
      <c r="Y40" s="263"/>
      <c r="Z40" s="222"/>
      <c r="AA40" s="222"/>
      <c r="AB40" s="222"/>
    </row>
    <row r="41" spans="1:36" s="222" customFormat="1" x14ac:dyDescent="0.2">
      <c r="A41" s="11"/>
      <c r="B41" s="55"/>
      <c r="C41" s="526"/>
      <c r="E41" s="526"/>
      <c r="F41" s="526"/>
      <c r="G41" s="526"/>
      <c r="H41" s="526"/>
      <c r="I41" s="526"/>
      <c r="J41" s="526"/>
      <c r="K41" s="526"/>
      <c r="L41" s="526"/>
      <c r="M41" s="526"/>
      <c r="N41" s="526"/>
      <c r="O41" s="1"/>
      <c r="P41" s="1"/>
      <c r="AC41" s="12"/>
      <c r="AD41" s="12"/>
      <c r="AE41" s="12"/>
      <c r="AF41" s="12"/>
      <c r="AG41" s="12"/>
      <c r="AH41" s="12"/>
      <c r="AI41" s="12"/>
      <c r="AJ41" s="12"/>
    </row>
    <row r="42" spans="1:36" s="222" customFormat="1" x14ac:dyDescent="0.2">
      <c r="A42" s="11" t="s">
        <v>389</v>
      </c>
      <c r="B42" s="55"/>
      <c r="C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1"/>
      <c r="P42" s="1"/>
      <c r="AC42" s="12"/>
      <c r="AD42" s="12"/>
      <c r="AE42" s="12"/>
      <c r="AF42" s="12"/>
      <c r="AG42" s="12"/>
      <c r="AH42" s="12"/>
      <c r="AI42" s="12"/>
      <c r="AJ42" s="12"/>
    </row>
    <row r="43" spans="1:36" s="222" customFormat="1" x14ac:dyDescent="0.2">
      <c r="A43" s="11" t="s">
        <v>390</v>
      </c>
      <c r="B43" s="55"/>
      <c r="C43" s="526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1"/>
      <c r="P43" s="1"/>
      <c r="AC43" s="12"/>
      <c r="AD43" s="12"/>
      <c r="AE43" s="12"/>
      <c r="AF43" s="12"/>
      <c r="AG43" s="12"/>
      <c r="AH43" s="12"/>
      <c r="AI43" s="12"/>
      <c r="AJ43" s="12"/>
    </row>
    <row r="44" spans="1:36" s="222" customFormat="1" x14ac:dyDescent="0.2">
      <c r="A44" s="11" t="s">
        <v>395</v>
      </c>
      <c r="B44" s="55"/>
      <c r="C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1"/>
      <c r="P44" s="1"/>
      <c r="AC44" s="12"/>
      <c r="AD44" s="12"/>
      <c r="AE44" s="12"/>
      <c r="AF44" s="12"/>
      <c r="AG44" s="12"/>
      <c r="AH44" s="12"/>
      <c r="AI44" s="12"/>
      <c r="AJ44" s="12"/>
    </row>
    <row r="45" spans="1:36" s="222" customFormat="1" x14ac:dyDescent="0.2">
      <c r="A45" s="11" t="s">
        <v>446</v>
      </c>
      <c r="B45" s="55"/>
      <c r="C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1"/>
      <c r="P45" s="1"/>
      <c r="AC45" s="12"/>
      <c r="AD45" s="12"/>
      <c r="AE45" s="12"/>
      <c r="AF45" s="12"/>
      <c r="AG45" s="12"/>
      <c r="AH45" s="12"/>
      <c r="AI45" s="12"/>
      <c r="AJ45" s="12"/>
    </row>
    <row r="46" spans="1:36" s="222" customFormat="1" x14ac:dyDescent="0.2">
      <c r="A46" s="11" t="s">
        <v>529</v>
      </c>
      <c r="B46" s="55"/>
      <c r="C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1"/>
      <c r="P46" s="1"/>
      <c r="AC46" s="12"/>
      <c r="AD46" s="12"/>
      <c r="AE46" s="12"/>
      <c r="AF46" s="12"/>
      <c r="AG46" s="12"/>
      <c r="AH46" s="12"/>
      <c r="AI46" s="12"/>
      <c r="AJ46" s="12"/>
    </row>
    <row r="47" spans="1:36" s="222" customFormat="1" x14ac:dyDescent="0.2">
      <c r="A47" s="318" t="s">
        <v>388</v>
      </c>
      <c r="B47" s="11"/>
      <c r="C47" s="526"/>
      <c r="E47" s="526"/>
      <c r="F47" s="526"/>
      <c r="G47" s="526"/>
      <c r="H47" s="526"/>
      <c r="I47" s="526"/>
      <c r="J47" s="526"/>
      <c r="K47" s="526"/>
      <c r="L47" s="526"/>
      <c r="M47" s="526"/>
      <c r="N47" s="526"/>
      <c r="O47" s="1"/>
      <c r="P47" s="1"/>
      <c r="AC47" s="12"/>
      <c r="AD47" s="12"/>
      <c r="AE47" s="12"/>
      <c r="AF47" s="12"/>
      <c r="AG47" s="12"/>
      <c r="AH47" s="12"/>
      <c r="AI47" s="12"/>
      <c r="AJ47" s="12"/>
    </row>
    <row r="48" spans="1:36" s="222" customFormat="1" x14ac:dyDescent="0.2">
      <c r="A48" s="520" t="s">
        <v>353</v>
      </c>
      <c r="B48" s="11"/>
      <c r="C48" s="526"/>
      <c r="E48" s="526"/>
      <c r="F48" s="526"/>
      <c r="G48" s="526"/>
      <c r="H48" s="526"/>
      <c r="I48" s="526"/>
      <c r="J48" s="526"/>
      <c r="K48" s="526"/>
      <c r="L48" s="526"/>
      <c r="M48" s="526"/>
      <c r="N48" s="526"/>
      <c r="O48" s="1"/>
      <c r="P48" s="1"/>
      <c r="AC48" s="12"/>
      <c r="AD48" s="12"/>
      <c r="AE48" s="12"/>
      <c r="AF48" s="12"/>
      <c r="AG48" s="12"/>
      <c r="AH48" s="12"/>
      <c r="AI48" s="12"/>
      <c r="AJ48" s="12"/>
    </row>
    <row r="49" spans="1:36" s="222" customFormat="1" x14ac:dyDescent="0.2">
      <c r="A49" s="520"/>
      <c r="B49" s="11"/>
      <c r="C49" s="526"/>
      <c r="E49" s="526"/>
      <c r="F49" s="526"/>
      <c r="G49" s="526"/>
      <c r="H49" s="526"/>
      <c r="I49" s="526"/>
      <c r="J49" s="526"/>
      <c r="K49" s="526"/>
      <c r="L49" s="526"/>
      <c r="M49" s="526"/>
      <c r="N49" s="526"/>
      <c r="O49" s="1"/>
      <c r="P49" s="1"/>
      <c r="AC49" s="12"/>
      <c r="AD49" s="12"/>
      <c r="AE49" s="12"/>
      <c r="AF49" s="12"/>
      <c r="AG49" s="12"/>
      <c r="AH49" s="12"/>
      <c r="AI49" s="12"/>
      <c r="AJ49" s="12"/>
    </row>
    <row r="50" spans="1:36" s="222" customFormat="1" x14ac:dyDescent="0.2">
      <c r="A50" s="175" t="s">
        <v>534</v>
      </c>
      <c r="B50" s="175"/>
      <c r="W50" s="308"/>
      <c r="X50" s="308"/>
      <c r="Y50" s="308"/>
      <c r="Z50" s="310"/>
      <c r="AC50" s="12"/>
      <c r="AD50" s="12"/>
      <c r="AE50" s="12"/>
      <c r="AF50" s="12"/>
      <c r="AG50" s="12"/>
      <c r="AH50" s="12"/>
      <c r="AI50" s="12"/>
      <c r="AJ50" s="12"/>
    </row>
    <row r="51" spans="1:36" s="222" customFormat="1" x14ac:dyDescent="0.2">
      <c r="A51" s="41"/>
      <c r="B51" s="55"/>
      <c r="V51" s="311"/>
      <c r="W51" s="308"/>
      <c r="X51" s="308"/>
      <c r="Y51" s="308"/>
      <c r="Z51" s="310"/>
      <c r="AC51" s="12"/>
      <c r="AD51" s="12"/>
      <c r="AE51" s="12"/>
      <c r="AF51" s="12"/>
      <c r="AG51" s="12"/>
      <c r="AH51" s="12"/>
      <c r="AI51" s="12"/>
      <c r="AJ51" s="12"/>
    </row>
    <row r="52" spans="1:36" s="222" customFormat="1" x14ac:dyDescent="0.2">
      <c r="A52" s="41"/>
      <c r="B52" s="258"/>
      <c r="AC52" s="12"/>
      <c r="AD52" s="12"/>
      <c r="AE52" s="12"/>
      <c r="AF52" s="12"/>
      <c r="AG52" s="12"/>
      <c r="AH52" s="12"/>
      <c r="AI52" s="12"/>
      <c r="AJ52" s="12"/>
    </row>
    <row r="53" spans="1:36" s="222" customFormat="1" x14ac:dyDescent="0.2">
      <c r="A53" s="11"/>
      <c r="B53" s="55"/>
      <c r="AC53" s="12"/>
      <c r="AD53" s="12"/>
      <c r="AE53" s="12"/>
      <c r="AF53" s="12"/>
      <c r="AG53" s="12"/>
      <c r="AH53" s="12"/>
      <c r="AI53" s="12"/>
      <c r="AJ53" s="12"/>
    </row>
    <row r="54" spans="1:36" s="222" customFormat="1" x14ac:dyDescent="0.2">
      <c r="A54" s="11"/>
      <c r="B54" s="55"/>
      <c r="AC54" s="12"/>
      <c r="AD54" s="12"/>
      <c r="AE54" s="12"/>
      <c r="AF54" s="12"/>
      <c r="AG54" s="12"/>
      <c r="AH54" s="12"/>
      <c r="AI54" s="12"/>
      <c r="AJ54" s="12"/>
    </row>
    <row r="55" spans="1:36" s="222" customFormat="1" x14ac:dyDescent="0.2">
      <c r="A55" s="11"/>
      <c r="B55" s="55"/>
      <c r="X55" s="222" t="s">
        <v>385</v>
      </c>
      <c r="AC55" s="12"/>
      <c r="AD55" s="12"/>
      <c r="AE55" s="12"/>
      <c r="AF55" s="12"/>
      <c r="AG55" s="12"/>
      <c r="AH55" s="12"/>
      <c r="AI55" s="12"/>
      <c r="AJ55" s="12"/>
    </row>
    <row r="56" spans="1:36" s="222" customFormat="1" x14ac:dyDescent="0.2">
      <c r="A56" s="11"/>
      <c r="B56" s="55"/>
      <c r="AC56" s="12"/>
      <c r="AD56" s="12"/>
      <c r="AE56" s="12"/>
      <c r="AF56" s="12"/>
      <c r="AG56" s="12"/>
      <c r="AH56" s="12"/>
      <c r="AI56" s="12"/>
      <c r="AJ56" s="12"/>
    </row>
    <row r="57" spans="1:36" s="222" customFormat="1" x14ac:dyDescent="0.2">
      <c r="A57" s="11"/>
      <c r="B57" s="55"/>
      <c r="AC57" s="12"/>
      <c r="AD57" s="12"/>
      <c r="AE57" s="12"/>
      <c r="AF57" s="12"/>
      <c r="AG57" s="12"/>
      <c r="AH57" s="12"/>
      <c r="AI57" s="12"/>
      <c r="AJ57" s="12"/>
    </row>
    <row r="58" spans="1:36" s="222" customFormat="1" x14ac:dyDescent="0.2">
      <c r="A58" s="11"/>
      <c r="B58" s="55"/>
      <c r="AC58" s="12"/>
      <c r="AD58" s="12"/>
      <c r="AE58" s="12"/>
      <c r="AF58" s="12"/>
      <c r="AG58" s="12"/>
      <c r="AH58" s="12"/>
      <c r="AI58" s="12"/>
      <c r="AJ58" s="12"/>
    </row>
    <row r="59" spans="1:36" s="222" customFormat="1" x14ac:dyDescent="0.2">
      <c r="A59" s="11"/>
      <c r="B59" s="55"/>
      <c r="AC59" s="12"/>
      <c r="AD59" s="12"/>
      <c r="AE59" s="12"/>
      <c r="AF59" s="12"/>
      <c r="AG59" s="12"/>
      <c r="AH59" s="12"/>
      <c r="AI59" s="12"/>
      <c r="AJ59" s="12"/>
    </row>
    <row r="60" spans="1:36" s="222" customFormat="1" x14ac:dyDescent="0.2">
      <c r="A60" s="11"/>
      <c r="B60" s="55"/>
      <c r="AC60" s="12"/>
      <c r="AD60" s="12"/>
      <c r="AE60" s="12"/>
      <c r="AF60" s="12"/>
      <c r="AG60" s="12"/>
      <c r="AH60" s="12"/>
      <c r="AI60" s="12"/>
      <c r="AJ60" s="12"/>
    </row>
    <row r="61" spans="1:36" s="222" customFormat="1" x14ac:dyDescent="0.2">
      <c r="A61" s="11"/>
      <c r="B61" s="55"/>
      <c r="AC61" s="12"/>
      <c r="AD61" s="12"/>
      <c r="AE61" s="12"/>
      <c r="AF61" s="12"/>
      <c r="AG61" s="12"/>
      <c r="AH61" s="12"/>
      <c r="AI61" s="12"/>
      <c r="AJ61" s="12"/>
    </row>
    <row r="62" spans="1:36" s="222" customFormat="1" x14ac:dyDescent="0.2">
      <c r="A62" s="11"/>
      <c r="B62" s="55"/>
      <c r="AC62" s="12"/>
      <c r="AD62" s="12"/>
      <c r="AE62" s="12"/>
      <c r="AF62" s="12"/>
      <c r="AG62" s="12"/>
      <c r="AH62" s="12"/>
      <c r="AI62" s="12"/>
      <c r="AJ62" s="12"/>
    </row>
    <row r="63" spans="1:36" s="222" customFormat="1" x14ac:dyDescent="0.2">
      <c r="A63" s="11"/>
      <c r="B63" s="55"/>
      <c r="AC63" s="12"/>
      <c r="AD63" s="12"/>
      <c r="AE63" s="12"/>
      <c r="AF63" s="12"/>
      <c r="AG63" s="12"/>
      <c r="AH63" s="12"/>
      <c r="AI63" s="12"/>
      <c r="AJ63" s="12"/>
    </row>
    <row r="64" spans="1:36" s="222" customFormat="1" x14ac:dyDescent="0.2">
      <c r="A64" s="11"/>
      <c r="B64" s="55"/>
      <c r="AC64" s="12"/>
      <c r="AD64" s="12"/>
      <c r="AE64" s="12"/>
      <c r="AF64" s="12"/>
      <c r="AG64" s="12"/>
      <c r="AH64" s="12"/>
      <c r="AI64" s="12"/>
      <c r="AJ64" s="12"/>
    </row>
    <row r="65" spans="1:36" s="222" customFormat="1" x14ac:dyDescent="0.2">
      <c r="A65" s="11"/>
      <c r="B65" s="55"/>
      <c r="AC65" s="12"/>
      <c r="AD65" s="12"/>
      <c r="AE65" s="12"/>
      <c r="AF65" s="12"/>
      <c r="AG65" s="12"/>
      <c r="AH65" s="12"/>
      <c r="AI65" s="12"/>
      <c r="AJ65" s="12"/>
    </row>
    <row r="66" spans="1:36" s="222" customFormat="1" x14ac:dyDescent="0.2">
      <c r="A66" s="11"/>
      <c r="B66" s="55"/>
      <c r="AC66" s="12"/>
      <c r="AD66" s="12"/>
      <c r="AE66" s="12"/>
      <c r="AF66" s="12"/>
      <c r="AG66" s="12"/>
      <c r="AH66" s="12"/>
      <c r="AI66" s="12"/>
      <c r="AJ66" s="12"/>
    </row>
    <row r="67" spans="1:36" s="222" customFormat="1" x14ac:dyDescent="0.2">
      <c r="A67" s="11"/>
      <c r="B67" s="55"/>
      <c r="AC67" s="12"/>
      <c r="AD67" s="12"/>
      <c r="AE67" s="12"/>
      <c r="AF67" s="12"/>
      <c r="AG67" s="12"/>
      <c r="AH67" s="12"/>
      <c r="AI67" s="12"/>
      <c r="AJ67" s="12"/>
    </row>
    <row r="68" spans="1:36" s="222" customFormat="1" x14ac:dyDescent="0.2">
      <c r="A68" s="11"/>
      <c r="B68" s="55"/>
      <c r="AC68" s="12"/>
      <c r="AD68" s="12"/>
      <c r="AE68" s="12"/>
      <c r="AF68" s="12"/>
      <c r="AG68" s="12"/>
      <c r="AH68" s="12"/>
      <c r="AI68" s="12"/>
      <c r="AJ68" s="12"/>
    </row>
    <row r="69" spans="1:36" s="222" customFormat="1" x14ac:dyDescent="0.2">
      <c r="A69" s="11"/>
      <c r="B69" s="55"/>
      <c r="AC69" s="12"/>
      <c r="AD69" s="12"/>
      <c r="AE69" s="12"/>
      <c r="AF69" s="12"/>
      <c r="AG69" s="12"/>
      <c r="AH69" s="12"/>
      <c r="AI69" s="12"/>
      <c r="AJ69" s="12"/>
    </row>
    <row r="70" spans="1:36" s="222" customFormat="1" x14ac:dyDescent="0.2">
      <c r="A70" s="11"/>
      <c r="B70" s="55"/>
      <c r="AC70" s="12"/>
      <c r="AD70" s="12"/>
      <c r="AE70" s="12"/>
      <c r="AF70" s="12"/>
      <c r="AG70" s="12"/>
      <c r="AH70" s="12"/>
      <c r="AI70" s="12"/>
      <c r="AJ70" s="12"/>
    </row>
    <row r="71" spans="1:36" s="222" customFormat="1" x14ac:dyDescent="0.2">
      <c r="A71" s="11"/>
      <c r="B71" s="55"/>
      <c r="AC71" s="12"/>
      <c r="AD71" s="12"/>
      <c r="AE71" s="12"/>
      <c r="AF71" s="12"/>
      <c r="AG71" s="12"/>
      <c r="AH71" s="12"/>
      <c r="AI71" s="12"/>
      <c r="AJ71" s="12"/>
    </row>
    <row r="72" spans="1:36" s="222" customFormat="1" x14ac:dyDescent="0.2">
      <c r="A72" s="11"/>
      <c r="B72" s="55"/>
      <c r="AC72" s="12"/>
      <c r="AD72" s="12"/>
      <c r="AE72" s="12"/>
      <c r="AF72" s="12"/>
      <c r="AG72" s="12"/>
      <c r="AH72" s="12"/>
      <c r="AI72" s="12"/>
      <c r="AJ72" s="12"/>
    </row>
    <row r="73" spans="1:36" s="222" customFormat="1" x14ac:dyDescent="0.2">
      <c r="A73" s="11"/>
      <c r="B73" s="55"/>
      <c r="AC73" s="12"/>
      <c r="AD73" s="12"/>
      <c r="AE73" s="12"/>
      <c r="AF73" s="12"/>
      <c r="AG73" s="12"/>
      <c r="AH73" s="12"/>
      <c r="AI73" s="12"/>
      <c r="AJ73" s="12"/>
    </row>
    <row r="74" spans="1:36" s="222" customFormat="1" x14ac:dyDescent="0.2">
      <c r="A74" s="11"/>
      <c r="B74" s="55"/>
      <c r="AC74" s="12"/>
      <c r="AD74" s="12"/>
      <c r="AE74" s="12"/>
      <c r="AF74" s="12"/>
      <c r="AG74" s="12"/>
      <c r="AH74" s="12"/>
      <c r="AI74" s="12"/>
      <c r="AJ74" s="12"/>
    </row>
    <row r="75" spans="1:36" s="222" customFormat="1" x14ac:dyDescent="0.2">
      <c r="A75" s="11"/>
      <c r="B75" s="55"/>
      <c r="AC75" s="12"/>
      <c r="AD75" s="12"/>
      <c r="AE75" s="12"/>
      <c r="AF75" s="12"/>
      <c r="AG75" s="12"/>
      <c r="AH75" s="12"/>
      <c r="AI75" s="12"/>
      <c r="AJ75" s="12"/>
    </row>
    <row r="76" spans="1:36" s="222" customFormat="1" x14ac:dyDescent="0.2">
      <c r="A76" s="11"/>
      <c r="B76" s="55"/>
      <c r="AC76" s="12"/>
      <c r="AD76" s="12"/>
      <c r="AE76" s="12"/>
      <c r="AF76" s="12"/>
      <c r="AG76" s="12"/>
      <c r="AH76" s="12"/>
      <c r="AI76" s="12"/>
      <c r="AJ76" s="12"/>
    </row>
    <row r="77" spans="1:36" s="222" customFormat="1" x14ac:dyDescent="0.2">
      <c r="A77" s="11"/>
      <c r="B77" s="55"/>
      <c r="AC77" s="12"/>
      <c r="AD77" s="12"/>
      <c r="AE77" s="12"/>
      <c r="AF77" s="12"/>
      <c r="AG77" s="12"/>
      <c r="AH77" s="12"/>
      <c r="AI77" s="12"/>
      <c r="AJ77" s="12"/>
    </row>
    <row r="78" spans="1:36" s="222" customFormat="1" x14ac:dyDescent="0.2">
      <c r="A78" s="11"/>
      <c r="B78" s="55"/>
      <c r="AC78" s="12"/>
      <c r="AD78" s="12"/>
      <c r="AE78" s="12"/>
      <c r="AF78" s="12"/>
      <c r="AG78" s="12"/>
      <c r="AH78" s="12"/>
      <c r="AI78" s="12"/>
      <c r="AJ78" s="12"/>
    </row>
    <row r="79" spans="1:36" s="222" customFormat="1" x14ac:dyDescent="0.2">
      <c r="A79" s="11"/>
      <c r="B79" s="55"/>
      <c r="AC79" s="12"/>
      <c r="AD79" s="12"/>
      <c r="AE79" s="12"/>
      <c r="AF79" s="12"/>
      <c r="AG79" s="12"/>
      <c r="AH79" s="12"/>
      <c r="AI79" s="12"/>
      <c r="AJ79" s="12"/>
    </row>
    <row r="80" spans="1:36" s="222" customFormat="1" x14ac:dyDescent="0.2">
      <c r="A80" s="11"/>
      <c r="B80" s="55"/>
      <c r="AC80" s="12"/>
      <c r="AD80" s="12"/>
      <c r="AE80" s="12"/>
      <c r="AF80" s="12"/>
      <c r="AG80" s="12"/>
      <c r="AH80" s="12"/>
      <c r="AI80" s="12"/>
      <c r="AJ80" s="12"/>
    </row>
    <row r="81" spans="1:36" s="222" customFormat="1" x14ac:dyDescent="0.2">
      <c r="A81" s="11"/>
      <c r="B81" s="55"/>
      <c r="AC81" s="12"/>
      <c r="AD81" s="12"/>
      <c r="AE81" s="12"/>
      <c r="AF81" s="12"/>
      <c r="AG81" s="12"/>
      <c r="AH81" s="12"/>
      <c r="AI81" s="12"/>
      <c r="AJ81" s="12"/>
    </row>
    <row r="82" spans="1:36" s="222" customFormat="1" x14ac:dyDescent="0.2">
      <c r="A82" s="11"/>
      <c r="B82" s="55"/>
      <c r="AC82" s="12"/>
      <c r="AD82" s="12"/>
      <c r="AE82" s="12"/>
      <c r="AF82" s="12"/>
      <c r="AG82" s="12"/>
      <c r="AH82" s="12"/>
      <c r="AI82" s="12"/>
      <c r="AJ82" s="12"/>
    </row>
    <row r="83" spans="1:36" s="222" customFormat="1" x14ac:dyDescent="0.2">
      <c r="A83" s="11"/>
      <c r="B83" s="55"/>
      <c r="AC83" s="12"/>
      <c r="AD83" s="12"/>
      <c r="AE83" s="12"/>
      <c r="AF83" s="12"/>
      <c r="AG83" s="12"/>
      <c r="AH83" s="12"/>
      <c r="AI83" s="12"/>
      <c r="AJ83" s="12"/>
    </row>
    <row r="84" spans="1:36" s="222" customFormat="1" x14ac:dyDescent="0.2">
      <c r="A84" s="11"/>
      <c r="B84" s="55"/>
      <c r="AC84" s="12"/>
      <c r="AD84" s="12"/>
      <c r="AE84" s="12"/>
      <c r="AF84" s="12"/>
      <c r="AG84" s="12"/>
      <c r="AH84" s="12"/>
      <c r="AI84" s="12"/>
      <c r="AJ84" s="12"/>
    </row>
    <row r="85" spans="1:36" s="222" customFormat="1" x14ac:dyDescent="0.2">
      <c r="A85" s="11"/>
      <c r="B85" s="55"/>
      <c r="AC85" s="12"/>
      <c r="AD85" s="12"/>
      <c r="AE85" s="12"/>
      <c r="AF85" s="12"/>
      <c r="AG85" s="12"/>
      <c r="AH85" s="12"/>
      <c r="AI85" s="12"/>
      <c r="AJ85" s="12"/>
    </row>
    <row r="86" spans="1:36" s="222" customFormat="1" x14ac:dyDescent="0.2">
      <c r="A86" s="11"/>
      <c r="B86" s="55"/>
      <c r="AC86" s="12"/>
      <c r="AD86" s="12"/>
      <c r="AE86" s="12"/>
      <c r="AF86" s="12"/>
      <c r="AG86" s="12"/>
      <c r="AH86" s="12"/>
      <c r="AI86" s="12"/>
      <c r="AJ86" s="12"/>
    </row>
    <row r="87" spans="1:36" s="222" customFormat="1" x14ac:dyDescent="0.2">
      <c r="A87" s="11"/>
      <c r="B87" s="55"/>
      <c r="AC87" s="12"/>
      <c r="AD87" s="12"/>
      <c r="AE87" s="12"/>
      <c r="AF87" s="12"/>
      <c r="AG87" s="12"/>
      <c r="AH87" s="12"/>
      <c r="AI87" s="12"/>
      <c r="AJ87" s="12"/>
    </row>
    <row r="88" spans="1:36" s="222" customFormat="1" x14ac:dyDescent="0.2">
      <c r="A88" s="11"/>
      <c r="B88" s="55"/>
      <c r="AC88" s="12"/>
      <c r="AD88" s="12"/>
      <c r="AE88" s="12"/>
      <c r="AF88" s="12"/>
      <c r="AG88" s="12"/>
      <c r="AH88" s="12"/>
      <c r="AI88" s="12"/>
      <c r="AJ88" s="12"/>
    </row>
    <row r="89" spans="1:36" s="222" customFormat="1" x14ac:dyDescent="0.2">
      <c r="A89" s="11"/>
      <c r="B89" s="55"/>
      <c r="AC89" s="12"/>
      <c r="AD89" s="12"/>
      <c r="AE89" s="12"/>
      <c r="AF89" s="12"/>
      <c r="AG89" s="12"/>
      <c r="AH89" s="12"/>
      <c r="AI89" s="12"/>
      <c r="AJ89" s="12"/>
    </row>
    <row r="90" spans="1:36" s="222" customFormat="1" x14ac:dyDescent="0.2">
      <c r="A90" s="11"/>
      <c r="B90" s="55"/>
      <c r="AC90" s="12"/>
      <c r="AD90" s="12"/>
      <c r="AE90" s="12"/>
      <c r="AF90" s="12"/>
      <c r="AG90" s="12"/>
      <c r="AH90" s="12"/>
      <c r="AI90" s="12"/>
      <c r="AJ90" s="12"/>
    </row>
    <row r="91" spans="1:36" s="222" customFormat="1" x14ac:dyDescent="0.2">
      <c r="A91" s="11"/>
      <c r="B91" s="55"/>
      <c r="AC91" s="12"/>
      <c r="AD91" s="12"/>
      <c r="AE91" s="12"/>
      <c r="AF91" s="12"/>
      <c r="AG91" s="12"/>
      <c r="AH91" s="12"/>
      <c r="AI91" s="12"/>
      <c r="AJ91" s="12"/>
    </row>
    <row r="92" spans="1:36" s="222" customFormat="1" x14ac:dyDescent="0.2">
      <c r="A92" s="11"/>
      <c r="B92" s="55"/>
      <c r="AC92" s="12"/>
      <c r="AD92" s="12"/>
      <c r="AE92" s="12"/>
      <c r="AF92" s="12"/>
      <c r="AG92" s="12"/>
      <c r="AH92" s="12"/>
      <c r="AI92" s="12"/>
      <c r="AJ92" s="12"/>
    </row>
    <row r="93" spans="1:36" s="222" customFormat="1" x14ac:dyDescent="0.2">
      <c r="A93" s="11"/>
      <c r="B93" s="55"/>
      <c r="AC93" s="12"/>
      <c r="AD93" s="12"/>
      <c r="AE93" s="12"/>
      <c r="AF93" s="12"/>
      <c r="AG93" s="12"/>
      <c r="AH93" s="12"/>
      <c r="AI93" s="12"/>
      <c r="AJ93" s="12"/>
    </row>
    <row r="94" spans="1:36" s="222" customFormat="1" x14ac:dyDescent="0.2">
      <c r="A94" s="11"/>
      <c r="B94" s="55"/>
      <c r="AC94" s="12"/>
      <c r="AD94" s="12"/>
      <c r="AE94" s="12"/>
      <c r="AF94" s="12"/>
      <c r="AG94" s="12"/>
      <c r="AH94" s="12"/>
      <c r="AI94" s="12"/>
      <c r="AJ94" s="12"/>
    </row>
    <row r="95" spans="1:36" s="222" customFormat="1" x14ac:dyDescent="0.2">
      <c r="A95" s="11"/>
      <c r="B95" s="55"/>
      <c r="AC95" s="12"/>
      <c r="AD95" s="12"/>
      <c r="AE95" s="12"/>
      <c r="AF95" s="12"/>
      <c r="AG95" s="12"/>
      <c r="AH95" s="12"/>
      <c r="AI95" s="12"/>
      <c r="AJ95" s="12"/>
    </row>
    <row r="96" spans="1:36" s="222" customFormat="1" x14ac:dyDescent="0.2">
      <c r="A96" s="11"/>
      <c r="B96" s="55"/>
      <c r="AC96" s="12"/>
      <c r="AD96" s="12"/>
      <c r="AE96" s="12"/>
      <c r="AF96" s="12"/>
      <c r="AG96" s="12"/>
      <c r="AH96" s="12"/>
      <c r="AI96" s="12"/>
      <c r="AJ96" s="12"/>
    </row>
    <row r="97" spans="1:36" s="222" customFormat="1" x14ac:dyDescent="0.2">
      <c r="A97" s="11"/>
      <c r="B97" s="55"/>
      <c r="AC97" s="12"/>
      <c r="AD97" s="12"/>
      <c r="AE97" s="12"/>
      <c r="AF97" s="12"/>
      <c r="AG97" s="12"/>
      <c r="AH97" s="12"/>
      <c r="AI97" s="12"/>
      <c r="AJ97" s="12"/>
    </row>
    <row r="98" spans="1:36" s="222" customFormat="1" x14ac:dyDescent="0.2">
      <c r="A98" s="11"/>
      <c r="B98" s="55"/>
      <c r="AC98" s="12"/>
      <c r="AD98" s="12"/>
      <c r="AE98" s="12"/>
      <c r="AF98" s="12"/>
      <c r="AG98" s="12"/>
      <c r="AH98" s="12"/>
      <c r="AI98" s="12"/>
      <c r="AJ98" s="12"/>
    </row>
    <row r="99" spans="1:36" s="222" customFormat="1" x14ac:dyDescent="0.2">
      <c r="A99" s="11"/>
      <c r="B99" s="55"/>
      <c r="AC99" s="12"/>
      <c r="AD99" s="12"/>
      <c r="AE99" s="12"/>
      <c r="AF99" s="12"/>
      <c r="AG99" s="12"/>
      <c r="AH99" s="12"/>
      <c r="AI99" s="12"/>
      <c r="AJ99" s="12"/>
    </row>
    <row r="100" spans="1:36" s="222" customFormat="1" x14ac:dyDescent="0.2">
      <c r="A100" s="11"/>
      <c r="B100" s="55"/>
      <c r="AC100" s="12"/>
      <c r="AD100" s="12"/>
      <c r="AE100" s="12"/>
      <c r="AF100" s="12"/>
      <c r="AG100" s="12"/>
      <c r="AH100" s="12"/>
      <c r="AI100" s="12"/>
      <c r="AJ100" s="12"/>
    </row>
    <row r="101" spans="1:36" s="222" customFormat="1" x14ac:dyDescent="0.2">
      <c r="A101" s="11"/>
      <c r="B101" s="55"/>
      <c r="AC101" s="12"/>
      <c r="AD101" s="12"/>
      <c r="AE101" s="12"/>
      <c r="AF101" s="12"/>
      <c r="AG101" s="12"/>
      <c r="AH101" s="12"/>
      <c r="AI101" s="12"/>
      <c r="AJ101" s="12"/>
    </row>
    <row r="102" spans="1:36" s="222" customFormat="1" x14ac:dyDescent="0.2">
      <c r="A102" s="11"/>
      <c r="B102" s="55"/>
      <c r="AC102" s="12"/>
      <c r="AD102" s="12"/>
      <c r="AE102" s="12"/>
      <c r="AF102" s="12"/>
      <c r="AG102" s="12"/>
      <c r="AH102" s="12"/>
      <c r="AI102" s="12"/>
      <c r="AJ102" s="12"/>
    </row>
    <row r="103" spans="1:36" s="222" customFormat="1" x14ac:dyDescent="0.2">
      <c r="A103" s="11"/>
      <c r="B103" s="55"/>
      <c r="AC103" s="12"/>
      <c r="AD103" s="12"/>
      <c r="AE103" s="12"/>
      <c r="AF103" s="12"/>
      <c r="AG103" s="12"/>
      <c r="AH103" s="12"/>
      <c r="AI103" s="12"/>
      <c r="AJ103" s="12"/>
    </row>
    <row r="104" spans="1:36" s="222" customFormat="1" x14ac:dyDescent="0.2">
      <c r="A104" s="11"/>
      <c r="B104" s="55"/>
      <c r="AC104" s="12"/>
      <c r="AD104" s="12"/>
      <c r="AE104" s="12"/>
      <c r="AF104" s="12"/>
      <c r="AG104" s="12"/>
      <c r="AH104" s="12"/>
      <c r="AI104" s="12"/>
      <c r="AJ104" s="12"/>
    </row>
    <row r="105" spans="1:36" s="222" customFormat="1" x14ac:dyDescent="0.2">
      <c r="A105" s="11"/>
      <c r="B105" s="55"/>
      <c r="AC105" s="12"/>
      <c r="AD105" s="12"/>
      <c r="AE105" s="12"/>
      <c r="AF105" s="12"/>
      <c r="AG105" s="12"/>
      <c r="AH105" s="12"/>
      <c r="AI105" s="12"/>
      <c r="AJ105" s="12"/>
    </row>
    <row r="106" spans="1:36" s="222" customFormat="1" x14ac:dyDescent="0.2">
      <c r="A106" s="11"/>
      <c r="B106" s="55"/>
      <c r="AC106" s="12"/>
      <c r="AD106" s="12"/>
      <c r="AE106" s="12"/>
      <c r="AF106" s="12"/>
      <c r="AG106" s="12"/>
      <c r="AH106" s="12"/>
      <c r="AI106" s="12"/>
      <c r="AJ106" s="12"/>
    </row>
    <row r="107" spans="1:36" s="222" customFormat="1" x14ac:dyDescent="0.2">
      <c r="A107" s="11"/>
      <c r="B107" s="55"/>
      <c r="AC107" s="12"/>
      <c r="AD107" s="12"/>
      <c r="AE107" s="12"/>
      <c r="AF107" s="12"/>
      <c r="AG107" s="12"/>
      <c r="AH107" s="12"/>
      <c r="AI107" s="12"/>
      <c r="AJ107" s="12"/>
    </row>
    <row r="108" spans="1:36" s="222" customFormat="1" x14ac:dyDescent="0.2">
      <c r="A108" s="11"/>
      <c r="B108" s="55"/>
      <c r="AC108" s="12"/>
      <c r="AD108" s="12"/>
      <c r="AE108" s="12"/>
      <c r="AF108" s="12"/>
      <c r="AG108" s="12"/>
      <c r="AH108" s="12"/>
      <c r="AI108" s="12"/>
      <c r="AJ108" s="12"/>
    </row>
    <row r="109" spans="1:36" s="222" customFormat="1" x14ac:dyDescent="0.2">
      <c r="A109" s="11"/>
      <c r="B109" s="55"/>
      <c r="AC109" s="12"/>
      <c r="AD109" s="12"/>
      <c r="AE109" s="12"/>
      <c r="AF109" s="12"/>
      <c r="AG109" s="12"/>
      <c r="AH109" s="12"/>
      <c r="AI109" s="12"/>
      <c r="AJ109" s="12"/>
    </row>
    <row r="110" spans="1:36" s="222" customFormat="1" x14ac:dyDescent="0.2">
      <c r="A110" s="11"/>
      <c r="B110" s="55"/>
      <c r="AC110" s="12"/>
      <c r="AD110" s="12"/>
      <c r="AE110" s="12"/>
      <c r="AF110" s="12"/>
      <c r="AG110" s="12"/>
      <c r="AH110" s="12"/>
      <c r="AI110" s="12"/>
      <c r="AJ110" s="12"/>
    </row>
    <row r="111" spans="1:36" s="222" customFormat="1" x14ac:dyDescent="0.2">
      <c r="A111" s="11"/>
      <c r="B111" s="55"/>
      <c r="AC111" s="12"/>
      <c r="AD111" s="12"/>
      <c r="AE111" s="12"/>
      <c r="AF111" s="12"/>
      <c r="AG111" s="12"/>
      <c r="AH111" s="12"/>
      <c r="AI111" s="12"/>
      <c r="AJ111" s="12"/>
    </row>
    <row r="112" spans="1:36" s="222" customFormat="1" x14ac:dyDescent="0.2">
      <c r="A112" s="11"/>
      <c r="B112" s="55"/>
      <c r="AC112" s="12"/>
      <c r="AD112" s="12"/>
      <c r="AE112" s="12"/>
      <c r="AF112" s="12"/>
      <c r="AG112" s="12"/>
      <c r="AH112" s="12"/>
      <c r="AI112" s="12"/>
      <c r="AJ112" s="12"/>
    </row>
    <row r="113" spans="1:36" s="222" customFormat="1" x14ac:dyDescent="0.2">
      <c r="A113" s="11"/>
      <c r="B113" s="55"/>
      <c r="AC113" s="12"/>
      <c r="AD113" s="12"/>
      <c r="AE113" s="12"/>
      <c r="AF113" s="12"/>
      <c r="AG113" s="12"/>
      <c r="AH113" s="12"/>
      <c r="AI113" s="12"/>
      <c r="AJ113" s="12"/>
    </row>
    <row r="114" spans="1:36" s="222" customFormat="1" x14ac:dyDescent="0.2">
      <c r="A114" s="11"/>
      <c r="B114" s="55"/>
      <c r="AC114" s="12"/>
      <c r="AD114" s="12"/>
      <c r="AE114" s="12"/>
      <c r="AF114" s="12"/>
      <c r="AG114" s="12"/>
      <c r="AH114" s="12"/>
      <c r="AI114" s="12"/>
      <c r="AJ114" s="12"/>
    </row>
    <row r="115" spans="1:36" s="222" customFormat="1" x14ac:dyDescent="0.2">
      <c r="A115" s="11"/>
      <c r="B115" s="55"/>
      <c r="AC115" s="12"/>
      <c r="AD115" s="12"/>
      <c r="AE115" s="12"/>
      <c r="AF115" s="12"/>
      <c r="AG115" s="12"/>
      <c r="AH115" s="12"/>
      <c r="AI115" s="12"/>
      <c r="AJ115" s="12"/>
    </row>
    <row r="116" spans="1:36" s="222" customFormat="1" x14ac:dyDescent="0.2">
      <c r="A116" s="11"/>
      <c r="B116" s="55"/>
      <c r="AC116" s="12"/>
      <c r="AD116" s="12"/>
      <c r="AE116" s="12"/>
      <c r="AF116" s="12"/>
      <c r="AG116" s="12"/>
      <c r="AH116" s="12"/>
      <c r="AI116" s="12"/>
      <c r="AJ116" s="12"/>
    </row>
    <row r="117" spans="1:36" s="222" customFormat="1" x14ac:dyDescent="0.2">
      <c r="A117" s="11"/>
      <c r="B117" s="55"/>
      <c r="AC117" s="12"/>
      <c r="AD117" s="12"/>
      <c r="AE117" s="12"/>
      <c r="AF117" s="12"/>
      <c r="AG117" s="12"/>
      <c r="AH117" s="12"/>
      <c r="AI117" s="12"/>
      <c r="AJ117" s="12"/>
    </row>
    <row r="118" spans="1:36" s="222" customFormat="1" x14ac:dyDescent="0.2">
      <c r="A118" s="11"/>
      <c r="B118" s="55"/>
      <c r="AC118" s="12"/>
      <c r="AD118" s="12"/>
      <c r="AE118" s="12"/>
      <c r="AF118" s="12"/>
      <c r="AG118" s="12"/>
      <c r="AH118" s="12"/>
      <c r="AI118" s="12"/>
      <c r="AJ118" s="12"/>
    </row>
    <row r="119" spans="1:36" s="222" customFormat="1" x14ac:dyDescent="0.2">
      <c r="A119" s="11"/>
      <c r="B119" s="55"/>
      <c r="AC119" s="12"/>
      <c r="AD119" s="12"/>
      <c r="AE119" s="12"/>
      <c r="AF119" s="12"/>
      <c r="AG119" s="12"/>
      <c r="AH119" s="12"/>
      <c r="AI119" s="12"/>
      <c r="AJ119" s="12"/>
    </row>
    <row r="120" spans="1:36" s="222" customFormat="1" x14ac:dyDescent="0.2">
      <c r="A120" s="11"/>
      <c r="B120" s="55"/>
      <c r="AC120" s="12"/>
      <c r="AD120" s="12"/>
      <c r="AE120" s="12"/>
      <c r="AF120" s="12"/>
      <c r="AG120" s="12"/>
      <c r="AH120" s="12"/>
      <c r="AI120" s="12"/>
      <c r="AJ120" s="12"/>
    </row>
    <row r="121" spans="1:36" s="222" customFormat="1" x14ac:dyDescent="0.2">
      <c r="A121" s="11"/>
      <c r="B121" s="55"/>
      <c r="AC121" s="12"/>
      <c r="AD121" s="12"/>
      <c r="AE121" s="12"/>
      <c r="AF121" s="12"/>
      <c r="AG121" s="12"/>
      <c r="AH121" s="12"/>
      <c r="AI121" s="12"/>
      <c r="AJ121" s="12"/>
    </row>
    <row r="122" spans="1:36" s="222" customFormat="1" x14ac:dyDescent="0.2">
      <c r="A122" s="11"/>
      <c r="B122" s="55"/>
      <c r="AC122" s="12"/>
      <c r="AD122" s="12"/>
      <c r="AE122" s="12"/>
      <c r="AF122" s="12"/>
      <c r="AG122" s="12"/>
      <c r="AH122" s="12"/>
      <c r="AI122" s="12"/>
      <c r="AJ122" s="12"/>
    </row>
    <row r="123" spans="1:36" s="222" customFormat="1" x14ac:dyDescent="0.2">
      <c r="A123" s="11"/>
      <c r="B123" s="55"/>
      <c r="AC123" s="12"/>
      <c r="AD123" s="12"/>
      <c r="AE123" s="12"/>
      <c r="AF123" s="12"/>
      <c r="AG123" s="12"/>
      <c r="AH123" s="12"/>
      <c r="AI123" s="12"/>
      <c r="AJ123" s="12"/>
    </row>
    <row r="124" spans="1:36" s="222" customFormat="1" x14ac:dyDescent="0.2">
      <c r="A124" s="11"/>
      <c r="B124" s="55"/>
      <c r="AC124" s="12"/>
      <c r="AD124" s="12"/>
      <c r="AE124" s="12"/>
      <c r="AF124" s="12"/>
      <c r="AG124" s="12"/>
      <c r="AH124" s="12"/>
      <c r="AI124" s="12"/>
      <c r="AJ124" s="12"/>
    </row>
    <row r="125" spans="1:36" s="222" customFormat="1" x14ac:dyDescent="0.2">
      <c r="A125" s="11"/>
      <c r="B125" s="55"/>
      <c r="AC125" s="12"/>
      <c r="AD125" s="12"/>
      <c r="AE125" s="12"/>
      <c r="AF125" s="12"/>
      <c r="AG125" s="12"/>
      <c r="AH125" s="12"/>
      <c r="AI125" s="12"/>
      <c r="AJ125" s="12"/>
    </row>
    <row r="126" spans="1:36" s="222" customFormat="1" x14ac:dyDescent="0.2">
      <c r="A126" s="11"/>
      <c r="B126" s="55"/>
      <c r="AC126" s="12"/>
      <c r="AD126" s="12"/>
      <c r="AE126" s="12"/>
      <c r="AF126" s="12"/>
      <c r="AG126" s="12"/>
      <c r="AH126" s="12"/>
      <c r="AI126" s="12"/>
      <c r="AJ126" s="12"/>
    </row>
    <row r="127" spans="1:36" s="222" customFormat="1" x14ac:dyDescent="0.2">
      <c r="A127" s="11"/>
      <c r="B127" s="55"/>
      <c r="AC127" s="12"/>
      <c r="AD127" s="12"/>
      <c r="AE127" s="12"/>
      <c r="AF127" s="12"/>
      <c r="AG127" s="12"/>
      <c r="AH127" s="12"/>
      <c r="AI127" s="12"/>
      <c r="AJ127" s="12"/>
    </row>
    <row r="128" spans="1:36" s="222" customFormat="1" x14ac:dyDescent="0.2">
      <c r="A128" s="11"/>
      <c r="B128" s="55"/>
      <c r="AC128" s="12"/>
      <c r="AD128" s="12"/>
      <c r="AE128" s="12"/>
      <c r="AF128" s="12"/>
      <c r="AG128" s="12"/>
      <c r="AH128" s="12"/>
      <c r="AI128" s="12"/>
      <c r="AJ128" s="12"/>
    </row>
    <row r="129" spans="1:36" s="222" customFormat="1" x14ac:dyDescent="0.2">
      <c r="A129" s="11"/>
      <c r="B129" s="55"/>
      <c r="AC129" s="12"/>
      <c r="AD129" s="12"/>
      <c r="AE129" s="12"/>
      <c r="AF129" s="12"/>
      <c r="AG129" s="12"/>
      <c r="AH129" s="12"/>
      <c r="AI129" s="12"/>
      <c r="AJ129" s="12"/>
    </row>
    <row r="130" spans="1:36" s="222" customFormat="1" x14ac:dyDescent="0.2">
      <c r="A130" s="11"/>
      <c r="B130" s="55"/>
      <c r="AC130" s="12"/>
      <c r="AD130" s="12"/>
      <c r="AE130" s="12"/>
      <c r="AF130" s="12"/>
      <c r="AG130" s="12"/>
      <c r="AH130" s="12"/>
      <c r="AI130" s="12"/>
      <c r="AJ130" s="12"/>
    </row>
    <row r="131" spans="1:36" s="222" customFormat="1" x14ac:dyDescent="0.2">
      <c r="A131" s="11"/>
      <c r="B131" s="55"/>
      <c r="AC131" s="12"/>
      <c r="AD131" s="12"/>
      <c r="AE131" s="12"/>
      <c r="AF131" s="12"/>
      <c r="AG131" s="12"/>
      <c r="AH131" s="12"/>
      <c r="AI131" s="12"/>
      <c r="AJ131" s="12"/>
    </row>
    <row r="132" spans="1:36" s="222" customFormat="1" x14ac:dyDescent="0.2">
      <c r="A132" s="11"/>
      <c r="B132" s="55"/>
      <c r="AC132" s="12"/>
      <c r="AD132" s="12"/>
      <c r="AE132" s="12"/>
      <c r="AF132" s="12"/>
      <c r="AG132" s="12"/>
      <c r="AH132" s="12"/>
      <c r="AI132" s="12"/>
      <c r="AJ132" s="12"/>
    </row>
    <row r="133" spans="1:36" s="222" customFormat="1" x14ac:dyDescent="0.2">
      <c r="A133" s="11"/>
      <c r="B133" s="55"/>
      <c r="AC133" s="12"/>
      <c r="AD133" s="12"/>
      <c r="AE133" s="12"/>
      <c r="AF133" s="12"/>
      <c r="AG133" s="12"/>
      <c r="AH133" s="12"/>
      <c r="AI133" s="12"/>
      <c r="AJ133" s="12"/>
    </row>
    <row r="134" spans="1:36" s="222" customFormat="1" x14ac:dyDescent="0.2">
      <c r="A134" s="11"/>
      <c r="B134" s="55"/>
      <c r="AC134" s="12"/>
      <c r="AD134" s="12"/>
      <c r="AE134" s="12"/>
      <c r="AF134" s="12"/>
      <c r="AG134" s="12"/>
      <c r="AH134" s="12"/>
      <c r="AI134" s="12"/>
      <c r="AJ134" s="12"/>
    </row>
    <row r="135" spans="1:36" s="222" customFormat="1" x14ac:dyDescent="0.2">
      <c r="A135" s="11"/>
      <c r="B135" s="55"/>
      <c r="AC135" s="12"/>
      <c r="AD135" s="12"/>
      <c r="AE135" s="12"/>
      <c r="AF135" s="12"/>
      <c r="AG135" s="12"/>
      <c r="AH135" s="12"/>
      <c r="AI135" s="12"/>
      <c r="AJ135" s="12"/>
    </row>
    <row r="136" spans="1:36" s="222" customFormat="1" x14ac:dyDescent="0.2">
      <c r="A136" s="11"/>
      <c r="B136" s="55"/>
      <c r="AC136" s="12"/>
      <c r="AD136" s="12"/>
      <c r="AE136" s="12"/>
      <c r="AF136" s="12"/>
      <c r="AG136" s="12"/>
      <c r="AH136" s="12"/>
      <c r="AI136" s="12"/>
      <c r="AJ136" s="12"/>
    </row>
    <row r="137" spans="1:36" s="222" customFormat="1" x14ac:dyDescent="0.2">
      <c r="A137" s="11"/>
      <c r="B137" s="55"/>
      <c r="AC137" s="12"/>
      <c r="AD137" s="12"/>
      <c r="AE137" s="12"/>
      <c r="AF137" s="12"/>
      <c r="AG137" s="12"/>
      <c r="AH137" s="12"/>
      <c r="AI137" s="12"/>
      <c r="AJ137" s="12"/>
    </row>
    <row r="138" spans="1:36" s="222" customFormat="1" x14ac:dyDescent="0.2">
      <c r="A138" s="11"/>
      <c r="B138" s="55"/>
      <c r="AC138" s="12"/>
      <c r="AD138" s="12"/>
      <c r="AE138" s="12"/>
      <c r="AF138" s="12"/>
      <c r="AG138" s="12"/>
      <c r="AH138" s="12"/>
      <c r="AI138" s="12"/>
      <c r="AJ138" s="12"/>
    </row>
    <row r="139" spans="1:36" s="222" customFormat="1" x14ac:dyDescent="0.2">
      <c r="A139" s="11"/>
      <c r="B139" s="55"/>
      <c r="AC139" s="12"/>
      <c r="AD139" s="12"/>
      <c r="AE139" s="12"/>
      <c r="AF139" s="12"/>
      <c r="AG139" s="12"/>
      <c r="AH139" s="12"/>
      <c r="AI139" s="12"/>
      <c r="AJ139" s="12"/>
    </row>
    <row r="140" spans="1:36" s="222" customFormat="1" x14ac:dyDescent="0.2">
      <c r="A140" s="11"/>
      <c r="B140" s="55"/>
      <c r="AC140" s="12"/>
      <c r="AD140" s="12"/>
      <c r="AE140" s="12"/>
      <c r="AF140" s="12"/>
      <c r="AG140" s="12"/>
      <c r="AH140" s="12"/>
      <c r="AI140" s="12"/>
      <c r="AJ140" s="12"/>
    </row>
    <row r="141" spans="1:36" s="222" customFormat="1" x14ac:dyDescent="0.2">
      <c r="A141" s="11"/>
      <c r="B141" s="55"/>
      <c r="AC141" s="12"/>
      <c r="AD141" s="12"/>
      <c r="AE141" s="12"/>
      <c r="AF141" s="12"/>
      <c r="AG141" s="12"/>
      <c r="AH141" s="12"/>
      <c r="AI141" s="12"/>
      <c r="AJ141" s="12"/>
    </row>
    <row r="142" spans="1:36" s="222" customFormat="1" x14ac:dyDescent="0.2">
      <c r="A142" s="11"/>
      <c r="B142" s="55"/>
      <c r="AC142" s="12"/>
      <c r="AD142" s="12"/>
      <c r="AE142" s="12"/>
      <c r="AF142" s="12"/>
      <c r="AG142" s="12"/>
      <c r="AH142" s="12"/>
      <c r="AI142" s="12"/>
      <c r="AJ142" s="12"/>
    </row>
    <row r="143" spans="1:36" s="222" customFormat="1" x14ac:dyDescent="0.2">
      <c r="A143" s="11"/>
      <c r="B143" s="55"/>
      <c r="AC143" s="12"/>
      <c r="AD143" s="12"/>
      <c r="AE143" s="12"/>
      <c r="AF143" s="12"/>
      <c r="AG143" s="12"/>
      <c r="AH143" s="12"/>
      <c r="AI143" s="12"/>
      <c r="AJ143" s="12"/>
    </row>
    <row r="144" spans="1:36" s="222" customFormat="1" x14ac:dyDescent="0.2">
      <c r="A144" s="11"/>
      <c r="B144" s="55"/>
      <c r="AC144" s="12"/>
      <c r="AD144" s="12"/>
      <c r="AE144" s="12"/>
      <c r="AF144" s="12"/>
      <c r="AG144" s="12"/>
      <c r="AH144" s="12"/>
      <c r="AI144" s="12"/>
      <c r="AJ144" s="12"/>
    </row>
    <row r="145" spans="1:36" s="222" customFormat="1" x14ac:dyDescent="0.2">
      <c r="A145" s="11"/>
      <c r="B145" s="55"/>
      <c r="AC145" s="12"/>
      <c r="AD145" s="12"/>
      <c r="AE145" s="12"/>
      <c r="AF145" s="12"/>
      <c r="AG145" s="12"/>
      <c r="AH145" s="12"/>
      <c r="AI145" s="12"/>
      <c r="AJ145" s="12"/>
    </row>
    <row r="146" spans="1:36" s="222" customFormat="1" x14ac:dyDescent="0.2">
      <c r="A146" s="11"/>
      <c r="B146" s="55"/>
      <c r="AC146" s="12"/>
      <c r="AD146" s="12"/>
      <c r="AE146" s="12"/>
      <c r="AF146" s="12"/>
      <c r="AG146" s="12"/>
      <c r="AH146" s="12"/>
      <c r="AI146" s="12"/>
      <c r="AJ146" s="12"/>
    </row>
    <row r="147" spans="1:36" s="222" customFormat="1" x14ac:dyDescent="0.2">
      <c r="A147" s="11"/>
      <c r="B147" s="55"/>
      <c r="AC147" s="12"/>
      <c r="AD147" s="12"/>
      <c r="AE147" s="12"/>
      <c r="AF147" s="12"/>
      <c r="AG147" s="12"/>
      <c r="AH147" s="12"/>
      <c r="AI147" s="12"/>
      <c r="AJ147" s="12"/>
    </row>
    <row r="148" spans="1:36" s="222" customFormat="1" x14ac:dyDescent="0.2">
      <c r="A148" s="11"/>
      <c r="B148" s="55"/>
      <c r="AC148" s="12"/>
      <c r="AD148" s="12"/>
      <c r="AE148" s="12"/>
      <c r="AF148" s="12"/>
      <c r="AG148" s="12"/>
      <c r="AH148" s="12"/>
      <c r="AI148" s="12"/>
      <c r="AJ148" s="12"/>
    </row>
    <row r="149" spans="1:36" s="222" customFormat="1" x14ac:dyDescent="0.2">
      <c r="A149" s="11"/>
      <c r="B149" s="55"/>
      <c r="AC149" s="12"/>
      <c r="AD149" s="12"/>
      <c r="AE149" s="12"/>
      <c r="AF149" s="12"/>
      <c r="AG149" s="12"/>
      <c r="AH149" s="12"/>
      <c r="AI149" s="12"/>
      <c r="AJ149" s="12"/>
    </row>
    <row r="150" spans="1:36" s="222" customFormat="1" x14ac:dyDescent="0.2">
      <c r="A150" s="11"/>
      <c r="B150" s="55"/>
      <c r="AC150" s="12"/>
      <c r="AD150" s="12"/>
      <c r="AE150" s="12"/>
      <c r="AF150" s="12"/>
      <c r="AG150" s="12"/>
      <c r="AH150" s="12"/>
      <c r="AI150" s="12"/>
      <c r="AJ150" s="12"/>
    </row>
    <row r="151" spans="1:36" s="222" customFormat="1" x14ac:dyDescent="0.2">
      <c r="A151" s="11"/>
      <c r="B151" s="55"/>
      <c r="AC151" s="12"/>
      <c r="AD151" s="12"/>
      <c r="AE151" s="12"/>
      <c r="AF151" s="12"/>
      <c r="AG151" s="12"/>
      <c r="AH151" s="12"/>
      <c r="AI151" s="12"/>
      <c r="AJ151" s="12"/>
    </row>
    <row r="152" spans="1:36" s="222" customFormat="1" x14ac:dyDescent="0.2">
      <c r="A152" s="11"/>
      <c r="B152" s="55"/>
      <c r="AC152" s="12"/>
      <c r="AD152" s="12"/>
      <c r="AE152" s="12"/>
      <c r="AF152" s="12"/>
      <c r="AG152" s="12"/>
      <c r="AH152" s="12"/>
      <c r="AI152" s="12"/>
      <c r="AJ152" s="12"/>
    </row>
    <row r="153" spans="1:36" s="222" customFormat="1" x14ac:dyDescent="0.2">
      <c r="A153" s="11"/>
      <c r="B153" s="55"/>
      <c r="AC153" s="12"/>
      <c r="AD153" s="12"/>
      <c r="AE153" s="12"/>
      <c r="AF153" s="12"/>
      <c r="AG153" s="12"/>
      <c r="AH153" s="12"/>
      <c r="AI153" s="12"/>
      <c r="AJ153" s="12"/>
    </row>
    <row r="154" spans="1:36" s="222" customFormat="1" x14ac:dyDescent="0.2">
      <c r="A154" s="11"/>
      <c r="B154" s="55"/>
      <c r="AC154" s="12"/>
      <c r="AD154" s="12"/>
      <c r="AE154" s="12"/>
      <c r="AF154" s="12"/>
      <c r="AG154" s="12"/>
      <c r="AH154" s="12"/>
      <c r="AI154" s="12"/>
      <c r="AJ154" s="12"/>
    </row>
    <row r="155" spans="1:36" s="222" customFormat="1" x14ac:dyDescent="0.2">
      <c r="A155" s="11"/>
      <c r="B155" s="55"/>
      <c r="AC155" s="12"/>
      <c r="AD155" s="12"/>
      <c r="AE155" s="12"/>
      <c r="AF155" s="12"/>
      <c r="AG155" s="12"/>
      <c r="AH155" s="12"/>
      <c r="AI155" s="12"/>
      <c r="AJ155" s="12"/>
    </row>
    <row r="156" spans="1:36" s="222" customFormat="1" x14ac:dyDescent="0.2">
      <c r="A156" s="11"/>
      <c r="B156" s="55"/>
      <c r="AC156" s="12"/>
      <c r="AD156" s="12"/>
      <c r="AE156" s="12"/>
      <c r="AF156" s="12"/>
      <c r="AG156" s="12"/>
      <c r="AH156" s="12"/>
      <c r="AI156" s="12"/>
      <c r="AJ156" s="12"/>
    </row>
    <row r="157" spans="1:36" s="222" customFormat="1" x14ac:dyDescent="0.2">
      <c r="A157" s="11"/>
      <c r="B157" s="55"/>
      <c r="AC157" s="12"/>
      <c r="AD157" s="12"/>
      <c r="AE157" s="12"/>
      <c r="AF157" s="12"/>
      <c r="AG157" s="12"/>
      <c r="AH157" s="12"/>
      <c r="AI157" s="12"/>
      <c r="AJ157" s="12"/>
    </row>
    <row r="158" spans="1:36" s="222" customFormat="1" x14ac:dyDescent="0.2">
      <c r="A158" s="11"/>
      <c r="B158" s="55"/>
      <c r="AC158" s="12"/>
      <c r="AD158" s="12"/>
      <c r="AE158" s="12"/>
      <c r="AF158" s="12"/>
      <c r="AG158" s="12"/>
      <c r="AH158" s="12"/>
      <c r="AI158" s="12"/>
      <c r="AJ158" s="12"/>
    </row>
    <row r="159" spans="1:36" s="222" customFormat="1" x14ac:dyDescent="0.2">
      <c r="A159" s="11"/>
      <c r="B159" s="55"/>
      <c r="AC159" s="12"/>
      <c r="AD159" s="12"/>
      <c r="AE159" s="12"/>
      <c r="AF159" s="12"/>
      <c r="AG159" s="12"/>
      <c r="AH159" s="12"/>
      <c r="AI159" s="12"/>
      <c r="AJ159" s="12"/>
    </row>
    <row r="160" spans="1:36" s="222" customFormat="1" x14ac:dyDescent="0.2">
      <c r="A160" s="11"/>
      <c r="B160" s="55"/>
      <c r="AC160" s="12"/>
      <c r="AD160" s="12"/>
      <c r="AE160" s="12"/>
      <c r="AF160" s="12"/>
      <c r="AG160" s="12"/>
      <c r="AH160" s="12"/>
      <c r="AI160" s="12"/>
      <c r="AJ160" s="12"/>
    </row>
    <row r="161" spans="1:36" s="222" customFormat="1" x14ac:dyDescent="0.2">
      <c r="A161" s="11"/>
      <c r="B161" s="55"/>
      <c r="AC161" s="12"/>
      <c r="AD161" s="12"/>
      <c r="AE161" s="12"/>
      <c r="AF161" s="12"/>
      <c r="AG161" s="12"/>
      <c r="AH161" s="12"/>
      <c r="AI161" s="12"/>
      <c r="AJ161" s="12"/>
    </row>
    <row r="162" spans="1:36" s="222" customFormat="1" x14ac:dyDescent="0.2">
      <c r="A162" s="11"/>
      <c r="B162" s="55"/>
      <c r="AC162" s="12"/>
      <c r="AD162" s="12"/>
      <c r="AE162" s="12"/>
      <c r="AF162" s="12"/>
      <c r="AG162" s="12"/>
      <c r="AH162" s="12"/>
      <c r="AI162" s="12"/>
      <c r="AJ162" s="12"/>
    </row>
    <row r="163" spans="1:36" s="222" customFormat="1" x14ac:dyDescent="0.2">
      <c r="A163" s="11"/>
      <c r="B163" s="55"/>
      <c r="AC163" s="12"/>
      <c r="AD163" s="12"/>
      <c r="AE163" s="12"/>
      <c r="AF163" s="12"/>
      <c r="AG163" s="12"/>
      <c r="AH163" s="12"/>
      <c r="AI163" s="12"/>
      <c r="AJ163" s="12"/>
    </row>
    <row r="164" spans="1:36" s="222" customFormat="1" x14ac:dyDescent="0.2">
      <c r="A164" s="11"/>
      <c r="B164" s="55"/>
      <c r="AC164" s="12"/>
      <c r="AD164" s="12"/>
      <c r="AE164" s="12"/>
      <c r="AF164" s="12"/>
      <c r="AG164" s="12"/>
      <c r="AH164" s="12"/>
      <c r="AI164" s="12"/>
      <c r="AJ164" s="12"/>
    </row>
    <row r="165" spans="1:36" s="222" customFormat="1" x14ac:dyDescent="0.2">
      <c r="A165" s="11"/>
      <c r="B165" s="55"/>
      <c r="AC165" s="12"/>
      <c r="AD165" s="12"/>
      <c r="AE165" s="12"/>
      <c r="AF165" s="12"/>
      <c r="AG165" s="12"/>
      <c r="AH165" s="12"/>
      <c r="AI165" s="12"/>
      <c r="AJ165" s="12"/>
    </row>
    <row r="166" spans="1:36" s="222" customFormat="1" x14ac:dyDescent="0.2">
      <c r="A166" s="11"/>
      <c r="B166" s="55"/>
      <c r="AC166" s="12"/>
      <c r="AD166" s="12"/>
      <c r="AE166" s="12"/>
      <c r="AF166" s="12"/>
      <c r="AG166" s="12"/>
      <c r="AH166" s="12"/>
      <c r="AI166" s="12"/>
      <c r="AJ166" s="12"/>
    </row>
    <row r="167" spans="1:36" s="222" customFormat="1" x14ac:dyDescent="0.2">
      <c r="A167" s="11"/>
      <c r="B167" s="55"/>
      <c r="AC167" s="12"/>
      <c r="AD167" s="12"/>
      <c r="AE167" s="12"/>
      <c r="AF167" s="12"/>
      <c r="AG167" s="12"/>
      <c r="AH167" s="12"/>
      <c r="AI167" s="12"/>
      <c r="AJ167" s="12"/>
    </row>
    <row r="168" spans="1:36" s="222" customFormat="1" x14ac:dyDescent="0.2">
      <c r="A168" s="11"/>
      <c r="B168" s="55"/>
      <c r="AC168" s="12"/>
      <c r="AD168" s="12"/>
      <c r="AE168" s="12"/>
      <c r="AF168" s="12"/>
      <c r="AG168" s="12"/>
      <c r="AH168" s="12"/>
      <c r="AI168" s="12"/>
      <c r="AJ168" s="12"/>
    </row>
    <row r="169" spans="1:36" s="222" customFormat="1" x14ac:dyDescent="0.2">
      <c r="A169" s="11"/>
      <c r="B169" s="55"/>
      <c r="AC169" s="12"/>
      <c r="AD169" s="12"/>
      <c r="AE169" s="12"/>
      <c r="AF169" s="12"/>
      <c r="AG169" s="12"/>
      <c r="AH169" s="12"/>
      <c r="AI169" s="12"/>
      <c r="AJ169" s="12"/>
    </row>
    <row r="170" spans="1:36" s="222" customFormat="1" x14ac:dyDescent="0.2">
      <c r="A170" s="11"/>
      <c r="B170" s="55"/>
      <c r="AC170" s="12"/>
      <c r="AD170" s="12"/>
      <c r="AE170" s="12"/>
      <c r="AF170" s="12"/>
      <c r="AG170" s="12"/>
      <c r="AH170" s="12"/>
      <c r="AI170" s="12"/>
      <c r="AJ170" s="12"/>
    </row>
    <row r="171" spans="1:36" s="222" customFormat="1" x14ac:dyDescent="0.2">
      <c r="A171" s="11"/>
      <c r="B171" s="55"/>
      <c r="AC171" s="12"/>
      <c r="AD171" s="12"/>
      <c r="AE171" s="12"/>
      <c r="AF171" s="12"/>
      <c r="AG171" s="12"/>
      <c r="AH171" s="12"/>
      <c r="AI171" s="12"/>
      <c r="AJ171" s="12"/>
    </row>
    <row r="172" spans="1:36" s="222" customFormat="1" x14ac:dyDescent="0.2">
      <c r="A172" s="11"/>
      <c r="B172" s="55"/>
      <c r="AC172" s="12"/>
      <c r="AD172" s="12"/>
      <c r="AE172" s="12"/>
      <c r="AF172" s="12"/>
      <c r="AG172" s="12"/>
      <c r="AH172" s="12"/>
      <c r="AI172" s="12"/>
      <c r="AJ172" s="12"/>
    </row>
    <row r="173" spans="1:36" s="222" customFormat="1" x14ac:dyDescent="0.2">
      <c r="A173" s="11"/>
      <c r="B173" s="55"/>
      <c r="AC173" s="12"/>
      <c r="AD173" s="12"/>
      <c r="AE173" s="12"/>
      <c r="AF173" s="12"/>
      <c r="AG173" s="12"/>
      <c r="AH173" s="12"/>
      <c r="AI173" s="12"/>
      <c r="AJ173" s="12"/>
    </row>
    <row r="174" spans="1:36" s="222" customFormat="1" x14ac:dyDescent="0.2">
      <c r="A174" s="11"/>
      <c r="B174" s="55"/>
      <c r="AC174" s="12"/>
      <c r="AD174" s="12"/>
      <c r="AE174" s="12"/>
      <c r="AF174" s="12"/>
      <c r="AG174" s="12"/>
      <c r="AH174" s="12"/>
      <c r="AI174" s="12"/>
      <c r="AJ174" s="12"/>
    </row>
    <row r="175" spans="1:36" s="222" customFormat="1" x14ac:dyDescent="0.2">
      <c r="A175" s="11"/>
      <c r="B175" s="55"/>
      <c r="AC175" s="12"/>
      <c r="AD175" s="12"/>
      <c r="AE175" s="12"/>
      <c r="AF175" s="12"/>
      <c r="AG175" s="12"/>
      <c r="AH175" s="12"/>
      <c r="AI175" s="12"/>
      <c r="AJ175" s="12"/>
    </row>
    <row r="176" spans="1:36" s="222" customFormat="1" x14ac:dyDescent="0.2">
      <c r="A176" s="11"/>
      <c r="B176" s="55"/>
      <c r="AC176" s="12"/>
      <c r="AD176" s="12"/>
      <c r="AE176" s="12"/>
      <c r="AF176" s="12"/>
      <c r="AG176" s="12"/>
      <c r="AH176" s="12"/>
      <c r="AI176" s="12"/>
      <c r="AJ176" s="12"/>
    </row>
    <row r="177" spans="1:36" s="222" customFormat="1" x14ac:dyDescent="0.2">
      <c r="A177" s="11"/>
      <c r="B177" s="55"/>
      <c r="AC177" s="12"/>
      <c r="AD177" s="12"/>
      <c r="AE177" s="12"/>
      <c r="AF177" s="12"/>
      <c r="AG177" s="12"/>
      <c r="AH177" s="12"/>
      <c r="AI177" s="12"/>
      <c r="AJ177" s="12"/>
    </row>
    <row r="178" spans="1:36" s="222" customFormat="1" x14ac:dyDescent="0.2">
      <c r="A178" s="11"/>
      <c r="B178" s="55"/>
      <c r="AC178" s="12"/>
      <c r="AD178" s="12"/>
      <c r="AE178" s="12"/>
      <c r="AF178" s="12"/>
      <c r="AG178" s="12"/>
      <c r="AH178" s="12"/>
      <c r="AI178" s="12"/>
      <c r="AJ178" s="12"/>
    </row>
    <row r="179" spans="1:36" s="222" customFormat="1" x14ac:dyDescent="0.2">
      <c r="A179" s="11"/>
      <c r="B179" s="55"/>
      <c r="AC179" s="12"/>
      <c r="AD179" s="12"/>
      <c r="AE179" s="12"/>
      <c r="AF179" s="12"/>
      <c r="AG179" s="12"/>
      <c r="AH179" s="12"/>
      <c r="AI179" s="12"/>
      <c r="AJ179" s="12"/>
    </row>
    <row r="180" spans="1:36" s="222" customFormat="1" x14ac:dyDescent="0.2">
      <c r="A180" s="11"/>
      <c r="B180" s="55"/>
      <c r="AC180" s="12"/>
      <c r="AD180" s="12"/>
      <c r="AE180" s="12"/>
      <c r="AF180" s="12"/>
      <c r="AG180" s="12"/>
      <c r="AH180" s="12"/>
      <c r="AI180" s="12"/>
      <c r="AJ180" s="12"/>
    </row>
    <row r="181" spans="1:36" s="222" customFormat="1" x14ac:dyDescent="0.2">
      <c r="A181" s="11"/>
      <c r="B181" s="55"/>
      <c r="AC181" s="12"/>
      <c r="AD181" s="12"/>
      <c r="AE181" s="12"/>
      <c r="AF181" s="12"/>
      <c r="AG181" s="12"/>
      <c r="AH181" s="12"/>
      <c r="AI181" s="12"/>
      <c r="AJ181" s="12"/>
    </row>
    <row r="182" spans="1:36" s="222" customFormat="1" x14ac:dyDescent="0.2">
      <c r="A182" s="11"/>
      <c r="B182" s="55"/>
      <c r="AC182" s="12"/>
      <c r="AD182" s="12"/>
      <c r="AE182" s="12"/>
      <c r="AF182" s="12"/>
      <c r="AG182" s="12"/>
      <c r="AH182" s="12"/>
      <c r="AI182" s="12"/>
      <c r="AJ182" s="12"/>
    </row>
    <row r="183" spans="1:36" s="222" customFormat="1" x14ac:dyDescent="0.2">
      <c r="A183" s="11"/>
      <c r="B183" s="55"/>
      <c r="AC183" s="12"/>
      <c r="AD183" s="12"/>
      <c r="AE183" s="12"/>
      <c r="AF183" s="12"/>
      <c r="AG183" s="12"/>
      <c r="AH183" s="12"/>
      <c r="AI183" s="12"/>
      <c r="AJ183" s="12"/>
    </row>
    <row r="184" spans="1:36" s="222" customFormat="1" x14ac:dyDescent="0.2">
      <c r="A184" s="11"/>
      <c r="B184" s="55"/>
      <c r="AC184" s="12"/>
      <c r="AD184" s="12"/>
      <c r="AE184" s="12"/>
      <c r="AF184" s="12"/>
      <c r="AG184" s="12"/>
      <c r="AH184" s="12"/>
      <c r="AI184" s="12"/>
      <c r="AJ184" s="12"/>
    </row>
    <row r="185" spans="1:36" s="222" customFormat="1" x14ac:dyDescent="0.2">
      <c r="A185" s="11"/>
      <c r="B185" s="55"/>
      <c r="AC185" s="12"/>
      <c r="AD185" s="12"/>
      <c r="AE185" s="12"/>
      <c r="AF185" s="12"/>
      <c r="AG185" s="12"/>
      <c r="AH185" s="12"/>
      <c r="AI185" s="12"/>
      <c r="AJ185" s="12"/>
    </row>
    <row r="186" spans="1:36" s="222" customFormat="1" x14ac:dyDescent="0.2">
      <c r="A186" s="11"/>
      <c r="B186" s="55"/>
      <c r="AC186" s="12"/>
      <c r="AD186" s="12"/>
      <c r="AE186" s="12"/>
      <c r="AF186" s="12"/>
      <c r="AG186" s="12"/>
      <c r="AH186" s="12"/>
      <c r="AI186" s="12"/>
      <c r="AJ186" s="12"/>
    </row>
    <row r="187" spans="1:36" s="222" customFormat="1" x14ac:dyDescent="0.2">
      <c r="A187" s="11"/>
      <c r="B187" s="55"/>
      <c r="AC187" s="12"/>
      <c r="AD187" s="12"/>
      <c r="AE187" s="12"/>
      <c r="AF187" s="12"/>
      <c r="AG187" s="12"/>
      <c r="AH187" s="12"/>
      <c r="AI187" s="12"/>
      <c r="AJ187" s="12"/>
    </row>
    <row r="188" spans="1:36" s="222" customFormat="1" x14ac:dyDescent="0.2">
      <c r="A188" s="11"/>
      <c r="B188" s="55"/>
      <c r="AC188" s="12"/>
      <c r="AD188" s="12"/>
      <c r="AE188" s="12"/>
      <c r="AF188" s="12"/>
      <c r="AG188" s="12"/>
      <c r="AH188" s="12"/>
      <c r="AI188" s="12"/>
      <c r="AJ188" s="12"/>
    </row>
    <row r="189" spans="1:36" s="222" customFormat="1" x14ac:dyDescent="0.2">
      <c r="A189" s="11"/>
      <c r="B189" s="55"/>
      <c r="AC189" s="12"/>
      <c r="AD189" s="12"/>
      <c r="AE189" s="12"/>
      <c r="AF189" s="12"/>
      <c r="AG189" s="12"/>
      <c r="AH189" s="12"/>
      <c r="AI189" s="12"/>
      <c r="AJ189" s="12"/>
    </row>
    <row r="190" spans="1:36" s="222" customFormat="1" x14ac:dyDescent="0.2">
      <c r="A190" s="11"/>
      <c r="B190" s="55"/>
      <c r="AC190" s="12"/>
      <c r="AD190" s="12"/>
      <c r="AE190" s="12"/>
      <c r="AF190" s="12"/>
      <c r="AG190" s="12"/>
      <c r="AH190" s="12"/>
      <c r="AI190" s="12"/>
      <c r="AJ190" s="12"/>
    </row>
    <row r="191" spans="1:36" s="222" customFormat="1" x14ac:dyDescent="0.2">
      <c r="A191" s="11"/>
      <c r="B191" s="55"/>
      <c r="AC191" s="12"/>
      <c r="AD191" s="12"/>
      <c r="AE191" s="12"/>
      <c r="AF191" s="12"/>
      <c r="AG191" s="12"/>
      <c r="AH191" s="12"/>
      <c r="AI191" s="12"/>
      <c r="AJ191" s="12"/>
    </row>
    <row r="192" spans="1:36" s="222" customFormat="1" x14ac:dyDescent="0.2">
      <c r="A192" s="11"/>
      <c r="B192" s="55"/>
      <c r="AC192" s="12"/>
      <c r="AD192" s="12"/>
      <c r="AE192" s="12"/>
      <c r="AF192" s="12"/>
      <c r="AG192" s="12"/>
      <c r="AH192" s="12"/>
      <c r="AI192" s="12"/>
      <c r="AJ192" s="12"/>
    </row>
    <row r="193" spans="1:36" s="222" customFormat="1" x14ac:dyDescent="0.2">
      <c r="A193" s="11"/>
      <c r="B193" s="55"/>
      <c r="AC193" s="12"/>
      <c r="AD193" s="12"/>
      <c r="AE193" s="12"/>
      <c r="AF193" s="12"/>
      <c r="AG193" s="12"/>
      <c r="AH193" s="12"/>
      <c r="AI193" s="12"/>
      <c r="AJ193" s="12"/>
    </row>
    <row r="194" spans="1:36" s="222" customFormat="1" x14ac:dyDescent="0.2">
      <c r="A194" s="11"/>
      <c r="B194" s="55"/>
      <c r="AC194" s="12"/>
      <c r="AD194" s="12"/>
      <c r="AE194" s="12"/>
      <c r="AF194" s="12"/>
      <c r="AG194" s="12"/>
      <c r="AH194" s="12"/>
      <c r="AI194" s="12"/>
      <c r="AJ194" s="12"/>
    </row>
    <row r="195" spans="1:36" s="222" customFormat="1" x14ac:dyDescent="0.2">
      <c r="A195" s="11"/>
      <c r="B195" s="55"/>
      <c r="AC195" s="12"/>
      <c r="AD195" s="12"/>
      <c r="AE195" s="12"/>
      <c r="AF195" s="12"/>
      <c r="AG195" s="12"/>
      <c r="AH195" s="12"/>
      <c r="AI195" s="12"/>
      <c r="AJ195" s="12"/>
    </row>
    <row r="196" spans="1:36" s="222" customFormat="1" x14ac:dyDescent="0.2">
      <c r="A196" s="11"/>
      <c r="B196" s="55"/>
      <c r="AC196" s="12"/>
      <c r="AD196" s="12"/>
      <c r="AE196" s="12"/>
      <c r="AF196" s="12"/>
      <c r="AG196" s="12"/>
      <c r="AH196" s="12"/>
      <c r="AI196" s="12"/>
      <c r="AJ196" s="12"/>
    </row>
    <row r="197" spans="1:36" s="222" customFormat="1" x14ac:dyDescent="0.2">
      <c r="A197" s="11"/>
      <c r="B197" s="55"/>
      <c r="AC197" s="12"/>
      <c r="AD197" s="12"/>
      <c r="AE197" s="12"/>
      <c r="AF197" s="12"/>
      <c r="AG197" s="12"/>
      <c r="AH197" s="12"/>
      <c r="AI197" s="12"/>
      <c r="AJ197" s="12"/>
    </row>
    <row r="198" spans="1:36" s="222" customFormat="1" x14ac:dyDescent="0.2">
      <c r="A198" s="11"/>
      <c r="B198" s="55"/>
      <c r="AC198" s="12"/>
      <c r="AD198" s="12"/>
      <c r="AE198" s="12"/>
      <c r="AF198" s="12"/>
      <c r="AG198" s="12"/>
      <c r="AH198" s="12"/>
      <c r="AI198" s="12"/>
      <c r="AJ198" s="12"/>
    </row>
    <row r="199" spans="1:36" s="222" customFormat="1" x14ac:dyDescent="0.2">
      <c r="A199" s="11"/>
      <c r="B199" s="55"/>
      <c r="AC199" s="12"/>
      <c r="AD199" s="12"/>
      <c r="AE199" s="12"/>
      <c r="AF199" s="12"/>
      <c r="AG199" s="12"/>
      <c r="AH199" s="12"/>
      <c r="AI199" s="12"/>
      <c r="AJ199" s="12"/>
    </row>
    <row r="200" spans="1:36" s="222" customFormat="1" x14ac:dyDescent="0.2">
      <c r="A200" s="11"/>
      <c r="B200" s="55"/>
      <c r="AC200" s="12"/>
      <c r="AD200" s="12"/>
      <c r="AE200" s="12"/>
      <c r="AF200" s="12"/>
      <c r="AG200" s="12"/>
      <c r="AH200" s="12"/>
      <c r="AI200" s="12"/>
      <c r="AJ200" s="12"/>
    </row>
    <row r="201" spans="1:36" s="222" customFormat="1" x14ac:dyDescent="0.2">
      <c r="A201" s="11"/>
      <c r="B201" s="55"/>
      <c r="AC201" s="12"/>
      <c r="AD201" s="12"/>
      <c r="AE201" s="12"/>
      <c r="AF201" s="12"/>
      <c r="AG201" s="12"/>
      <c r="AH201" s="12"/>
      <c r="AI201" s="12"/>
      <c r="AJ201" s="12"/>
    </row>
    <row r="202" spans="1:36" s="222" customFormat="1" x14ac:dyDescent="0.2">
      <c r="A202" s="11"/>
      <c r="B202" s="55"/>
      <c r="AC202" s="12"/>
      <c r="AD202" s="12"/>
      <c r="AE202" s="12"/>
      <c r="AF202" s="12"/>
      <c r="AG202" s="12"/>
      <c r="AH202" s="12"/>
      <c r="AI202" s="12"/>
      <c r="AJ202" s="12"/>
    </row>
    <row r="203" spans="1:36" s="222" customFormat="1" x14ac:dyDescent="0.2">
      <c r="A203" s="11"/>
      <c r="B203" s="55"/>
      <c r="AC203" s="12"/>
      <c r="AD203" s="12"/>
      <c r="AE203" s="12"/>
      <c r="AF203" s="12"/>
      <c r="AG203" s="12"/>
      <c r="AH203" s="12"/>
      <c r="AI203" s="12"/>
      <c r="AJ203" s="12"/>
    </row>
    <row r="204" spans="1:36" s="222" customFormat="1" x14ac:dyDescent="0.2">
      <c r="A204" s="11"/>
      <c r="B204" s="55"/>
      <c r="AC204" s="12"/>
      <c r="AD204" s="12"/>
      <c r="AE204" s="12"/>
      <c r="AF204" s="12"/>
      <c r="AG204" s="12"/>
      <c r="AH204" s="12"/>
      <c r="AI204" s="12"/>
      <c r="AJ204" s="12"/>
    </row>
    <row r="205" spans="1:36" s="222" customFormat="1" x14ac:dyDescent="0.2">
      <c r="A205" s="11"/>
      <c r="B205" s="55"/>
      <c r="AC205" s="12"/>
      <c r="AD205" s="12"/>
      <c r="AE205" s="12"/>
      <c r="AF205" s="12"/>
      <c r="AG205" s="12"/>
      <c r="AH205" s="12"/>
      <c r="AI205" s="12"/>
      <c r="AJ205" s="12"/>
    </row>
    <row r="206" spans="1:36" s="222" customFormat="1" x14ac:dyDescent="0.2">
      <c r="A206" s="11"/>
      <c r="B206" s="55"/>
      <c r="AC206" s="12"/>
      <c r="AD206" s="12"/>
      <c r="AE206" s="12"/>
      <c r="AF206" s="12"/>
      <c r="AG206" s="12"/>
      <c r="AH206" s="12"/>
      <c r="AI206" s="12"/>
      <c r="AJ206" s="12"/>
    </row>
    <row r="207" spans="1:36" s="222" customFormat="1" x14ac:dyDescent="0.2">
      <c r="A207" s="11"/>
      <c r="B207" s="55"/>
      <c r="AC207" s="12"/>
      <c r="AD207" s="12"/>
      <c r="AE207" s="12"/>
      <c r="AF207" s="12"/>
      <c r="AG207" s="12"/>
      <c r="AH207" s="12"/>
      <c r="AI207" s="12"/>
      <c r="AJ207" s="12"/>
    </row>
    <row r="208" spans="1:36" s="222" customFormat="1" x14ac:dyDescent="0.2">
      <c r="A208" s="11"/>
      <c r="B208" s="55"/>
      <c r="AC208" s="12"/>
      <c r="AD208" s="12"/>
      <c r="AE208" s="12"/>
      <c r="AF208" s="12"/>
      <c r="AG208" s="12"/>
      <c r="AH208" s="12"/>
      <c r="AI208" s="12"/>
      <c r="AJ208" s="12"/>
    </row>
    <row r="209" spans="1:36" s="222" customFormat="1" x14ac:dyDescent="0.2">
      <c r="A209" s="11"/>
      <c r="B209" s="55"/>
      <c r="AC209" s="12"/>
      <c r="AD209" s="12"/>
      <c r="AE209" s="12"/>
      <c r="AF209" s="12"/>
      <c r="AG209" s="12"/>
      <c r="AH209" s="12"/>
      <c r="AI209" s="12"/>
      <c r="AJ209" s="12"/>
    </row>
    <row r="210" spans="1:36" s="222" customFormat="1" x14ac:dyDescent="0.2">
      <c r="A210" s="11"/>
      <c r="B210" s="55"/>
      <c r="AC210" s="12"/>
      <c r="AD210" s="12"/>
      <c r="AE210" s="12"/>
      <c r="AF210" s="12"/>
      <c r="AG210" s="12"/>
      <c r="AH210" s="12"/>
      <c r="AI210" s="12"/>
      <c r="AJ210" s="12"/>
    </row>
    <row r="211" spans="1:36" s="222" customFormat="1" x14ac:dyDescent="0.2">
      <c r="A211" s="11"/>
      <c r="B211" s="55"/>
      <c r="AC211" s="12"/>
      <c r="AD211" s="12"/>
      <c r="AE211" s="12"/>
      <c r="AF211" s="12"/>
      <c r="AG211" s="12"/>
      <c r="AH211" s="12"/>
      <c r="AI211" s="12"/>
      <c r="AJ211" s="12"/>
    </row>
    <row r="212" spans="1:36" s="222" customFormat="1" x14ac:dyDescent="0.2">
      <c r="A212" s="11"/>
      <c r="B212" s="55"/>
      <c r="AC212" s="12"/>
      <c r="AD212" s="12"/>
      <c r="AE212" s="12"/>
      <c r="AF212" s="12"/>
      <c r="AG212" s="12"/>
      <c r="AH212" s="12"/>
      <c r="AI212" s="12"/>
      <c r="AJ212" s="12"/>
    </row>
    <row r="213" spans="1:36" s="222" customFormat="1" x14ac:dyDescent="0.2">
      <c r="A213" s="11"/>
      <c r="B213" s="55"/>
      <c r="AC213" s="12"/>
      <c r="AD213" s="12"/>
      <c r="AE213" s="12"/>
      <c r="AF213" s="12"/>
      <c r="AG213" s="12"/>
      <c r="AH213" s="12"/>
      <c r="AI213" s="12"/>
      <c r="AJ213" s="12"/>
    </row>
    <row r="214" spans="1:36" s="222" customFormat="1" x14ac:dyDescent="0.2">
      <c r="A214" s="11"/>
      <c r="B214" s="55"/>
      <c r="AC214" s="12"/>
      <c r="AD214" s="12"/>
      <c r="AE214" s="12"/>
      <c r="AF214" s="12"/>
      <c r="AG214" s="12"/>
      <c r="AH214" s="12"/>
      <c r="AI214" s="12"/>
      <c r="AJ214" s="12"/>
    </row>
    <row r="215" spans="1:36" s="222" customFormat="1" x14ac:dyDescent="0.2">
      <c r="A215" s="11"/>
      <c r="B215" s="55"/>
      <c r="AC215" s="12"/>
      <c r="AD215" s="12"/>
      <c r="AE215" s="12"/>
      <c r="AF215" s="12"/>
      <c r="AG215" s="12"/>
      <c r="AH215" s="12"/>
      <c r="AI215" s="12"/>
      <c r="AJ215" s="12"/>
    </row>
    <row r="216" spans="1:36" s="222" customFormat="1" x14ac:dyDescent="0.2">
      <c r="A216" s="11"/>
      <c r="B216" s="55"/>
      <c r="AC216" s="12"/>
      <c r="AD216" s="12"/>
      <c r="AE216" s="12"/>
      <c r="AF216" s="12"/>
      <c r="AG216" s="12"/>
      <c r="AH216" s="12"/>
      <c r="AI216" s="12"/>
      <c r="AJ216" s="12"/>
    </row>
    <row r="217" spans="1:36" s="222" customFormat="1" x14ac:dyDescent="0.2">
      <c r="A217" s="11"/>
      <c r="B217" s="55"/>
      <c r="AC217" s="12"/>
      <c r="AD217" s="12"/>
      <c r="AE217" s="12"/>
      <c r="AF217" s="12"/>
      <c r="AG217" s="12"/>
      <c r="AH217" s="12"/>
      <c r="AI217" s="12"/>
      <c r="AJ217" s="12"/>
    </row>
    <row r="218" spans="1:36" s="222" customFormat="1" x14ac:dyDescent="0.2">
      <c r="A218" s="11"/>
      <c r="B218" s="55"/>
      <c r="AC218" s="12"/>
      <c r="AD218" s="12"/>
      <c r="AE218" s="12"/>
      <c r="AF218" s="12"/>
      <c r="AG218" s="12"/>
      <c r="AH218" s="12"/>
      <c r="AI218" s="12"/>
      <c r="AJ218" s="12"/>
    </row>
    <row r="219" spans="1:36" s="222" customFormat="1" x14ac:dyDescent="0.2">
      <c r="A219" s="11"/>
      <c r="B219" s="55"/>
      <c r="AC219" s="12"/>
      <c r="AD219" s="12"/>
      <c r="AE219" s="12"/>
      <c r="AF219" s="12"/>
      <c r="AG219" s="12"/>
      <c r="AH219" s="12"/>
      <c r="AI219" s="12"/>
      <c r="AJ219" s="12"/>
    </row>
    <row r="220" spans="1:36" s="222" customFormat="1" x14ac:dyDescent="0.2">
      <c r="A220" s="11"/>
      <c r="B220" s="55"/>
      <c r="AC220" s="12"/>
      <c r="AD220" s="12"/>
      <c r="AE220" s="12"/>
      <c r="AF220" s="12"/>
      <c r="AG220" s="12"/>
      <c r="AH220" s="12"/>
      <c r="AI220" s="12"/>
      <c r="AJ220" s="12"/>
    </row>
    <row r="221" spans="1:36" s="222" customFormat="1" x14ac:dyDescent="0.2">
      <c r="A221" s="11"/>
      <c r="B221" s="55"/>
      <c r="AC221" s="12"/>
      <c r="AD221" s="12"/>
      <c r="AE221" s="12"/>
      <c r="AF221" s="12"/>
      <c r="AG221" s="12"/>
      <c r="AH221" s="12"/>
      <c r="AI221" s="12"/>
      <c r="AJ221" s="12"/>
    </row>
    <row r="222" spans="1:36" s="222" customFormat="1" x14ac:dyDescent="0.2">
      <c r="A222" s="11"/>
      <c r="B222" s="55"/>
      <c r="AC222" s="12"/>
      <c r="AD222" s="12"/>
      <c r="AE222" s="12"/>
      <c r="AF222" s="12"/>
      <c r="AG222" s="12"/>
      <c r="AH222" s="12"/>
      <c r="AI222" s="12"/>
      <c r="AJ222" s="12"/>
    </row>
    <row r="223" spans="1:36" s="222" customFormat="1" x14ac:dyDescent="0.2">
      <c r="A223" s="11"/>
      <c r="B223" s="55"/>
      <c r="AC223" s="12"/>
      <c r="AD223" s="12"/>
      <c r="AE223" s="12"/>
      <c r="AF223" s="12"/>
      <c r="AG223" s="12"/>
      <c r="AH223" s="12"/>
      <c r="AI223" s="12"/>
      <c r="AJ223" s="12"/>
    </row>
    <row r="224" spans="1:36" s="222" customFormat="1" x14ac:dyDescent="0.2">
      <c r="A224" s="11"/>
      <c r="B224" s="55"/>
      <c r="AC224" s="12"/>
      <c r="AD224" s="12"/>
      <c r="AE224" s="12"/>
      <c r="AF224" s="12"/>
      <c r="AG224" s="12"/>
      <c r="AH224" s="12"/>
      <c r="AI224" s="12"/>
      <c r="AJ224" s="12"/>
    </row>
    <row r="225" spans="1:36" s="222" customFormat="1" x14ac:dyDescent="0.2">
      <c r="A225" s="11"/>
      <c r="B225" s="55"/>
      <c r="AC225" s="12"/>
      <c r="AD225" s="12"/>
      <c r="AE225" s="12"/>
      <c r="AF225" s="12"/>
      <c r="AG225" s="12"/>
      <c r="AH225" s="12"/>
      <c r="AI225" s="12"/>
      <c r="AJ225" s="12"/>
    </row>
    <row r="226" spans="1:36" s="222" customFormat="1" x14ac:dyDescent="0.2">
      <c r="A226" s="11"/>
      <c r="B226" s="55"/>
      <c r="AC226" s="12"/>
      <c r="AD226" s="12"/>
      <c r="AE226" s="12"/>
      <c r="AF226" s="12"/>
      <c r="AG226" s="12"/>
      <c r="AH226" s="12"/>
      <c r="AI226" s="12"/>
      <c r="AJ226" s="12"/>
    </row>
    <row r="227" spans="1:36" s="222" customFormat="1" x14ac:dyDescent="0.2">
      <c r="A227" s="11"/>
      <c r="B227" s="55"/>
      <c r="AC227" s="12"/>
      <c r="AD227" s="12"/>
      <c r="AE227" s="12"/>
      <c r="AF227" s="12"/>
      <c r="AG227" s="12"/>
      <c r="AH227" s="12"/>
      <c r="AI227" s="12"/>
      <c r="AJ227" s="12"/>
    </row>
    <row r="228" spans="1:36" s="222" customFormat="1" x14ac:dyDescent="0.2">
      <c r="A228" s="11"/>
      <c r="B228" s="55"/>
      <c r="AC228" s="12"/>
      <c r="AD228" s="12"/>
      <c r="AE228" s="12"/>
      <c r="AF228" s="12"/>
      <c r="AG228" s="12"/>
      <c r="AH228" s="12"/>
      <c r="AI228" s="12"/>
      <c r="AJ228" s="12"/>
    </row>
    <row r="229" spans="1:36" s="222" customFormat="1" x14ac:dyDescent="0.2">
      <c r="A229" s="11"/>
      <c r="B229" s="55"/>
      <c r="AC229" s="12"/>
      <c r="AD229" s="12"/>
      <c r="AE229" s="12"/>
      <c r="AF229" s="12"/>
      <c r="AG229" s="12"/>
      <c r="AH229" s="12"/>
      <c r="AI229" s="12"/>
      <c r="AJ229" s="12"/>
    </row>
    <row r="230" spans="1:36" s="222" customFormat="1" x14ac:dyDescent="0.2">
      <c r="A230" s="11"/>
      <c r="B230" s="55"/>
      <c r="AC230" s="12"/>
      <c r="AD230" s="12"/>
      <c r="AE230" s="12"/>
      <c r="AF230" s="12"/>
      <c r="AG230" s="12"/>
      <c r="AH230" s="12"/>
      <c r="AI230" s="12"/>
      <c r="AJ230" s="12"/>
    </row>
    <row r="231" spans="1:36" s="222" customFormat="1" x14ac:dyDescent="0.2">
      <c r="A231" s="11"/>
      <c r="B231" s="55"/>
      <c r="AC231" s="12"/>
      <c r="AD231" s="12"/>
      <c r="AE231" s="12"/>
      <c r="AF231" s="12"/>
      <c r="AG231" s="12"/>
      <c r="AH231" s="12"/>
      <c r="AI231" s="12"/>
      <c r="AJ231" s="12"/>
    </row>
    <row r="232" spans="1:36" s="222" customFormat="1" x14ac:dyDescent="0.2">
      <c r="A232" s="11"/>
      <c r="B232" s="55"/>
      <c r="AC232" s="12"/>
      <c r="AD232" s="12"/>
      <c r="AE232" s="12"/>
      <c r="AF232" s="12"/>
      <c r="AG232" s="12"/>
      <c r="AH232" s="12"/>
      <c r="AI232" s="12"/>
      <c r="AJ232" s="12"/>
    </row>
    <row r="233" spans="1:36" s="222" customFormat="1" x14ac:dyDescent="0.2">
      <c r="A233" s="11"/>
      <c r="B233" s="55"/>
      <c r="AC233" s="12"/>
      <c r="AD233" s="12"/>
      <c r="AE233" s="12"/>
      <c r="AF233" s="12"/>
      <c r="AG233" s="12"/>
      <c r="AH233" s="12"/>
      <c r="AI233" s="12"/>
      <c r="AJ233" s="12"/>
    </row>
    <row r="234" spans="1:36" s="222" customFormat="1" x14ac:dyDescent="0.2">
      <c r="A234" s="11"/>
      <c r="B234" s="55"/>
      <c r="AC234" s="12"/>
      <c r="AD234" s="12"/>
      <c r="AE234" s="12"/>
      <c r="AF234" s="12"/>
      <c r="AG234" s="12"/>
      <c r="AH234" s="12"/>
      <c r="AI234" s="12"/>
      <c r="AJ234" s="12"/>
    </row>
    <row r="235" spans="1:36" s="222" customFormat="1" x14ac:dyDescent="0.2">
      <c r="A235" s="11"/>
      <c r="B235" s="55"/>
      <c r="AC235" s="12"/>
      <c r="AD235" s="12"/>
      <c r="AE235" s="12"/>
      <c r="AF235" s="12"/>
      <c r="AG235" s="12"/>
      <c r="AH235" s="12"/>
      <c r="AI235" s="12"/>
      <c r="AJ235" s="12"/>
    </row>
    <row r="236" spans="1:36" s="222" customFormat="1" x14ac:dyDescent="0.2">
      <c r="A236" s="11"/>
      <c r="B236" s="55"/>
      <c r="AC236" s="12"/>
      <c r="AD236" s="12"/>
      <c r="AE236" s="12"/>
      <c r="AF236" s="12"/>
      <c r="AG236" s="12"/>
      <c r="AH236" s="12"/>
      <c r="AI236" s="12"/>
      <c r="AJ236" s="12"/>
    </row>
    <row r="237" spans="1:36" s="222" customFormat="1" x14ac:dyDescent="0.2">
      <c r="A237" s="11"/>
      <c r="B237" s="55"/>
      <c r="AC237" s="12"/>
      <c r="AD237" s="12"/>
      <c r="AE237" s="12"/>
      <c r="AF237" s="12"/>
      <c r="AG237" s="12"/>
      <c r="AH237" s="12"/>
      <c r="AI237" s="12"/>
      <c r="AJ237" s="12"/>
    </row>
    <row r="238" spans="1:36" s="222" customFormat="1" x14ac:dyDescent="0.2">
      <c r="A238" s="11"/>
      <c r="B238" s="55"/>
      <c r="AC238" s="12"/>
      <c r="AD238" s="12"/>
      <c r="AE238" s="12"/>
      <c r="AF238" s="12"/>
      <c r="AG238" s="12"/>
      <c r="AH238" s="12"/>
      <c r="AI238" s="12"/>
      <c r="AJ238" s="12"/>
    </row>
    <row r="239" spans="1:36" s="222" customFormat="1" x14ac:dyDescent="0.2">
      <c r="A239" s="11"/>
      <c r="B239" s="55"/>
      <c r="AC239" s="12"/>
      <c r="AD239" s="12"/>
      <c r="AE239" s="12"/>
      <c r="AF239" s="12"/>
      <c r="AG239" s="12"/>
      <c r="AH239" s="12"/>
      <c r="AI239" s="12"/>
      <c r="AJ239" s="12"/>
    </row>
    <row r="240" spans="1:36" s="222" customFormat="1" x14ac:dyDescent="0.2">
      <c r="A240" s="11"/>
      <c r="B240" s="55"/>
      <c r="AC240" s="12"/>
      <c r="AD240" s="12"/>
      <c r="AE240" s="12"/>
      <c r="AF240" s="12"/>
      <c r="AG240" s="12"/>
      <c r="AH240" s="12"/>
      <c r="AI240" s="12"/>
      <c r="AJ240" s="12"/>
    </row>
    <row r="241" spans="1:36" s="222" customFormat="1" x14ac:dyDescent="0.2">
      <c r="A241" s="11"/>
      <c r="B241" s="55"/>
      <c r="AC241" s="12"/>
      <c r="AD241" s="12"/>
      <c r="AE241" s="12"/>
      <c r="AF241" s="12"/>
      <c r="AG241" s="12"/>
      <c r="AH241" s="12"/>
      <c r="AI241" s="12"/>
      <c r="AJ241" s="12"/>
    </row>
    <row r="242" spans="1:36" s="222" customFormat="1" x14ac:dyDescent="0.2">
      <c r="A242" s="11"/>
      <c r="B242" s="55"/>
      <c r="AC242" s="12"/>
      <c r="AD242" s="12"/>
      <c r="AE242" s="12"/>
      <c r="AF242" s="12"/>
      <c r="AG242" s="12"/>
      <c r="AH242" s="12"/>
      <c r="AI242" s="12"/>
      <c r="AJ242" s="12"/>
    </row>
    <row r="243" spans="1:36" s="222" customFormat="1" x14ac:dyDescent="0.2">
      <c r="A243" s="11"/>
      <c r="B243" s="55"/>
      <c r="AC243" s="12"/>
      <c r="AD243" s="12"/>
      <c r="AE243" s="12"/>
      <c r="AF243" s="12"/>
      <c r="AG243" s="12"/>
      <c r="AH243" s="12"/>
      <c r="AI243" s="12"/>
      <c r="AJ243" s="12"/>
    </row>
    <row r="244" spans="1:36" s="222" customFormat="1" x14ac:dyDescent="0.2">
      <c r="A244" s="11"/>
      <c r="B244" s="55"/>
      <c r="AC244" s="12"/>
      <c r="AD244" s="12"/>
      <c r="AE244" s="12"/>
      <c r="AF244" s="12"/>
      <c r="AG244" s="12"/>
      <c r="AH244" s="12"/>
      <c r="AI244" s="12"/>
      <c r="AJ244" s="12"/>
    </row>
    <row r="245" spans="1:36" s="222" customFormat="1" x14ac:dyDescent="0.2">
      <c r="A245" s="11"/>
      <c r="B245" s="55"/>
      <c r="AC245" s="12"/>
      <c r="AD245" s="12"/>
      <c r="AE245" s="12"/>
      <c r="AF245" s="12"/>
      <c r="AG245" s="12"/>
      <c r="AH245" s="12"/>
      <c r="AI245" s="12"/>
      <c r="AJ245" s="12"/>
    </row>
    <row r="246" spans="1:36" s="222" customFormat="1" x14ac:dyDescent="0.2">
      <c r="A246" s="11"/>
      <c r="B246" s="55"/>
      <c r="AC246" s="12"/>
      <c r="AD246" s="12"/>
      <c r="AE246" s="12"/>
      <c r="AF246" s="12"/>
      <c r="AG246" s="12"/>
      <c r="AH246" s="12"/>
      <c r="AI246" s="12"/>
      <c r="AJ246" s="12"/>
    </row>
    <row r="247" spans="1:36" s="222" customFormat="1" x14ac:dyDescent="0.2">
      <c r="A247" s="11"/>
      <c r="B247" s="55"/>
      <c r="AC247" s="12"/>
      <c r="AD247" s="12"/>
      <c r="AE247" s="12"/>
      <c r="AF247" s="12"/>
      <c r="AG247" s="12"/>
      <c r="AH247" s="12"/>
      <c r="AI247" s="12"/>
      <c r="AJ247" s="12"/>
    </row>
    <row r="248" spans="1:36" s="222" customFormat="1" x14ac:dyDescent="0.2">
      <c r="A248" s="11"/>
      <c r="B248" s="55"/>
      <c r="AC248" s="12"/>
      <c r="AD248" s="12"/>
      <c r="AE248" s="12"/>
      <c r="AF248" s="12"/>
      <c r="AG248" s="12"/>
      <c r="AH248" s="12"/>
      <c r="AI248" s="12"/>
      <c r="AJ248" s="12"/>
    </row>
    <row r="249" spans="1:36" s="222" customFormat="1" x14ac:dyDescent="0.2">
      <c r="A249" s="11"/>
      <c r="B249" s="55"/>
      <c r="AC249" s="12"/>
      <c r="AD249" s="12"/>
      <c r="AE249" s="12"/>
      <c r="AF249" s="12"/>
      <c r="AG249" s="12"/>
      <c r="AH249" s="12"/>
      <c r="AI249" s="12"/>
      <c r="AJ249" s="12"/>
    </row>
    <row r="250" spans="1:36" s="222" customFormat="1" x14ac:dyDescent="0.2">
      <c r="A250" s="11"/>
      <c r="B250" s="55"/>
      <c r="AC250" s="12"/>
      <c r="AD250" s="12"/>
      <c r="AE250" s="12"/>
      <c r="AF250" s="12"/>
      <c r="AG250" s="12"/>
      <c r="AH250" s="12"/>
      <c r="AI250" s="12"/>
      <c r="AJ250" s="12"/>
    </row>
    <row r="251" spans="1:36" s="222" customFormat="1" x14ac:dyDescent="0.2">
      <c r="A251" s="11"/>
      <c r="B251" s="55"/>
      <c r="AC251" s="12"/>
      <c r="AD251" s="12"/>
      <c r="AE251" s="12"/>
      <c r="AF251" s="12"/>
      <c r="AG251" s="12"/>
      <c r="AH251" s="12"/>
      <c r="AI251" s="12"/>
      <c r="AJ251" s="12"/>
    </row>
    <row r="252" spans="1:36" s="222" customFormat="1" x14ac:dyDescent="0.2">
      <c r="A252" s="11"/>
      <c r="B252" s="55"/>
      <c r="AC252" s="12"/>
      <c r="AD252" s="12"/>
      <c r="AE252" s="12"/>
      <c r="AF252" s="12"/>
      <c r="AG252" s="12"/>
      <c r="AH252" s="12"/>
      <c r="AI252" s="12"/>
      <c r="AJ252" s="12"/>
    </row>
    <row r="253" spans="1:36" s="222" customFormat="1" x14ac:dyDescent="0.2">
      <c r="A253" s="11"/>
      <c r="B253" s="55"/>
      <c r="AC253" s="12"/>
      <c r="AD253" s="12"/>
      <c r="AE253" s="12"/>
      <c r="AF253" s="12"/>
      <c r="AG253" s="12"/>
      <c r="AH253" s="12"/>
      <c r="AI253" s="12"/>
      <c r="AJ253" s="12"/>
    </row>
    <row r="254" spans="1:36" s="222" customFormat="1" x14ac:dyDescent="0.2">
      <c r="A254" s="11"/>
      <c r="B254" s="55"/>
      <c r="AC254" s="12"/>
      <c r="AD254" s="12"/>
      <c r="AE254" s="12"/>
      <c r="AF254" s="12"/>
      <c r="AG254" s="12"/>
      <c r="AH254" s="12"/>
      <c r="AI254" s="12"/>
      <c r="AJ254" s="12"/>
    </row>
    <row r="255" spans="1:36" s="222" customFormat="1" x14ac:dyDescent="0.2">
      <c r="A255" s="11"/>
      <c r="B255" s="55"/>
      <c r="AC255" s="12"/>
      <c r="AD255" s="12"/>
      <c r="AE255" s="12"/>
      <c r="AF255" s="12"/>
      <c r="AG255" s="12"/>
      <c r="AH255" s="12"/>
      <c r="AI255" s="12"/>
      <c r="AJ255" s="12"/>
    </row>
    <row r="256" spans="1:36" s="222" customFormat="1" x14ac:dyDescent="0.2">
      <c r="A256" s="11"/>
      <c r="B256" s="55"/>
      <c r="AC256" s="12"/>
      <c r="AD256" s="12"/>
      <c r="AE256" s="12"/>
      <c r="AF256" s="12"/>
      <c r="AG256" s="12"/>
      <c r="AH256" s="12"/>
      <c r="AI256" s="12"/>
      <c r="AJ256" s="12"/>
    </row>
    <row r="257" spans="1:36" s="222" customFormat="1" x14ac:dyDescent="0.2">
      <c r="A257" s="11"/>
      <c r="B257" s="55"/>
      <c r="AC257" s="12"/>
      <c r="AD257" s="12"/>
      <c r="AE257" s="12"/>
      <c r="AF257" s="12"/>
      <c r="AG257" s="12"/>
      <c r="AH257" s="12"/>
      <c r="AI257" s="12"/>
      <c r="AJ257" s="12"/>
    </row>
    <row r="258" spans="1:36" s="222" customFormat="1" x14ac:dyDescent="0.2">
      <c r="A258" s="11"/>
      <c r="B258" s="55"/>
      <c r="AC258" s="12"/>
      <c r="AD258" s="12"/>
      <c r="AE258" s="12"/>
      <c r="AF258" s="12"/>
      <c r="AG258" s="12"/>
      <c r="AH258" s="12"/>
      <c r="AI258" s="12"/>
      <c r="AJ258" s="12"/>
    </row>
    <row r="259" spans="1:36" s="222" customFormat="1" x14ac:dyDescent="0.2">
      <c r="A259" s="11"/>
      <c r="B259" s="55"/>
      <c r="AC259" s="12"/>
      <c r="AD259" s="12"/>
      <c r="AE259" s="12"/>
      <c r="AF259" s="12"/>
      <c r="AG259" s="12"/>
      <c r="AH259" s="12"/>
      <c r="AI259" s="12"/>
      <c r="AJ259" s="12"/>
    </row>
    <row r="260" spans="1:36" s="222" customFormat="1" x14ac:dyDescent="0.2">
      <c r="A260" s="11"/>
      <c r="B260" s="55"/>
      <c r="AC260" s="12"/>
      <c r="AD260" s="12"/>
      <c r="AE260" s="12"/>
      <c r="AF260" s="12"/>
      <c r="AG260" s="12"/>
      <c r="AH260" s="12"/>
      <c r="AI260" s="12"/>
      <c r="AJ260" s="12"/>
    </row>
    <row r="261" spans="1:36" s="222" customFormat="1" x14ac:dyDescent="0.2">
      <c r="A261" s="11"/>
      <c r="B261" s="55"/>
      <c r="AC261" s="12"/>
      <c r="AD261" s="12"/>
      <c r="AE261" s="12"/>
      <c r="AF261" s="12"/>
      <c r="AG261" s="12"/>
      <c r="AH261" s="12"/>
      <c r="AI261" s="12"/>
      <c r="AJ261" s="12"/>
    </row>
    <row r="262" spans="1:36" s="222" customFormat="1" x14ac:dyDescent="0.2">
      <c r="A262" s="11"/>
      <c r="B262" s="55"/>
      <c r="AC262" s="12"/>
      <c r="AD262" s="12"/>
      <c r="AE262" s="12"/>
      <c r="AF262" s="12"/>
      <c r="AG262" s="12"/>
      <c r="AH262" s="12"/>
      <c r="AI262" s="12"/>
      <c r="AJ262" s="12"/>
    </row>
    <row r="263" spans="1:36" s="222" customFormat="1" x14ac:dyDescent="0.2">
      <c r="A263" s="11"/>
      <c r="B263" s="55"/>
      <c r="AC263" s="12"/>
      <c r="AD263" s="12"/>
      <c r="AE263" s="12"/>
      <c r="AF263" s="12"/>
      <c r="AG263" s="12"/>
      <c r="AH263" s="12"/>
      <c r="AI263" s="12"/>
      <c r="AJ263" s="12"/>
    </row>
    <row r="264" spans="1:36" s="222" customFormat="1" x14ac:dyDescent="0.2">
      <c r="A264" s="11"/>
      <c r="B264" s="55"/>
      <c r="AC264" s="12"/>
      <c r="AD264" s="12"/>
      <c r="AE264" s="12"/>
      <c r="AF264" s="12"/>
      <c r="AG264" s="12"/>
      <c r="AH264" s="12"/>
      <c r="AI264" s="12"/>
      <c r="AJ264" s="12"/>
    </row>
    <row r="265" spans="1:36" s="222" customFormat="1" x14ac:dyDescent="0.2">
      <c r="A265" s="11"/>
      <c r="B265" s="55"/>
      <c r="AC265" s="12"/>
      <c r="AD265" s="12"/>
      <c r="AE265" s="12"/>
      <c r="AF265" s="12"/>
      <c r="AG265" s="12"/>
      <c r="AH265" s="12"/>
      <c r="AI265" s="12"/>
      <c r="AJ265" s="12"/>
    </row>
    <row r="266" spans="1:36" s="222" customFormat="1" x14ac:dyDescent="0.2">
      <c r="A266" s="11"/>
      <c r="B266" s="55"/>
      <c r="AC266" s="12"/>
      <c r="AD266" s="12"/>
      <c r="AE266" s="12"/>
      <c r="AF266" s="12"/>
      <c r="AG266" s="12"/>
      <c r="AH266" s="12"/>
      <c r="AI266" s="12"/>
      <c r="AJ266" s="12"/>
    </row>
    <row r="267" spans="1:36" s="222" customFormat="1" x14ac:dyDescent="0.2">
      <c r="A267" s="11"/>
      <c r="B267" s="55"/>
      <c r="AC267" s="12"/>
      <c r="AD267" s="12"/>
      <c r="AE267" s="12"/>
      <c r="AF267" s="12"/>
      <c r="AG267" s="12"/>
      <c r="AH267" s="12"/>
      <c r="AI267" s="12"/>
      <c r="AJ267" s="12"/>
    </row>
    <row r="268" spans="1:36" s="222" customFormat="1" x14ac:dyDescent="0.2">
      <c r="A268" s="11"/>
      <c r="B268" s="55"/>
      <c r="AC268" s="12"/>
      <c r="AD268" s="12"/>
      <c r="AE268" s="12"/>
      <c r="AF268" s="12"/>
      <c r="AG268" s="12"/>
      <c r="AH268" s="12"/>
      <c r="AI268" s="12"/>
      <c r="AJ268" s="12"/>
    </row>
    <row r="269" spans="1:36" s="222" customFormat="1" x14ac:dyDescent="0.2">
      <c r="A269" s="11"/>
      <c r="B269" s="55"/>
      <c r="AC269" s="12"/>
      <c r="AD269" s="12"/>
      <c r="AE269" s="12"/>
      <c r="AF269" s="12"/>
      <c r="AG269" s="12"/>
      <c r="AH269" s="12"/>
      <c r="AI269" s="12"/>
      <c r="AJ269" s="12"/>
    </row>
    <row r="270" spans="1:36" s="222" customFormat="1" x14ac:dyDescent="0.2">
      <c r="A270" s="11"/>
      <c r="B270" s="55"/>
      <c r="AC270" s="12"/>
      <c r="AD270" s="12"/>
      <c r="AE270" s="12"/>
      <c r="AF270" s="12"/>
      <c r="AG270" s="12"/>
      <c r="AH270" s="12"/>
      <c r="AI270" s="12"/>
      <c r="AJ270" s="12"/>
    </row>
    <row r="271" spans="1:36" s="222" customFormat="1" x14ac:dyDescent="0.2">
      <c r="A271" s="11"/>
      <c r="B271" s="55"/>
      <c r="AC271" s="12"/>
      <c r="AD271" s="12"/>
      <c r="AE271" s="12"/>
      <c r="AF271" s="12"/>
      <c r="AG271" s="12"/>
      <c r="AH271" s="12"/>
      <c r="AI271" s="12"/>
      <c r="AJ271" s="12"/>
    </row>
    <row r="272" spans="1:36" s="222" customFormat="1" x14ac:dyDescent="0.2">
      <c r="A272" s="11"/>
      <c r="B272" s="55"/>
      <c r="AC272" s="12"/>
      <c r="AD272" s="12"/>
      <c r="AE272" s="12"/>
      <c r="AF272" s="12"/>
      <c r="AG272" s="12"/>
      <c r="AH272" s="12"/>
      <c r="AI272" s="12"/>
      <c r="AJ272" s="12"/>
    </row>
    <row r="273" spans="1:36" s="222" customFormat="1" x14ac:dyDescent="0.2">
      <c r="A273" s="11"/>
      <c r="B273" s="55"/>
      <c r="AC273" s="12"/>
      <c r="AD273" s="12"/>
      <c r="AE273" s="12"/>
      <c r="AF273" s="12"/>
      <c r="AG273" s="12"/>
      <c r="AH273" s="12"/>
      <c r="AI273" s="12"/>
      <c r="AJ273" s="12"/>
    </row>
    <row r="274" spans="1:36" s="222" customFormat="1" x14ac:dyDescent="0.2">
      <c r="A274" s="11"/>
      <c r="B274" s="55"/>
      <c r="AC274" s="12"/>
      <c r="AD274" s="12"/>
      <c r="AE274" s="12"/>
      <c r="AF274" s="12"/>
      <c r="AG274" s="12"/>
      <c r="AH274" s="12"/>
      <c r="AI274" s="12"/>
      <c r="AJ274" s="12"/>
    </row>
    <row r="275" spans="1:36" s="222" customFormat="1" x14ac:dyDescent="0.2">
      <c r="A275" s="11"/>
      <c r="B275" s="55"/>
      <c r="AC275" s="12"/>
      <c r="AD275" s="12"/>
      <c r="AE275" s="12"/>
      <c r="AF275" s="12"/>
      <c r="AG275" s="12"/>
      <c r="AH275" s="12"/>
      <c r="AI275" s="12"/>
      <c r="AJ275" s="12"/>
    </row>
    <row r="276" spans="1:36" s="222" customFormat="1" x14ac:dyDescent="0.2">
      <c r="A276" s="11"/>
      <c r="B276" s="55"/>
      <c r="AC276" s="12"/>
      <c r="AD276" s="12"/>
      <c r="AE276" s="12"/>
      <c r="AF276" s="12"/>
      <c r="AG276" s="12"/>
      <c r="AH276" s="12"/>
      <c r="AI276" s="12"/>
      <c r="AJ276" s="12"/>
    </row>
    <row r="277" spans="1:36" s="222" customFormat="1" x14ac:dyDescent="0.2">
      <c r="A277" s="11"/>
      <c r="B277" s="55"/>
      <c r="AC277" s="12"/>
      <c r="AD277" s="12"/>
      <c r="AE277" s="12"/>
      <c r="AF277" s="12"/>
      <c r="AG277" s="12"/>
      <c r="AH277" s="12"/>
      <c r="AI277" s="12"/>
      <c r="AJ277" s="12"/>
    </row>
    <row r="278" spans="1:36" s="222" customFormat="1" x14ac:dyDescent="0.2">
      <c r="A278" s="11"/>
      <c r="B278" s="55"/>
      <c r="AC278" s="12"/>
      <c r="AD278" s="12"/>
      <c r="AE278" s="12"/>
      <c r="AF278" s="12"/>
      <c r="AG278" s="12"/>
      <c r="AH278" s="12"/>
      <c r="AI278" s="12"/>
      <c r="AJ278" s="12"/>
    </row>
    <row r="279" spans="1:36" s="222" customFormat="1" x14ac:dyDescent="0.2">
      <c r="A279" s="11"/>
      <c r="B279" s="55"/>
      <c r="AC279" s="12"/>
      <c r="AD279" s="12"/>
      <c r="AE279" s="12"/>
      <c r="AF279" s="12"/>
      <c r="AG279" s="12"/>
      <c r="AH279" s="12"/>
      <c r="AI279" s="12"/>
      <c r="AJ279" s="12"/>
    </row>
    <row r="280" spans="1:36" s="222" customFormat="1" x14ac:dyDescent="0.2">
      <c r="A280" s="11"/>
      <c r="B280" s="55"/>
      <c r="AC280" s="12"/>
      <c r="AD280" s="12"/>
      <c r="AE280" s="12"/>
      <c r="AF280" s="12"/>
      <c r="AG280" s="12"/>
      <c r="AH280" s="12"/>
      <c r="AI280" s="12"/>
      <c r="AJ280" s="12"/>
    </row>
    <row r="281" spans="1:36" s="222" customFormat="1" x14ac:dyDescent="0.2">
      <c r="A281" s="11"/>
      <c r="B281" s="55"/>
      <c r="AC281" s="12"/>
      <c r="AD281" s="12"/>
      <c r="AE281" s="12"/>
      <c r="AF281" s="12"/>
      <c r="AG281" s="12"/>
      <c r="AH281" s="12"/>
      <c r="AI281" s="12"/>
      <c r="AJ281" s="12"/>
    </row>
    <row r="282" spans="1:36" s="222" customFormat="1" x14ac:dyDescent="0.2">
      <c r="A282" s="11"/>
      <c r="B282" s="55"/>
      <c r="AC282" s="12"/>
      <c r="AD282" s="12"/>
      <c r="AE282" s="12"/>
      <c r="AF282" s="12"/>
      <c r="AG282" s="12"/>
      <c r="AH282" s="12"/>
      <c r="AI282" s="12"/>
      <c r="AJ282" s="12"/>
    </row>
    <row r="283" spans="1:36" s="222" customFormat="1" x14ac:dyDescent="0.2">
      <c r="A283" s="11"/>
      <c r="B283" s="55"/>
      <c r="AC283" s="12"/>
      <c r="AD283" s="12"/>
      <c r="AE283" s="12"/>
      <c r="AF283" s="12"/>
      <c r="AG283" s="12"/>
      <c r="AH283" s="12"/>
      <c r="AI283" s="12"/>
      <c r="AJ283" s="12"/>
    </row>
    <row r="284" spans="1:36" s="222" customFormat="1" x14ac:dyDescent="0.2">
      <c r="A284" s="11"/>
      <c r="B284" s="55"/>
      <c r="AC284" s="12"/>
      <c r="AD284" s="12"/>
      <c r="AE284" s="12"/>
      <c r="AF284" s="12"/>
      <c r="AG284" s="12"/>
      <c r="AH284" s="12"/>
      <c r="AI284" s="12"/>
      <c r="AJ284" s="12"/>
    </row>
    <row r="285" spans="1:36" s="222" customFormat="1" x14ac:dyDescent="0.2">
      <c r="A285" s="11"/>
      <c r="B285" s="55"/>
      <c r="AC285" s="12"/>
      <c r="AD285" s="12"/>
      <c r="AE285" s="12"/>
      <c r="AF285" s="12"/>
      <c r="AG285" s="12"/>
      <c r="AH285" s="12"/>
      <c r="AI285" s="12"/>
      <c r="AJ285" s="12"/>
    </row>
  </sheetData>
  <conditionalFormatting sqref="R9:R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I1" r:id="rId1" display="lisa.brown@defra.gsi.gov.uk " xr:uid="{60F1EA0B-5AF4-454E-83F5-9369BDB28610}"/>
    <hyperlink ref="N1" r:id="rId2" display="lisa.brown@defra.gsi.gov.uk " xr:uid="{9801DBAF-197A-4BFC-A71D-8BA2CC674685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1E14B"/>
  </sheetPr>
  <dimension ref="A1:AK338"/>
  <sheetViews>
    <sheetView showGridLines="0" zoomScaleNormal="100" workbookViewId="0">
      <pane xSplit="2" ySplit="6" topLeftCell="C28" activePane="bottomRight" state="frozen"/>
      <selection activeCell="C7" sqref="C7"/>
      <selection pane="topRight" activeCell="C7" sqref="C7"/>
      <selection pane="bottomLeft" activeCell="C7" sqref="C7"/>
      <selection pane="bottomRight" activeCell="N1" sqref="N1"/>
    </sheetView>
  </sheetViews>
  <sheetFormatPr defaultColWidth="7.109375" defaultRowHeight="12.75" x14ac:dyDescent="0.2"/>
  <cols>
    <col min="1" max="1" width="2.88671875" style="11" customWidth="1"/>
    <col min="2" max="2" width="22.21875" style="11" customWidth="1"/>
    <col min="3" max="27" width="6.77734375" style="85" customWidth="1"/>
    <col min="28" max="28" width="7.5546875" style="12" customWidth="1"/>
    <col min="29" max="29" width="5.88671875" style="12" bestFit="1" customWidth="1"/>
    <col min="30" max="30" width="8" style="12" customWidth="1"/>
    <col min="31" max="33" width="7.44140625" style="12" customWidth="1"/>
    <col min="34" max="34" width="8.109375" style="12" customWidth="1"/>
    <col min="35" max="16384" width="7.109375" style="12"/>
  </cols>
  <sheetData>
    <row r="1" spans="1:16" x14ac:dyDescent="0.2">
      <c r="A1" s="3" t="s">
        <v>443</v>
      </c>
      <c r="M1" s="220" t="s">
        <v>432</v>
      </c>
      <c r="N1" s="324" t="str">
        <f>'Notes and Contact Details'!$D$14</f>
        <v>crops-statistics@defra.gov.uk</v>
      </c>
    </row>
    <row r="2" spans="1:16" x14ac:dyDescent="0.2">
      <c r="A2" s="203" t="s">
        <v>132</v>
      </c>
    </row>
    <row r="3" spans="1:16" ht="13.5" thickBot="1" x14ac:dyDescent="0.25">
      <c r="A3" s="42" t="s">
        <v>68</v>
      </c>
    </row>
    <row r="4" spans="1:16" x14ac:dyDescent="0.2">
      <c r="A4" s="357"/>
      <c r="B4" s="366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</row>
    <row r="5" spans="1:16" x14ac:dyDescent="0.2">
      <c r="A5" s="516"/>
      <c r="B5" s="531" t="s">
        <v>36</v>
      </c>
      <c r="C5" s="367">
        <v>2010</v>
      </c>
      <c r="D5" s="367">
        <v>2011</v>
      </c>
      <c r="E5" s="367">
        <v>2012</v>
      </c>
      <c r="F5" s="367">
        <v>2013</v>
      </c>
      <c r="G5" s="367">
        <v>2014</v>
      </c>
      <c r="H5" s="367">
        <v>2015</v>
      </c>
      <c r="I5" s="367">
        <v>2016</v>
      </c>
      <c r="J5" s="367">
        <v>2017</v>
      </c>
      <c r="K5" s="367">
        <v>2018</v>
      </c>
      <c r="L5" s="367">
        <v>2019</v>
      </c>
      <c r="M5" s="367">
        <v>2020</v>
      </c>
      <c r="N5" s="367">
        <v>2021</v>
      </c>
      <c r="O5" s="367">
        <v>2022</v>
      </c>
      <c r="P5" s="367">
        <v>2023</v>
      </c>
    </row>
    <row r="6" spans="1:16" ht="13.5" thickBot="1" x14ac:dyDescent="0.25">
      <c r="A6" s="360"/>
      <c r="B6" s="360"/>
      <c r="C6" s="532"/>
      <c r="D6" s="532" t="s">
        <v>35</v>
      </c>
      <c r="E6" s="532"/>
      <c r="F6" s="532"/>
      <c r="G6" s="532"/>
      <c r="H6" s="532"/>
      <c r="I6" s="532"/>
      <c r="J6" s="532"/>
      <c r="K6" s="532"/>
      <c r="L6" s="361"/>
      <c r="M6" s="361"/>
      <c r="N6" s="361"/>
      <c r="O6" s="361"/>
      <c r="P6" s="361"/>
    </row>
    <row r="7" spans="1:16" x14ac:dyDescent="0.2">
      <c r="A7" s="2" t="s">
        <v>106</v>
      </c>
    </row>
    <row r="8" spans="1:16" x14ac:dyDescent="0.2">
      <c r="A8" s="39"/>
      <c r="B8" s="11" t="s">
        <v>105</v>
      </c>
      <c r="C8" s="312">
        <v>57.326619160350234</v>
      </c>
      <c r="D8" s="312">
        <v>58.953796102618128</v>
      </c>
      <c r="E8" s="312">
        <v>62.281539622978897</v>
      </c>
      <c r="F8" s="312">
        <v>68.99000012223425</v>
      </c>
      <c r="G8" s="312">
        <v>72.342132715479508</v>
      </c>
      <c r="H8" s="312">
        <v>71.716089445398595</v>
      </c>
      <c r="I8" s="312" t="s">
        <v>11</v>
      </c>
      <c r="J8" s="312" t="s">
        <v>11</v>
      </c>
      <c r="K8" s="312" t="s">
        <v>11</v>
      </c>
      <c r="L8" s="312" t="s">
        <v>11</v>
      </c>
      <c r="M8" s="312" t="s">
        <v>11</v>
      </c>
      <c r="N8" s="312" t="s">
        <v>11</v>
      </c>
      <c r="O8" s="312" t="s">
        <v>11</v>
      </c>
      <c r="P8" s="312" t="s">
        <v>11</v>
      </c>
    </row>
    <row r="9" spans="1:16" x14ac:dyDescent="0.2">
      <c r="A9" s="2"/>
      <c r="B9" s="11" t="s">
        <v>104</v>
      </c>
      <c r="C9" s="312">
        <v>768.01708783340234</v>
      </c>
      <c r="D9" s="312">
        <v>684.50312109691492</v>
      </c>
      <c r="E9" s="312">
        <v>674.41782909153505</v>
      </c>
      <c r="F9" s="312">
        <v>729.07431727877963</v>
      </c>
      <c r="G9" s="312">
        <v>754.69693159931705</v>
      </c>
      <c r="H9" s="312">
        <v>730.97669418442945</v>
      </c>
      <c r="I9" s="312">
        <v>746.3809630522544</v>
      </c>
      <c r="J9" s="312">
        <v>887.17199566002887</v>
      </c>
      <c r="K9" s="312">
        <v>772.1710171999847</v>
      </c>
      <c r="L9" s="312">
        <v>820.50801135077222</v>
      </c>
      <c r="M9" s="312">
        <v>783.83291908211868</v>
      </c>
      <c r="N9" s="312">
        <v>796.9982216949968</v>
      </c>
      <c r="O9" s="312">
        <v>783.86280018811578</v>
      </c>
      <c r="P9" s="312">
        <v>733.56991226367893</v>
      </c>
    </row>
    <row r="10" spans="1:16" x14ac:dyDescent="0.2">
      <c r="A10" s="2"/>
      <c r="B10" s="11" t="s">
        <v>103</v>
      </c>
      <c r="C10" s="312">
        <v>90.482141200000001</v>
      </c>
      <c r="D10" s="312">
        <v>86.626625854193605</v>
      </c>
      <c r="E10" s="312">
        <v>82.506482101797275</v>
      </c>
      <c r="F10" s="312">
        <v>82.95868608962401</v>
      </c>
      <c r="G10" s="312">
        <v>84.582029360537703</v>
      </c>
      <c r="H10" s="312">
        <v>84.04961510283988</v>
      </c>
      <c r="I10" s="312">
        <v>80.566595513042088</v>
      </c>
      <c r="J10" s="312">
        <v>90.485030584521368</v>
      </c>
      <c r="K10" s="312">
        <v>80.615354454008965</v>
      </c>
      <c r="L10" s="312">
        <v>80.091158087214211</v>
      </c>
      <c r="M10" s="312">
        <v>72.386400000000009</v>
      </c>
      <c r="N10" s="312">
        <v>74.310649933978397</v>
      </c>
      <c r="O10" s="312">
        <v>70.396639622898277</v>
      </c>
      <c r="P10" s="312">
        <v>63.03487974889827</v>
      </c>
    </row>
    <row r="11" spans="1:16" x14ac:dyDescent="0.2">
      <c r="A11" s="2"/>
      <c r="B11" s="11" t="s">
        <v>102</v>
      </c>
      <c r="C11" s="312">
        <v>113.06654388065924</v>
      </c>
      <c r="D11" s="312">
        <v>101.61566217284469</v>
      </c>
      <c r="E11" s="312">
        <v>83.567518121383898</v>
      </c>
      <c r="F11" s="312">
        <v>99.369347198211926</v>
      </c>
      <c r="G11" s="312">
        <v>97.116963931334482</v>
      </c>
      <c r="H11" s="312">
        <v>104.06899261396443</v>
      </c>
      <c r="I11" s="312">
        <v>93.631749729417081</v>
      </c>
      <c r="J11" s="312">
        <v>84.583500239276887</v>
      </c>
      <c r="K11" s="312">
        <v>77.866831845740705</v>
      </c>
      <c r="L11" s="312">
        <v>83.894943177332735</v>
      </c>
      <c r="M11" s="312">
        <v>94.968678755973443</v>
      </c>
      <c r="N11" s="312">
        <v>91.852859790644047</v>
      </c>
      <c r="O11" s="312">
        <v>88.718286518895653</v>
      </c>
      <c r="P11" s="312">
        <v>89.191808289697846</v>
      </c>
    </row>
    <row r="12" spans="1:16" x14ac:dyDescent="0.2">
      <c r="A12" s="2"/>
      <c r="B12" s="533" t="s">
        <v>101</v>
      </c>
      <c r="C12" s="312">
        <v>364.46518120000007</v>
      </c>
      <c r="D12" s="312">
        <v>313.15111379999996</v>
      </c>
      <c r="E12" s="312">
        <v>373.60594992848121</v>
      </c>
      <c r="F12" s="312">
        <v>354.64647749999995</v>
      </c>
      <c r="G12" s="312">
        <v>373.81924103388218</v>
      </c>
      <c r="H12" s="312">
        <v>394.2186105451749</v>
      </c>
      <c r="I12" s="312">
        <v>371.51328317669544</v>
      </c>
      <c r="J12" s="312">
        <v>379.90879999999999</v>
      </c>
      <c r="K12" s="312">
        <v>389.18579217790739</v>
      </c>
      <c r="L12" s="312">
        <v>356.88393439699553</v>
      </c>
      <c r="M12" s="312">
        <v>396.14105000000001</v>
      </c>
      <c r="N12" s="312">
        <v>376.83937500000002</v>
      </c>
      <c r="O12" s="312">
        <v>293.15489500000001</v>
      </c>
      <c r="P12" s="312">
        <v>282.70686982199993</v>
      </c>
    </row>
    <row r="13" spans="1:16" x14ac:dyDescent="0.2">
      <c r="A13" s="2"/>
      <c r="B13" s="11" t="s">
        <v>100</v>
      </c>
      <c r="C13" s="312">
        <v>14.439325550886007</v>
      </c>
      <c r="D13" s="312">
        <v>14.828472889007449</v>
      </c>
      <c r="E13" s="312">
        <v>14.442969971143667</v>
      </c>
      <c r="F13" s="312">
        <v>13.680695644027766</v>
      </c>
      <c r="G13" s="312">
        <v>13.76118420965795</v>
      </c>
      <c r="H13" s="312">
        <v>13.912068844572531</v>
      </c>
      <c r="I13" s="312">
        <v>18.784638299689384</v>
      </c>
      <c r="J13" s="312">
        <v>14.734798140529533</v>
      </c>
      <c r="K13" s="312">
        <v>15.46749897673716</v>
      </c>
      <c r="L13" s="312">
        <v>14.990211810495122</v>
      </c>
      <c r="M13" s="312">
        <v>14.93191</v>
      </c>
      <c r="N13" s="312">
        <v>15.036952903561724</v>
      </c>
      <c r="O13" s="312">
        <v>14.596273477465239</v>
      </c>
      <c r="P13" s="312">
        <v>13.233621844465237</v>
      </c>
    </row>
    <row r="14" spans="1:16" x14ac:dyDescent="0.2">
      <c r="A14" s="2"/>
      <c r="B14" s="534" t="s">
        <v>78</v>
      </c>
      <c r="C14" s="535">
        <v>1407.7968988252981</v>
      </c>
      <c r="D14" s="535">
        <v>1259.6787919155788</v>
      </c>
      <c r="E14" s="535">
        <v>1290.8222888373198</v>
      </c>
      <c r="F14" s="434">
        <v>1348.7195238328777</v>
      </c>
      <c r="G14" s="434">
        <v>1396.318482850209</v>
      </c>
      <c r="H14" s="434">
        <v>1398.9420707363797</v>
      </c>
      <c r="I14" s="434">
        <v>1310.8772297710982</v>
      </c>
      <c r="J14" s="434">
        <v>1456.8841246243567</v>
      </c>
      <c r="K14" s="434">
        <v>1335.3064946543791</v>
      </c>
      <c r="L14" s="434">
        <v>1356.3682588228098</v>
      </c>
      <c r="M14" s="434">
        <v>1362.2609578380921</v>
      </c>
      <c r="N14" s="434">
        <v>1355.038059323181</v>
      </c>
      <c r="O14" s="434">
        <v>1250.7288948073751</v>
      </c>
      <c r="P14" s="434">
        <v>1181.7370919687401</v>
      </c>
    </row>
    <row r="15" spans="1:16" x14ac:dyDescent="0.2">
      <c r="A15" s="59"/>
      <c r="B15" s="533"/>
      <c r="C15" s="535"/>
      <c r="D15" s="535"/>
      <c r="E15" s="535"/>
      <c r="F15" s="535"/>
      <c r="G15" s="535"/>
      <c r="H15" s="535"/>
      <c r="I15" s="312"/>
      <c r="J15" s="312"/>
      <c r="K15" s="312"/>
      <c r="L15" s="312"/>
      <c r="M15" s="312"/>
      <c r="N15" s="312"/>
      <c r="O15" s="312"/>
      <c r="P15" s="312"/>
    </row>
    <row r="16" spans="1:16" x14ac:dyDescent="0.2">
      <c r="A16" s="2" t="s">
        <v>99</v>
      </c>
      <c r="B16" s="536"/>
      <c r="C16" s="196"/>
      <c r="D16" s="196"/>
      <c r="E16" s="196"/>
      <c r="F16" s="196"/>
      <c r="G16" s="196"/>
      <c r="H16" s="196"/>
      <c r="I16" s="312"/>
      <c r="J16" s="312"/>
      <c r="K16" s="312"/>
      <c r="L16" s="312"/>
      <c r="M16" s="312"/>
      <c r="N16" s="312"/>
      <c r="O16" s="312"/>
      <c r="P16" s="312"/>
    </row>
    <row r="17" spans="1:16" x14ac:dyDescent="0.2">
      <c r="A17" s="2"/>
      <c r="B17" s="533" t="s">
        <v>98</v>
      </c>
      <c r="C17" s="312">
        <v>42.842415755127881</v>
      </c>
      <c r="D17" s="312">
        <v>46.837534532590013</v>
      </c>
      <c r="E17" s="312">
        <v>42.957300811741277</v>
      </c>
      <c r="F17" s="312">
        <v>50.637516996433817</v>
      </c>
      <c r="G17" s="312">
        <v>49.504645689318728</v>
      </c>
      <c r="H17" s="312">
        <v>50.917410306968989</v>
      </c>
      <c r="I17" s="312">
        <v>50.980251351982595</v>
      </c>
      <c r="J17" s="312">
        <v>51.510029993704151</v>
      </c>
      <c r="K17" s="312">
        <v>36.659574771749874</v>
      </c>
      <c r="L17" s="312">
        <v>37.481659437599937</v>
      </c>
      <c r="M17" s="312">
        <v>44.447947599943959</v>
      </c>
      <c r="N17" s="312">
        <v>49.205399077160706</v>
      </c>
      <c r="O17" s="312">
        <v>41.951982157191289</v>
      </c>
      <c r="P17" s="312">
        <v>38.70638658559448</v>
      </c>
    </row>
    <row r="18" spans="1:16" x14ac:dyDescent="0.2">
      <c r="A18" s="2"/>
      <c r="B18" s="533" t="s">
        <v>97</v>
      </c>
      <c r="C18" s="312">
        <v>24.41624523710253</v>
      </c>
      <c r="D18" s="312">
        <v>24.475599041076535</v>
      </c>
      <c r="E18" s="312">
        <v>23.29519359682347</v>
      </c>
      <c r="F18" s="312">
        <v>23.267347689650506</v>
      </c>
      <c r="G18" s="312">
        <v>24.777063349685321</v>
      </c>
      <c r="H18" s="312">
        <v>23.515370409271156</v>
      </c>
      <c r="I18" s="312">
        <v>24.26841660434831</v>
      </c>
      <c r="J18" s="312">
        <v>26.679555602928275</v>
      </c>
      <c r="K18" s="312">
        <v>20.04835618598705</v>
      </c>
      <c r="L18" s="312">
        <v>23.294285305834336</v>
      </c>
      <c r="M18" s="312">
        <v>24.703161750962369</v>
      </c>
      <c r="N18" s="312">
        <v>22.536982227294111</v>
      </c>
      <c r="O18" s="312">
        <v>16.929958834689586</v>
      </c>
      <c r="P18" s="312">
        <v>15.127629529718556</v>
      </c>
    </row>
    <row r="19" spans="1:16" x14ac:dyDescent="0.2">
      <c r="A19" s="2"/>
      <c r="B19" s="533" t="s">
        <v>96</v>
      </c>
      <c r="C19" s="312">
        <v>60.844519003454927</v>
      </c>
      <c r="D19" s="312">
        <v>59.742863826360335</v>
      </c>
      <c r="E19" s="312">
        <v>49.216909144172128</v>
      </c>
      <c r="F19" s="312">
        <v>56.260642729833997</v>
      </c>
      <c r="G19" s="312">
        <v>56.115660751850299</v>
      </c>
      <c r="H19" s="312">
        <v>54.375424513479338</v>
      </c>
      <c r="I19" s="312">
        <v>53.184857058581834</v>
      </c>
      <c r="J19" s="312">
        <v>56.012297623656146</v>
      </c>
      <c r="K19" s="312">
        <v>27.153702809602471</v>
      </c>
      <c r="L19" s="312">
        <v>27.081148562498537</v>
      </c>
      <c r="M19" s="312">
        <v>29.608813393255666</v>
      </c>
      <c r="N19" s="312">
        <v>25.245129422275479</v>
      </c>
      <c r="O19" s="312">
        <v>27.047411545565303</v>
      </c>
      <c r="P19" s="312">
        <v>24.945937753982108</v>
      </c>
    </row>
    <row r="20" spans="1:16" x14ac:dyDescent="0.2">
      <c r="A20" s="2"/>
      <c r="B20" s="533" t="s">
        <v>95</v>
      </c>
      <c r="C20" s="312">
        <v>162.3141380608204</v>
      </c>
      <c r="D20" s="312">
        <v>151.37601165487243</v>
      </c>
      <c r="E20" s="312">
        <v>150.84852895605439</v>
      </c>
      <c r="F20" s="312">
        <v>141.21163433290903</v>
      </c>
      <c r="G20" s="312">
        <v>149.93334583920881</v>
      </c>
      <c r="H20" s="312">
        <v>152.55883082411438</v>
      </c>
      <c r="I20" s="312">
        <v>154.63730855928404</v>
      </c>
      <c r="J20" s="312">
        <v>141.02698770745582</v>
      </c>
      <c r="K20" s="312">
        <v>130.86729101174498</v>
      </c>
      <c r="L20" s="312">
        <v>104.44056870427146</v>
      </c>
      <c r="M20" s="312">
        <v>112.30466825986944</v>
      </c>
      <c r="N20" s="312">
        <v>103.0234878101699</v>
      </c>
      <c r="O20" s="312">
        <v>91.335781054096287</v>
      </c>
      <c r="P20" s="312">
        <v>87.559528558347822</v>
      </c>
    </row>
    <row r="21" spans="1:16" x14ac:dyDescent="0.2">
      <c r="A21" s="2"/>
      <c r="B21" s="533" t="s">
        <v>94</v>
      </c>
      <c r="C21" s="312">
        <v>109.35120999999999</v>
      </c>
      <c r="D21" s="312">
        <v>102.35440560000001</v>
      </c>
      <c r="E21" s="312">
        <v>89.529195321598579</v>
      </c>
      <c r="F21" s="312">
        <v>91.0742075</v>
      </c>
      <c r="G21" s="312">
        <v>93.026220424560393</v>
      </c>
      <c r="H21" s="312">
        <v>90.961253936802052</v>
      </c>
      <c r="I21" s="312">
        <v>82.487065218469994</v>
      </c>
      <c r="J21" s="312">
        <v>86.578193181557893</v>
      </c>
      <c r="K21" s="312">
        <v>88.47560827410652</v>
      </c>
      <c r="L21" s="312">
        <v>90.161705880830965</v>
      </c>
      <c r="M21" s="312">
        <v>101.43430958062146</v>
      </c>
      <c r="N21" s="312">
        <v>92.760657903880784</v>
      </c>
      <c r="O21" s="312">
        <v>78.902637681653246</v>
      </c>
      <c r="P21" s="312">
        <v>70.847159106394869</v>
      </c>
    </row>
    <row r="22" spans="1:16" x14ac:dyDescent="0.2">
      <c r="A22" s="2"/>
      <c r="B22" s="55" t="s">
        <v>93</v>
      </c>
      <c r="C22" s="312">
        <v>78.958979999999997</v>
      </c>
      <c r="D22" s="312">
        <v>77.740825587220328</v>
      </c>
      <c r="E22" s="312">
        <v>65.209619000000004</v>
      </c>
      <c r="F22" s="312">
        <v>68.910785799999999</v>
      </c>
      <c r="G22" s="312">
        <v>67.869907078783555</v>
      </c>
      <c r="H22" s="312">
        <v>72.020042165266233</v>
      </c>
      <c r="I22" s="312">
        <v>69.312190000000001</v>
      </c>
      <c r="J22" s="312">
        <v>72.433231890858735</v>
      </c>
      <c r="K22" s="312">
        <v>58.345096296685703</v>
      </c>
      <c r="L22" s="312">
        <v>63.878232603106461</v>
      </c>
      <c r="M22" s="312">
        <v>83.648057693581848</v>
      </c>
      <c r="N22" s="312">
        <v>78.331882796736579</v>
      </c>
      <c r="O22" s="312">
        <v>64.367459339643048</v>
      </c>
      <c r="P22" s="312">
        <v>63.480607400309857</v>
      </c>
    </row>
    <row r="23" spans="1:16" x14ac:dyDescent="0.2">
      <c r="A23" s="39"/>
      <c r="B23" s="39" t="s">
        <v>78</v>
      </c>
      <c r="C23" s="535">
        <v>478.72750805650571</v>
      </c>
      <c r="D23" s="535">
        <v>462.52724024211966</v>
      </c>
      <c r="E23" s="535">
        <v>421.0567468303899</v>
      </c>
      <c r="F23" s="434">
        <v>431.36213504882733</v>
      </c>
      <c r="G23" s="434">
        <v>441.22684313340716</v>
      </c>
      <c r="H23" s="434">
        <v>444.3483321559022</v>
      </c>
      <c r="I23" s="434">
        <v>434.87008879266671</v>
      </c>
      <c r="J23" s="434">
        <v>434.24029600016104</v>
      </c>
      <c r="K23" s="434">
        <v>361.54962934987657</v>
      </c>
      <c r="L23" s="434">
        <v>346.33760049414167</v>
      </c>
      <c r="M23" s="434">
        <v>396.14695827823476</v>
      </c>
      <c r="N23" s="434">
        <v>371.10353923751757</v>
      </c>
      <c r="O23" s="434">
        <v>320.53523061283875</v>
      </c>
      <c r="P23" s="434">
        <v>300.6672489343477</v>
      </c>
    </row>
    <row r="24" spans="1:16" x14ac:dyDescent="0.2">
      <c r="A24" s="2"/>
      <c r="B24" s="55"/>
      <c r="C24" s="196"/>
      <c r="D24" s="196"/>
      <c r="E24" s="196"/>
      <c r="F24" s="196"/>
      <c r="G24" s="196"/>
      <c r="H24" s="196"/>
      <c r="I24" s="312"/>
      <c r="J24" s="312"/>
      <c r="K24" s="312"/>
      <c r="L24" s="312"/>
      <c r="M24" s="312"/>
      <c r="N24" s="312"/>
      <c r="O24" s="312"/>
      <c r="P24" s="312"/>
    </row>
    <row r="25" spans="1:16" x14ac:dyDescent="0.2">
      <c r="A25" s="59" t="s">
        <v>92</v>
      </c>
      <c r="B25" s="12"/>
      <c r="C25" s="196"/>
      <c r="D25" s="196"/>
      <c r="E25" s="196"/>
      <c r="F25" s="196"/>
      <c r="G25" s="196"/>
      <c r="H25" s="196"/>
      <c r="I25" s="312"/>
      <c r="J25" s="312"/>
      <c r="K25" s="312"/>
      <c r="L25" s="312"/>
      <c r="M25" s="312"/>
      <c r="N25" s="312"/>
      <c r="O25" s="312"/>
      <c r="P25" s="312"/>
    </row>
    <row r="26" spans="1:16" x14ac:dyDescent="0.2">
      <c r="A26" s="59"/>
      <c r="B26" s="519" t="s">
        <v>438</v>
      </c>
      <c r="C26" s="312">
        <v>11.851409632385122</v>
      </c>
      <c r="D26" s="312">
        <v>11.282962768520219</v>
      </c>
      <c r="E26" s="312">
        <v>11.50475</v>
      </c>
      <c r="F26" s="312">
        <v>14.481365740000003</v>
      </c>
      <c r="G26" s="312">
        <v>12.875723267121257</v>
      </c>
      <c r="H26" s="312">
        <v>14.867254077425185</v>
      </c>
      <c r="I26" s="312" t="s">
        <v>11</v>
      </c>
      <c r="J26" s="312" t="s">
        <v>11</v>
      </c>
      <c r="K26" s="312" t="s">
        <v>11</v>
      </c>
      <c r="L26" s="312" t="s">
        <v>11</v>
      </c>
      <c r="M26" s="312" t="s">
        <v>11</v>
      </c>
      <c r="N26" s="312" t="s">
        <v>11</v>
      </c>
      <c r="O26" s="312" t="s">
        <v>11</v>
      </c>
      <c r="P26" s="312" t="s">
        <v>11</v>
      </c>
    </row>
    <row r="27" spans="1:16" x14ac:dyDescent="0.2">
      <c r="A27" s="59"/>
      <c r="B27" s="519" t="s">
        <v>90</v>
      </c>
      <c r="C27" s="312">
        <v>15.609876982046789</v>
      </c>
      <c r="D27" s="312">
        <v>15.279380399212155</v>
      </c>
      <c r="E27" s="312">
        <v>14.178897350039865</v>
      </c>
      <c r="F27" s="312">
        <v>14.539893856937489</v>
      </c>
      <c r="G27" s="312">
        <v>14.587395164741519</v>
      </c>
      <c r="H27" s="312">
        <v>13.875510343705706</v>
      </c>
      <c r="I27" s="312">
        <v>20.160065569483237</v>
      </c>
      <c r="J27" s="312">
        <v>20.084515143836303</v>
      </c>
      <c r="K27" s="312">
        <v>19.112791185032997</v>
      </c>
      <c r="L27" s="312">
        <v>20.915895153646979</v>
      </c>
      <c r="M27" s="312">
        <v>24.23731780079515</v>
      </c>
      <c r="N27" s="312">
        <v>22.829245632619841</v>
      </c>
      <c r="O27" s="312">
        <v>20.423502162687178</v>
      </c>
      <c r="P27" s="312">
        <v>21.589848219120707</v>
      </c>
    </row>
    <row r="28" spans="1:16" x14ac:dyDescent="0.2">
      <c r="A28" s="59"/>
      <c r="B28" s="12" t="s">
        <v>89</v>
      </c>
      <c r="C28" s="9">
        <v>5.8989999999999974</v>
      </c>
      <c r="D28" s="9">
        <v>5.8837089007006682</v>
      </c>
      <c r="E28" s="9">
        <v>5.88</v>
      </c>
      <c r="F28" s="312">
        <v>5.8625999999999996</v>
      </c>
      <c r="G28" s="312">
        <v>5.8703681811443795</v>
      </c>
      <c r="H28" s="312">
        <v>5.882913764485683</v>
      </c>
      <c r="I28" s="312" t="s">
        <v>11</v>
      </c>
      <c r="J28" s="312" t="s">
        <v>11</v>
      </c>
      <c r="K28" s="312" t="s">
        <v>11</v>
      </c>
      <c r="L28" s="312" t="s">
        <v>11</v>
      </c>
      <c r="M28" s="312" t="s">
        <v>11</v>
      </c>
      <c r="N28" s="312" t="s">
        <v>11</v>
      </c>
      <c r="O28" s="312" t="s">
        <v>11</v>
      </c>
      <c r="P28" s="312" t="s">
        <v>11</v>
      </c>
    </row>
    <row r="29" spans="1:16" x14ac:dyDescent="0.2">
      <c r="A29" s="59"/>
      <c r="B29" s="519" t="s">
        <v>393</v>
      </c>
      <c r="C29" s="312">
        <v>156.28190272708662</v>
      </c>
      <c r="D29" s="312">
        <v>178.45931464139201</v>
      </c>
      <c r="E29" s="312">
        <v>123.91430000000003</v>
      </c>
      <c r="F29" s="312">
        <v>155.44607479999999</v>
      </c>
      <c r="G29" s="312">
        <v>155.01013484070751</v>
      </c>
      <c r="H29" s="312">
        <v>156.76723817028014</v>
      </c>
      <c r="I29" s="312">
        <v>157.27806452914496</v>
      </c>
      <c r="J29" s="312">
        <v>124.63527336849469</v>
      </c>
      <c r="K29" s="312">
        <v>119.16567843884165</v>
      </c>
      <c r="L29" s="312">
        <v>161.4110220655794</v>
      </c>
      <c r="M29" s="312">
        <v>171.21265422794221</v>
      </c>
      <c r="N29" s="312">
        <v>175.83610983642637</v>
      </c>
      <c r="O29" s="312">
        <v>155.29306879225774</v>
      </c>
      <c r="P29" s="312">
        <v>155.61643125991151</v>
      </c>
    </row>
    <row r="30" spans="1:16" x14ac:dyDescent="0.2">
      <c r="A30" s="59"/>
      <c r="B30" s="39" t="s">
        <v>78</v>
      </c>
      <c r="C30" s="312">
        <v>189.64218934151853</v>
      </c>
      <c r="D30" s="312">
        <v>210.90536670982505</v>
      </c>
      <c r="E30" s="312">
        <v>155.4779473500399</v>
      </c>
      <c r="F30" s="434">
        <v>190.32993439693749</v>
      </c>
      <c r="G30" s="434">
        <v>188.34362145371466</v>
      </c>
      <c r="H30" s="434">
        <v>191.39291635589672</v>
      </c>
      <c r="I30" s="434">
        <v>177.43813009862819</v>
      </c>
      <c r="J30" s="434">
        <v>144.71978851233101</v>
      </c>
      <c r="K30" s="434">
        <v>138.27846962387466</v>
      </c>
      <c r="L30" s="434">
        <v>182.32691721922637</v>
      </c>
      <c r="M30" s="434">
        <v>195.44997202873736</v>
      </c>
      <c r="N30" s="434">
        <v>198.6653554690462</v>
      </c>
      <c r="O30" s="434">
        <v>175.71657095494493</v>
      </c>
      <c r="P30" s="434">
        <v>177.20627947903222</v>
      </c>
    </row>
    <row r="31" spans="1:16" x14ac:dyDescent="0.2">
      <c r="A31" s="2"/>
      <c r="B31" s="55"/>
      <c r="C31" s="9"/>
      <c r="D31" s="9"/>
      <c r="E31" s="9"/>
      <c r="F31" s="9"/>
      <c r="G31" s="9"/>
      <c r="H31" s="9"/>
      <c r="I31" s="312"/>
      <c r="J31" s="312"/>
      <c r="K31" s="312"/>
      <c r="L31" s="312"/>
      <c r="M31" s="312"/>
      <c r="N31" s="312"/>
      <c r="O31" s="312"/>
      <c r="P31" s="312"/>
    </row>
    <row r="32" spans="1:16" x14ac:dyDescent="0.2">
      <c r="A32" s="2" t="s">
        <v>86</v>
      </c>
      <c r="B32" s="55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</row>
    <row r="33" spans="1:16" x14ac:dyDescent="0.2">
      <c r="B33" s="55" t="s">
        <v>85</v>
      </c>
      <c r="C33" s="537">
        <v>3.9329999999999998</v>
      </c>
      <c r="D33" s="537">
        <v>5.1219999999999999</v>
      </c>
      <c r="E33" s="537">
        <v>5.3730000000000002</v>
      </c>
      <c r="F33" s="312">
        <v>4.92</v>
      </c>
      <c r="G33" s="312">
        <v>5.7915000000000001</v>
      </c>
      <c r="H33" s="312">
        <v>5.3928000000000003</v>
      </c>
      <c r="I33" s="312">
        <v>5.8550000000000004</v>
      </c>
      <c r="J33" s="312">
        <v>4.9580000000000002</v>
      </c>
      <c r="K33" s="312">
        <v>4.984</v>
      </c>
      <c r="L33" s="312">
        <v>5.0232000000000001</v>
      </c>
      <c r="M33" s="312">
        <v>5.2623999999999995</v>
      </c>
      <c r="N33" s="312">
        <v>4.3175600000000003</v>
      </c>
      <c r="O33" s="312">
        <v>4.0448720000000007</v>
      </c>
      <c r="P33" s="312">
        <v>4.7033771615999997</v>
      </c>
    </row>
    <row r="34" spans="1:16" x14ac:dyDescent="0.2">
      <c r="B34" s="55" t="s">
        <v>84</v>
      </c>
      <c r="C34" s="537">
        <v>50.545677500000004</v>
      </c>
      <c r="D34" s="537">
        <v>51.025165865215008</v>
      </c>
      <c r="E34" s="537">
        <v>50.819776635115772</v>
      </c>
      <c r="F34" s="312">
        <v>50.844444954049251</v>
      </c>
      <c r="G34" s="312">
        <v>53.452882362140535</v>
      </c>
      <c r="H34" s="312">
        <v>53.718339372279324</v>
      </c>
      <c r="I34" s="312">
        <v>53.132309539245746</v>
      </c>
      <c r="J34" s="312">
        <v>53.341221923251624</v>
      </c>
      <c r="K34" s="312">
        <v>53.574173910407971</v>
      </c>
      <c r="L34" s="312">
        <v>54.156881607146723</v>
      </c>
      <c r="M34" s="312">
        <v>55.02</v>
      </c>
      <c r="N34" s="312">
        <v>56.558138976111735</v>
      </c>
      <c r="O34" s="312">
        <v>54.038117912673556</v>
      </c>
      <c r="P34" s="312">
        <v>53.657737912673561</v>
      </c>
    </row>
    <row r="35" spans="1:16" x14ac:dyDescent="0.2">
      <c r="B35" s="55" t="s">
        <v>83</v>
      </c>
      <c r="C35" s="196" t="s">
        <v>11</v>
      </c>
      <c r="D35" s="196" t="s">
        <v>11</v>
      </c>
      <c r="E35" s="196" t="s">
        <v>11</v>
      </c>
      <c r="F35" s="196" t="s">
        <v>11</v>
      </c>
      <c r="G35" s="196" t="s">
        <v>11</v>
      </c>
      <c r="H35" s="196" t="s">
        <v>11</v>
      </c>
      <c r="I35" s="312">
        <v>21.535800000000002</v>
      </c>
      <c r="J35" s="312">
        <v>26.65</v>
      </c>
      <c r="K35" s="312">
        <v>24.578400000000002</v>
      </c>
      <c r="L35" s="312">
        <v>22.77</v>
      </c>
      <c r="M35" s="312">
        <v>23.722000000000001</v>
      </c>
      <c r="N35" s="312">
        <v>23.354799999999997</v>
      </c>
      <c r="O35" s="312">
        <v>21.09</v>
      </c>
      <c r="P35" s="312">
        <v>16.560874999999999</v>
      </c>
    </row>
    <row r="36" spans="1:16" x14ac:dyDescent="0.2">
      <c r="B36" s="55" t="s">
        <v>82</v>
      </c>
      <c r="C36" s="312">
        <v>42.448242995707545</v>
      </c>
      <c r="D36" s="312">
        <v>40.634015832185163</v>
      </c>
      <c r="E36" s="312">
        <v>37.357536905904489</v>
      </c>
      <c r="F36" s="312">
        <v>35.052560785422934</v>
      </c>
      <c r="G36" s="312">
        <v>39.121264940988617</v>
      </c>
      <c r="H36" s="312">
        <v>37.322668361357458</v>
      </c>
      <c r="I36" s="312">
        <v>38.815912837413265</v>
      </c>
      <c r="J36" s="312">
        <v>41.956385169379672</v>
      </c>
      <c r="K36" s="312">
        <v>36.713072800095681</v>
      </c>
      <c r="L36" s="312">
        <v>38.328645394127214</v>
      </c>
      <c r="M36" s="312">
        <v>46.525060119646334</v>
      </c>
      <c r="N36" s="312">
        <v>44.729187394563866</v>
      </c>
      <c r="O36" s="312">
        <v>41.801667998434716</v>
      </c>
      <c r="P36" s="312">
        <v>37.912180828013135</v>
      </c>
    </row>
    <row r="37" spans="1:16" x14ac:dyDescent="0.2">
      <c r="B37" s="55" t="s">
        <v>81</v>
      </c>
      <c r="C37" s="312">
        <v>126.59818385272575</v>
      </c>
      <c r="D37" s="312">
        <v>125.5199790987396</v>
      </c>
      <c r="E37" s="312">
        <v>115.59164273253845</v>
      </c>
      <c r="F37" s="312">
        <v>117.17257569630844</v>
      </c>
      <c r="G37" s="312">
        <v>123.54113509968579</v>
      </c>
      <c r="H37" s="312">
        <v>122.07778305556504</v>
      </c>
      <c r="I37" s="312">
        <v>92.504999999999995</v>
      </c>
      <c r="J37" s="312">
        <v>98.797499999999999</v>
      </c>
      <c r="K37" s="312">
        <v>92.295000000000002</v>
      </c>
      <c r="L37" s="312">
        <v>98.662499999999994</v>
      </c>
      <c r="M37" s="312">
        <v>94.555999999999997</v>
      </c>
      <c r="N37" s="312">
        <v>88.030799999999985</v>
      </c>
      <c r="O37" s="312">
        <v>87.842899500000001</v>
      </c>
      <c r="P37" s="312">
        <v>81.714978830879986</v>
      </c>
    </row>
    <row r="38" spans="1:16" x14ac:dyDescent="0.2">
      <c r="B38" s="55" t="s">
        <v>439</v>
      </c>
      <c r="C38" s="9" t="s">
        <v>11</v>
      </c>
      <c r="D38" s="9" t="s">
        <v>11</v>
      </c>
      <c r="E38" s="9" t="s">
        <v>11</v>
      </c>
      <c r="F38" s="9" t="s">
        <v>11</v>
      </c>
      <c r="G38" s="9" t="s">
        <v>11</v>
      </c>
      <c r="H38" s="9" t="s">
        <v>11</v>
      </c>
      <c r="I38" s="312">
        <v>8.9649000000000001</v>
      </c>
      <c r="J38" s="312">
        <v>11.573</v>
      </c>
      <c r="K38" s="312">
        <v>11.718</v>
      </c>
      <c r="L38" s="312">
        <v>12.09</v>
      </c>
      <c r="M38" s="312">
        <v>12.984999999999999</v>
      </c>
      <c r="N38" s="312">
        <v>11.516375</v>
      </c>
      <c r="O38" s="312">
        <v>11.020189999999998</v>
      </c>
      <c r="P38" s="312">
        <v>12.64153545375</v>
      </c>
    </row>
    <row r="39" spans="1:16" x14ac:dyDescent="0.2">
      <c r="B39" s="41" t="s">
        <v>445</v>
      </c>
      <c r="C39" s="312">
        <v>20.799229847693134</v>
      </c>
      <c r="D39" s="312">
        <v>20.489095187271019</v>
      </c>
      <c r="E39" s="312">
        <v>22.230856715812628</v>
      </c>
      <c r="F39" s="312">
        <v>23.604585635585217</v>
      </c>
      <c r="G39" s="312">
        <v>29.823500784895579</v>
      </c>
      <c r="H39" s="312">
        <v>24.529891975624274</v>
      </c>
      <c r="I39" s="312">
        <v>16.762787846268573</v>
      </c>
      <c r="J39" s="312">
        <v>15.270326357041814</v>
      </c>
      <c r="K39" s="312">
        <v>12.205530594031476</v>
      </c>
      <c r="L39" s="312">
        <v>15.258658786640655</v>
      </c>
      <c r="M39" s="312">
        <v>18.295839980275922</v>
      </c>
      <c r="N39" s="312">
        <v>14.700707465581868</v>
      </c>
      <c r="O39" s="312">
        <v>13.990502030768416</v>
      </c>
      <c r="P39" s="312">
        <v>12.04913434521321</v>
      </c>
    </row>
    <row r="40" spans="1:16" x14ac:dyDescent="0.2">
      <c r="B40" s="55" t="s">
        <v>79</v>
      </c>
      <c r="C40" s="312">
        <v>2.1504517333333331</v>
      </c>
      <c r="D40" s="312">
        <v>2.1556133333333332</v>
      </c>
      <c r="E40" s="312">
        <v>2.0871299999999997</v>
      </c>
      <c r="F40" s="312">
        <v>2.1461199999999998</v>
      </c>
      <c r="G40" s="312">
        <v>2.2084833333333336</v>
      </c>
      <c r="H40" s="312">
        <v>2.1040383333333335</v>
      </c>
      <c r="I40" s="312">
        <v>2.407</v>
      </c>
      <c r="J40" s="312">
        <v>2.407</v>
      </c>
      <c r="K40" s="312">
        <v>2.407</v>
      </c>
      <c r="L40" s="312">
        <v>2.4359999999999999</v>
      </c>
      <c r="M40" s="312">
        <v>2.4359999999999999</v>
      </c>
      <c r="N40" s="312">
        <v>1.9284999999999999</v>
      </c>
      <c r="O40" s="312">
        <v>1.9284999999999999</v>
      </c>
      <c r="P40" s="312">
        <v>1.9891099999999997</v>
      </c>
    </row>
    <row r="41" spans="1:16" x14ac:dyDescent="0.2">
      <c r="B41" s="41" t="s">
        <v>434</v>
      </c>
      <c r="C41" s="9">
        <v>141.30616658961105</v>
      </c>
      <c r="D41" s="9">
        <v>127.79983322201305</v>
      </c>
      <c r="E41" s="9">
        <v>118.48824581967443</v>
      </c>
      <c r="F41" s="312">
        <v>122.5596786162139</v>
      </c>
      <c r="G41" s="312">
        <v>127.74880558121181</v>
      </c>
      <c r="H41" s="312">
        <v>122.72252011500848</v>
      </c>
      <c r="I41" s="312">
        <v>123.31169272099929</v>
      </c>
      <c r="J41" s="312">
        <v>118.07284097853409</v>
      </c>
      <c r="K41" s="312">
        <v>120.05924913504133</v>
      </c>
      <c r="L41" s="312">
        <v>120.08056701675893</v>
      </c>
      <c r="M41" s="312">
        <v>116.95480595106486</v>
      </c>
      <c r="N41" s="312">
        <v>115.77638022265965</v>
      </c>
      <c r="O41" s="312">
        <v>108.17629970200537</v>
      </c>
      <c r="P41" s="312">
        <v>100.64359041582381</v>
      </c>
    </row>
    <row r="42" spans="1:16" x14ac:dyDescent="0.2">
      <c r="B42" s="39" t="s">
        <v>78</v>
      </c>
      <c r="C42" s="312">
        <v>387.78095251907087</v>
      </c>
      <c r="D42" s="312">
        <v>372.74570253875714</v>
      </c>
      <c r="E42" s="312">
        <v>351.94818880904575</v>
      </c>
      <c r="F42" s="434">
        <v>356.29996568757974</v>
      </c>
      <c r="G42" s="434">
        <v>381.68757210225567</v>
      </c>
      <c r="H42" s="434">
        <v>367.86804121316788</v>
      </c>
      <c r="I42" s="434">
        <v>363.29040294392689</v>
      </c>
      <c r="J42" s="434">
        <v>373.02627442820722</v>
      </c>
      <c r="K42" s="434">
        <v>358.53442643957646</v>
      </c>
      <c r="L42" s="434">
        <v>368.80645280467354</v>
      </c>
      <c r="M42" s="434">
        <v>375.75710605098709</v>
      </c>
      <c r="N42" s="434">
        <v>360.9124490589171</v>
      </c>
      <c r="O42" s="434">
        <v>343.93304914388204</v>
      </c>
      <c r="P42" s="434">
        <v>321.87251994795372</v>
      </c>
    </row>
    <row r="43" spans="1:16" x14ac:dyDescent="0.2">
      <c r="B43" s="39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</row>
    <row r="44" spans="1:16" x14ac:dyDescent="0.2">
      <c r="A44" s="39" t="s">
        <v>77</v>
      </c>
      <c r="B44" s="12"/>
      <c r="C44" s="535">
        <v>2463.9475487423933</v>
      </c>
      <c r="D44" s="535">
        <v>2305.8571014062809</v>
      </c>
      <c r="E44" s="535">
        <v>2219.3051718267952</v>
      </c>
      <c r="F44" s="434">
        <v>2326.7115589662226</v>
      </c>
      <c r="G44" s="434">
        <v>2407.5765195395861</v>
      </c>
      <c r="H44" s="434">
        <v>2402.5513604613466</v>
      </c>
      <c r="I44" s="434">
        <v>2286.4758516063202</v>
      </c>
      <c r="J44" s="434">
        <v>2408.870483565056</v>
      </c>
      <c r="K44" s="434">
        <v>2193.6690200677067</v>
      </c>
      <c r="L44" s="434">
        <v>2253.8392293408515</v>
      </c>
      <c r="M44" s="434">
        <v>2329.6149941960512</v>
      </c>
      <c r="N44" s="434">
        <v>2285.7194030886621</v>
      </c>
      <c r="O44" s="434">
        <v>2090.9137455190412</v>
      </c>
      <c r="P44" s="434">
        <v>1981.4831403300736</v>
      </c>
    </row>
    <row r="45" spans="1:16" ht="13.5" thickBot="1" x14ac:dyDescent="0.25">
      <c r="A45" s="5"/>
      <c r="B45" s="58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7" spans="1:16" x14ac:dyDescent="0.2">
      <c r="A47" s="520" t="s">
        <v>435</v>
      </c>
    </row>
    <row r="49" spans="1:37" s="11" customFormat="1" x14ac:dyDescent="0.2">
      <c r="A49" s="3" t="s">
        <v>442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538"/>
      <c r="U49" s="85"/>
      <c r="V49" s="85"/>
      <c r="W49" s="85"/>
      <c r="X49" s="85"/>
      <c r="Y49" s="85"/>
      <c r="Z49" s="85"/>
      <c r="AA49" s="85"/>
      <c r="AG49" s="220" t="s">
        <v>432</v>
      </c>
      <c r="AH49" s="324" t="s">
        <v>420</v>
      </c>
    </row>
    <row r="50" spans="1:37" s="11" customFormat="1" x14ac:dyDescent="0.2">
      <c r="A50" s="203" t="s">
        <v>444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538"/>
      <c r="U50" s="539"/>
      <c r="V50" s="85"/>
      <c r="W50" s="85"/>
      <c r="X50" s="85"/>
      <c r="Y50" s="85"/>
      <c r="Z50" s="85"/>
      <c r="AA50" s="538"/>
    </row>
    <row r="51" spans="1:37" s="11" customFormat="1" ht="13.5" thickBot="1" x14ac:dyDescent="0.25">
      <c r="A51" s="42" t="s">
        <v>68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538"/>
      <c r="U51" s="539"/>
      <c r="V51" s="85"/>
      <c r="W51" s="85"/>
      <c r="X51" s="85"/>
      <c r="Y51" s="85"/>
      <c r="Z51" s="85"/>
      <c r="AA51" s="85"/>
    </row>
    <row r="52" spans="1:37" x14ac:dyDescent="0.2">
      <c r="A52" s="357"/>
      <c r="B52" s="366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368"/>
      <c r="AC52" s="368"/>
      <c r="AD52" s="368"/>
      <c r="AE52" s="368"/>
      <c r="AF52" s="368"/>
      <c r="AG52" s="368"/>
      <c r="AH52" s="362"/>
    </row>
    <row r="53" spans="1:37" x14ac:dyDescent="0.2">
      <c r="A53" s="516"/>
      <c r="B53" s="531" t="s">
        <v>36</v>
      </c>
      <c r="C53" s="367">
        <v>1985</v>
      </c>
      <c r="D53" s="367">
        <v>1986</v>
      </c>
      <c r="E53" s="367">
        <v>1987</v>
      </c>
      <c r="F53" s="367">
        <v>1988</v>
      </c>
      <c r="G53" s="367">
        <v>1989</v>
      </c>
      <c r="H53" s="367">
        <v>1990</v>
      </c>
      <c r="I53" s="367">
        <v>1991</v>
      </c>
      <c r="J53" s="367">
        <v>1992</v>
      </c>
      <c r="K53" s="369">
        <v>1993</v>
      </c>
      <c r="L53" s="369">
        <v>1994</v>
      </c>
      <c r="M53" s="359">
        <v>1995</v>
      </c>
      <c r="N53" s="359">
        <v>1996</v>
      </c>
      <c r="O53" s="359">
        <v>1997</v>
      </c>
      <c r="P53" s="359">
        <v>1998</v>
      </c>
      <c r="Q53" s="359">
        <v>1999</v>
      </c>
      <c r="R53" s="359">
        <v>2000</v>
      </c>
      <c r="S53" s="359">
        <v>2001</v>
      </c>
      <c r="T53" s="359">
        <v>2002</v>
      </c>
      <c r="U53" s="359">
        <v>2003</v>
      </c>
      <c r="V53" s="359">
        <v>2004</v>
      </c>
      <c r="W53" s="359">
        <v>2005</v>
      </c>
      <c r="X53" s="359">
        <v>2006</v>
      </c>
      <c r="Y53" s="359">
        <v>2007</v>
      </c>
      <c r="Z53" s="359">
        <v>2008</v>
      </c>
      <c r="AA53" s="359">
        <v>2009</v>
      </c>
      <c r="AB53" s="540">
        <v>2010</v>
      </c>
      <c r="AC53" s="540">
        <v>2011</v>
      </c>
      <c r="AD53" s="540">
        <v>2012</v>
      </c>
      <c r="AE53" s="540">
        <v>2013</v>
      </c>
      <c r="AF53" s="540">
        <v>2014</v>
      </c>
      <c r="AG53" s="540">
        <v>2015</v>
      </c>
      <c r="AH53" s="523">
        <v>2016</v>
      </c>
    </row>
    <row r="54" spans="1:37" ht="13.5" thickBot="1" x14ac:dyDescent="0.25">
      <c r="A54" s="360"/>
      <c r="B54" s="360"/>
      <c r="C54" s="532"/>
      <c r="D54" s="532"/>
      <c r="E54" s="532"/>
      <c r="F54" s="532"/>
      <c r="G54" s="532"/>
      <c r="H54" s="532"/>
      <c r="I54" s="532"/>
      <c r="J54" s="532"/>
      <c r="K54" s="532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 t="s">
        <v>35</v>
      </c>
      <c r="AA54" s="370"/>
      <c r="AB54" s="365"/>
      <c r="AC54" s="365" t="s">
        <v>35</v>
      </c>
      <c r="AD54" s="365"/>
      <c r="AE54" s="365"/>
      <c r="AF54" s="365"/>
      <c r="AG54" s="365"/>
      <c r="AH54" s="525"/>
    </row>
    <row r="55" spans="1:37" x14ac:dyDescent="0.2">
      <c r="A55" s="2" t="s">
        <v>106</v>
      </c>
      <c r="AB55" s="49"/>
      <c r="AC55" s="49"/>
      <c r="AD55" s="49"/>
      <c r="AE55" s="49"/>
      <c r="AF55" s="49"/>
      <c r="AG55" s="49"/>
      <c r="AH55" s="518"/>
      <c r="AI55" s="57"/>
      <c r="AJ55" s="541"/>
      <c r="AK55" s="541"/>
    </row>
    <row r="56" spans="1:37" x14ac:dyDescent="0.2">
      <c r="A56" s="39"/>
      <c r="B56" s="11" t="s">
        <v>105</v>
      </c>
      <c r="C56" s="312">
        <v>98.7</v>
      </c>
      <c r="D56" s="312">
        <v>81.400000000000006</v>
      </c>
      <c r="E56" s="313">
        <v>87</v>
      </c>
      <c r="F56" s="313">
        <v>91.415999999999997</v>
      </c>
      <c r="G56" s="313">
        <v>92.962999999999994</v>
      </c>
      <c r="H56" s="313">
        <v>88.625</v>
      </c>
      <c r="I56" s="313">
        <v>86.742999999999995</v>
      </c>
      <c r="J56" s="313">
        <v>92.41419599999999</v>
      </c>
      <c r="K56" s="314">
        <v>93.199350820925574</v>
      </c>
      <c r="L56" s="314">
        <v>87.383712700724374</v>
      </c>
      <c r="M56" s="542">
        <v>72.720648760000003</v>
      </c>
      <c r="N56" s="542">
        <v>71.552617209999994</v>
      </c>
      <c r="O56" s="196">
        <v>74.253571759999986</v>
      </c>
      <c r="P56" s="196">
        <v>69.531011512749998</v>
      </c>
      <c r="Q56" s="196">
        <v>63.397428303500014</v>
      </c>
      <c r="R56" s="196">
        <v>67.144599862500002</v>
      </c>
      <c r="S56" s="196">
        <v>68.558207511250004</v>
      </c>
      <c r="T56" s="196">
        <v>56.312188199999994</v>
      </c>
      <c r="U56" s="196">
        <v>58.757303299999997</v>
      </c>
      <c r="V56" s="196">
        <v>53.051701307571577</v>
      </c>
      <c r="W56" s="196">
        <v>50.955178443399873</v>
      </c>
      <c r="X56" s="196">
        <v>57.336165097421642</v>
      </c>
      <c r="Y56" s="196">
        <v>56.752397767993486</v>
      </c>
      <c r="Z56" s="196">
        <v>54.999271860550614</v>
      </c>
      <c r="AA56" s="196">
        <v>55.169876032497754</v>
      </c>
      <c r="AB56" s="64">
        <v>57.326619160350234</v>
      </c>
      <c r="AC56" s="64">
        <v>58.953796102618128</v>
      </c>
      <c r="AD56" s="64">
        <v>62.281539622978897</v>
      </c>
      <c r="AE56" s="64">
        <v>68.99000012223425</v>
      </c>
      <c r="AF56" s="64">
        <v>72.342132715479508</v>
      </c>
      <c r="AG56" s="64">
        <v>71.716089445398595</v>
      </c>
      <c r="AH56" s="46" t="s">
        <v>11</v>
      </c>
      <c r="AI56" s="56"/>
      <c r="AJ56" s="543"/>
      <c r="AK56" s="543"/>
    </row>
    <row r="57" spans="1:37" x14ac:dyDescent="0.2">
      <c r="A57" s="2"/>
      <c r="B57" s="11" t="s">
        <v>104</v>
      </c>
      <c r="C57" s="312">
        <v>448.5</v>
      </c>
      <c r="D57" s="312">
        <v>488.1</v>
      </c>
      <c r="E57" s="313">
        <v>472.1</v>
      </c>
      <c r="F57" s="313">
        <v>494.21899999999999</v>
      </c>
      <c r="G57" s="313">
        <v>503.18099999999998</v>
      </c>
      <c r="H57" s="313">
        <v>485.74</v>
      </c>
      <c r="I57" s="313">
        <v>543.89099999999996</v>
      </c>
      <c r="J57" s="313">
        <v>564.05718999999999</v>
      </c>
      <c r="K57" s="314">
        <v>591.35</v>
      </c>
      <c r="L57" s="314">
        <v>632.70224931340158</v>
      </c>
      <c r="M57" s="542">
        <v>512.38236084217408</v>
      </c>
      <c r="N57" s="542">
        <v>624.35998862999998</v>
      </c>
      <c r="O57" s="196">
        <v>623.06857067999988</v>
      </c>
      <c r="P57" s="196">
        <v>617.56738954950004</v>
      </c>
      <c r="Q57" s="196">
        <v>673.22192211699996</v>
      </c>
      <c r="R57" s="196">
        <v>725.82821193350003</v>
      </c>
      <c r="S57" s="196">
        <v>760.02140945125007</v>
      </c>
      <c r="T57" s="196">
        <v>718.37070595</v>
      </c>
      <c r="U57" s="196">
        <v>602.35771139999997</v>
      </c>
      <c r="V57" s="196">
        <v>676.08881508719924</v>
      </c>
      <c r="W57" s="196">
        <v>709.95726148833251</v>
      </c>
      <c r="X57" s="196">
        <v>711.94984612501503</v>
      </c>
      <c r="Y57" s="196">
        <v>726.70664847263049</v>
      </c>
      <c r="Z57" s="196">
        <v>710.70765755238131</v>
      </c>
      <c r="AA57" s="196">
        <v>695.30486462138322</v>
      </c>
      <c r="AB57" s="473">
        <v>768.01708783340234</v>
      </c>
      <c r="AC57" s="473">
        <v>684.50312109691492</v>
      </c>
      <c r="AD57" s="473">
        <v>674.41782909153505</v>
      </c>
      <c r="AE57" s="473">
        <v>729.07431727877963</v>
      </c>
      <c r="AF57" s="473">
        <v>754.69693159931705</v>
      </c>
      <c r="AG57" s="473">
        <v>730.97669418442945</v>
      </c>
      <c r="AH57" s="473">
        <v>723.47650404206422</v>
      </c>
      <c r="AI57" s="56"/>
      <c r="AJ57" s="543"/>
      <c r="AK57" s="543"/>
    </row>
    <row r="58" spans="1:37" x14ac:dyDescent="0.2">
      <c r="A58" s="2"/>
      <c r="B58" s="11" t="s">
        <v>103</v>
      </c>
      <c r="C58" s="312">
        <v>58</v>
      </c>
      <c r="D58" s="312">
        <v>50.4</v>
      </c>
      <c r="E58" s="313">
        <v>58.4</v>
      </c>
      <c r="F58" s="313">
        <v>55.411000000000001</v>
      </c>
      <c r="G58" s="313">
        <v>47.381</v>
      </c>
      <c r="H58" s="313">
        <v>47.304000000000002</v>
      </c>
      <c r="I58" s="313">
        <v>49.383000000000003</v>
      </c>
      <c r="J58" s="313">
        <v>51.080600000000004</v>
      </c>
      <c r="K58" s="314">
        <v>63.926852310177694</v>
      </c>
      <c r="L58" s="314">
        <v>69.879181861869228</v>
      </c>
      <c r="M58" s="542">
        <v>63.321211587647063</v>
      </c>
      <c r="N58" s="542">
        <v>75.139616680000003</v>
      </c>
      <c r="O58" s="196">
        <v>95.720443979999999</v>
      </c>
      <c r="P58" s="196">
        <v>91.375725781624993</v>
      </c>
      <c r="Q58" s="196">
        <v>96.639695203125001</v>
      </c>
      <c r="R58" s="196">
        <v>85.32012216024998</v>
      </c>
      <c r="S58" s="196">
        <v>92.462495874999973</v>
      </c>
      <c r="T58" s="196">
        <v>101.50036469999999</v>
      </c>
      <c r="U58" s="196">
        <v>91.801834499999998</v>
      </c>
      <c r="V58" s="196">
        <v>77.396292532317972</v>
      </c>
      <c r="W58" s="196">
        <v>72.261867300000006</v>
      </c>
      <c r="X58" s="196">
        <v>83.646835499999995</v>
      </c>
      <c r="Y58" s="196">
        <v>85.648526000000004</v>
      </c>
      <c r="Z58" s="196">
        <v>90.105999199999999</v>
      </c>
      <c r="AA58" s="196">
        <v>86.106529600000016</v>
      </c>
      <c r="AB58" s="544">
        <v>90.482141200000001</v>
      </c>
      <c r="AC58" s="544">
        <v>86.626625854193605</v>
      </c>
      <c r="AD58" s="544">
        <v>82.506482101797275</v>
      </c>
      <c r="AE58" s="544">
        <v>82.95868608962401</v>
      </c>
      <c r="AF58" s="544">
        <v>84.582029360537703</v>
      </c>
      <c r="AG58" s="544">
        <v>84.04961510283988</v>
      </c>
      <c r="AH58" s="544">
        <v>80.566595513042088</v>
      </c>
      <c r="AI58" s="56"/>
      <c r="AJ58" s="543"/>
      <c r="AK58" s="543"/>
    </row>
    <row r="59" spans="1:37" x14ac:dyDescent="0.2">
      <c r="A59" s="2"/>
      <c r="B59" s="11" t="s">
        <v>102</v>
      </c>
      <c r="C59" s="312">
        <v>107.8</v>
      </c>
      <c r="D59" s="312">
        <v>120.3</v>
      </c>
      <c r="E59" s="313">
        <v>134.5</v>
      </c>
      <c r="F59" s="313">
        <v>152.43299999999999</v>
      </c>
      <c r="G59" s="313">
        <v>140.05700000000002</v>
      </c>
      <c r="H59" s="313">
        <v>127.51600000000001</v>
      </c>
      <c r="I59" s="313">
        <v>156.251</v>
      </c>
      <c r="J59" s="313">
        <v>155.51895880789121</v>
      </c>
      <c r="K59" s="314">
        <v>140.97105231389719</v>
      </c>
      <c r="L59" s="314">
        <v>138.75975444595105</v>
      </c>
      <c r="M59" s="542">
        <v>125.32155835</v>
      </c>
      <c r="N59" s="542">
        <v>138.57024570999999</v>
      </c>
      <c r="O59" s="196">
        <v>116.40890580000001</v>
      </c>
      <c r="P59" s="196">
        <v>117.486330612</v>
      </c>
      <c r="Q59" s="196">
        <v>123.29309334989473</v>
      </c>
      <c r="R59" s="196">
        <v>132.06676817350001</v>
      </c>
      <c r="S59" s="196">
        <v>141.8004018625</v>
      </c>
      <c r="T59" s="196">
        <v>103.91200444999998</v>
      </c>
      <c r="U59" s="196">
        <v>96.528433400000011</v>
      </c>
      <c r="V59" s="196">
        <v>96.915023369204434</v>
      </c>
      <c r="W59" s="196">
        <v>103.13309152501093</v>
      </c>
      <c r="X59" s="196">
        <v>114.93266544278438</v>
      </c>
      <c r="Y59" s="196">
        <v>100.85950943453403</v>
      </c>
      <c r="Z59" s="196">
        <v>106.20500173593371</v>
      </c>
      <c r="AA59" s="196">
        <v>108.99011999635326</v>
      </c>
      <c r="AB59" s="544">
        <v>113.06654388065924</v>
      </c>
      <c r="AC59" s="544">
        <v>101.61566217284469</v>
      </c>
      <c r="AD59" s="544">
        <v>83.567518121383898</v>
      </c>
      <c r="AE59" s="544">
        <v>99.369347198211926</v>
      </c>
      <c r="AF59" s="544">
        <v>97.116963931334482</v>
      </c>
      <c r="AG59" s="544">
        <v>104.06899261396443</v>
      </c>
      <c r="AH59" s="544">
        <v>87.640391128649156</v>
      </c>
      <c r="AI59" s="56"/>
      <c r="AJ59" s="543"/>
      <c r="AK59" s="543"/>
    </row>
    <row r="60" spans="1:37" x14ac:dyDescent="0.2">
      <c r="A60" s="2"/>
      <c r="B60" s="533" t="s">
        <v>101</v>
      </c>
      <c r="C60" s="312">
        <v>235.7</v>
      </c>
      <c r="D60" s="312">
        <v>190</v>
      </c>
      <c r="E60" s="313">
        <v>246.9</v>
      </c>
      <c r="F60" s="313">
        <v>249.34</v>
      </c>
      <c r="G60" s="313">
        <v>255.96600000000001</v>
      </c>
      <c r="H60" s="313">
        <v>217.34899999999999</v>
      </c>
      <c r="I60" s="313">
        <v>212.977</v>
      </c>
      <c r="J60" s="313">
        <v>224.709227</v>
      </c>
      <c r="K60" s="314">
        <v>273.77442043679224</v>
      </c>
      <c r="L60" s="314">
        <v>273.89013790993357</v>
      </c>
      <c r="M60" s="542">
        <v>224.69548028000003</v>
      </c>
      <c r="N60" s="542">
        <v>284.49833458220274</v>
      </c>
      <c r="O60" s="196">
        <v>335.87530015779731</v>
      </c>
      <c r="P60" s="196">
        <v>341.97167745999991</v>
      </c>
      <c r="Q60" s="196">
        <v>391.39274953333336</v>
      </c>
      <c r="R60" s="196">
        <v>392.74962826666666</v>
      </c>
      <c r="S60" s="196">
        <v>374.8864918000001</v>
      </c>
      <c r="T60" s="196">
        <v>283.39481979999999</v>
      </c>
      <c r="U60" s="196">
        <v>373.58556239999996</v>
      </c>
      <c r="V60" s="196">
        <v>340.94372348859866</v>
      </c>
      <c r="W60" s="196">
        <v>413.58579550000007</v>
      </c>
      <c r="X60" s="196">
        <v>358.79918664999997</v>
      </c>
      <c r="Y60" s="196">
        <v>303.78873554999996</v>
      </c>
      <c r="Z60" s="196">
        <v>349.20241569999996</v>
      </c>
      <c r="AA60" s="196">
        <v>354.88681200000002</v>
      </c>
      <c r="AB60" s="544">
        <v>364.46518120000007</v>
      </c>
      <c r="AC60" s="544">
        <v>313.15111379999996</v>
      </c>
      <c r="AD60" s="544">
        <v>373.60594992848121</v>
      </c>
      <c r="AE60" s="544">
        <v>354.64647749999995</v>
      </c>
      <c r="AF60" s="544">
        <v>373.81924103388218</v>
      </c>
      <c r="AG60" s="544">
        <v>394.2186105451749</v>
      </c>
      <c r="AH60" s="544">
        <v>371.51328317669544</v>
      </c>
      <c r="AI60" s="56"/>
      <c r="AJ60" s="543"/>
      <c r="AK60" s="543"/>
    </row>
    <row r="61" spans="1:37" x14ac:dyDescent="0.2">
      <c r="A61" s="2"/>
      <c r="B61" s="11" t="s">
        <v>100</v>
      </c>
      <c r="C61" s="312">
        <v>24</v>
      </c>
      <c r="D61" s="312">
        <v>28</v>
      </c>
      <c r="E61" s="313">
        <v>27.4</v>
      </c>
      <c r="F61" s="313">
        <v>26.667000000000002</v>
      </c>
      <c r="G61" s="313">
        <v>29.867999999999999</v>
      </c>
      <c r="H61" s="313">
        <v>19.687999999999999</v>
      </c>
      <c r="I61" s="313">
        <v>22.786999999999999</v>
      </c>
      <c r="J61" s="313">
        <v>25.240904999999998</v>
      </c>
      <c r="K61" s="314">
        <v>23.85978209999999</v>
      </c>
      <c r="L61" s="314">
        <v>25.177230530589835</v>
      </c>
      <c r="M61" s="542">
        <v>24.097625212645958</v>
      </c>
      <c r="N61" s="542">
        <v>28.438613619999991</v>
      </c>
      <c r="O61" s="196">
        <v>26.248545509999996</v>
      </c>
      <c r="P61" s="196">
        <v>25.297564961688593</v>
      </c>
      <c r="Q61" s="196">
        <v>26.118346858010234</v>
      </c>
      <c r="R61" s="196">
        <v>18.985995691951391</v>
      </c>
      <c r="S61" s="196">
        <v>13.303130626770836</v>
      </c>
      <c r="T61" s="196">
        <v>11.2580794</v>
      </c>
      <c r="U61" s="196">
        <v>16.364634800000001</v>
      </c>
      <c r="V61" s="196">
        <v>14.378199806691031</v>
      </c>
      <c r="W61" s="196">
        <v>24.087449635425838</v>
      </c>
      <c r="X61" s="196">
        <v>24.480419695643008</v>
      </c>
      <c r="Y61" s="196">
        <v>20.066087073515018</v>
      </c>
      <c r="Z61" s="196">
        <v>15.34941985291352</v>
      </c>
      <c r="AA61" s="196">
        <v>13.87660293614036</v>
      </c>
      <c r="AB61" s="544">
        <v>14.439325550886007</v>
      </c>
      <c r="AC61" s="544">
        <v>14.828472889007449</v>
      </c>
      <c r="AD61" s="544">
        <v>14.442969971143667</v>
      </c>
      <c r="AE61" s="544">
        <v>13.680695644027766</v>
      </c>
      <c r="AF61" s="544">
        <v>13.76118420965795</v>
      </c>
      <c r="AG61" s="544">
        <v>13.912068844572531</v>
      </c>
      <c r="AH61" s="544">
        <v>18.784638299689384</v>
      </c>
      <c r="AI61" s="56"/>
      <c r="AJ61" s="543"/>
      <c r="AK61" s="543"/>
    </row>
    <row r="62" spans="1:37" x14ac:dyDescent="0.2">
      <c r="A62" s="2"/>
      <c r="B62" s="534" t="s">
        <v>78</v>
      </c>
      <c r="C62" s="535">
        <v>972.7</v>
      </c>
      <c r="D62" s="535">
        <v>958.19999999999993</v>
      </c>
      <c r="E62" s="535">
        <v>1026.3</v>
      </c>
      <c r="F62" s="535">
        <v>1069.4859999999999</v>
      </c>
      <c r="G62" s="535">
        <v>1069.4159999999999</v>
      </c>
      <c r="H62" s="535">
        <v>986.22199999999987</v>
      </c>
      <c r="I62" s="535">
        <v>1072.0320000000002</v>
      </c>
      <c r="J62" s="535">
        <v>1113.0210768078909</v>
      </c>
      <c r="K62" s="535">
        <v>1187.0814579817927</v>
      </c>
      <c r="L62" s="535">
        <v>1227.7922667624698</v>
      </c>
      <c r="M62" s="535">
        <v>1022.5388850324672</v>
      </c>
      <c r="N62" s="535">
        <v>1222.5594164322029</v>
      </c>
      <c r="O62" s="535">
        <v>1271.5753378877971</v>
      </c>
      <c r="P62" s="535">
        <v>1263.2296998775635</v>
      </c>
      <c r="Q62" s="535">
        <v>1374.0632353648634</v>
      </c>
      <c r="R62" s="535">
        <v>1422.095326088368</v>
      </c>
      <c r="S62" s="535">
        <v>1451.032137126771</v>
      </c>
      <c r="T62" s="535">
        <v>1274.7481625</v>
      </c>
      <c r="U62" s="535">
        <v>1239.3954798</v>
      </c>
      <c r="V62" s="535">
        <v>1258.7737555915828</v>
      </c>
      <c r="W62" s="535">
        <v>1373.9806438921694</v>
      </c>
      <c r="X62" s="535">
        <v>1351.1451185108638</v>
      </c>
      <c r="Y62" s="535">
        <v>1293.821904298673</v>
      </c>
      <c r="Z62" s="535">
        <v>1326.5697659017792</v>
      </c>
      <c r="AA62" s="535">
        <v>1314.3348051863748</v>
      </c>
      <c r="AB62" s="545">
        <v>1407.7968988252981</v>
      </c>
      <c r="AC62" s="545">
        <v>1259.6787919155788</v>
      </c>
      <c r="AD62" s="545">
        <v>1290.8222888373198</v>
      </c>
      <c r="AE62" s="545">
        <v>1348.7195238328777</v>
      </c>
      <c r="AF62" s="545">
        <v>1396.318482850209</v>
      </c>
      <c r="AG62" s="545">
        <v>1398.9420707363797</v>
      </c>
      <c r="AH62" s="545">
        <v>1281.9814121601403</v>
      </c>
      <c r="AI62" s="56"/>
      <c r="AJ62" s="543"/>
      <c r="AK62" s="543"/>
    </row>
    <row r="63" spans="1:37" x14ac:dyDescent="0.2">
      <c r="A63" s="59"/>
      <c r="B63" s="533"/>
      <c r="C63" s="535"/>
      <c r="D63" s="535"/>
      <c r="E63" s="535"/>
      <c r="F63" s="535"/>
      <c r="G63" s="535"/>
      <c r="H63" s="535"/>
      <c r="I63" s="535"/>
      <c r="J63" s="535"/>
      <c r="K63" s="535"/>
      <c r="L63" s="535"/>
      <c r="M63" s="535"/>
      <c r="N63" s="535"/>
      <c r="O63" s="535"/>
      <c r="P63" s="535"/>
      <c r="Q63" s="535"/>
      <c r="R63" s="535"/>
      <c r="S63" s="535"/>
      <c r="T63" s="535"/>
      <c r="U63" s="535"/>
      <c r="V63" s="535"/>
      <c r="W63" s="535"/>
      <c r="X63" s="535"/>
      <c r="Y63" s="535"/>
      <c r="Z63" s="535"/>
      <c r="AA63" s="535"/>
      <c r="AB63" s="49"/>
      <c r="AC63" s="49"/>
      <c r="AD63" s="49"/>
      <c r="AE63" s="49"/>
      <c r="AF63" s="49"/>
      <c r="AG63" s="49"/>
      <c r="AH63" s="49"/>
      <c r="AI63" s="56"/>
      <c r="AJ63" s="543"/>
      <c r="AK63" s="543"/>
    </row>
    <row r="64" spans="1:37" x14ac:dyDescent="0.2">
      <c r="A64" s="2" t="s">
        <v>99</v>
      </c>
      <c r="B64" s="53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542"/>
      <c r="N64" s="542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518"/>
      <c r="AC64" s="518"/>
      <c r="AD64" s="518"/>
      <c r="AE64" s="518"/>
      <c r="AF64" s="518"/>
      <c r="AG64" s="518"/>
      <c r="AH64" s="518"/>
      <c r="AI64" s="56"/>
      <c r="AJ64" s="543"/>
      <c r="AK64" s="543"/>
    </row>
    <row r="65" spans="1:37" x14ac:dyDescent="0.2">
      <c r="A65" s="2"/>
      <c r="B65" s="533" t="s">
        <v>98</v>
      </c>
      <c r="C65" s="312">
        <v>135</v>
      </c>
      <c r="D65" s="312">
        <v>150.4</v>
      </c>
      <c r="E65" s="313">
        <v>148.76700000000002</v>
      </c>
      <c r="F65" s="313">
        <v>146.20100000000002</v>
      </c>
      <c r="G65" s="313">
        <v>124.21799999999999</v>
      </c>
      <c r="H65" s="313">
        <v>99.657000000000011</v>
      </c>
      <c r="I65" s="313">
        <v>96.694999999999993</v>
      </c>
      <c r="J65" s="313">
        <v>95.364183999999995</v>
      </c>
      <c r="K65" s="314">
        <v>98.031206000000012</v>
      </c>
      <c r="L65" s="314">
        <v>104.91399507050001</v>
      </c>
      <c r="M65" s="542">
        <v>77.952648909499985</v>
      </c>
      <c r="N65" s="542">
        <v>79.762731520000003</v>
      </c>
      <c r="O65" s="196">
        <v>77.677347574999985</v>
      </c>
      <c r="P65" s="196">
        <v>72.495618977500001</v>
      </c>
      <c r="Q65" s="196">
        <v>78.453880822499997</v>
      </c>
      <c r="R65" s="196">
        <v>67.271109827000004</v>
      </c>
      <c r="S65" s="196">
        <v>54.793632647999999</v>
      </c>
      <c r="T65" s="196">
        <v>42.712946924999997</v>
      </c>
      <c r="U65" s="196">
        <v>55.760394024999997</v>
      </c>
      <c r="V65" s="196">
        <v>44.10031566527384</v>
      </c>
      <c r="W65" s="196">
        <v>46.064357151304527</v>
      </c>
      <c r="X65" s="196">
        <v>49.730937452772459</v>
      </c>
      <c r="Y65" s="196">
        <v>41.064624130027333</v>
      </c>
      <c r="Z65" s="196">
        <v>43.337683237106368</v>
      </c>
      <c r="AA65" s="196">
        <v>43.600113269140856</v>
      </c>
      <c r="AB65" s="473">
        <v>42.842415755127881</v>
      </c>
      <c r="AC65" s="473">
        <v>46.837534532590013</v>
      </c>
      <c r="AD65" s="473">
        <v>42.957300811741277</v>
      </c>
      <c r="AE65" s="473">
        <v>50.637516996433817</v>
      </c>
      <c r="AF65" s="473">
        <v>49.504645689318728</v>
      </c>
      <c r="AG65" s="473">
        <v>50.917410306968989</v>
      </c>
      <c r="AH65" s="473">
        <v>49.504025085445349</v>
      </c>
      <c r="AI65" s="56"/>
      <c r="AJ65" s="543"/>
      <c r="AK65" s="543"/>
    </row>
    <row r="66" spans="1:37" x14ac:dyDescent="0.2">
      <c r="A66" s="2"/>
      <c r="B66" s="533" t="s">
        <v>97</v>
      </c>
      <c r="C66" s="312">
        <v>96.1</v>
      </c>
      <c r="D66" s="312">
        <v>80</v>
      </c>
      <c r="E66" s="313">
        <v>78.05</v>
      </c>
      <c r="F66" s="313">
        <v>62.7</v>
      </c>
      <c r="G66" s="313">
        <v>80.150000000000006</v>
      </c>
      <c r="H66" s="313">
        <v>61</v>
      </c>
      <c r="I66" s="313">
        <v>58.35</v>
      </c>
      <c r="J66" s="313">
        <v>85.805408</v>
      </c>
      <c r="K66" s="314">
        <v>42.55</v>
      </c>
      <c r="L66" s="314">
        <v>60.433770891307525</v>
      </c>
      <c r="M66" s="542">
        <v>41.384970782562405</v>
      </c>
      <c r="N66" s="542">
        <v>52.577761854999991</v>
      </c>
      <c r="O66" s="196">
        <v>32.951589845000001</v>
      </c>
      <c r="P66" s="196">
        <v>26.906533781029413</v>
      </c>
      <c r="Q66" s="196">
        <v>29.454964182170592</v>
      </c>
      <c r="R66" s="196">
        <v>27.239164449189705</v>
      </c>
      <c r="S66" s="196">
        <v>24.982270487610293</v>
      </c>
      <c r="T66" s="196">
        <v>21.927632668691558</v>
      </c>
      <c r="U66" s="196">
        <v>29.157584330947813</v>
      </c>
      <c r="V66" s="196">
        <v>34.093744308572866</v>
      </c>
      <c r="W66" s="196">
        <v>31.535626156245577</v>
      </c>
      <c r="X66" s="196">
        <v>35.786846567214766</v>
      </c>
      <c r="Y66" s="196">
        <v>34.752225623896031</v>
      </c>
      <c r="Z66" s="196">
        <v>30.453092709016307</v>
      </c>
      <c r="AA66" s="196">
        <v>27.739552821141398</v>
      </c>
      <c r="AB66" s="544">
        <v>24.41624523710253</v>
      </c>
      <c r="AC66" s="544">
        <v>24.475599041076535</v>
      </c>
      <c r="AD66" s="544">
        <v>23.29519359682347</v>
      </c>
      <c r="AE66" s="544">
        <v>23.267347689650506</v>
      </c>
      <c r="AF66" s="544">
        <v>24.777063349685321</v>
      </c>
      <c r="AG66" s="544">
        <v>23.515370409271156</v>
      </c>
      <c r="AH66" s="544">
        <v>24.255246477996216</v>
      </c>
      <c r="AI66" s="56"/>
      <c r="AJ66" s="543"/>
      <c r="AK66" s="543"/>
    </row>
    <row r="67" spans="1:37" x14ac:dyDescent="0.2">
      <c r="A67" s="2"/>
      <c r="B67" s="533" t="s">
        <v>96</v>
      </c>
      <c r="C67" s="312">
        <v>228.5</v>
      </c>
      <c r="D67" s="312">
        <v>118.2</v>
      </c>
      <c r="E67" s="313">
        <v>133.5</v>
      </c>
      <c r="F67" s="313">
        <v>131.55000000000001</v>
      </c>
      <c r="G67" s="313">
        <v>123.45</v>
      </c>
      <c r="H67" s="313">
        <v>100.15</v>
      </c>
      <c r="I67" s="313">
        <v>101.8</v>
      </c>
      <c r="J67" s="313">
        <v>213.74550000000002</v>
      </c>
      <c r="K67" s="314">
        <v>122.4</v>
      </c>
      <c r="L67" s="314">
        <v>114.5562859743122</v>
      </c>
      <c r="M67" s="542">
        <v>99.38991796114621</v>
      </c>
      <c r="N67" s="542">
        <v>94.967015631578946</v>
      </c>
      <c r="O67" s="196">
        <v>66.831594749999994</v>
      </c>
      <c r="P67" s="196">
        <v>69.436490000000006</v>
      </c>
      <c r="Q67" s="196">
        <v>56.230039999999995</v>
      </c>
      <c r="R67" s="196">
        <v>49.148194999999994</v>
      </c>
      <c r="S67" s="196">
        <v>47.754810000000013</v>
      </c>
      <c r="T67" s="196">
        <v>44.366045</v>
      </c>
      <c r="U67" s="196">
        <v>40.610785</v>
      </c>
      <c r="V67" s="196">
        <v>44.178941256994534</v>
      </c>
      <c r="W67" s="196">
        <v>77.065163585124267</v>
      </c>
      <c r="X67" s="196">
        <v>60.970901267808983</v>
      </c>
      <c r="Y67" s="196">
        <v>55.869160907599067</v>
      </c>
      <c r="Z67" s="196">
        <v>55.874342031323387</v>
      </c>
      <c r="AA67" s="196">
        <v>61.690614215906464</v>
      </c>
      <c r="AB67" s="544">
        <v>60.844519003454927</v>
      </c>
      <c r="AC67" s="544">
        <v>59.742863826360335</v>
      </c>
      <c r="AD67" s="544">
        <v>49.216909144172128</v>
      </c>
      <c r="AE67" s="544">
        <v>56.260642729833997</v>
      </c>
      <c r="AF67" s="544">
        <v>56.115660751850299</v>
      </c>
      <c r="AG67" s="544">
        <v>54.375424513479338</v>
      </c>
      <c r="AH67" s="544">
        <v>52.672759377871081</v>
      </c>
      <c r="AI67" s="56"/>
      <c r="AJ67" s="543"/>
      <c r="AK67" s="543"/>
    </row>
    <row r="68" spans="1:37" x14ac:dyDescent="0.2">
      <c r="A68" s="2"/>
      <c r="B68" s="533" t="s">
        <v>95</v>
      </c>
      <c r="C68" s="312">
        <v>232.9</v>
      </c>
      <c r="D68" s="312">
        <v>256.2</v>
      </c>
      <c r="E68" s="313">
        <v>254.25</v>
      </c>
      <c r="F68" s="313">
        <v>270.55</v>
      </c>
      <c r="G68" s="313">
        <v>256.5</v>
      </c>
      <c r="H68" s="313">
        <v>231.45</v>
      </c>
      <c r="I68" s="313">
        <v>227.75</v>
      </c>
      <c r="J68" s="313">
        <v>255.13452600000002</v>
      </c>
      <c r="K68" s="314">
        <v>216.35</v>
      </c>
      <c r="L68" s="314">
        <v>225.74428036932207</v>
      </c>
      <c r="M68" s="542">
        <v>200.75800394949792</v>
      </c>
      <c r="N68" s="542">
        <v>212.57461381749999</v>
      </c>
      <c r="O68" s="196">
        <v>209.86878625499997</v>
      </c>
      <c r="P68" s="196">
        <v>187.27108891443999</v>
      </c>
      <c r="Q68" s="196">
        <v>183.41711384661073</v>
      </c>
      <c r="R68" s="196">
        <v>177.86722172838978</v>
      </c>
      <c r="S68" s="196">
        <v>209.35733412705073</v>
      </c>
      <c r="T68" s="196">
        <v>177.68333141748366</v>
      </c>
      <c r="U68" s="196">
        <v>159.42320273713656</v>
      </c>
      <c r="V68" s="196">
        <v>143.3419123598764</v>
      </c>
      <c r="W68" s="196">
        <v>157.19935354696517</v>
      </c>
      <c r="X68" s="196">
        <v>157.79356590073354</v>
      </c>
      <c r="Y68" s="196">
        <v>126.11558936341737</v>
      </c>
      <c r="Z68" s="196">
        <v>149.15109487429467</v>
      </c>
      <c r="AA68" s="196">
        <v>145.95368105391492</v>
      </c>
      <c r="AB68" s="544">
        <v>162.3141380608204</v>
      </c>
      <c r="AC68" s="544">
        <v>151.37601165487243</v>
      </c>
      <c r="AD68" s="544">
        <v>150.84852895605439</v>
      </c>
      <c r="AE68" s="544">
        <v>141.21163433290903</v>
      </c>
      <c r="AF68" s="544">
        <v>149.93334583920881</v>
      </c>
      <c r="AG68" s="544">
        <v>152.55883082411438</v>
      </c>
      <c r="AH68" s="544">
        <v>154.46537263237238</v>
      </c>
      <c r="AI68" s="56"/>
      <c r="AJ68" s="543"/>
      <c r="AK68" s="543"/>
    </row>
    <row r="69" spans="1:37" x14ac:dyDescent="0.2">
      <c r="A69" s="2"/>
      <c r="B69" s="533" t="s">
        <v>94</v>
      </c>
      <c r="C69" s="312">
        <v>307.39999999999998</v>
      </c>
      <c r="D69" s="312">
        <v>337.6</v>
      </c>
      <c r="E69" s="313">
        <v>283.62599999999998</v>
      </c>
      <c r="F69" s="313">
        <v>343.63100000000003</v>
      </c>
      <c r="G69" s="313">
        <v>307.58100000000002</v>
      </c>
      <c r="H69" s="313">
        <v>306.05600000000004</v>
      </c>
      <c r="I69" s="313">
        <v>311.60400000000004</v>
      </c>
      <c r="J69" s="313">
        <v>320.28593000000001</v>
      </c>
      <c r="K69" s="314">
        <v>310.16590099999996</v>
      </c>
      <c r="L69" s="314">
        <v>289.3109550172482</v>
      </c>
      <c r="M69" s="542">
        <v>242.793645</v>
      </c>
      <c r="N69" s="542">
        <v>237.46475069000002</v>
      </c>
      <c r="O69" s="196">
        <v>195.11842504000001</v>
      </c>
      <c r="P69" s="196">
        <v>191.67363046808822</v>
      </c>
      <c r="Q69" s="196">
        <v>172.41319346779412</v>
      </c>
      <c r="R69" s="196">
        <v>156.05347137226005</v>
      </c>
      <c r="S69" s="196">
        <v>107.42090892764706</v>
      </c>
      <c r="T69" s="196">
        <v>116.51094455</v>
      </c>
      <c r="U69" s="196">
        <v>126.31438680000001</v>
      </c>
      <c r="V69" s="196">
        <v>168.30155224999999</v>
      </c>
      <c r="W69" s="196">
        <v>133.19840750000003</v>
      </c>
      <c r="X69" s="196">
        <v>123.66521299999999</v>
      </c>
      <c r="Y69" s="196">
        <v>122.07556149999998</v>
      </c>
      <c r="Z69" s="196">
        <v>116.04073889999998</v>
      </c>
      <c r="AA69" s="196">
        <v>108.45117750000001</v>
      </c>
      <c r="AB69" s="544">
        <v>109.35120999999999</v>
      </c>
      <c r="AC69" s="544">
        <v>102.35440560000001</v>
      </c>
      <c r="AD69" s="544">
        <v>89.529195321598579</v>
      </c>
      <c r="AE69" s="544">
        <v>91.0742075</v>
      </c>
      <c r="AF69" s="544">
        <v>93.026220424560393</v>
      </c>
      <c r="AG69" s="544">
        <v>90.961253936802052</v>
      </c>
      <c r="AH69" s="544">
        <v>82.487065218469994</v>
      </c>
      <c r="AI69" s="56"/>
      <c r="AJ69" s="543"/>
      <c r="AK69" s="543"/>
    </row>
    <row r="70" spans="1:37" x14ac:dyDescent="0.2">
      <c r="A70" s="2"/>
      <c r="B70" s="55" t="s">
        <v>93</v>
      </c>
      <c r="C70" s="312">
        <v>12.1</v>
      </c>
      <c r="D70" s="312">
        <v>15</v>
      </c>
      <c r="E70" s="313">
        <v>15.246</v>
      </c>
      <c r="F70" s="313">
        <v>21.44</v>
      </c>
      <c r="G70" s="313">
        <v>26.716000000000001</v>
      </c>
      <c r="H70" s="313">
        <v>29.630999999999997</v>
      </c>
      <c r="I70" s="313">
        <v>34.954999999999998</v>
      </c>
      <c r="J70" s="313">
        <v>38.354399999999998</v>
      </c>
      <c r="K70" s="314">
        <v>51.144282000000004</v>
      </c>
      <c r="L70" s="314">
        <v>53.032503999999996</v>
      </c>
      <c r="M70" s="542">
        <v>49.20651500000001</v>
      </c>
      <c r="N70" s="542">
        <v>61.424190999999993</v>
      </c>
      <c r="O70" s="196">
        <v>66.069477250000006</v>
      </c>
      <c r="P70" s="196">
        <v>67.22372</v>
      </c>
      <c r="Q70" s="196">
        <v>70.381657500000003</v>
      </c>
      <c r="R70" s="196">
        <v>61.813249999999996</v>
      </c>
      <c r="S70" s="196">
        <v>59.57526</v>
      </c>
      <c r="T70" s="196">
        <v>53.024791999999998</v>
      </c>
      <c r="U70" s="196">
        <v>61.677209680000004</v>
      </c>
      <c r="V70" s="196">
        <v>65.526542490625616</v>
      </c>
      <c r="W70" s="196">
        <v>86.883943954835786</v>
      </c>
      <c r="X70" s="196">
        <v>71.796150000000011</v>
      </c>
      <c r="Y70" s="196">
        <v>68.287440000000004</v>
      </c>
      <c r="Z70" s="196">
        <v>72.89670000000001</v>
      </c>
      <c r="AA70" s="196">
        <v>77.727199999999996</v>
      </c>
      <c r="AB70" s="544">
        <v>78.958979999999997</v>
      </c>
      <c r="AC70" s="544">
        <v>77.740825587220328</v>
      </c>
      <c r="AD70" s="544">
        <v>65.209619000000004</v>
      </c>
      <c r="AE70" s="544">
        <v>68.910785799999999</v>
      </c>
      <c r="AF70" s="544">
        <v>67.869907078783555</v>
      </c>
      <c r="AG70" s="544">
        <v>72.020042165266233</v>
      </c>
      <c r="AH70" s="544">
        <v>69.312190000000001</v>
      </c>
      <c r="AI70" s="56"/>
      <c r="AJ70" s="543"/>
      <c r="AK70" s="543"/>
    </row>
    <row r="71" spans="1:37" x14ac:dyDescent="0.2">
      <c r="A71" s="39"/>
      <c r="B71" s="39" t="s">
        <v>78</v>
      </c>
      <c r="C71" s="535">
        <v>1012</v>
      </c>
      <c r="D71" s="535">
        <v>957.4</v>
      </c>
      <c r="E71" s="535">
        <v>913.43899999999996</v>
      </c>
      <c r="F71" s="535">
        <v>976.07200000000012</v>
      </c>
      <c r="G71" s="535">
        <v>918.61500000000001</v>
      </c>
      <c r="H71" s="535">
        <v>827.94400000000007</v>
      </c>
      <c r="I71" s="535">
        <v>831.15400000000011</v>
      </c>
      <c r="J71" s="535">
        <v>1008.689948</v>
      </c>
      <c r="K71" s="535">
        <v>840.641389</v>
      </c>
      <c r="L71" s="535">
        <v>847.99179132269001</v>
      </c>
      <c r="M71" s="535">
        <v>711.48570160270651</v>
      </c>
      <c r="N71" s="535">
        <v>738.77106451407883</v>
      </c>
      <c r="O71" s="535">
        <v>648.51722071499989</v>
      </c>
      <c r="P71" s="535">
        <v>615.00708214105759</v>
      </c>
      <c r="Q71" s="535">
        <v>590.35084981907539</v>
      </c>
      <c r="R71" s="535">
        <v>539.3924123768395</v>
      </c>
      <c r="S71" s="535">
        <v>503.88421619030817</v>
      </c>
      <c r="T71" s="535">
        <v>456.22569256117521</v>
      </c>
      <c r="U71" s="535">
        <v>472.94356257308436</v>
      </c>
      <c r="V71" s="535">
        <v>499.54300833134323</v>
      </c>
      <c r="W71" s="535">
        <v>531.94685189447534</v>
      </c>
      <c r="X71" s="535">
        <v>499.74361418852976</v>
      </c>
      <c r="Y71" s="535">
        <v>448.16460152493983</v>
      </c>
      <c r="Z71" s="535">
        <v>467.75365175174068</v>
      </c>
      <c r="AA71" s="535">
        <v>465.16233886010366</v>
      </c>
      <c r="AB71" s="545">
        <v>478.72750805650571</v>
      </c>
      <c r="AC71" s="545">
        <v>462.52724024211966</v>
      </c>
      <c r="AD71" s="545">
        <v>421.0567468303899</v>
      </c>
      <c r="AE71" s="545">
        <v>431.36213504882733</v>
      </c>
      <c r="AF71" s="545">
        <v>441.22684313340716</v>
      </c>
      <c r="AG71" s="545">
        <v>444.3483321559022</v>
      </c>
      <c r="AH71" s="545">
        <v>432.69665879215495</v>
      </c>
      <c r="AI71" s="56"/>
      <c r="AJ71" s="543"/>
      <c r="AK71" s="543"/>
    </row>
    <row r="72" spans="1:37" x14ac:dyDescent="0.2">
      <c r="A72" s="2"/>
      <c r="B72" s="55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542"/>
      <c r="N72" s="542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I72" s="56"/>
      <c r="AJ72" s="543"/>
      <c r="AK72" s="543"/>
    </row>
    <row r="73" spans="1:37" x14ac:dyDescent="0.2">
      <c r="A73" s="59" t="s">
        <v>92</v>
      </c>
      <c r="B73" s="12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542"/>
      <c r="N73" s="542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546"/>
      <c r="AC73" s="546"/>
      <c r="AD73" s="546"/>
      <c r="AE73" s="546"/>
      <c r="AF73" s="546"/>
      <c r="AG73" s="546"/>
      <c r="AH73" s="546"/>
      <c r="AI73" s="56"/>
      <c r="AJ73" s="543"/>
      <c r="AK73" s="543"/>
    </row>
    <row r="74" spans="1:37" x14ac:dyDescent="0.2">
      <c r="A74" s="59"/>
      <c r="B74" s="519" t="s">
        <v>392</v>
      </c>
      <c r="C74" s="312">
        <v>17.399999999999999</v>
      </c>
      <c r="D74" s="312">
        <v>12.8</v>
      </c>
      <c r="E74" s="313">
        <v>12.02</v>
      </c>
      <c r="F74" s="313">
        <v>11.888</v>
      </c>
      <c r="G74" s="313">
        <v>12.255000000000001</v>
      </c>
      <c r="H74" s="313">
        <v>12.576999999999998</v>
      </c>
      <c r="I74" s="313">
        <v>19.977999999999998</v>
      </c>
      <c r="J74" s="313">
        <v>16.823474000000001</v>
      </c>
      <c r="K74" s="314">
        <v>11.373072000000002</v>
      </c>
      <c r="L74" s="314">
        <v>11.915459500000001</v>
      </c>
      <c r="M74" s="542">
        <v>10.901694340000001</v>
      </c>
      <c r="N74" s="542">
        <v>9.7049473125373176</v>
      </c>
      <c r="O74" s="196">
        <v>9.5848152221485421</v>
      </c>
      <c r="P74" s="196">
        <v>12.881075000000001</v>
      </c>
      <c r="Q74" s="196">
        <v>12.378629999999999</v>
      </c>
      <c r="R74" s="196">
        <v>12.870275999999999</v>
      </c>
      <c r="S74" s="196">
        <v>10.987531000000001</v>
      </c>
      <c r="T74" s="196">
        <v>10.347312000000001</v>
      </c>
      <c r="U74" s="196">
        <v>11.8645496</v>
      </c>
      <c r="V74" s="196">
        <v>9.6429822857142877</v>
      </c>
      <c r="W74" s="196">
        <v>9.9448250000000016</v>
      </c>
      <c r="X74" s="196">
        <v>9.6377165352697087</v>
      </c>
      <c r="Y74" s="196">
        <v>9.7259821088352201</v>
      </c>
      <c r="Z74" s="196">
        <v>9.3061199999999999</v>
      </c>
      <c r="AA74" s="196">
        <v>11.615483623318385</v>
      </c>
      <c r="AB74" s="544">
        <v>11.851409632385122</v>
      </c>
      <c r="AC74" s="544">
        <v>11.282962768520219</v>
      </c>
      <c r="AD74" s="544">
        <v>11.50475</v>
      </c>
      <c r="AE74" s="544">
        <v>14.481365740000003</v>
      </c>
      <c r="AF74" s="544">
        <v>12.875723267121257</v>
      </c>
      <c r="AG74" s="544">
        <v>14.867254077425185</v>
      </c>
      <c r="AH74" s="9" t="s">
        <v>11</v>
      </c>
      <c r="AI74" s="56"/>
      <c r="AJ74" s="543"/>
      <c r="AK74" s="543"/>
    </row>
    <row r="75" spans="1:37" x14ac:dyDescent="0.2">
      <c r="A75" s="59"/>
      <c r="B75" s="519" t="s">
        <v>90</v>
      </c>
      <c r="C75" s="312">
        <v>60.4</v>
      </c>
      <c r="D75" s="312">
        <v>56.2</v>
      </c>
      <c r="E75" s="313">
        <v>44.99</v>
      </c>
      <c r="F75" s="313">
        <v>50.84</v>
      </c>
      <c r="G75" s="313">
        <v>43.704000000000001</v>
      </c>
      <c r="H75" s="313">
        <v>27.584</v>
      </c>
      <c r="I75" s="313">
        <v>36.676000000000002</v>
      </c>
      <c r="J75" s="313">
        <v>38.759309999999999</v>
      </c>
      <c r="K75" s="314">
        <v>46.307349598449605</v>
      </c>
      <c r="L75" s="314">
        <v>35.875287999999998</v>
      </c>
      <c r="M75" s="542">
        <v>30.251270292000001</v>
      </c>
      <c r="N75" s="542">
        <v>35.301537716000006</v>
      </c>
      <c r="O75" s="196">
        <v>35.286134789234957</v>
      </c>
      <c r="P75" s="196">
        <v>30.276566000000006</v>
      </c>
      <c r="Q75" s="196">
        <v>23.855058000000003</v>
      </c>
      <c r="R75" s="196">
        <v>21.550450000000001</v>
      </c>
      <c r="S75" s="196">
        <v>18.668508000000003</v>
      </c>
      <c r="T75" s="196">
        <v>19.306296000000003</v>
      </c>
      <c r="U75" s="196">
        <v>20.416809600000001</v>
      </c>
      <c r="V75" s="196">
        <v>23.087843848198897</v>
      </c>
      <c r="W75" s="196">
        <v>20.746415136882462</v>
      </c>
      <c r="X75" s="196">
        <v>18.09215512782783</v>
      </c>
      <c r="Y75" s="196">
        <v>16.928559310106706</v>
      </c>
      <c r="Z75" s="196">
        <v>15.807279442405852</v>
      </c>
      <c r="AA75" s="196">
        <v>15.208988463722422</v>
      </c>
      <c r="AB75" s="544">
        <v>15.609876982046789</v>
      </c>
      <c r="AC75" s="544">
        <v>15.279380399212155</v>
      </c>
      <c r="AD75" s="544">
        <v>14.178897350039865</v>
      </c>
      <c r="AE75" s="544">
        <v>14.539893856937489</v>
      </c>
      <c r="AF75" s="544">
        <v>14.587395164741519</v>
      </c>
      <c r="AG75" s="544">
        <v>13.875510343705706</v>
      </c>
      <c r="AH75" s="9" t="s">
        <v>11</v>
      </c>
      <c r="AI75" s="56"/>
      <c r="AJ75" s="543"/>
      <c r="AK75" s="543"/>
    </row>
    <row r="76" spans="1:37" x14ac:dyDescent="0.2">
      <c r="A76" s="59"/>
      <c r="B76" s="519" t="s">
        <v>148</v>
      </c>
      <c r="C76" s="9" t="s">
        <v>11</v>
      </c>
      <c r="D76" s="9" t="s">
        <v>11</v>
      </c>
      <c r="E76" s="9" t="s">
        <v>11</v>
      </c>
      <c r="F76" s="9" t="s">
        <v>11</v>
      </c>
      <c r="G76" s="9" t="s">
        <v>11</v>
      </c>
      <c r="H76" s="9" t="s">
        <v>11</v>
      </c>
      <c r="I76" s="9" t="s">
        <v>11</v>
      </c>
      <c r="J76" s="9" t="s">
        <v>11</v>
      </c>
      <c r="K76" s="9" t="s">
        <v>11</v>
      </c>
      <c r="L76" s="9" t="s">
        <v>11</v>
      </c>
      <c r="M76" s="9" t="s">
        <v>11</v>
      </c>
      <c r="N76" s="9" t="s">
        <v>11</v>
      </c>
      <c r="O76" s="9" t="s">
        <v>11</v>
      </c>
      <c r="P76" s="9" t="s">
        <v>11</v>
      </c>
      <c r="Q76" s="9" t="s">
        <v>11</v>
      </c>
      <c r="R76" s="9" t="s">
        <v>11</v>
      </c>
      <c r="S76" s="9" t="s">
        <v>11</v>
      </c>
      <c r="T76" s="9" t="s">
        <v>11</v>
      </c>
      <c r="U76" s="9" t="s">
        <v>11</v>
      </c>
      <c r="V76" s="9" t="s">
        <v>11</v>
      </c>
      <c r="W76" s="9" t="s">
        <v>11</v>
      </c>
      <c r="X76" s="9" t="s">
        <v>11</v>
      </c>
      <c r="Y76" s="9" t="s">
        <v>11</v>
      </c>
      <c r="Z76" s="9" t="s">
        <v>11</v>
      </c>
      <c r="AA76" s="9" t="s">
        <v>11</v>
      </c>
      <c r="AB76" s="9" t="s">
        <v>11</v>
      </c>
      <c r="AC76" s="9" t="s">
        <v>11</v>
      </c>
      <c r="AD76" s="9" t="s">
        <v>11</v>
      </c>
      <c r="AE76" s="9" t="s">
        <v>11</v>
      </c>
      <c r="AF76" s="9" t="s">
        <v>11</v>
      </c>
      <c r="AG76" s="9" t="s">
        <v>11</v>
      </c>
      <c r="AH76" s="9">
        <v>19.452702396280401</v>
      </c>
      <c r="AI76" s="56"/>
      <c r="AJ76" s="543"/>
      <c r="AK76" s="543"/>
    </row>
    <row r="77" spans="1:37" x14ac:dyDescent="0.2">
      <c r="A77" s="59"/>
      <c r="B77" s="12" t="s">
        <v>89</v>
      </c>
      <c r="C77" s="312">
        <v>23.5</v>
      </c>
      <c r="D77" s="312">
        <v>17.5</v>
      </c>
      <c r="E77" s="313">
        <v>11.771000000000001</v>
      </c>
      <c r="F77" s="313">
        <v>11.905999999999999</v>
      </c>
      <c r="G77" s="313">
        <v>8.4160000000000004</v>
      </c>
      <c r="H77" s="313">
        <v>7.8289999999999997</v>
      </c>
      <c r="I77" s="313">
        <v>8.01</v>
      </c>
      <c r="J77" s="313">
        <v>5.7898450000000006</v>
      </c>
      <c r="K77" s="314">
        <v>5.7059999999999995</v>
      </c>
      <c r="L77" s="314">
        <v>5.6061000000000005</v>
      </c>
      <c r="M77" s="542">
        <v>8.3772000000000002</v>
      </c>
      <c r="N77" s="542">
        <v>6.6593782926274319</v>
      </c>
      <c r="O77" s="196">
        <v>8.1731999999999996</v>
      </c>
      <c r="P77" s="196">
        <v>7.0381829999999983</v>
      </c>
      <c r="Q77" s="196">
        <v>7.0109000000000004</v>
      </c>
      <c r="R77" s="196">
        <v>6.6607999999999992</v>
      </c>
      <c r="S77" s="196">
        <v>6.1879999999999997</v>
      </c>
      <c r="T77" s="196">
        <v>7.1505000000000001</v>
      </c>
      <c r="U77" s="196">
        <v>5.879999999999999</v>
      </c>
      <c r="V77" s="196">
        <v>5.8629999999999995</v>
      </c>
      <c r="W77" s="196">
        <v>5.864024999999998</v>
      </c>
      <c r="X77" s="196">
        <v>5.8661500000000002</v>
      </c>
      <c r="Y77" s="196">
        <v>5.8797499999999978</v>
      </c>
      <c r="Z77" s="196">
        <v>5.8542499999999995</v>
      </c>
      <c r="AA77" s="196">
        <v>5.8759999999999986</v>
      </c>
      <c r="AB77" s="544">
        <v>5.8989999999999974</v>
      </c>
      <c r="AC77" s="544">
        <v>5.8837089007006682</v>
      </c>
      <c r="AD77" s="544">
        <v>5.88</v>
      </c>
      <c r="AE77" s="544">
        <v>5.8625999999999996</v>
      </c>
      <c r="AF77" s="544">
        <v>5.8703681811443795</v>
      </c>
      <c r="AG77" s="544">
        <v>5.882913764485683</v>
      </c>
      <c r="AH77" s="9" t="s">
        <v>11</v>
      </c>
      <c r="AI77" s="56"/>
      <c r="AJ77" s="543"/>
      <c r="AK77" s="543"/>
    </row>
    <row r="78" spans="1:37" x14ac:dyDescent="0.2">
      <c r="A78" s="59"/>
      <c r="B78" s="519" t="s">
        <v>393</v>
      </c>
      <c r="C78" s="312">
        <v>176.6</v>
      </c>
      <c r="D78" s="312">
        <v>218.9</v>
      </c>
      <c r="E78" s="313">
        <v>184.04100000000003</v>
      </c>
      <c r="F78" s="313">
        <v>191.21200000000002</v>
      </c>
      <c r="G78" s="313">
        <v>206.036</v>
      </c>
      <c r="H78" s="313">
        <v>238.04300000000001</v>
      </c>
      <c r="I78" s="313">
        <v>223.3</v>
      </c>
      <c r="J78" s="313">
        <v>210.89189999999999</v>
      </c>
      <c r="K78" s="314">
        <v>208.46821937999999</v>
      </c>
      <c r="L78" s="314">
        <v>181.01604000000006</v>
      </c>
      <c r="M78" s="542">
        <v>198.0168726050257</v>
      </c>
      <c r="N78" s="542">
        <v>215.54881999999998</v>
      </c>
      <c r="O78" s="196">
        <v>167.94214099999996</v>
      </c>
      <c r="P78" s="196">
        <v>152.02977953000001</v>
      </c>
      <c r="Q78" s="196">
        <v>143.05471849999998</v>
      </c>
      <c r="R78" s="196">
        <v>184.53949858032794</v>
      </c>
      <c r="S78" s="196">
        <v>161.00518109999999</v>
      </c>
      <c r="T78" s="196">
        <v>169.31726799999998</v>
      </c>
      <c r="U78" s="196">
        <v>167.60246100000001</v>
      </c>
      <c r="V78" s="196">
        <v>131.08889880047045</v>
      </c>
      <c r="W78" s="196">
        <v>130.07741971380233</v>
      </c>
      <c r="X78" s="196">
        <v>124.42579834299922</v>
      </c>
      <c r="Y78" s="196">
        <v>97.770980151433946</v>
      </c>
      <c r="Z78" s="196">
        <v>152.51576036959923</v>
      </c>
      <c r="AA78" s="196">
        <v>168.40442962992128</v>
      </c>
      <c r="AB78" s="544">
        <v>156.28190272708662</v>
      </c>
      <c r="AC78" s="544">
        <v>178.45931464139201</v>
      </c>
      <c r="AD78" s="544">
        <v>123.91430000000003</v>
      </c>
      <c r="AE78" s="544">
        <v>155.44607479999999</v>
      </c>
      <c r="AF78" s="544">
        <v>155.01013484070751</v>
      </c>
      <c r="AG78" s="544">
        <v>156.76723817028014</v>
      </c>
      <c r="AH78" s="9" t="s">
        <v>11</v>
      </c>
      <c r="AI78" s="56"/>
      <c r="AJ78" s="543"/>
      <c r="AK78" s="543"/>
    </row>
    <row r="79" spans="1:37" x14ac:dyDescent="0.2">
      <c r="A79" s="59"/>
      <c r="B79" s="519" t="s">
        <v>358</v>
      </c>
      <c r="C79" s="9" t="s">
        <v>11</v>
      </c>
      <c r="D79" s="9" t="s">
        <v>11</v>
      </c>
      <c r="E79" s="9" t="s">
        <v>11</v>
      </c>
      <c r="F79" s="9" t="s">
        <v>11</v>
      </c>
      <c r="G79" s="9" t="s">
        <v>11</v>
      </c>
      <c r="H79" s="9" t="s">
        <v>11</v>
      </c>
      <c r="I79" s="9" t="s">
        <v>11</v>
      </c>
      <c r="J79" s="9" t="s">
        <v>11</v>
      </c>
      <c r="K79" s="9" t="s">
        <v>11</v>
      </c>
      <c r="L79" s="9" t="s">
        <v>11</v>
      </c>
      <c r="M79" s="9" t="s">
        <v>11</v>
      </c>
      <c r="N79" s="9" t="s">
        <v>11</v>
      </c>
      <c r="O79" s="9" t="s">
        <v>11</v>
      </c>
      <c r="P79" s="9" t="s">
        <v>11</v>
      </c>
      <c r="Q79" s="9" t="s">
        <v>11</v>
      </c>
      <c r="R79" s="9" t="s">
        <v>11</v>
      </c>
      <c r="S79" s="9" t="s">
        <v>11</v>
      </c>
      <c r="T79" s="9" t="s">
        <v>11</v>
      </c>
      <c r="U79" s="9" t="s">
        <v>11</v>
      </c>
      <c r="V79" s="9" t="s">
        <v>11</v>
      </c>
      <c r="W79" s="9" t="s">
        <v>11</v>
      </c>
      <c r="X79" s="9" t="s">
        <v>11</v>
      </c>
      <c r="Y79" s="9" t="s">
        <v>11</v>
      </c>
      <c r="Z79" s="9" t="s">
        <v>11</v>
      </c>
      <c r="AA79" s="9" t="s">
        <v>11</v>
      </c>
      <c r="AB79" s="9" t="s">
        <v>11</v>
      </c>
      <c r="AC79" s="9" t="s">
        <v>11</v>
      </c>
      <c r="AD79" s="9" t="s">
        <v>11</v>
      </c>
      <c r="AE79" s="9" t="s">
        <v>11</v>
      </c>
      <c r="AF79" s="9" t="s">
        <v>11</v>
      </c>
      <c r="AG79" s="9" t="s">
        <v>11</v>
      </c>
      <c r="AH79" s="9">
        <v>153.66174558042235</v>
      </c>
      <c r="AI79" s="56"/>
      <c r="AJ79" s="543"/>
      <c r="AK79" s="543"/>
    </row>
    <row r="80" spans="1:37" x14ac:dyDescent="0.2">
      <c r="A80" s="59"/>
      <c r="B80" s="519" t="s">
        <v>394</v>
      </c>
      <c r="C80" s="312">
        <v>27.86251425</v>
      </c>
      <c r="D80" s="312">
        <v>41.753663849999995</v>
      </c>
      <c r="E80" s="312">
        <v>38.052949095000002</v>
      </c>
      <c r="F80" s="312">
        <v>44.379052312500001</v>
      </c>
      <c r="G80" s="312">
        <v>35.594242200000004</v>
      </c>
      <c r="H80" s="312">
        <v>55.238385114000003</v>
      </c>
      <c r="I80" s="312">
        <v>44.403089426000001</v>
      </c>
      <c r="J80" s="312">
        <v>40.658411680000007</v>
      </c>
      <c r="K80" s="314">
        <v>54.340767839999991</v>
      </c>
      <c r="L80" s="314">
        <v>53.289525840000003</v>
      </c>
      <c r="M80" s="542">
        <v>49.963586323999998</v>
      </c>
      <c r="N80" s="542">
        <v>52.211552652655385</v>
      </c>
      <c r="O80" s="196">
        <v>61.829159999999995</v>
      </c>
      <c r="P80" s="196">
        <v>57.0276</v>
      </c>
      <c r="Q80" s="196">
        <v>60.167999999999999</v>
      </c>
      <c r="R80" s="196">
        <v>50.697822105</v>
      </c>
      <c r="S80" s="196">
        <v>37.657789883999996</v>
      </c>
      <c r="T80" s="196">
        <v>23.684775519999999</v>
      </c>
      <c r="U80" s="196">
        <v>16.153080736</v>
      </c>
      <c r="V80" s="196">
        <v>29.684185919999994</v>
      </c>
      <c r="W80" s="196">
        <v>37.461258556000011</v>
      </c>
      <c r="X80" s="196">
        <v>24.436025088998989</v>
      </c>
      <c r="Y80" s="196">
        <v>32.903399999999998</v>
      </c>
      <c r="Z80" s="196">
        <v>25.017314000000002</v>
      </c>
      <c r="AA80" s="196">
        <v>40.06851360474716</v>
      </c>
      <c r="AB80" s="544">
        <v>48.979197000000006</v>
      </c>
      <c r="AC80" s="544">
        <v>56.618158891890864</v>
      </c>
      <c r="AD80" s="544">
        <v>22.215543899999989</v>
      </c>
      <c r="AE80" s="544">
        <v>43.558046399999995</v>
      </c>
      <c r="AF80" s="544">
        <v>51.178214999999994</v>
      </c>
      <c r="AG80" s="544">
        <v>72.00530040000001</v>
      </c>
      <c r="AH80" s="9">
        <v>92.257365199999967</v>
      </c>
      <c r="AI80" s="56"/>
      <c r="AJ80" s="543"/>
      <c r="AK80" s="543"/>
    </row>
    <row r="81" spans="1:37" x14ac:dyDescent="0.2">
      <c r="A81" s="59"/>
      <c r="B81" s="39" t="s">
        <v>78</v>
      </c>
      <c r="C81" s="535">
        <v>305.76251424999998</v>
      </c>
      <c r="D81" s="535">
        <v>347.15366384999999</v>
      </c>
      <c r="E81" s="535">
        <v>290.87494909500003</v>
      </c>
      <c r="F81" s="535">
        <v>310.2250523125</v>
      </c>
      <c r="G81" s="535">
        <v>306.0052422</v>
      </c>
      <c r="H81" s="535">
        <v>341.271385114</v>
      </c>
      <c r="I81" s="535">
        <v>332.36708942600001</v>
      </c>
      <c r="J81" s="535">
        <v>312.92294068000001</v>
      </c>
      <c r="K81" s="535">
        <v>326.19540881844961</v>
      </c>
      <c r="L81" s="535">
        <v>287.70241334000008</v>
      </c>
      <c r="M81" s="535">
        <v>297.51062356102568</v>
      </c>
      <c r="N81" s="535">
        <v>319.4262359738201</v>
      </c>
      <c r="O81" s="535">
        <v>282.81545101138346</v>
      </c>
      <c r="P81" s="535">
        <v>259.25320353000001</v>
      </c>
      <c r="Q81" s="535">
        <v>246.46730649999998</v>
      </c>
      <c r="R81" s="535">
        <v>276.31884668532791</v>
      </c>
      <c r="S81" s="535">
        <v>234.50700998399998</v>
      </c>
      <c r="T81" s="535">
        <v>229.80615151999999</v>
      </c>
      <c r="U81" s="535">
        <v>221.91690093599999</v>
      </c>
      <c r="V81" s="535">
        <v>199.36691085438363</v>
      </c>
      <c r="W81" s="535">
        <v>204.09394340668482</v>
      </c>
      <c r="X81" s="535">
        <v>182.45784509509576</v>
      </c>
      <c r="Y81" s="535">
        <v>163.20867157037586</v>
      </c>
      <c r="Z81" s="535">
        <v>208.50072381200508</v>
      </c>
      <c r="AA81" s="535">
        <v>241.17341532170926</v>
      </c>
      <c r="AB81" s="545">
        <v>238.62138634151853</v>
      </c>
      <c r="AC81" s="545">
        <v>267.5235256017159</v>
      </c>
      <c r="AD81" s="545">
        <v>177.6934912500399</v>
      </c>
      <c r="AE81" s="545">
        <v>233.88798079693748</v>
      </c>
      <c r="AF81" s="545">
        <v>239.52183645371466</v>
      </c>
      <c r="AG81" s="545">
        <v>263.39821675589673</v>
      </c>
      <c r="AH81" s="545">
        <v>265.37181317670274</v>
      </c>
      <c r="AI81" s="56"/>
      <c r="AJ81" s="543"/>
      <c r="AK81" s="543"/>
    </row>
    <row r="82" spans="1:37" x14ac:dyDescent="0.2">
      <c r="A82" s="2"/>
      <c r="B82" s="55"/>
      <c r="C82" s="535"/>
      <c r="D82" s="535"/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5"/>
      <c r="P82" s="535"/>
      <c r="Q82" s="535"/>
      <c r="R82" s="535"/>
      <c r="S82" s="535"/>
      <c r="T82" s="535"/>
      <c r="U82" s="535"/>
      <c r="V82" s="535"/>
      <c r="W82" s="535"/>
      <c r="X82" s="535"/>
      <c r="Y82" s="535"/>
      <c r="Z82" s="535"/>
      <c r="AA82" s="535"/>
      <c r="AI82" s="56"/>
      <c r="AJ82" s="543"/>
      <c r="AK82" s="543"/>
    </row>
    <row r="83" spans="1:37" x14ac:dyDescent="0.2">
      <c r="A83" s="2" t="s">
        <v>86</v>
      </c>
      <c r="B83" s="55"/>
      <c r="C83" s="196"/>
      <c r="D83" s="196"/>
      <c r="E83" s="196"/>
      <c r="F83" s="196"/>
      <c r="G83" s="196"/>
      <c r="H83" s="196"/>
      <c r="I83" s="196"/>
      <c r="J83" s="196"/>
      <c r="K83" s="196"/>
      <c r="L83" s="314"/>
      <c r="M83" s="314"/>
      <c r="N83" s="542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518"/>
      <c r="AC83" s="518"/>
      <c r="AD83" s="518"/>
      <c r="AE83" s="518"/>
      <c r="AF83" s="518"/>
      <c r="AG83" s="518"/>
      <c r="AH83" s="518"/>
      <c r="AI83" s="56"/>
      <c r="AJ83" s="543"/>
      <c r="AK83" s="543"/>
    </row>
    <row r="84" spans="1:37" x14ac:dyDescent="0.2">
      <c r="B84" s="55" t="s">
        <v>85</v>
      </c>
      <c r="C84" s="312">
        <v>0.8</v>
      </c>
      <c r="D84" s="312">
        <v>1</v>
      </c>
      <c r="E84" s="313">
        <v>1.095</v>
      </c>
      <c r="F84" s="313">
        <v>1.1739999999999999</v>
      </c>
      <c r="G84" s="313">
        <v>1.1319999999999999</v>
      </c>
      <c r="H84" s="312">
        <v>1.494</v>
      </c>
      <c r="I84" s="313">
        <v>1.4910000000000001</v>
      </c>
      <c r="J84" s="313">
        <v>1.801115</v>
      </c>
      <c r="K84" s="314">
        <v>1.1701305</v>
      </c>
      <c r="L84" s="314">
        <v>1.0511074636524822</v>
      </c>
      <c r="M84" s="542">
        <v>1.4480353731897821</v>
      </c>
      <c r="N84" s="542">
        <v>1.9035337999999999</v>
      </c>
      <c r="O84" s="196">
        <v>1.7867015999999998</v>
      </c>
      <c r="P84" s="196">
        <v>2.0933890000000002</v>
      </c>
      <c r="Q84" s="196">
        <v>1.9603274999999998</v>
      </c>
      <c r="R84" s="196">
        <v>1.6699609999999998</v>
      </c>
      <c r="S84" s="196">
        <v>1.4590975000000002</v>
      </c>
      <c r="T84" s="196">
        <v>1.6725950000000001</v>
      </c>
      <c r="U84" s="196">
        <v>1.6584970000000001</v>
      </c>
      <c r="V84" s="196">
        <v>1.6941999999999997</v>
      </c>
      <c r="W84" s="196">
        <v>2.2999999999999998</v>
      </c>
      <c r="X84" s="196">
        <v>2.9617980000000004</v>
      </c>
      <c r="Y84" s="196">
        <v>3.0196100000000006</v>
      </c>
      <c r="Z84" s="196">
        <v>3.2179874999999996</v>
      </c>
      <c r="AA84" s="196">
        <v>3.5431499999999994</v>
      </c>
      <c r="AB84" s="544">
        <v>3.9329999999999998</v>
      </c>
      <c r="AC84" s="544">
        <v>5.1219999999999999</v>
      </c>
      <c r="AD84" s="544">
        <v>5.3730000000000002</v>
      </c>
      <c r="AE84" s="544">
        <v>4.92</v>
      </c>
      <c r="AF84" s="544">
        <v>5.7915000000000001</v>
      </c>
      <c r="AG84" s="544">
        <v>5.3928000000000003</v>
      </c>
      <c r="AH84" s="544">
        <v>5.8550000000000004</v>
      </c>
      <c r="AI84" s="56"/>
      <c r="AJ84" s="543"/>
      <c r="AK84" s="543"/>
    </row>
    <row r="85" spans="1:37" x14ac:dyDescent="0.2">
      <c r="B85" s="55" t="s">
        <v>84</v>
      </c>
      <c r="C85" s="312">
        <v>48.3</v>
      </c>
      <c r="D85" s="312">
        <v>59.3</v>
      </c>
      <c r="E85" s="313">
        <v>48.603000000000002</v>
      </c>
      <c r="F85" s="313">
        <v>52.253</v>
      </c>
      <c r="G85" s="313">
        <v>56.07</v>
      </c>
      <c r="H85" s="312">
        <v>45.947999999999993</v>
      </c>
      <c r="I85" s="313">
        <v>48.712000000000003</v>
      </c>
      <c r="J85" s="313">
        <v>43.560809999999996</v>
      </c>
      <c r="K85" s="314">
        <v>40.551424930817618</v>
      </c>
      <c r="L85" s="314">
        <v>42.058869726775967</v>
      </c>
      <c r="M85" s="542">
        <v>38.69858</v>
      </c>
      <c r="N85" s="542">
        <v>37.560481999999993</v>
      </c>
      <c r="O85" s="196">
        <v>38.881298000000001</v>
      </c>
      <c r="P85" s="196">
        <v>35.002160000000003</v>
      </c>
      <c r="Q85" s="196">
        <v>39.756460000000011</v>
      </c>
      <c r="R85" s="196">
        <v>36.394329999999997</v>
      </c>
      <c r="S85" s="196">
        <v>42.514750000000006</v>
      </c>
      <c r="T85" s="196">
        <v>32.008699999999997</v>
      </c>
      <c r="U85" s="196">
        <v>37.459375000000001</v>
      </c>
      <c r="V85" s="196">
        <v>41.277352499999999</v>
      </c>
      <c r="W85" s="196">
        <v>46.745355000000004</v>
      </c>
      <c r="X85" s="196">
        <v>36.327487500000004</v>
      </c>
      <c r="Y85" s="196">
        <v>47.189917500000007</v>
      </c>
      <c r="Z85" s="196">
        <v>49.799557499999992</v>
      </c>
      <c r="AA85" s="196">
        <v>49.450877499999997</v>
      </c>
      <c r="AB85" s="544">
        <v>50.545677500000004</v>
      </c>
      <c r="AC85" s="544">
        <v>51.025165865215008</v>
      </c>
      <c r="AD85" s="544">
        <v>50.819776635115772</v>
      </c>
      <c r="AE85" s="544">
        <v>50.844444954049251</v>
      </c>
      <c r="AF85" s="544">
        <v>53.452882362140535</v>
      </c>
      <c r="AG85" s="544">
        <v>53.718339372279324</v>
      </c>
      <c r="AH85" s="544">
        <v>53.132309539245746</v>
      </c>
      <c r="AI85" s="56"/>
      <c r="AJ85" s="543"/>
      <c r="AK85" s="543"/>
    </row>
    <row r="86" spans="1:37" x14ac:dyDescent="0.2">
      <c r="B86" s="55" t="s">
        <v>387</v>
      </c>
      <c r="C86" s="9" t="s">
        <v>11</v>
      </c>
      <c r="D86" s="9" t="s">
        <v>11</v>
      </c>
      <c r="E86" s="9" t="s">
        <v>11</v>
      </c>
      <c r="F86" s="9" t="s">
        <v>11</v>
      </c>
      <c r="G86" s="9" t="s">
        <v>11</v>
      </c>
      <c r="H86" s="9" t="s">
        <v>11</v>
      </c>
      <c r="I86" s="9" t="s">
        <v>11</v>
      </c>
      <c r="J86" s="9" t="s">
        <v>11</v>
      </c>
      <c r="K86" s="9" t="s">
        <v>11</v>
      </c>
      <c r="L86" s="9" t="s">
        <v>11</v>
      </c>
      <c r="M86" s="9" t="s">
        <v>11</v>
      </c>
      <c r="N86" s="9" t="s">
        <v>11</v>
      </c>
      <c r="O86" s="9" t="s">
        <v>11</v>
      </c>
      <c r="P86" s="9" t="s">
        <v>11</v>
      </c>
      <c r="Q86" s="9" t="s">
        <v>11</v>
      </c>
      <c r="R86" s="9" t="s">
        <v>11</v>
      </c>
      <c r="S86" s="9" t="s">
        <v>11</v>
      </c>
      <c r="T86" s="9" t="s">
        <v>11</v>
      </c>
      <c r="U86" s="9" t="s">
        <v>11</v>
      </c>
      <c r="V86" s="9" t="s">
        <v>11</v>
      </c>
      <c r="W86" s="9" t="s">
        <v>11</v>
      </c>
      <c r="X86" s="9" t="s">
        <v>11</v>
      </c>
      <c r="Y86" s="9" t="s">
        <v>11</v>
      </c>
      <c r="Z86" s="9" t="s">
        <v>11</v>
      </c>
      <c r="AA86" s="9" t="s">
        <v>11</v>
      </c>
      <c r="AB86" s="9" t="s">
        <v>11</v>
      </c>
      <c r="AC86" s="9" t="s">
        <v>11</v>
      </c>
      <c r="AD86" s="9" t="s">
        <v>11</v>
      </c>
      <c r="AE86" s="9" t="s">
        <v>11</v>
      </c>
      <c r="AF86" s="9" t="s">
        <v>11</v>
      </c>
      <c r="AG86" s="9" t="s">
        <v>11</v>
      </c>
      <c r="AH86" s="544">
        <v>21.535800000000002</v>
      </c>
      <c r="AI86" s="56"/>
      <c r="AJ86" s="543"/>
      <c r="AK86" s="543"/>
    </row>
    <row r="87" spans="1:37" x14ac:dyDescent="0.2">
      <c r="B87" s="55" t="s">
        <v>82</v>
      </c>
      <c r="C87" s="312">
        <v>47.6</v>
      </c>
      <c r="D87" s="312">
        <v>53.4</v>
      </c>
      <c r="E87" s="313">
        <v>65.316000000000003</v>
      </c>
      <c r="F87" s="313">
        <v>63.607999999999997</v>
      </c>
      <c r="G87" s="313">
        <v>65.741</v>
      </c>
      <c r="H87" s="312">
        <v>64.034999999999997</v>
      </c>
      <c r="I87" s="313">
        <v>68.245000000000005</v>
      </c>
      <c r="J87" s="313">
        <v>72.276446000000021</v>
      </c>
      <c r="K87" s="314">
        <v>60.1</v>
      </c>
      <c r="L87" s="314">
        <v>60.569415307351306</v>
      </c>
      <c r="M87" s="542">
        <v>61.542216927673472</v>
      </c>
      <c r="N87" s="542">
        <v>53.851782999999998</v>
      </c>
      <c r="O87" s="196">
        <v>45.915972129999993</v>
      </c>
      <c r="P87" s="196">
        <v>52.269306293816321</v>
      </c>
      <c r="Q87" s="196">
        <v>50.901858270612244</v>
      </c>
      <c r="R87" s="196">
        <v>44.28274582997193</v>
      </c>
      <c r="S87" s="196">
        <v>44.300864475599482</v>
      </c>
      <c r="T87" s="196">
        <v>37.998231099999998</v>
      </c>
      <c r="U87" s="196">
        <v>35.862234600000001</v>
      </c>
      <c r="V87" s="196">
        <v>40.682957675315535</v>
      </c>
      <c r="W87" s="196">
        <v>51.028340670297538</v>
      </c>
      <c r="X87" s="196">
        <v>47.199644376289214</v>
      </c>
      <c r="Y87" s="196">
        <v>50.390918491297626</v>
      </c>
      <c r="Z87" s="196">
        <v>42.285044125623422</v>
      </c>
      <c r="AA87" s="196">
        <v>37.260304836812935</v>
      </c>
      <c r="AB87" s="544">
        <v>42.448242995707545</v>
      </c>
      <c r="AC87" s="544">
        <v>40.634015832185163</v>
      </c>
      <c r="AD87" s="544">
        <v>37.357536905904489</v>
      </c>
      <c r="AE87" s="544">
        <v>35.052560785422934</v>
      </c>
      <c r="AF87" s="544">
        <v>35.505939536723496</v>
      </c>
      <c r="AG87" s="544">
        <v>33.949270486459639</v>
      </c>
      <c r="AH87" s="544">
        <v>31.465317767417737</v>
      </c>
      <c r="AI87" s="56"/>
      <c r="AJ87" s="543"/>
      <c r="AK87" s="543"/>
    </row>
    <row r="88" spans="1:37" x14ac:dyDescent="0.2">
      <c r="B88" s="55" t="s">
        <v>81</v>
      </c>
      <c r="C88" s="312">
        <v>145</v>
      </c>
      <c r="D88" s="312">
        <v>129.19999999999999</v>
      </c>
      <c r="E88" s="313">
        <v>152.22099999999998</v>
      </c>
      <c r="F88" s="313">
        <v>214.8</v>
      </c>
      <c r="G88" s="313">
        <v>205.56899999999999</v>
      </c>
      <c r="H88" s="312">
        <v>197.16400000000002</v>
      </c>
      <c r="I88" s="313">
        <v>193.53700000000001</v>
      </c>
      <c r="J88" s="313">
        <v>173.866095</v>
      </c>
      <c r="K88" s="314">
        <v>144.77892399999999</v>
      </c>
      <c r="L88" s="314">
        <v>177.84298156774193</v>
      </c>
      <c r="M88" s="542">
        <v>192.43381028747498</v>
      </c>
      <c r="N88" s="542">
        <v>187.45854536508139</v>
      </c>
      <c r="O88" s="196">
        <v>157.70161848471338</v>
      </c>
      <c r="P88" s="196">
        <v>151.81996852116293</v>
      </c>
      <c r="Q88" s="196">
        <v>155.24708846332445</v>
      </c>
      <c r="R88" s="196">
        <v>135.81882399940579</v>
      </c>
      <c r="S88" s="196">
        <v>123.85180241935484</v>
      </c>
      <c r="T88" s="196">
        <v>109.86518375000001</v>
      </c>
      <c r="U88" s="196">
        <v>125.59096390000001</v>
      </c>
      <c r="V88" s="196">
        <v>142.56856076453815</v>
      </c>
      <c r="W88" s="196">
        <v>132.82975159799551</v>
      </c>
      <c r="X88" s="196">
        <v>126.27606910033569</v>
      </c>
      <c r="Y88" s="196">
        <v>108.24564327951695</v>
      </c>
      <c r="Z88" s="196">
        <v>116.59472705876706</v>
      </c>
      <c r="AA88" s="196">
        <v>127.57401919060749</v>
      </c>
      <c r="AB88" s="544">
        <v>126.59818385272575</v>
      </c>
      <c r="AC88" s="544">
        <v>125.5199790987396</v>
      </c>
      <c r="AD88" s="544">
        <v>115.59164273253845</v>
      </c>
      <c r="AE88" s="544">
        <v>117.17257569630844</v>
      </c>
      <c r="AF88" s="544">
        <v>123.54113509968579</v>
      </c>
      <c r="AG88" s="544">
        <v>122.07778305556504</v>
      </c>
      <c r="AH88" s="544">
        <v>92.504999999999995</v>
      </c>
      <c r="AI88" s="56"/>
      <c r="AJ88" s="543"/>
      <c r="AK88" s="543"/>
    </row>
    <row r="89" spans="1:37" x14ac:dyDescent="0.2">
      <c r="B89" s="55" t="s">
        <v>386</v>
      </c>
      <c r="C89" s="9" t="s">
        <v>11</v>
      </c>
      <c r="D89" s="9" t="s">
        <v>11</v>
      </c>
      <c r="E89" s="9" t="s">
        <v>11</v>
      </c>
      <c r="F89" s="9" t="s">
        <v>11</v>
      </c>
      <c r="G89" s="9" t="s">
        <v>11</v>
      </c>
      <c r="H89" s="9" t="s">
        <v>11</v>
      </c>
      <c r="I89" s="9" t="s">
        <v>11</v>
      </c>
      <c r="J89" s="9" t="s">
        <v>11</v>
      </c>
      <c r="K89" s="9" t="s">
        <v>11</v>
      </c>
      <c r="L89" s="9" t="s">
        <v>11</v>
      </c>
      <c r="M89" s="9" t="s">
        <v>11</v>
      </c>
      <c r="N89" s="9" t="s">
        <v>11</v>
      </c>
      <c r="O89" s="9" t="s">
        <v>11</v>
      </c>
      <c r="P89" s="9" t="s">
        <v>11</v>
      </c>
      <c r="Q89" s="9" t="s">
        <v>11</v>
      </c>
      <c r="R89" s="9" t="s">
        <v>11</v>
      </c>
      <c r="S89" s="9" t="s">
        <v>11</v>
      </c>
      <c r="T89" s="9" t="s">
        <v>11</v>
      </c>
      <c r="U89" s="9" t="s">
        <v>11</v>
      </c>
      <c r="V89" s="9" t="s">
        <v>11</v>
      </c>
      <c r="W89" s="9" t="s">
        <v>11</v>
      </c>
      <c r="X89" s="9" t="s">
        <v>11</v>
      </c>
      <c r="Y89" s="9" t="s">
        <v>11</v>
      </c>
      <c r="Z89" s="9" t="s">
        <v>11</v>
      </c>
      <c r="AA89" s="9" t="s">
        <v>11</v>
      </c>
      <c r="AB89" s="9" t="s">
        <v>11</v>
      </c>
      <c r="AC89" s="9" t="s">
        <v>11</v>
      </c>
      <c r="AD89" s="9" t="s">
        <v>11</v>
      </c>
      <c r="AE89" s="9" t="s">
        <v>11</v>
      </c>
      <c r="AF89" s="9" t="s">
        <v>11</v>
      </c>
      <c r="AG89" s="9" t="s">
        <v>11</v>
      </c>
      <c r="AH89" s="544">
        <v>8.9649000000000001</v>
      </c>
      <c r="AI89" s="56"/>
      <c r="AJ89" s="543"/>
      <c r="AK89" s="543"/>
    </row>
    <row r="90" spans="1:37" x14ac:dyDescent="0.2">
      <c r="B90" s="41" t="s">
        <v>445</v>
      </c>
      <c r="C90" s="312">
        <v>24.4</v>
      </c>
      <c r="D90" s="312">
        <v>23.3</v>
      </c>
      <c r="E90" s="313">
        <v>26.06</v>
      </c>
      <c r="F90" s="313">
        <v>28.018000000000001</v>
      </c>
      <c r="G90" s="313">
        <v>30.256</v>
      </c>
      <c r="H90" s="312">
        <v>27.061</v>
      </c>
      <c r="I90" s="313">
        <v>27.502000000000002</v>
      </c>
      <c r="J90" s="313">
        <v>20.473999999999997</v>
      </c>
      <c r="K90" s="314">
        <v>20.412294399999997</v>
      </c>
      <c r="L90" s="314">
        <v>21.056297076923073</v>
      </c>
      <c r="M90" s="542">
        <v>20.267231249999998</v>
      </c>
      <c r="N90" s="542">
        <v>20.360331250000002</v>
      </c>
      <c r="O90" s="196">
        <v>19.550243999999999</v>
      </c>
      <c r="P90" s="196">
        <v>20.593400000000003</v>
      </c>
      <c r="Q90" s="196">
        <v>23.268599999999999</v>
      </c>
      <c r="R90" s="196">
        <v>17.946000000000002</v>
      </c>
      <c r="S90" s="196">
        <v>17.387</v>
      </c>
      <c r="T90" s="196">
        <v>19.000067999999999</v>
      </c>
      <c r="U90" s="196">
        <v>18.1661134</v>
      </c>
      <c r="V90" s="196">
        <v>21.40811601751928</v>
      </c>
      <c r="W90" s="196">
        <v>19.10539581418567</v>
      </c>
      <c r="X90" s="196">
        <v>17.254506835813388</v>
      </c>
      <c r="Y90" s="196">
        <v>15.593630672017639</v>
      </c>
      <c r="Z90" s="196">
        <v>15.798765859115377</v>
      </c>
      <c r="AA90" s="196">
        <v>19.9948213767941</v>
      </c>
      <c r="AB90" s="544">
        <v>20.799229847693134</v>
      </c>
      <c r="AC90" s="544">
        <v>20.489095187271019</v>
      </c>
      <c r="AD90" s="544">
        <v>22.230856715812628</v>
      </c>
      <c r="AE90" s="544">
        <v>23.604585635585217</v>
      </c>
      <c r="AF90" s="544">
        <v>29.823500784895579</v>
      </c>
      <c r="AG90" s="544">
        <v>24.529891975624274</v>
      </c>
      <c r="AH90" s="544">
        <v>16.33050573348725</v>
      </c>
      <c r="AI90" s="56"/>
      <c r="AJ90" s="543"/>
      <c r="AK90" s="543"/>
    </row>
    <row r="91" spans="1:37" x14ac:dyDescent="0.2">
      <c r="B91" s="55" t="s">
        <v>79</v>
      </c>
      <c r="C91" s="312">
        <v>4.0999999999999996</v>
      </c>
      <c r="D91" s="312">
        <v>3.9</v>
      </c>
      <c r="E91" s="313">
        <v>4.17</v>
      </c>
      <c r="F91" s="313">
        <v>4.6150000000000002</v>
      </c>
      <c r="G91" s="313">
        <v>5.2919999999999998</v>
      </c>
      <c r="H91" s="312">
        <v>5.1539999999999999</v>
      </c>
      <c r="I91" s="313">
        <v>5.0419999999999998</v>
      </c>
      <c r="J91" s="313">
        <v>3.7120600000000001</v>
      </c>
      <c r="K91" s="314">
        <v>2.9689899999999998</v>
      </c>
      <c r="L91" s="314">
        <v>2.9518260471505577</v>
      </c>
      <c r="M91" s="542">
        <v>2.4852039999999995</v>
      </c>
      <c r="N91" s="542">
        <v>2.3756193999999997</v>
      </c>
      <c r="O91" s="196">
        <v>2.3563800000000006</v>
      </c>
      <c r="P91" s="196">
        <v>2.1846810374999999</v>
      </c>
      <c r="Q91" s="196">
        <v>2.0469305625000001</v>
      </c>
      <c r="R91" s="196">
        <v>1.9227240000000001</v>
      </c>
      <c r="S91" s="196">
        <v>2.6041970000000001</v>
      </c>
      <c r="T91" s="196">
        <v>2.3613199999999996</v>
      </c>
      <c r="U91" s="196">
        <v>2.4846300000000001</v>
      </c>
      <c r="V91" s="196">
        <v>2.2706320999999998</v>
      </c>
      <c r="W91" s="196">
        <v>1.9497611250000002</v>
      </c>
      <c r="X91" s="196">
        <v>1.9600464000000002</v>
      </c>
      <c r="Y91" s="196">
        <v>1.9656000000000005</v>
      </c>
      <c r="Z91" s="196">
        <v>1.9656000000000005</v>
      </c>
      <c r="AA91" s="196">
        <v>2.2104576000000002</v>
      </c>
      <c r="AB91" s="544">
        <v>2.1504517333333331</v>
      </c>
      <c r="AC91" s="544">
        <v>2.1556133333333332</v>
      </c>
      <c r="AD91" s="544">
        <v>2.0871299999999997</v>
      </c>
      <c r="AE91" s="544">
        <v>2.1461199999999998</v>
      </c>
      <c r="AF91" s="544">
        <v>2.2084833333333336</v>
      </c>
      <c r="AG91" s="544">
        <v>2.1040383333333335</v>
      </c>
      <c r="AH91" s="544">
        <v>2.407</v>
      </c>
      <c r="AI91" s="56"/>
      <c r="AJ91" s="543"/>
      <c r="AK91" s="543"/>
    </row>
    <row r="92" spans="1:37" x14ac:dyDescent="0.2">
      <c r="B92" s="41" t="s">
        <v>383</v>
      </c>
      <c r="C92" s="312">
        <v>128.03312571250001</v>
      </c>
      <c r="D92" s="312">
        <v>126.64268319250003</v>
      </c>
      <c r="E92" s="312">
        <v>126.40394745474998</v>
      </c>
      <c r="F92" s="312">
        <v>136.01255261562503</v>
      </c>
      <c r="G92" s="312">
        <v>132.90481210999999</v>
      </c>
      <c r="H92" s="312">
        <v>124.81466925570001</v>
      </c>
      <c r="I92" s="312">
        <v>129.0041044713</v>
      </c>
      <c r="J92" s="312">
        <v>137.51622457439458</v>
      </c>
      <c r="K92" s="314">
        <v>140.89670611281426</v>
      </c>
      <c r="L92" s="314">
        <v>127.14555843073778</v>
      </c>
      <c r="M92" s="542">
        <v>112.7812209017269</v>
      </c>
      <c r="N92" s="542">
        <v>123.89282058675916</v>
      </c>
      <c r="O92" s="196">
        <v>119.52935099144472</v>
      </c>
      <c r="P92" s="196">
        <v>114.95327552005503</v>
      </c>
      <c r="Q92" s="196">
        <v>120.20795252401878</v>
      </c>
      <c r="R92" s="196">
        <v>118.34646469899565</v>
      </c>
      <c r="S92" s="196">
        <v>121.24156845980171</v>
      </c>
      <c r="T92" s="196">
        <v>103.97735661056389</v>
      </c>
      <c r="U92" s="196">
        <v>104.19305236054998</v>
      </c>
      <c r="V92" s="196">
        <v>110.43148161453522</v>
      </c>
      <c r="W92" s="196">
        <v>124.14004647129454</v>
      </c>
      <c r="X92" s="196">
        <v>116.36102163883744</v>
      </c>
      <c r="Y92" s="196">
        <v>112.78785805310955</v>
      </c>
      <c r="Z92" s="196">
        <v>116.29917717150344</v>
      </c>
      <c r="AA92" s="196">
        <v>144.07921950966414</v>
      </c>
      <c r="AB92" s="544">
        <v>141.30616658961105</v>
      </c>
      <c r="AC92" s="544">
        <v>127.79983322201305</v>
      </c>
      <c r="AD92" s="544">
        <v>118.48824581967443</v>
      </c>
      <c r="AE92" s="544">
        <v>122.5596786162139</v>
      </c>
      <c r="AF92" s="544">
        <v>127.74880558121181</v>
      </c>
      <c r="AG92" s="544">
        <v>122.72252011500848</v>
      </c>
      <c r="AH92" s="544">
        <v>121.06636857502747</v>
      </c>
      <c r="AI92" s="56"/>
      <c r="AJ92" s="543"/>
      <c r="AK92" s="543"/>
    </row>
    <row r="93" spans="1:37" x14ac:dyDescent="0.2">
      <c r="B93" s="39" t="s">
        <v>78</v>
      </c>
      <c r="C93" s="535">
        <v>398.2331257125</v>
      </c>
      <c r="D93" s="535">
        <v>396.74268319250001</v>
      </c>
      <c r="E93" s="535">
        <v>423.86894745475001</v>
      </c>
      <c r="F93" s="535">
        <v>500.48055261562513</v>
      </c>
      <c r="G93" s="535">
        <v>496.96481211000003</v>
      </c>
      <c r="H93" s="535">
        <v>465.67066925569998</v>
      </c>
      <c r="I93" s="535">
        <v>473.53310447130002</v>
      </c>
      <c r="J93" s="535">
        <v>453.20675057439462</v>
      </c>
      <c r="K93" s="535">
        <v>410.8784699436319</v>
      </c>
      <c r="L93" s="535">
        <v>432.67605562033316</v>
      </c>
      <c r="M93" s="535">
        <v>429.65629874006515</v>
      </c>
      <c r="N93" s="535">
        <v>427.40311540184058</v>
      </c>
      <c r="O93" s="535">
        <v>385.72156520615806</v>
      </c>
      <c r="P93" s="535">
        <v>378.91618037253431</v>
      </c>
      <c r="Q93" s="535">
        <v>393.38921732045549</v>
      </c>
      <c r="R93" s="535">
        <v>356.38104952837335</v>
      </c>
      <c r="S93" s="535">
        <v>353.35927985475604</v>
      </c>
      <c r="T93" s="535">
        <v>306.88345446056388</v>
      </c>
      <c r="U93" s="535">
        <v>325.41486626055001</v>
      </c>
      <c r="V93" s="535">
        <v>360.33330067190821</v>
      </c>
      <c r="W93" s="535">
        <v>378.09865067877331</v>
      </c>
      <c r="X93" s="535">
        <v>348.34057385127574</v>
      </c>
      <c r="Y93" s="535">
        <v>339.19317799594177</v>
      </c>
      <c r="Z93" s="535">
        <v>345.96085921500929</v>
      </c>
      <c r="AA93" s="535">
        <v>384.11285001387864</v>
      </c>
      <c r="AB93" s="545">
        <v>387.78095251907087</v>
      </c>
      <c r="AC93" s="545">
        <v>372.74570253875714</v>
      </c>
      <c r="AD93" s="545">
        <v>351.94818880904575</v>
      </c>
      <c r="AE93" s="545">
        <v>356.29996568757974</v>
      </c>
      <c r="AF93" s="545">
        <v>378.07224669799052</v>
      </c>
      <c r="AG93" s="545">
        <v>364.49464333827007</v>
      </c>
      <c r="AH93" s="545">
        <v>353.26220161517824</v>
      </c>
      <c r="AI93" s="56"/>
      <c r="AJ93" s="543"/>
      <c r="AK93" s="543"/>
    </row>
    <row r="94" spans="1:37" x14ac:dyDescent="0.2">
      <c r="B94" s="5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542"/>
      <c r="N94" s="542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 t="s">
        <v>35</v>
      </c>
      <c r="Z94" s="196" t="s">
        <v>35</v>
      </c>
      <c r="AA94" s="196"/>
      <c r="AB94" s="544"/>
      <c r="AC94" s="544"/>
      <c r="AD94" s="544"/>
      <c r="AE94" s="544"/>
      <c r="AF94" s="544"/>
      <c r="AG94" s="544"/>
      <c r="AH94" s="544"/>
      <c r="AI94" s="56"/>
      <c r="AJ94" s="543"/>
      <c r="AK94" s="543"/>
    </row>
    <row r="95" spans="1:37" x14ac:dyDescent="0.2">
      <c r="A95" s="39" t="s">
        <v>77</v>
      </c>
      <c r="B95" s="12"/>
      <c r="C95" s="535">
        <v>2688.6956399625001</v>
      </c>
      <c r="D95" s="535">
        <v>2659.4963470425</v>
      </c>
      <c r="E95" s="535">
        <v>2654.48289654975</v>
      </c>
      <c r="F95" s="535">
        <v>2856.263604928125</v>
      </c>
      <c r="G95" s="535">
        <v>2791.0010543099997</v>
      </c>
      <c r="H95" s="535">
        <v>2621.1080543696999</v>
      </c>
      <c r="I95" s="535">
        <v>2709.0861938973003</v>
      </c>
      <c r="J95" s="535">
        <v>2887.8407160622855</v>
      </c>
      <c r="K95" s="535">
        <v>2764.7967257438745</v>
      </c>
      <c r="L95" s="535">
        <v>2796.1625270454929</v>
      </c>
      <c r="M95" s="535">
        <v>2461.1915089362647</v>
      </c>
      <c r="N95" s="535">
        <v>2708.1598323219423</v>
      </c>
      <c r="O95" s="535">
        <v>2588.6295748203388</v>
      </c>
      <c r="P95" s="535">
        <v>2516.4061659211552</v>
      </c>
      <c r="Q95" s="535">
        <v>2604.2706090043944</v>
      </c>
      <c r="R95" s="535">
        <v>2594.1876346789086</v>
      </c>
      <c r="S95" s="535">
        <v>2542.7826431558351</v>
      </c>
      <c r="T95" s="535">
        <v>2267.6634610417391</v>
      </c>
      <c r="U95" s="535">
        <v>2259.6708095696345</v>
      </c>
      <c r="V95" s="535">
        <v>2318.0169754492176</v>
      </c>
      <c r="W95" s="535">
        <v>2488.1200898721027</v>
      </c>
      <c r="X95" s="535">
        <v>2381.687151645765</v>
      </c>
      <c r="Y95" s="535">
        <v>2244.3883553899304</v>
      </c>
      <c r="Z95" s="535">
        <v>2348.7850006805343</v>
      </c>
      <c r="AA95" s="535">
        <v>2404.7834093820661</v>
      </c>
      <c r="AB95" s="545">
        <v>2512.9267457423935</v>
      </c>
      <c r="AC95" s="545">
        <v>2362.4752602981716</v>
      </c>
      <c r="AD95" s="545">
        <v>2241.5207157267951</v>
      </c>
      <c r="AE95" s="545">
        <v>2370.2696053662221</v>
      </c>
      <c r="AF95" s="545">
        <v>2455.1394091353213</v>
      </c>
      <c r="AG95" s="545">
        <v>2471.1832629864489</v>
      </c>
      <c r="AH95" s="545">
        <v>2333.3120857441763</v>
      </c>
    </row>
    <row r="96" spans="1:37" ht="13.5" thickBot="1" x14ac:dyDescent="0.25">
      <c r="A96" s="5"/>
      <c r="B96" s="58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4"/>
      <c r="AC96" s="4"/>
      <c r="AD96" s="4"/>
      <c r="AE96" s="4"/>
      <c r="AF96" s="4"/>
      <c r="AG96" s="4"/>
      <c r="AH96" s="4"/>
    </row>
    <row r="97" spans="1:34" x14ac:dyDescent="0.2">
      <c r="B97" s="55"/>
    </row>
    <row r="98" spans="1:34" ht="15" x14ac:dyDescent="0.2">
      <c r="A98" s="11" t="s">
        <v>389</v>
      </c>
      <c r="B98"/>
      <c r="R98" s="547"/>
      <c r="S98" s="547"/>
      <c r="T98" s="547"/>
      <c r="U98" s="547"/>
      <c r="V98" s="547"/>
      <c r="W98" s="547"/>
      <c r="X98" s="547"/>
      <c r="Y98" s="547"/>
      <c r="Z98" s="547"/>
      <c r="AA98" s="547"/>
      <c r="AH98" s="544"/>
    </row>
    <row r="99" spans="1:34" x14ac:dyDescent="0.2">
      <c r="A99" s="11" t="s">
        <v>390</v>
      </c>
      <c r="B99" s="175"/>
    </row>
    <row r="100" spans="1:34" x14ac:dyDescent="0.2">
      <c r="A100" s="11" t="s">
        <v>395</v>
      </c>
      <c r="B100" s="175"/>
    </row>
    <row r="101" spans="1:34" x14ac:dyDescent="0.2">
      <c r="A101" s="11" t="s">
        <v>446</v>
      </c>
      <c r="B101" s="175"/>
    </row>
    <row r="102" spans="1:34" x14ac:dyDescent="0.2">
      <c r="A102" s="11" t="s">
        <v>447</v>
      </c>
      <c r="B102" s="175"/>
    </row>
    <row r="103" spans="1:34" x14ac:dyDescent="0.2">
      <c r="A103" s="318" t="s">
        <v>388</v>
      </c>
      <c r="B103" s="55"/>
    </row>
    <row r="104" spans="1:34" x14ac:dyDescent="0.2">
      <c r="A104" s="520" t="s">
        <v>353</v>
      </c>
      <c r="B104" s="258"/>
    </row>
    <row r="105" spans="1:34" x14ac:dyDescent="0.2">
      <c r="A105" s="520"/>
      <c r="B105" s="258"/>
    </row>
    <row r="106" spans="1:34" x14ac:dyDescent="0.2">
      <c r="A106" s="175" t="s">
        <v>534</v>
      </c>
      <c r="B106" s="55"/>
    </row>
    <row r="107" spans="1:34" x14ac:dyDescent="0.2">
      <c r="B107" s="55"/>
    </row>
    <row r="108" spans="1:34" x14ac:dyDescent="0.2">
      <c r="B108" s="55"/>
    </row>
    <row r="109" spans="1:34" ht="14.25" x14ac:dyDescent="0.2">
      <c r="B109" s="325"/>
      <c r="Z109" s="70" t="s">
        <v>35</v>
      </c>
    </row>
    <row r="110" spans="1:34" x14ac:dyDescent="0.2">
      <c r="B110" s="55"/>
    </row>
    <row r="111" spans="1:34" x14ac:dyDescent="0.2">
      <c r="B111" s="55"/>
    </row>
    <row r="112" spans="1:34" x14ac:dyDescent="0.2">
      <c r="B112" s="55"/>
    </row>
    <row r="113" spans="2:2" x14ac:dyDescent="0.2">
      <c r="B113" s="55"/>
    </row>
    <row r="114" spans="2:2" x14ac:dyDescent="0.2">
      <c r="B114" s="55"/>
    </row>
    <row r="115" spans="2:2" x14ac:dyDescent="0.2">
      <c r="B115" s="55"/>
    </row>
    <row r="116" spans="2:2" x14ac:dyDescent="0.2">
      <c r="B116" s="55"/>
    </row>
    <row r="117" spans="2:2" x14ac:dyDescent="0.2">
      <c r="B117" s="55"/>
    </row>
    <row r="118" spans="2:2" x14ac:dyDescent="0.2">
      <c r="B118" s="55"/>
    </row>
    <row r="119" spans="2:2" x14ac:dyDescent="0.2">
      <c r="B119" s="55"/>
    </row>
    <row r="120" spans="2:2" x14ac:dyDescent="0.2">
      <c r="B120" s="55"/>
    </row>
    <row r="121" spans="2:2" x14ac:dyDescent="0.2">
      <c r="B121" s="55"/>
    </row>
    <row r="122" spans="2:2" x14ac:dyDescent="0.2">
      <c r="B122" s="55"/>
    </row>
    <row r="123" spans="2:2" x14ac:dyDescent="0.2">
      <c r="B123" s="55"/>
    </row>
    <row r="124" spans="2:2" x14ac:dyDescent="0.2">
      <c r="B124" s="55"/>
    </row>
    <row r="125" spans="2:2" x14ac:dyDescent="0.2">
      <c r="B125" s="55"/>
    </row>
    <row r="126" spans="2:2" x14ac:dyDescent="0.2">
      <c r="B126" s="55"/>
    </row>
    <row r="127" spans="2:2" x14ac:dyDescent="0.2">
      <c r="B127" s="55"/>
    </row>
    <row r="128" spans="2:2" x14ac:dyDescent="0.2">
      <c r="B128" s="55"/>
    </row>
    <row r="129" spans="2:2" x14ac:dyDescent="0.2">
      <c r="B129" s="55"/>
    </row>
    <row r="130" spans="2:2" x14ac:dyDescent="0.2">
      <c r="B130" s="55"/>
    </row>
    <row r="131" spans="2:2" x14ac:dyDescent="0.2">
      <c r="B131" s="55"/>
    </row>
    <row r="132" spans="2:2" x14ac:dyDescent="0.2">
      <c r="B132" s="55"/>
    </row>
    <row r="133" spans="2:2" x14ac:dyDescent="0.2">
      <c r="B133" s="55"/>
    </row>
    <row r="134" spans="2:2" x14ac:dyDescent="0.2">
      <c r="B134" s="55"/>
    </row>
    <row r="135" spans="2:2" x14ac:dyDescent="0.2">
      <c r="B135" s="55"/>
    </row>
    <row r="136" spans="2:2" x14ac:dyDescent="0.2">
      <c r="B136" s="55"/>
    </row>
    <row r="137" spans="2:2" x14ac:dyDescent="0.2">
      <c r="B137" s="55"/>
    </row>
    <row r="138" spans="2:2" x14ac:dyDescent="0.2">
      <c r="B138" s="55"/>
    </row>
    <row r="139" spans="2:2" x14ac:dyDescent="0.2">
      <c r="B139" s="55"/>
    </row>
    <row r="140" spans="2:2" x14ac:dyDescent="0.2">
      <c r="B140" s="55"/>
    </row>
    <row r="141" spans="2:2" x14ac:dyDescent="0.2">
      <c r="B141" s="55"/>
    </row>
    <row r="142" spans="2:2" x14ac:dyDescent="0.2">
      <c r="B142" s="55"/>
    </row>
    <row r="143" spans="2:2" x14ac:dyDescent="0.2">
      <c r="B143" s="55"/>
    </row>
    <row r="144" spans="2:2" x14ac:dyDescent="0.2">
      <c r="B144" s="55"/>
    </row>
    <row r="145" spans="2:2" x14ac:dyDescent="0.2">
      <c r="B145" s="55"/>
    </row>
    <row r="146" spans="2:2" x14ac:dyDescent="0.2">
      <c r="B146" s="55"/>
    </row>
    <row r="147" spans="2:2" x14ac:dyDescent="0.2">
      <c r="B147" s="55"/>
    </row>
    <row r="148" spans="2:2" x14ac:dyDescent="0.2">
      <c r="B148" s="55"/>
    </row>
    <row r="149" spans="2:2" x14ac:dyDescent="0.2">
      <c r="B149" s="55"/>
    </row>
    <row r="150" spans="2:2" x14ac:dyDescent="0.2">
      <c r="B150" s="55"/>
    </row>
    <row r="151" spans="2:2" x14ac:dyDescent="0.2">
      <c r="B151" s="55"/>
    </row>
    <row r="152" spans="2:2" x14ac:dyDescent="0.2">
      <c r="B152" s="55"/>
    </row>
    <row r="153" spans="2:2" x14ac:dyDescent="0.2">
      <c r="B153" s="55"/>
    </row>
    <row r="154" spans="2:2" x14ac:dyDescent="0.2">
      <c r="B154" s="55"/>
    </row>
    <row r="155" spans="2:2" x14ac:dyDescent="0.2">
      <c r="B155" s="55"/>
    </row>
    <row r="156" spans="2:2" x14ac:dyDescent="0.2">
      <c r="B156" s="55"/>
    </row>
    <row r="157" spans="2:2" x14ac:dyDescent="0.2">
      <c r="B157" s="55"/>
    </row>
    <row r="158" spans="2:2" x14ac:dyDescent="0.2">
      <c r="B158" s="55"/>
    </row>
    <row r="159" spans="2:2" x14ac:dyDescent="0.2">
      <c r="B159" s="55"/>
    </row>
    <row r="160" spans="2:2" x14ac:dyDescent="0.2">
      <c r="B160" s="55"/>
    </row>
    <row r="161" spans="2:2" x14ac:dyDescent="0.2">
      <c r="B161" s="55"/>
    </row>
    <row r="162" spans="2:2" x14ac:dyDescent="0.2">
      <c r="B162" s="55"/>
    </row>
    <row r="163" spans="2:2" x14ac:dyDescent="0.2">
      <c r="B163" s="55"/>
    </row>
    <row r="164" spans="2:2" x14ac:dyDescent="0.2">
      <c r="B164" s="55"/>
    </row>
    <row r="165" spans="2:2" x14ac:dyDescent="0.2">
      <c r="B165" s="55"/>
    </row>
    <row r="166" spans="2:2" x14ac:dyDescent="0.2">
      <c r="B166" s="55"/>
    </row>
    <row r="167" spans="2:2" x14ac:dyDescent="0.2">
      <c r="B167" s="55"/>
    </row>
    <row r="168" spans="2:2" x14ac:dyDescent="0.2">
      <c r="B168" s="55"/>
    </row>
    <row r="169" spans="2:2" x14ac:dyDescent="0.2">
      <c r="B169" s="55"/>
    </row>
    <row r="170" spans="2:2" x14ac:dyDescent="0.2">
      <c r="B170" s="55"/>
    </row>
    <row r="171" spans="2:2" x14ac:dyDescent="0.2">
      <c r="B171" s="55"/>
    </row>
    <row r="172" spans="2:2" x14ac:dyDescent="0.2">
      <c r="B172" s="55"/>
    </row>
    <row r="173" spans="2:2" x14ac:dyDescent="0.2">
      <c r="B173" s="55"/>
    </row>
    <row r="174" spans="2:2" x14ac:dyDescent="0.2">
      <c r="B174" s="55"/>
    </row>
    <row r="175" spans="2:2" x14ac:dyDescent="0.2">
      <c r="B175" s="55"/>
    </row>
    <row r="176" spans="2:2" x14ac:dyDescent="0.2">
      <c r="B176" s="55"/>
    </row>
    <row r="177" spans="2:2" x14ac:dyDescent="0.2">
      <c r="B177" s="55"/>
    </row>
    <row r="178" spans="2:2" x14ac:dyDescent="0.2">
      <c r="B178" s="55"/>
    </row>
    <row r="179" spans="2:2" x14ac:dyDescent="0.2">
      <c r="B179" s="55"/>
    </row>
    <row r="180" spans="2:2" x14ac:dyDescent="0.2">
      <c r="B180" s="55"/>
    </row>
    <row r="181" spans="2:2" x14ac:dyDescent="0.2">
      <c r="B181" s="55"/>
    </row>
    <row r="182" spans="2:2" x14ac:dyDescent="0.2">
      <c r="B182" s="55"/>
    </row>
    <row r="183" spans="2:2" x14ac:dyDescent="0.2">
      <c r="B183" s="55"/>
    </row>
    <row r="184" spans="2:2" x14ac:dyDescent="0.2">
      <c r="B184" s="55"/>
    </row>
    <row r="185" spans="2:2" x14ac:dyDescent="0.2">
      <c r="B185" s="55"/>
    </row>
    <row r="186" spans="2:2" x14ac:dyDescent="0.2">
      <c r="B186" s="55"/>
    </row>
    <row r="187" spans="2:2" x14ac:dyDescent="0.2">
      <c r="B187" s="55"/>
    </row>
    <row r="188" spans="2:2" x14ac:dyDescent="0.2">
      <c r="B188" s="55"/>
    </row>
    <row r="189" spans="2:2" x14ac:dyDescent="0.2">
      <c r="B189" s="55"/>
    </row>
    <row r="190" spans="2:2" x14ac:dyDescent="0.2">
      <c r="B190" s="55"/>
    </row>
    <row r="191" spans="2:2" x14ac:dyDescent="0.2">
      <c r="B191" s="55"/>
    </row>
    <row r="192" spans="2:2" x14ac:dyDescent="0.2">
      <c r="B192" s="55"/>
    </row>
    <row r="193" spans="2:2" x14ac:dyDescent="0.2">
      <c r="B193" s="55"/>
    </row>
    <row r="194" spans="2:2" x14ac:dyDescent="0.2">
      <c r="B194" s="55"/>
    </row>
    <row r="195" spans="2:2" x14ac:dyDescent="0.2">
      <c r="B195" s="55"/>
    </row>
    <row r="196" spans="2:2" x14ac:dyDescent="0.2">
      <c r="B196" s="55"/>
    </row>
    <row r="197" spans="2:2" x14ac:dyDescent="0.2">
      <c r="B197" s="55"/>
    </row>
    <row r="198" spans="2:2" x14ac:dyDescent="0.2">
      <c r="B198" s="55"/>
    </row>
    <row r="199" spans="2:2" x14ac:dyDescent="0.2">
      <c r="B199" s="55"/>
    </row>
    <row r="200" spans="2:2" x14ac:dyDescent="0.2">
      <c r="B200" s="55"/>
    </row>
    <row r="201" spans="2:2" x14ac:dyDescent="0.2">
      <c r="B201" s="55"/>
    </row>
    <row r="202" spans="2:2" x14ac:dyDescent="0.2">
      <c r="B202" s="55"/>
    </row>
    <row r="203" spans="2:2" x14ac:dyDescent="0.2">
      <c r="B203" s="55"/>
    </row>
    <row r="204" spans="2:2" x14ac:dyDescent="0.2">
      <c r="B204" s="55"/>
    </row>
    <row r="205" spans="2:2" x14ac:dyDescent="0.2">
      <c r="B205" s="55"/>
    </row>
    <row r="206" spans="2:2" x14ac:dyDescent="0.2">
      <c r="B206" s="55"/>
    </row>
    <row r="207" spans="2:2" x14ac:dyDescent="0.2">
      <c r="B207" s="55"/>
    </row>
    <row r="208" spans="2:2" x14ac:dyDescent="0.2">
      <c r="B208" s="55"/>
    </row>
    <row r="209" spans="2:2" x14ac:dyDescent="0.2">
      <c r="B209" s="55"/>
    </row>
    <row r="210" spans="2:2" x14ac:dyDescent="0.2">
      <c r="B210" s="55"/>
    </row>
    <row r="211" spans="2:2" x14ac:dyDescent="0.2">
      <c r="B211" s="55"/>
    </row>
    <row r="212" spans="2:2" x14ac:dyDescent="0.2">
      <c r="B212" s="55"/>
    </row>
    <row r="213" spans="2:2" x14ac:dyDescent="0.2">
      <c r="B213" s="55"/>
    </row>
    <row r="214" spans="2:2" x14ac:dyDescent="0.2">
      <c r="B214" s="55"/>
    </row>
    <row r="215" spans="2:2" x14ac:dyDescent="0.2">
      <c r="B215" s="55"/>
    </row>
    <row r="216" spans="2:2" x14ac:dyDescent="0.2">
      <c r="B216" s="55"/>
    </row>
    <row r="217" spans="2:2" x14ac:dyDescent="0.2">
      <c r="B217" s="55"/>
    </row>
    <row r="218" spans="2:2" x14ac:dyDescent="0.2">
      <c r="B218" s="55"/>
    </row>
    <row r="219" spans="2:2" x14ac:dyDescent="0.2">
      <c r="B219" s="55"/>
    </row>
    <row r="220" spans="2:2" x14ac:dyDescent="0.2">
      <c r="B220" s="55"/>
    </row>
    <row r="221" spans="2:2" x14ac:dyDescent="0.2">
      <c r="B221" s="55"/>
    </row>
    <row r="222" spans="2:2" x14ac:dyDescent="0.2">
      <c r="B222" s="55"/>
    </row>
    <row r="223" spans="2:2" x14ac:dyDescent="0.2">
      <c r="B223" s="55"/>
    </row>
    <row r="224" spans="2:2" x14ac:dyDescent="0.2">
      <c r="B224" s="55"/>
    </row>
    <row r="225" spans="2:2" x14ac:dyDescent="0.2">
      <c r="B225" s="55"/>
    </row>
    <row r="226" spans="2:2" x14ac:dyDescent="0.2">
      <c r="B226" s="55"/>
    </row>
    <row r="227" spans="2:2" x14ac:dyDescent="0.2">
      <c r="B227" s="55"/>
    </row>
    <row r="228" spans="2:2" x14ac:dyDescent="0.2">
      <c r="B228" s="55"/>
    </row>
    <row r="229" spans="2:2" x14ac:dyDescent="0.2">
      <c r="B229" s="55"/>
    </row>
    <row r="230" spans="2:2" x14ac:dyDescent="0.2">
      <c r="B230" s="55"/>
    </row>
    <row r="231" spans="2:2" x14ac:dyDescent="0.2">
      <c r="B231" s="55"/>
    </row>
    <row r="232" spans="2:2" x14ac:dyDescent="0.2">
      <c r="B232" s="55"/>
    </row>
    <row r="233" spans="2:2" x14ac:dyDescent="0.2">
      <c r="B233" s="55"/>
    </row>
    <row r="234" spans="2:2" x14ac:dyDescent="0.2">
      <c r="B234" s="55"/>
    </row>
    <row r="235" spans="2:2" x14ac:dyDescent="0.2">
      <c r="B235" s="55"/>
    </row>
    <row r="236" spans="2:2" x14ac:dyDescent="0.2">
      <c r="B236" s="55"/>
    </row>
    <row r="237" spans="2:2" x14ac:dyDescent="0.2">
      <c r="B237" s="55"/>
    </row>
    <row r="238" spans="2:2" x14ac:dyDescent="0.2">
      <c r="B238" s="55"/>
    </row>
    <row r="239" spans="2:2" x14ac:dyDescent="0.2">
      <c r="B239" s="55"/>
    </row>
    <row r="240" spans="2:2" x14ac:dyDescent="0.2">
      <c r="B240" s="55"/>
    </row>
    <row r="241" spans="2:2" x14ac:dyDescent="0.2">
      <c r="B241" s="55"/>
    </row>
    <row r="242" spans="2:2" x14ac:dyDescent="0.2">
      <c r="B242" s="55"/>
    </row>
    <row r="243" spans="2:2" x14ac:dyDescent="0.2">
      <c r="B243" s="55"/>
    </row>
    <row r="244" spans="2:2" x14ac:dyDescent="0.2">
      <c r="B244" s="55"/>
    </row>
    <row r="245" spans="2:2" x14ac:dyDescent="0.2">
      <c r="B245" s="55"/>
    </row>
    <row r="246" spans="2:2" x14ac:dyDescent="0.2">
      <c r="B246" s="55"/>
    </row>
    <row r="247" spans="2:2" x14ac:dyDescent="0.2">
      <c r="B247" s="55"/>
    </row>
    <row r="248" spans="2:2" x14ac:dyDescent="0.2">
      <c r="B248" s="55"/>
    </row>
    <row r="249" spans="2:2" x14ac:dyDescent="0.2">
      <c r="B249" s="55"/>
    </row>
    <row r="250" spans="2:2" x14ac:dyDescent="0.2">
      <c r="B250" s="55"/>
    </row>
    <row r="251" spans="2:2" x14ac:dyDescent="0.2">
      <c r="B251" s="55"/>
    </row>
    <row r="252" spans="2:2" x14ac:dyDescent="0.2">
      <c r="B252" s="55"/>
    </row>
    <row r="253" spans="2:2" x14ac:dyDescent="0.2">
      <c r="B253" s="55"/>
    </row>
    <row r="254" spans="2:2" x14ac:dyDescent="0.2">
      <c r="B254" s="55"/>
    </row>
    <row r="255" spans="2:2" x14ac:dyDescent="0.2">
      <c r="B255" s="55"/>
    </row>
    <row r="256" spans="2:2" x14ac:dyDescent="0.2">
      <c r="B256" s="55"/>
    </row>
    <row r="257" spans="2:2" x14ac:dyDescent="0.2">
      <c r="B257" s="55"/>
    </row>
    <row r="258" spans="2:2" x14ac:dyDescent="0.2">
      <c r="B258" s="55"/>
    </row>
    <row r="259" spans="2:2" x14ac:dyDescent="0.2">
      <c r="B259" s="55"/>
    </row>
    <row r="260" spans="2:2" x14ac:dyDescent="0.2">
      <c r="B260" s="55"/>
    </row>
    <row r="261" spans="2:2" x14ac:dyDescent="0.2">
      <c r="B261" s="55"/>
    </row>
    <row r="262" spans="2:2" x14ac:dyDescent="0.2">
      <c r="B262" s="55"/>
    </row>
    <row r="263" spans="2:2" x14ac:dyDescent="0.2">
      <c r="B263" s="55"/>
    </row>
    <row r="264" spans="2:2" x14ac:dyDescent="0.2">
      <c r="B264" s="55"/>
    </row>
    <row r="265" spans="2:2" x14ac:dyDescent="0.2">
      <c r="B265" s="55"/>
    </row>
    <row r="266" spans="2:2" x14ac:dyDescent="0.2">
      <c r="B266" s="55"/>
    </row>
    <row r="267" spans="2:2" x14ac:dyDescent="0.2">
      <c r="B267" s="55"/>
    </row>
    <row r="268" spans="2:2" x14ac:dyDescent="0.2">
      <c r="B268" s="55"/>
    </row>
    <row r="269" spans="2:2" x14ac:dyDescent="0.2">
      <c r="B269" s="55"/>
    </row>
    <row r="270" spans="2:2" x14ac:dyDescent="0.2">
      <c r="B270" s="55"/>
    </row>
    <row r="271" spans="2:2" x14ac:dyDescent="0.2">
      <c r="B271" s="55"/>
    </row>
    <row r="272" spans="2:2" x14ac:dyDescent="0.2">
      <c r="B272" s="55"/>
    </row>
    <row r="273" spans="2:2" x14ac:dyDescent="0.2">
      <c r="B273" s="55"/>
    </row>
    <row r="274" spans="2:2" x14ac:dyDescent="0.2">
      <c r="B274" s="55"/>
    </row>
    <row r="275" spans="2:2" x14ac:dyDescent="0.2">
      <c r="B275" s="55"/>
    </row>
    <row r="276" spans="2:2" x14ac:dyDescent="0.2">
      <c r="B276" s="55"/>
    </row>
    <row r="277" spans="2:2" x14ac:dyDescent="0.2">
      <c r="B277" s="55"/>
    </row>
    <row r="278" spans="2:2" x14ac:dyDescent="0.2">
      <c r="B278" s="55"/>
    </row>
    <row r="279" spans="2:2" x14ac:dyDescent="0.2">
      <c r="B279" s="55"/>
    </row>
    <row r="280" spans="2:2" x14ac:dyDescent="0.2">
      <c r="B280" s="55"/>
    </row>
    <row r="281" spans="2:2" x14ac:dyDescent="0.2">
      <c r="B281" s="55"/>
    </row>
    <row r="282" spans="2:2" x14ac:dyDescent="0.2">
      <c r="B282" s="55"/>
    </row>
    <row r="283" spans="2:2" x14ac:dyDescent="0.2">
      <c r="B283" s="55"/>
    </row>
    <row r="284" spans="2:2" x14ac:dyDescent="0.2">
      <c r="B284" s="55"/>
    </row>
    <row r="285" spans="2:2" x14ac:dyDescent="0.2">
      <c r="B285" s="55"/>
    </row>
    <row r="286" spans="2:2" x14ac:dyDescent="0.2">
      <c r="B286" s="55"/>
    </row>
    <row r="287" spans="2:2" x14ac:dyDescent="0.2">
      <c r="B287" s="55"/>
    </row>
    <row r="288" spans="2:2" x14ac:dyDescent="0.2">
      <c r="B288" s="55"/>
    </row>
    <row r="289" spans="2:2" x14ac:dyDescent="0.2">
      <c r="B289" s="55"/>
    </row>
    <row r="290" spans="2:2" x14ac:dyDescent="0.2">
      <c r="B290" s="55"/>
    </row>
    <row r="291" spans="2:2" x14ac:dyDescent="0.2">
      <c r="B291" s="55"/>
    </row>
    <row r="292" spans="2:2" x14ac:dyDescent="0.2">
      <c r="B292" s="55"/>
    </row>
    <row r="293" spans="2:2" x14ac:dyDescent="0.2">
      <c r="B293" s="55"/>
    </row>
    <row r="294" spans="2:2" x14ac:dyDescent="0.2">
      <c r="B294" s="55"/>
    </row>
    <row r="295" spans="2:2" x14ac:dyDescent="0.2">
      <c r="B295" s="55"/>
    </row>
    <row r="296" spans="2:2" x14ac:dyDescent="0.2">
      <c r="B296" s="55"/>
    </row>
    <row r="297" spans="2:2" x14ac:dyDescent="0.2">
      <c r="B297" s="55"/>
    </row>
    <row r="298" spans="2:2" x14ac:dyDescent="0.2">
      <c r="B298" s="55"/>
    </row>
    <row r="299" spans="2:2" x14ac:dyDescent="0.2">
      <c r="B299" s="55"/>
    </row>
    <row r="300" spans="2:2" x14ac:dyDescent="0.2">
      <c r="B300" s="55"/>
    </row>
    <row r="301" spans="2:2" x14ac:dyDescent="0.2">
      <c r="B301" s="55"/>
    </row>
    <row r="302" spans="2:2" x14ac:dyDescent="0.2">
      <c r="B302" s="55"/>
    </row>
    <row r="303" spans="2:2" x14ac:dyDescent="0.2">
      <c r="B303" s="55"/>
    </row>
    <row r="304" spans="2:2" x14ac:dyDescent="0.2">
      <c r="B304" s="55"/>
    </row>
    <row r="305" spans="2:2" x14ac:dyDescent="0.2">
      <c r="B305" s="55"/>
    </row>
    <row r="306" spans="2:2" x14ac:dyDescent="0.2">
      <c r="B306" s="55"/>
    </row>
    <row r="307" spans="2:2" x14ac:dyDescent="0.2">
      <c r="B307" s="55"/>
    </row>
    <row r="308" spans="2:2" x14ac:dyDescent="0.2">
      <c r="B308" s="55"/>
    </row>
    <row r="309" spans="2:2" x14ac:dyDescent="0.2">
      <c r="B309" s="55"/>
    </row>
    <row r="310" spans="2:2" x14ac:dyDescent="0.2">
      <c r="B310" s="55"/>
    </row>
    <row r="311" spans="2:2" x14ac:dyDescent="0.2">
      <c r="B311" s="55"/>
    </row>
    <row r="312" spans="2:2" x14ac:dyDescent="0.2">
      <c r="B312" s="55"/>
    </row>
    <row r="313" spans="2:2" x14ac:dyDescent="0.2">
      <c r="B313" s="55"/>
    </row>
    <row r="314" spans="2:2" x14ac:dyDescent="0.2">
      <c r="B314" s="55"/>
    </row>
    <row r="315" spans="2:2" x14ac:dyDescent="0.2">
      <c r="B315" s="55"/>
    </row>
    <row r="316" spans="2:2" x14ac:dyDescent="0.2">
      <c r="B316" s="55"/>
    </row>
    <row r="317" spans="2:2" x14ac:dyDescent="0.2">
      <c r="B317" s="55"/>
    </row>
    <row r="318" spans="2:2" x14ac:dyDescent="0.2">
      <c r="B318" s="55"/>
    </row>
    <row r="319" spans="2:2" x14ac:dyDescent="0.2">
      <c r="B319" s="55"/>
    </row>
    <row r="320" spans="2:2" x14ac:dyDescent="0.2">
      <c r="B320" s="55"/>
    </row>
    <row r="321" spans="2:2" x14ac:dyDescent="0.2">
      <c r="B321" s="55"/>
    </row>
    <row r="322" spans="2:2" x14ac:dyDescent="0.2">
      <c r="B322" s="55"/>
    </row>
    <row r="323" spans="2:2" x14ac:dyDescent="0.2">
      <c r="B323" s="55"/>
    </row>
    <row r="324" spans="2:2" x14ac:dyDescent="0.2">
      <c r="B324" s="55"/>
    </row>
    <row r="325" spans="2:2" x14ac:dyDescent="0.2">
      <c r="B325" s="55"/>
    </row>
    <row r="326" spans="2:2" x14ac:dyDescent="0.2">
      <c r="B326" s="55"/>
    </row>
    <row r="327" spans="2:2" x14ac:dyDescent="0.2">
      <c r="B327" s="55"/>
    </row>
    <row r="328" spans="2:2" x14ac:dyDescent="0.2">
      <c r="B328" s="55"/>
    </row>
    <row r="329" spans="2:2" x14ac:dyDescent="0.2">
      <c r="B329" s="55"/>
    </row>
    <row r="330" spans="2:2" x14ac:dyDescent="0.2">
      <c r="B330" s="55"/>
    </row>
    <row r="331" spans="2:2" x14ac:dyDescent="0.2">
      <c r="B331" s="55"/>
    </row>
    <row r="332" spans="2:2" x14ac:dyDescent="0.2">
      <c r="B332" s="55"/>
    </row>
    <row r="333" spans="2:2" x14ac:dyDescent="0.2">
      <c r="B333" s="55"/>
    </row>
    <row r="334" spans="2:2" x14ac:dyDescent="0.2">
      <c r="B334" s="55"/>
    </row>
    <row r="335" spans="2:2" x14ac:dyDescent="0.2">
      <c r="B335" s="55"/>
    </row>
    <row r="336" spans="2:2" x14ac:dyDescent="0.2">
      <c r="B336" s="55"/>
    </row>
    <row r="337" spans="2:2" x14ac:dyDescent="0.2">
      <c r="B337" s="55"/>
    </row>
    <row r="338" spans="2:2" x14ac:dyDescent="0.2">
      <c r="B338" s="55"/>
    </row>
  </sheetData>
  <hyperlinks>
    <hyperlink ref="AH49" r:id="rId1" display="lisa.brown@defra.gsi.gov.uk " xr:uid="{D14160BD-7507-47F3-9133-DFCB4227D6AB}"/>
    <hyperlink ref="N1" r:id="rId2" display="lisa.brown@defra.gsi.gov.uk " xr:uid="{18A0FD97-9E5A-4297-93C1-C3FC2E160865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1E14B"/>
  </sheetPr>
  <dimension ref="A1:AS220"/>
  <sheetViews>
    <sheetView showGridLines="0" zoomScaleNormal="100" zoomScaleSheetLayoutView="100" workbookViewId="0">
      <pane xSplit="2" ySplit="6" topLeftCell="E42" activePane="bottomRight" state="frozen"/>
      <selection activeCell="C7" sqref="C7"/>
      <selection pane="topRight" activeCell="C7" sqref="C7"/>
      <selection pane="bottomLeft" activeCell="C7" sqref="C7"/>
      <selection pane="bottomRight" activeCell="N1" sqref="N1"/>
    </sheetView>
  </sheetViews>
  <sheetFormatPr defaultColWidth="7.109375" defaultRowHeight="12.75" x14ac:dyDescent="0.2"/>
  <cols>
    <col min="1" max="1" width="2.109375" style="11" customWidth="1"/>
    <col min="2" max="2" width="22.21875" style="11" customWidth="1"/>
    <col min="3" max="27" width="7.5546875" style="85" customWidth="1"/>
    <col min="28" max="28" width="7.5546875" style="12" customWidth="1"/>
    <col min="29" max="35" width="7.109375" style="12"/>
    <col min="36" max="37" width="9.5546875" style="12" bestFit="1" customWidth="1"/>
    <col min="38" max="16384" width="7.109375" style="12"/>
  </cols>
  <sheetData>
    <row r="1" spans="1:16" x14ac:dyDescent="0.2">
      <c r="A1" s="3" t="s">
        <v>440</v>
      </c>
      <c r="M1" s="220" t="s">
        <v>432</v>
      </c>
      <c r="N1" s="324" t="str">
        <f>'Notes and Contact Details'!$D$14</f>
        <v>crops-statistics@defra.gov.uk</v>
      </c>
    </row>
    <row r="2" spans="1:16" x14ac:dyDescent="0.2">
      <c r="A2" s="203" t="s">
        <v>541</v>
      </c>
    </row>
    <row r="3" spans="1:16" ht="13.5" thickBot="1" x14ac:dyDescent="0.25">
      <c r="A3" s="42" t="s">
        <v>42</v>
      </c>
    </row>
    <row r="4" spans="1:16" x14ac:dyDescent="0.2">
      <c r="A4" s="357"/>
      <c r="B4" s="366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</row>
    <row r="5" spans="1:16" x14ac:dyDescent="0.2">
      <c r="A5" s="516"/>
      <c r="B5" s="531" t="s">
        <v>36</v>
      </c>
      <c r="C5" s="367">
        <v>2010</v>
      </c>
      <c r="D5" s="367">
        <v>2011</v>
      </c>
      <c r="E5" s="367">
        <v>2012</v>
      </c>
      <c r="F5" s="367">
        <v>2013</v>
      </c>
      <c r="G5" s="367">
        <v>2014</v>
      </c>
      <c r="H5" s="367">
        <v>2015</v>
      </c>
      <c r="I5" s="367">
        <v>2016</v>
      </c>
      <c r="J5" s="367">
        <v>2017</v>
      </c>
      <c r="K5" s="367">
        <v>2018</v>
      </c>
      <c r="L5" s="367">
        <v>2019</v>
      </c>
      <c r="M5" s="367">
        <v>2020</v>
      </c>
      <c r="N5" s="367">
        <v>2021</v>
      </c>
      <c r="O5" s="367">
        <v>2022</v>
      </c>
      <c r="P5" s="367">
        <v>2023</v>
      </c>
    </row>
    <row r="6" spans="1:16" ht="13.5" thickBot="1" x14ac:dyDescent="0.25">
      <c r="A6" s="360"/>
      <c r="B6" s="360"/>
      <c r="C6" s="532"/>
      <c r="D6" s="532" t="s">
        <v>35</v>
      </c>
      <c r="E6" s="532"/>
      <c r="F6" s="532"/>
      <c r="G6" s="532"/>
      <c r="H6" s="532"/>
      <c r="I6" s="532"/>
      <c r="J6" s="532"/>
      <c r="K6" s="532"/>
      <c r="L6" s="361"/>
      <c r="M6" s="361"/>
      <c r="N6" s="361"/>
      <c r="O6" s="361"/>
      <c r="P6" s="361"/>
    </row>
    <row r="7" spans="1:16" x14ac:dyDescent="0.2">
      <c r="A7" s="2" t="s">
        <v>106</v>
      </c>
    </row>
    <row r="8" spans="1:16" x14ac:dyDescent="0.2">
      <c r="A8" s="39"/>
      <c r="B8" s="11" t="s">
        <v>105</v>
      </c>
      <c r="C8" s="312">
        <v>23.636700290337075</v>
      </c>
      <c r="D8" s="312">
        <v>25.771660567939936</v>
      </c>
      <c r="E8" s="312">
        <v>27.585465197885441</v>
      </c>
      <c r="F8" s="312">
        <v>33.6692979045499</v>
      </c>
      <c r="G8" s="312">
        <v>31.790062194400775</v>
      </c>
      <c r="H8" s="312">
        <v>30.797830078528698</v>
      </c>
      <c r="I8" s="312" t="s">
        <v>11</v>
      </c>
      <c r="J8" s="312" t="s">
        <v>11</v>
      </c>
      <c r="K8" s="312" t="s">
        <v>11</v>
      </c>
      <c r="L8" s="312" t="s">
        <v>11</v>
      </c>
      <c r="M8" s="312" t="s">
        <v>11</v>
      </c>
      <c r="N8" s="312" t="s">
        <v>11</v>
      </c>
      <c r="O8" s="312" t="s">
        <v>11</v>
      </c>
      <c r="P8" s="312">
        <v>0</v>
      </c>
    </row>
    <row r="9" spans="1:16" x14ac:dyDescent="0.2">
      <c r="A9" s="2"/>
      <c r="B9" s="11" t="s">
        <v>104</v>
      </c>
      <c r="C9" s="312">
        <v>114.67688731109844</v>
      </c>
      <c r="D9" s="312">
        <v>113.1468505641041</v>
      </c>
      <c r="E9" s="312">
        <v>128.25657683847348</v>
      </c>
      <c r="F9" s="312">
        <v>135.98421488819449</v>
      </c>
      <c r="G9" s="312">
        <v>101.83231071184575</v>
      </c>
      <c r="H9" s="312">
        <v>123.76041686856502</v>
      </c>
      <c r="I9" s="312">
        <v>140.81022392938746</v>
      </c>
      <c r="J9" s="312">
        <v>154.67325361096843</v>
      </c>
      <c r="K9" s="312">
        <v>177.77184595910722</v>
      </c>
      <c r="L9" s="312">
        <v>174.52872772836656</v>
      </c>
      <c r="M9" s="312">
        <v>185.43066037785144</v>
      </c>
      <c r="N9" s="312">
        <v>184.60250704050941</v>
      </c>
      <c r="O9" s="312">
        <v>174.39528526765037</v>
      </c>
      <c r="P9" s="312">
        <v>211.41785041225219</v>
      </c>
    </row>
    <row r="10" spans="1:16" x14ac:dyDescent="0.2">
      <c r="A10" s="2"/>
      <c r="B10" s="11" t="s">
        <v>103</v>
      </c>
      <c r="C10" s="312">
        <v>28.397297899774465</v>
      </c>
      <c r="D10" s="312">
        <v>30.304677845875144</v>
      </c>
      <c r="E10" s="312">
        <v>31.260635042005156</v>
      </c>
      <c r="F10" s="312">
        <v>31.776612953672988</v>
      </c>
      <c r="G10" s="312">
        <v>27.753334899725985</v>
      </c>
      <c r="H10" s="312">
        <v>28.655059434034971</v>
      </c>
      <c r="I10" s="312">
        <v>31.512465513732973</v>
      </c>
      <c r="J10" s="312">
        <v>31.26770708715862</v>
      </c>
      <c r="K10" s="312">
        <v>30.070053311500363</v>
      </c>
      <c r="L10" s="312">
        <v>31.72084249544125</v>
      </c>
      <c r="M10" s="312">
        <v>26.768865546991687</v>
      </c>
      <c r="N10" s="312">
        <v>30.69018211990247</v>
      </c>
      <c r="O10" s="312">
        <v>29.930723434537168</v>
      </c>
      <c r="P10" s="312">
        <v>28.852574171401464</v>
      </c>
    </row>
    <row r="11" spans="1:16" x14ac:dyDescent="0.2">
      <c r="A11" s="2"/>
      <c r="B11" s="11" t="s">
        <v>102</v>
      </c>
      <c r="C11" s="312">
        <v>30.682576158699774</v>
      </c>
      <c r="D11" s="312">
        <v>29.968958513948188</v>
      </c>
      <c r="E11" s="312">
        <v>32.062213198685683</v>
      </c>
      <c r="F11" s="312">
        <v>38.958781752518902</v>
      </c>
      <c r="G11" s="312">
        <v>26.04329632695411</v>
      </c>
      <c r="H11" s="312">
        <v>26.938658675492395</v>
      </c>
      <c r="I11" s="312">
        <v>26.349043545882747</v>
      </c>
      <c r="J11" s="312">
        <v>27.322010723735996</v>
      </c>
      <c r="K11" s="312">
        <v>23.158937692546267</v>
      </c>
      <c r="L11" s="312">
        <v>28.865269174118179</v>
      </c>
      <c r="M11" s="312">
        <v>33.776351534154799</v>
      </c>
      <c r="N11" s="312">
        <v>33.258855546902971</v>
      </c>
      <c r="O11" s="312">
        <v>33.973392147771108</v>
      </c>
      <c r="P11" s="312">
        <v>39.833269896112668</v>
      </c>
    </row>
    <row r="12" spans="1:16" x14ac:dyDescent="0.2">
      <c r="A12" s="2"/>
      <c r="B12" s="533" t="s">
        <v>101</v>
      </c>
      <c r="C12" s="312">
        <v>109.33332120796351</v>
      </c>
      <c r="D12" s="312">
        <v>85.488166534143318</v>
      </c>
      <c r="E12" s="312">
        <v>60.129797504374281</v>
      </c>
      <c r="F12" s="312">
        <v>97.204044189816102</v>
      </c>
      <c r="G12" s="312">
        <v>103.52676659560531</v>
      </c>
      <c r="H12" s="312">
        <v>106.05732977273502</v>
      </c>
      <c r="I12" s="312">
        <v>127.78936292809372</v>
      </c>
      <c r="J12" s="312">
        <v>133.89345699006438</v>
      </c>
      <c r="K12" s="312">
        <v>138.12825259051559</v>
      </c>
      <c r="L12" s="312">
        <v>141.66866655913105</v>
      </c>
      <c r="M12" s="312">
        <v>148.46914214254161</v>
      </c>
      <c r="N12" s="312">
        <v>154.19810849897647</v>
      </c>
      <c r="O12" s="312">
        <v>132.08984773037406</v>
      </c>
      <c r="P12" s="312">
        <v>195.96941879733697</v>
      </c>
    </row>
    <row r="13" spans="1:16" x14ac:dyDescent="0.2">
      <c r="A13" s="2"/>
      <c r="B13" s="11" t="s">
        <v>100</v>
      </c>
      <c r="C13" s="312">
        <v>23.15188005943547</v>
      </c>
      <c r="D13" s="312">
        <v>24.072332936532444</v>
      </c>
      <c r="E13" s="312">
        <v>25.546986713032716</v>
      </c>
      <c r="F13" s="312">
        <v>23.648450423370491</v>
      </c>
      <c r="G13" s="312">
        <v>23.698748916234077</v>
      </c>
      <c r="H13" s="312">
        <v>22.83203298973606</v>
      </c>
      <c r="I13" s="312">
        <v>29.709826717569495</v>
      </c>
      <c r="J13" s="312">
        <v>24.828162656544151</v>
      </c>
      <c r="K13" s="312">
        <v>25.770831211504785</v>
      </c>
      <c r="L13" s="312">
        <v>25.98556565706896</v>
      </c>
      <c r="M13" s="312">
        <v>33.0992140046597</v>
      </c>
      <c r="N13" s="312">
        <v>36.753414566647962</v>
      </c>
      <c r="O13" s="312">
        <v>37.538126787449009</v>
      </c>
      <c r="P13" s="312">
        <v>37.606846596243336</v>
      </c>
    </row>
    <row r="14" spans="1:16" x14ac:dyDescent="0.2">
      <c r="A14" s="2"/>
      <c r="B14" s="534" t="s">
        <v>78</v>
      </c>
      <c r="C14" s="535">
        <v>329.87866292730871</v>
      </c>
      <c r="D14" s="535">
        <v>308.75264696254317</v>
      </c>
      <c r="E14" s="535">
        <v>304.84167449445675</v>
      </c>
      <c r="F14" s="434">
        <v>361.24140211212284</v>
      </c>
      <c r="G14" s="434">
        <v>314.64451964476604</v>
      </c>
      <c r="H14" s="434">
        <v>339.04132781909215</v>
      </c>
      <c r="I14" s="434">
        <v>356.1709226346664</v>
      </c>
      <c r="J14" s="434">
        <v>371.98459106847156</v>
      </c>
      <c r="K14" s="434">
        <v>394.89992076517427</v>
      </c>
      <c r="L14" s="434">
        <v>402.76907161412601</v>
      </c>
      <c r="M14" s="434">
        <v>427.54423360619927</v>
      </c>
      <c r="N14" s="434">
        <v>439.50306777293929</v>
      </c>
      <c r="O14" s="434">
        <v>407.92737536778174</v>
      </c>
      <c r="P14" s="434">
        <v>513.67995987334666</v>
      </c>
    </row>
    <row r="15" spans="1:16" x14ac:dyDescent="0.2">
      <c r="A15" s="59"/>
      <c r="B15" s="533"/>
      <c r="C15" s="535"/>
      <c r="D15" s="535"/>
      <c r="E15" s="535"/>
      <c r="F15" s="535"/>
      <c r="G15" s="535"/>
      <c r="H15" s="535"/>
      <c r="I15" s="312"/>
      <c r="J15" s="312"/>
      <c r="K15" s="312"/>
      <c r="L15" s="312"/>
      <c r="M15" s="312"/>
      <c r="N15" s="312"/>
      <c r="O15" s="312"/>
      <c r="P15" s="312"/>
    </row>
    <row r="16" spans="1:16" x14ac:dyDescent="0.2">
      <c r="A16" s="2" t="s">
        <v>99</v>
      </c>
      <c r="B16" s="536"/>
      <c r="C16" s="196"/>
      <c r="D16" s="196"/>
      <c r="E16" s="196"/>
      <c r="F16" s="196"/>
      <c r="G16" s="196"/>
      <c r="H16" s="196"/>
      <c r="I16" s="312"/>
      <c r="J16" s="312"/>
      <c r="K16" s="312"/>
      <c r="L16" s="312"/>
      <c r="M16" s="312"/>
      <c r="N16" s="312"/>
      <c r="O16" s="312"/>
      <c r="P16" s="312"/>
    </row>
    <row r="17" spans="1:16" x14ac:dyDescent="0.2">
      <c r="A17" s="2"/>
      <c r="B17" s="533" t="s">
        <v>98</v>
      </c>
      <c r="C17" s="312">
        <v>38.846926055419594</v>
      </c>
      <c r="D17" s="312">
        <v>43.637082784197418</v>
      </c>
      <c r="E17" s="312">
        <v>50.15146609004487</v>
      </c>
      <c r="F17" s="312">
        <v>56.164938488569184</v>
      </c>
      <c r="G17" s="312">
        <v>47.241847712948228</v>
      </c>
      <c r="H17" s="312">
        <v>46.232887918382218</v>
      </c>
      <c r="I17" s="312">
        <v>52.258985535228447</v>
      </c>
      <c r="J17" s="312">
        <v>57.212278170625396</v>
      </c>
      <c r="K17" s="312">
        <v>39.335870561821302</v>
      </c>
      <c r="L17" s="312">
        <v>44.530147487345211</v>
      </c>
      <c r="M17" s="312">
        <v>56.119316879443559</v>
      </c>
      <c r="N17" s="312">
        <v>62.91248196887107</v>
      </c>
      <c r="O17" s="312">
        <v>55.520927972554595</v>
      </c>
      <c r="P17" s="312">
        <v>65.432863149599498</v>
      </c>
    </row>
    <row r="18" spans="1:16" x14ac:dyDescent="0.2">
      <c r="A18" s="2"/>
      <c r="B18" s="533" t="s">
        <v>97</v>
      </c>
      <c r="C18" s="312">
        <v>19.350520328955497</v>
      </c>
      <c r="D18" s="312">
        <v>14.139092451929772</v>
      </c>
      <c r="E18" s="312">
        <v>11.173144698820561</v>
      </c>
      <c r="F18" s="312">
        <v>18.544234826581345</v>
      </c>
      <c r="G18" s="312">
        <v>15.99582053133806</v>
      </c>
      <c r="H18" s="312">
        <v>15.075291726319728</v>
      </c>
      <c r="I18" s="312">
        <v>18.554920573121951</v>
      </c>
      <c r="J18" s="312">
        <v>21.621621148079566</v>
      </c>
      <c r="K18" s="312">
        <v>16.726180610689557</v>
      </c>
      <c r="L18" s="312">
        <v>22.557365283731588</v>
      </c>
      <c r="M18" s="312">
        <v>24.458656952440688</v>
      </c>
      <c r="N18" s="312">
        <v>19.406569422781281</v>
      </c>
      <c r="O18" s="312">
        <v>19.402672417282339</v>
      </c>
      <c r="P18" s="312">
        <v>19.860415471129375</v>
      </c>
    </row>
    <row r="19" spans="1:16" x14ac:dyDescent="0.2">
      <c r="A19" s="2"/>
      <c r="B19" s="533" t="s">
        <v>96</v>
      </c>
      <c r="C19" s="312">
        <v>17.784086306123495</v>
      </c>
      <c r="D19" s="312">
        <v>18.697285142377108</v>
      </c>
      <c r="E19" s="312">
        <v>18.401211739492457</v>
      </c>
      <c r="F19" s="312">
        <v>19.349555452751623</v>
      </c>
      <c r="G19" s="312">
        <v>19.284157275449314</v>
      </c>
      <c r="H19" s="312">
        <v>19.340803715300034</v>
      </c>
      <c r="I19" s="312">
        <v>16.294561648807541</v>
      </c>
      <c r="J19" s="312">
        <v>20.600668984213772</v>
      </c>
      <c r="K19" s="312">
        <v>10.954468294397953</v>
      </c>
      <c r="L19" s="312">
        <v>12.407224167942227</v>
      </c>
      <c r="M19" s="312">
        <v>14.331630976820483</v>
      </c>
      <c r="N19" s="312">
        <v>12.240418174114845</v>
      </c>
      <c r="O19" s="312">
        <v>14.279626346097798</v>
      </c>
      <c r="P19" s="312">
        <v>16.425403779303537</v>
      </c>
    </row>
    <row r="20" spans="1:16" x14ac:dyDescent="0.2">
      <c r="A20" s="2"/>
      <c r="B20" s="533" t="s">
        <v>95</v>
      </c>
      <c r="C20" s="312">
        <v>35.891118804154452</v>
      </c>
      <c r="D20" s="312">
        <v>51.89838664904493</v>
      </c>
      <c r="E20" s="312">
        <v>27.20766536069528</v>
      </c>
      <c r="F20" s="312">
        <v>33.264793266417364</v>
      </c>
      <c r="G20" s="312">
        <v>29.306110609647593</v>
      </c>
      <c r="H20" s="312">
        <v>37.892352063387797</v>
      </c>
      <c r="I20" s="312">
        <v>48.716648699477091</v>
      </c>
      <c r="J20" s="312">
        <v>44.179702698159936</v>
      </c>
      <c r="K20" s="312">
        <v>45.397917195254259</v>
      </c>
      <c r="L20" s="312">
        <v>41.018547839707914</v>
      </c>
      <c r="M20" s="312">
        <v>44.087486708384617</v>
      </c>
      <c r="N20" s="312">
        <v>41.826435683082444</v>
      </c>
      <c r="O20" s="312">
        <v>40.958351880376647</v>
      </c>
      <c r="P20" s="312">
        <v>45.47341293191792</v>
      </c>
    </row>
    <row r="21" spans="1:16" x14ac:dyDescent="0.2">
      <c r="A21" s="2"/>
      <c r="B21" s="533" t="s">
        <v>94</v>
      </c>
      <c r="C21" s="312">
        <v>47.596393069598406</v>
      </c>
      <c r="D21" s="312">
        <v>45.395319725919471</v>
      </c>
      <c r="E21" s="312">
        <v>47.375985479896585</v>
      </c>
      <c r="F21" s="312">
        <v>41.448338320637141</v>
      </c>
      <c r="G21" s="312">
        <v>42.064300147068401</v>
      </c>
      <c r="H21" s="312">
        <v>42.992844581683698</v>
      </c>
      <c r="I21" s="312">
        <v>48.910681964387038</v>
      </c>
      <c r="J21" s="312">
        <v>41.343323952932394</v>
      </c>
      <c r="K21" s="312">
        <v>49.654082674492621</v>
      </c>
      <c r="L21" s="312">
        <v>57.220867007018953</v>
      </c>
      <c r="M21" s="312">
        <v>78.20677785600158</v>
      </c>
      <c r="N21" s="312">
        <v>64.118764817277679</v>
      </c>
      <c r="O21" s="312">
        <v>56.287759525881256</v>
      </c>
      <c r="P21" s="312">
        <v>74.946001292121778</v>
      </c>
    </row>
    <row r="22" spans="1:16" x14ac:dyDescent="0.2">
      <c r="A22" s="2"/>
      <c r="B22" s="55" t="s">
        <v>93</v>
      </c>
      <c r="C22" s="312">
        <v>59.78574885742983</v>
      </c>
      <c r="D22" s="312">
        <v>55.846437136159793</v>
      </c>
      <c r="E22" s="312">
        <v>85.786291315451592</v>
      </c>
      <c r="F22" s="312">
        <v>56.109945417014679</v>
      </c>
      <c r="G22" s="312">
        <v>62.216582170780676</v>
      </c>
      <c r="H22" s="312">
        <v>64.750421873088555</v>
      </c>
      <c r="I22" s="312">
        <v>36.83399319610492</v>
      </c>
      <c r="J22" s="312">
        <v>62.081975959991524</v>
      </c>
      <c r="K22" s="312">
        <v>52.909268880828719</v>
      </c>
      <c r="L22" s="312">
        <v>71.36861648199546</v>
      </c>
      <c r="M22" s="312">
        <v>81.296335142344731</v>
      </c>
      <c r="N22" s="312">
        <v>83.1585307600824</v>
      </c>
      <c r="O22" s="312">
        <v>107.2952829103221</v>
      </c>
      <c r="P22" s="312">
        <v>107.04296697491118</v>
      </c>
    </row>
    <row r="23" spans="1:16" x14ac:dyDescent="0.2">
      <c r="A23" s="39"/>
      <c r="B23" s="39" t="s">
        <v>78</v>
      </c>
      <c r="C23" s="535">
        <v>219.25479342168128</v>
      </c>
      <c r="D23" s="535">
        <v>229.61360388962851</v>
      </c>
      <c r="E23" s="535">
        <v>240.09576468440133</v>
      </c>
      <c r="F23" s="434">
        <v>224.88180577197133</v>
      </c>
      <c r="G23" s="434">
        <v>216.10881844723227</v>
      </c>
      <c r="H23" s="434">
        <v>226.28460187816202</v>
      </c>
      <c r="I23" s="434">
        <v>221.56979161712701</v>
      </c>
      <c r="J23" s="434">
        <v>247.03957091400258</v>
      </c>
      <c r="K23" s="434">
        <v>214.97778821748443</v>
      </c>
      <c r="L23" s="434">
        <v>249.10276826774134</v>
      </c>
      <c r="M23" s="434">
        <v>298.50020451543566</v>
      </c>
      <c r="N23" s="434">
        <v>283.66320082620973</v>
      </c>
      <c r="O23" s="434">
        <v>293.74462105251473</v>
      </c>
      <c r="P23" s="434">
        <v>329.18106359898326</v>
      </c>
    </row>
    <row r="24" spans="1:16" x14ac:dyDescent="0.2">
      <c r="A24" s="2"/>
      <c r="B24" s="55"/>
      <c r="C24" s="196"/>
      <c r="D24" s="196"/>
      <c r="E24" s="196"/>
      <c r="F24" s="196"/>
      <c r="G24" s="196"/>
      <c r="H24" s="196"/>
      <c r="I24" s="312"/>
      <c r="J24" s="312"/>
      <c r="K24" s="312"/>
      <c r="L24" s="312"/>
      <c r="M24" s="312"/>
      <c r="N24" s="312"/>
      <c r="O24" s="312"/>
      <c r="P24" s="312"/>
    </row>
    <row r="25" spans="1:16" x14ac:dyDescent="0.2">
      <c r="A25" s="59" t="s">
        <v>92</v>
      </c>
      <c r="B25" s="12"/>
      <c r="C25" s="196"/>
      <c r="D25" s="196"/>
      <c r="E25" s="196"/>
      <c r="F25" s="196"/>
      <c r="G25" s="196"/>
      <c r="H25" s="196"/>
      <c r="I25" s="312"/>
      <c r="J25" s="312"/>
      <c r="K25" s="312"/>
      <c r="L25" s="312"/>
      <c r="M25" s="312"/>
      <c r="N25" s="312"/>
      <c r="O25" s="312"/>
      <c r="P25" s="312"/>
    </row>
    <row r="26" spans="1:16" x14ac:dyDescent="0.2">
      <c r="A26" s="59"/>
      <c r="B26" s="519" t="s">
        <v>438</v>
      </c>
      <c r="C26" s="312">
        <v>4.6049360598997326</v>
      </c>
      <c r="D26" s="312">
        <v>4.528029522423914</v>
      </c>
      <c r="E26" s="312">
        <v>4.7809842381126542</v>
      </c>
      <c r="F26" s="312">
        <v>6.9920848763468344</v>
      </c>
      <c r="G26" s="312">
        <v>5.940849338871045</v>
      </c>
      <c r="H26" s="312">
        <v>7.3817591531042224</v>
      </c>
      <c r="I26" s="312" t="s">
        <v>11</v>
      </c>
      <c r="J26" s="312" t="s">
        <v>11</v>
      </c>
      <c r="K26" s="312" t="s">
        <v>11</v>
      </c>
      <c r="L26" s="312" t="s">
        <v>11</v>
      </c>
      <c r="M26" s="312" t="s">
        <v>11</v>
      </c>
      <c r="N26" s="312" t="s">
        <v>11</v>
      </c>
      <c r="O26" s="312" t="s">
        <v>11</v>
      </c>
      <c r="P26" s="312">
        <v>0</v>
      </c>
    </row>
    <row r="27" spans="1:16" x14ac:dyDescent="0.2">
      <c r="A27" s="59"/>
      <c r="B27" s="519" t="s">
        <v>90</v>
      </c>
      <c r="C27" s="312">
        <v>16.665510463226241</v>
      </c>
      <c r="D27" s="312">
        <v>15.562377328137325</v>
      </c>
      <c r="E27" s="312">
        <v>19.797199925079934</v>
      </c>
      <c r="F27" s="312">
        <v>19.229557814919797</v>
      </c>
      <c r="G27" s="312">
        <v>15.86429588471484</v>
      </c>
      <c r="H27" s="312">
        <v>15.264430060665946</v>
      </c>
      <c r="I27" s="312">
        <v>39.044714527118629</v>
      </c>
      <c r="J27" s="312">
        <v>35.020375609704637</v>
      </c>
      <c r="K27" s="312">
        <v>38.672469362599237</v>
      </c>
      <c r="L27" s="312">
        <v>35.127520351606805</v>
      </c>
      <c r="M27" s="312">
        <v>69.197231155034913</v>
      </c>
      <c r="N27" s="312">
        <v>56.220203525721239</v>
      </c>
      <c r="O27" s="312">
        <v>61.009938496060748</v>
      </c>
      <c r="P27" s="312">
        <v>65.333376549271819</v>
      </c>
    </row>
    <row r="28" spans="1:16" x14ac:dyDescent="0.2">
      <c r="A28" s="59"/>
      <c r="B28" s="12" t="s">
        <v>89</v>
      </c>
      <c r="C28" s="9" t="s">
        <v>11</v>
      </c>
      <c r="D28" s="9" t="s">
        <v>11</v>
      </c>
      <c r="E28" s="9" t="s">
        <v>11</v>
      </c>
      <c r="F28" s="9" t="s">
        <v>11</v>
      </c>
      <c r="G28" s="9" t="s">
        <v>11</v>
      </c>
      <c r="H28" s="9" t="s">
        <v>11</v>
      </c>
      <c r="I28" s="312" t="s">
        <v>11</v>
      </c>
      <c r="J28" s="312" t="s">
        <v>11</v>
      </c>
      <c r="K28" s="312" t="s">
        <v>11</v>
      </c>
      <c r="L28" s="312" t="s">
        <v>11</v>
      </c>
      <c r="M28" s="312" t="s">
        <v>11</v>
      </c>
      <c r="N28" s="312" t="s">
        <v>11</v>
      </c>
      <c r="O28" s="312" t="s">
        <v>11</v>
      </c>
      <c r="P28" s="312" t="s">
        <v>11</v>
      </c>
    </row>
    <row r="29" spans="1:16" x14ac:dyDescent="0.2">
      <c r="A29" s="59"/>
      <c r="B29" s="519" t="s">
        <v>393</v>
      </c>
      <c r="C29" s="312">
        <v>45.909788883572553</v>
      </c>
      <c r="D29" s="312">
        <v>47.686687471167488</v>
      </c>
      <c r="E29" s="312">
        <v>35.08276775994922</v>
      </c>
      <c r="F29" s="312">
        <v>44.748552151144523</v>
      </c>
      <c r="G29" s="312">
        <v>44.848024145468273</v>
      </c>
      <c r="H29" s="312">
        <v>45.745505858356914</v>
      </c>
      <c r="I29" s="312">
        <v>47.797335589177727</v>
      </c>
      <c r="J29" s="312">
        <v>34.155779758553756</v>
      </c>
      <c r="K29" s="312">
        <v>37.579979779287029</v>
      </c>
      <c r="L29" s="312">
        <v>53.794513516617123</v>
      </c>
      <c r="M29" s="312">
        <v>56.793381665163501</v>
      </c>
      <c r="N29" s="312">
        <v>58.360829185285652</v>
      </c>
      <c r="O29" s="312">
        <v>73.032311171919233</v>
      </c>
      <c r="P29" s="312">
        <v>77.073370955211516</v>
      </c>
    </row>
    <row r="30" spans="1:16" x14ac:dyDescent="0.2">
      <c r="A30" s="59"/>
      <c r="B30" s="39" t="s">
        <v>78</v>
      </c>
      <c r="C30" s="312">
        <v>67.180235406698529</v>
      </c>
      <c r="D30" s="312">
        <v>67.777094321728725</v>
      </c>
      <c r="E30" s="312">
        <v>59.660951923141809</v>
      </c>
      <c r="F30" s="434">
        <v>70.970194842411161</v>
      </c>
      <c r="G30" s="434">
        <v>66.653169369054154</v>
      </c>
      <c r="H30" s="434">
        <v>68.391695072127078</v>
      </c>
      <c r="I30" s="434">
        <v>86.842050116296349</v>
      </c>
      <c r="J30" s="434">
        <v>69.176155368258392</v>
      </c>
      <c r="K30" s="434">
        <v>76.252449141886274</v>
      </c>
      <c r="L30" s="434">
        <v>88.922033868223934</v>
      </c>
      <c r="M30" s="434">
        <v>125.99061282019841</v>
      </c>
      <c r="N30" s="434">
        <v>114.58103271100688</v>
      </c>
      <c r="O30" s="434">
        <v>134.04224966797997</v>
      </c>
      <c r="P30" s="434">
        <v>142.40674750448335</v>
      </c>
    </row>
    <row r="31" spans="1:16" x14ac:dyDescent="0.2">
      <c r="A31" s="2"/>
      <c r="B31" s="55"/>
      <c r="C31" s="9"/>
      <c r="D31" s="9"/>
      <c r="E31" s="9"/>
      <c r="F31" s="9"/>
      <c r="G31" s="9"/>
      <c r="H31" s="9"/>
      <c r="I31" s="312"/>
      <c r="J31" s="312"/>
      <c r="K31" s="312"/>
      <c r="L31" s="312"/>
      <c r="M31" s="312"/>
      <c r="N31" s="312"/>
      <c r="O31" s="312"/>
      <c r="P31" s="312"/>
    </row>
    <row r="32" spans="1:16" x14ac:dyDescent="0.2">
      <c r="A32" s="2" t="s">
        <v>86</v>
      </c>
      <c r="B32" s="55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</row>
    <row r="33" spans="1:16" x14ac:dyDescent="0.2">
      <c r="B33" s="55" t="s">
        <v>85</v>
      </c>
      <c r="C33" s="535">
        <v>20.364517292497716</v>
      </c>
      <c r="D33" s="535">
        <v>20.329413588508523</v>
      </c>
      <c r="E33" s="535">
        <v>28.799023774224576</v>
      </c>
      <c r="F33" s="312">
        <v>28.600972607821578</v>
      </c>
      <c r="G33" s="312">
        <v>27.607225971494703</v>
      </c>
      <c r="H33" s="312">
        <v>25.134179926733434</v>
      </c>
      <c r="I33" s="312">
        <v>32.384245560251905</v>
      </c>
      <c r="J33" s="312">
        <v>28.84631256618945</v>
      </c>
      <c r="K33" s="312">
        <v>24.530298921011955</v>
      </c>
      <c r="L33" s="312">
        <v>25.850690034443915</v>
      </c>
      <c r="M33" s="312">
        <v>31.049596262303471</v>
      </c>
      <c r="N33" s="312">
        <v>31.543108932747202</v>
      </c>
      <c r="O33" s="312">
        <v>31.829663663949152</v>
      </c>
      <c r="P33" s="312">
        <v>39.557006207005017</v>
      </c>
    </row>
    <row r="34" spans="1:16" x14ac:dyDescent="0.2">
      <c r="B34" s="55" t="s">
        <v>84</v>
      </c>
      <c r="C34" s="535">
        <v>24.952413999787389</v>
      </c>
      <c r="D34" s="535">
        <v>26.233969332858788</v>
      </c>
      <c r="E34" s="535">
        <v>31.463288313371006</v>
      </c>
      <c r="F34" s="312">
        <v>25.608324975761267</v>
      </c>
      <c r="G34" s="312">
        <v>26.454030857174573</v>
      </c>
      <c r="H34" s="312">
        <v>28.593935508645952</v>
      </c>
      <c r="I34" s="312">
        <v>26.276203929916072</v>
      </c>
      <c r="J34" s="312">
        <v>25.105666574955432</v>
      </c>
      <c r="K34" s="312">
        <v>32.485627961275682</v>
      </c>
      <c r="L34" s="312">
        <v>35.495495543601727</v>
      </c>
      <c r="M34" s="312">
        <v>32.413874666977783</v>
      </c>
      <c r="N34" s="312">
        <v>34.332742846828417</v>
      </c>
      <c r="O34" s="312">
        <v>38.234757388406123</v>
      </c>
      <c r="P34" s="312">
        <v>47.035567224475827</v>
      </c>
    </row>
    <row r="35" spans="1:16" x14ac:dyDescent="0.2">
      <c r="B35" s="55" t="s">
        <v>83</v>
      </c>
      <c r="C35" s="196"/>
      <c r="D35" s="196"/>
      <c r="E35" s="196"/>
      <c r="F35" s="196"/>
      <c r="G35" s="196"/>
      <c r="H35" s="196"/>
      <c r="I35" s="312">
        <v>19.154808939255147</v>
      </c>
      <c r="J35" s="312">
        <v>29.409327206623384</v>
      </c>
      <c r="K35" s="312">
        <v>23.99898633294135</v>
      </c>
      <c r="L35" s="312">
        <v>22.940720344308421</v>
      </c>
      <c r="M35" s="312">
        <v>28.793790469474949</v>
      </c>
      <c r="N35" s="312">
        <v>28.420609993540992</v>
      </c>
      <c r="O35" s="312">
        <v>28.734994292841911</v>
      </c>
      <c r="P35" s="312">
        <v>19.960847375226152</v>
      </c>
    </row>
    <row r="36" spans="1:16" x14ac:dyDescent="0.2">
      <c r="B36" s="55" t="s">
        <v>82</v>
      </c>
      <c r="C36" s="312">
        <v>38.348505224882437</v>
      </c>
      <c r="D36" s="312">
        <v>33.409634691757745</v>
      </c>
      <c r="E36" s="312">
        <v>30.380837863950628</v>
      </c>
      <c r="F36" s="312">
        <v>35.304360639562688</v>
      </c>
      <c r="G36" s="312">
        <v>28.078175373131923</v>
      </c>
      <c r="H36" s="312">
        <v>28.840646276902078</v>
      </c>
      <c r="I36" s="312">
        <v>30.162889516107061</v>
      </c>
      <c r="J36" s="312">
        <v>33.396029705813831</v>
      </c>
      <c r="K36" s="312">
        <v>33.936302386951468</v>
      </c>
      <c r="L36" s="312">
        <v>35.792071855564863</v>
      </c>
      <c r="M36" s="312">
        <v>45.392982775295543</v>
      </c>
      <c r="N36" s="312">
        <v>48.605003098664227</v>
      </c>
      <c r="O36" s="312">
        <v>42.402005543056632</v>
      </c>
      <c r="P36" s="312">
        <v>46.646335522034278</v>
      </c>
    </row>
    <row r="37" spans="1:16" x14ac:dyDescent="0.2">
      <c r="B37" s="55" t="s">
        <v>81</v>
      </c>
      <c r="C37" s="312">
        <v>132.30313402333232</v>
      </c>
      <c r="D37" s="312">
        <v>129.25199060067308</v>
      </c>
      <c r="E37" s="312">
        <v>141.5328632170125</v>
      </c>
      <c r="F37" s="312">
        <v>138.65631048965136</v>
      </c>
      <c r="G37" s="312">
        <v>128.18253036489034</v>
      </c>
      <c r="H37" s="312">
        <v>125.74747093874291</v>
      </c>
      <c r="I37" s="312">
        <v>154.05887463304589</v>
      </c>
      <c r="J37" s="312">
        <v>183.81835903229421</v>
      </c>
      <c r="K37" s="312">
        <v>173.14902838268154</v>
      </c>
      <c r="L37" s="312">
        <v>177.8626508840039</v>
      </c>
      <c r="M37" s="312">
        <v>187.38404413466995</v>
      </c>
      <c r="N37" s="312">
        <v>187.09751774559822</v>
      </c>
      <c r="O37" s="312">
        <v>210.04744367257209</v>
      </c>
      <c r="P37" s="312">
        <v>198.02803069746594</v>
      </c>
    </row>
    <row r="38" spans="1:16" x14ac:dyDescent="0.2">
      <c r="B38" s="55" t="s">
        <v>439</v>
      </c>
      <c r="C38" s="9"/>
      <c r="D38" s="9"/>
      <c r="E38" s="9"/>
      <c r="F38" s="196"/>
      <c r="G38" s="196"/>
      <c r="H38" s="196"/>
      <c r="I38" s="312">
        <v>3.2893741471875217</v>
      </c>
      <c r="J38" s="312">
        <v>4.7438963804915018</v>
      </c>
      <c r="K38" s="312">
        <v>4.8433035617643405</v>
      </c>
      <c r="L38" s="312">
        <v>4.8018131591872235</v>
      </c>
      <c r="M38" s="312">
        <v>5.6693305765001796</v>
      </c>
      <c r="N38" s="312">
        <v>5.3925662180852649</v>
      </c>
      <c r="O38" s="312">
        <v>5.8055869236647997</v>
      </c>
      <c r="P38" s="312">
        <v>6.7494927423865843</v>
      </c>
    </row>
    <row r="39" spans="1:16" x14ac:dyDescent="0.2">
      <c r="B39" s="41" t="s">
        <v>80</v>
      </c>
      <c r="C39" s="312">
        <v>27.159007194706351</v>
      </c>
      <c r="D39" s="312">
        <v>27.457861466279581</v>
      </c>
      <c r="E39" s="312">
        <v>29.61383988346179</v>
      </c>
      <c r="F39" s="312">
        <v>41.124228445042391</v>
      </c>
      <c r="G39" s="312">
        <v>33.064273618983982</v>
      </c>
      <c r="H39" s="312">
        <v>44.268793489903913</v>
      </c>
      <c r="I39" s="312">
        <v>18.464854181337376</v>
      </c>
      <c r="J39" s="312">
        <v>15.505417069714735</v>
      </c>
      <c r="K39" s="312">
        <v>16.572578043654623</v>
      </c>
      <c r="L39" s="312">
        <v>18.187845906434276</v>
      </c>
      <c r="M39" s="312">
        <v>24.490962499422064</v>
      </c>
      <c r="N39" s="312">
        <v>20.410186584665553</v>
      </c>
      <c r="O39" s="312">
        <v>21.487656235053553</v>
      </c>
      <c r="P39" s="312">
        <v>20.365843089405054</v>
      </c>
    </row>
    <row r="40" spans="1:16" x14ac:dyDescent="0.2">
      <c r="B40" s="55" t="s">
        <v>79</v>
      </c>
      <c r="C40" s="312">
        <v>13.492460520090667</v>
      </c>
      <c r="D40" s="312">
        <v>13.334153658591294</v>
      </c>
      <c r="E40" s="312">
        <v>13.882186942463878</v>
      </c>
      <c r="F40" s="312">
        <v>2.4510579655903189</v>
      </c>
      <c r="G40" s="312">
        <v>13.856498881298789</v>
      </c>
      <c r="H40" s="312">
        <v>13.024480692637912</v>
      </c>
      <c r="I40" s="312">
        <v>14.469680104351976</v>
      </c>
      <c r="J40" s="312">
        <v>14.859197587935469</v>
      </c>
      <c r="K40" s="312">
        <v>14.772346662346662</v>
      </c>
      <c r="L40" s="312">
        <v>14.179220716060266</v>
      </c>
      <c r="M40" s="312">
        <v>14.179220716060266</v>
      </c>
      <c r="N40" s="312">
        <v>11.225216400214375</v>
      </c>
      <c r="O40" s="312">
        <v>11.225216400214375</v>
      </c>
      <c r="P40" s="312">
        <v>11.578008915649685</v>
      </c>
    </row>
    <row r="41" spans="1:16" x14ac:dyDescent="0.2">
      <c r="B41" s="41" t="s">
        <v>434</v>
      </c>
      <c r="C41" s="9">
        <v>58.817676264200827</v>
      </c>
      <c r="D41" s="9">
        <v>55.630237026247428</v>
      </c>
      <c r="E41" s="9">
        <v>54.878655603919761</v>
      </c>
      <c r="F41" s="312">
        <v>59.223342466624743</v>
      </c>
      <c r="G41" s="312">
        <v>57.674041133274486</v>
      </c>
      <c r="H41" s="312">
        <v>55.86837299152544</v>
      </c>
      <c r="I41" s="312">
        <v>72.611555959059615</v>
      </c>
      <c r="J41" s="312">
        <v>70.519829604350036</v>
      </c>
      <c r="K41" s="312">
        <v>95.972258724390315</v>
      </c>
      <c r="L41" s="312">
        <v>102.50492616550159</v>
      </c>
      <c r="M41" s="312">
        <v>91.042165012542839</v>
      </c>
      <c r="N41" s="312">
        <v>89.896480345378251</v>
      </c>
      <c r="O41" s="312">
        <v>105.69977648000221</v>
      </c>
      <c r="P41" s="312">
        <v>111.1890197858571</v>
      </c>
    </row>
    <row r="42" spans="1:16" x14ac:dyDescent="0.2">
      <c r="B42" s="39" t="s">
        <v>78</v>
      </c>
      <c r="C42" s="312">
        <v>315.43771451949772</v>
      </c>
      <c r="D42" s="312">
        <v>305.64726036491646</v>
      </c>
      <c r="E42" s="312">
        <v>330.5506955984041</v>
      </c>
      <c r="F42" s="434">
        <v>330.96859759005434</v>
      </c>
      <c r="G42" s="434">
        <v>314.91677620024876</v>
      </c>
      <c r="H42" s="434">
        <v>321.47787982509163</v>
      </c>
      <c r="I42" s="434">
        <v>370.87248697051257</v>
      </c>
      <c r="J42" s="434">
        <v>406.20403572836801</v>
      </c>
      <c r="K42" s="434">
        <v>420.26073097701794</v>
      </c>
      <c r="L42" s="434">
        <v>437.61543460910627</v>
      </c>
      <c r="M42" s="434">
        <v>460.41596711324701</v>
      </c>
      <c r="N42" s="434">
        <v>456.92343216572249</v>
      </c>
      <c r="O42" s="434">
        <v>495.4671005997609</v>
      </c>
      <c r="P42" s="434">
        <v>501.11015155950565</v>
      </c>
    </row>
    <row r="43" spans="1:16" x14ac:dyDescent="0.2">
      <c r="B43" s="39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</row>
    <row r="44" spans="1:16" x14ac:dyDescent="0.2">
      <c r="A44" s="39" t="s">
        <v>77</v>
      </c>
      <c r="B44" s="12"/>
      <c r="C44" s="535">
        <v>931.75140627518624</v>
      </c>
      <c r="D44" s="535">
        <v>911.79060553881686</v>
      </c>
      <c r="E44" s="535">
        <v>935.14908670040404</v>
      </c>
      <c r="F44" s="535">
        <v>988.06200031655976</v>
      </c>
      <c r="G44" s="535">
        <v>909.72848666572816</v>
      </c>
      <c r="H44" s="535">
        <v>952.58875167104281</v>
      </c>
      <c r="I44" s="434">
        <v>1035.4552513386025</v>
      </c>
      <c r="J44" s="434">
        <v>1094.4043530791005</v>
      </c>
      <c r="K44" s="434">
        <v>1106.3908891015631</v>
      </c>
      <c r="L44" s="434">
        <v>1178.4093083591974</v>
      </c>
      <c r="M44" s="434">
        <v>1312.4510180550803</v>
      </c>
      <c r="N44" s="434">
        <v>1294.6707334758785</v>
      </c>
      <c r="O44" s="434">
        <v>1331.1813466880371</v>
      </c>
      <c r="P44" s="434">
        <v>1486.3779225363187</v>
      </c>
    </row>
    <row r="45" spans="1:16" ht="13.5" thickBot="1" x14ac:dyDescent="0.25">
      <c r="A45" s="5"/>
      <c r="B45" s="58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</row>
    <row r="47" spans="1:16" x14ac:dyDescent="0.2">
      <c r="A47" s="520" t="s">
        <v>435</v>
      </c>
    </row>
    <row r="49" spans="1:37" s="11" customFormat="1" x14ac:dyDescent="0.2">
      <c r="A49" s="3" t="s">
        <v>441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538"/>
      <c r="U49" s="85"/>
      <c r="V49" s="85"/>
      <c r="W49" s="538"/>
      <c r="X49" s="85"/>
      <c r="Y49" s="85"/>
      <c r="Z49" s="85"/>
      <c r="AA49" s="85"/>
      <c r="AG49" s="220" t="s">
        <v>432</v>
      </c>
      <c r="AH49" s="324" t="s">
        <v>420</v>
      </c>
    </row>
    <row r="50" spans="1:37" s="11" customFormat="1" x14ac:dyDescent="0.2">
      <c r="A50" s="203" t="s">
        <v>542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538"/>
      <c r="U50" s="85"/>
      <c r="V50" s="85"/>
      <c r="W50" s="538"/>
      <c r="X50" s="85"/>
      <c r="Y50" s="85"/>
      <c r="Z50" s="538"/>
      <c r="AA50" s="85"/>
    </row>
    <row r="51" spans="1:37" s="11" customFormat="1" ht="13.5" thickBot="1" x14ac:dyDescent="0.25">
      <c r="A51" s="42" t="s">
        <v>42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538"/>
      <c r="U51" s="85"/>
      <c r="V51" s="539"/>
      <c r="W51" s="538"/>
      <c r="X51" s="85"/>
      <c r="Y51" s="85"/>
      <c r="Z51" s="85"/>
      <c r="AA51" s="85"/>
    </row>
    <row r="52" spans="1:37" x14ac:dyDescent="0.2">
      <c r="A52" s="357"/>
      <c r="B52" s="366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368"/>
      <c r="AC52" s="368"/>
      <c r="AD52" s="368"/>
      <c r="AE52" s="368"/>
      <c r="AF52" s="368"/>
      <c r="AG52" s="368"/>
      <c r="AH52" s="362"/>
      <c r="AI52" s="59"/>
    </row>
    <row r="53" spans="1:37" x14ac:dyDescent="0.2">
      <c r="A53" s="516"/>
      <c r="B53" s="531" t="s">
        <v>36</v>
      </c>
      <c r="C53" s="371">
        <v>1985</v>
      </c>
      <c r="D53" s="371">
        <v>1986</v>
      </c>
      <c r="E53" s="371">
        <v>1987</v>
      </c>
      <c r="F53" s="371">
        <v>1988</v>
      </c>
      <c r="G53" s="371">
        <v>1989</v>
      </c>
      <c r="H53" s="371">
        <v>1990</v>
      </c>
      <c r="I53" s="371">
        <v>1991</v>
      </c>
      <c r="J53" s="371">
        <v>1992</v>
      </c>
      <c r="K53" s="371">
        <v>1993</v>
      </c>
      <c r="L53" s="371">
        <v>1994</v>
      </c>
      <c r="M53" s="372">
        <v>1995</v>
      </c>
      <c r="N53" s="372">
        <v>1996</v>
      </c>
      <c r="O53" s="372">
        <v>1997</v>
      </c>
      <c r="P53" s="373">
        <v>1998</v>
      </c>
      <c r="Q53" s="373">
        <v>1999</v>
      </c>
      <c r="R53" s="373">
        <v>2000</v>
      </c>
      <c r="S53" s="373">
        <v>2001</v>
      </c>
      <c r="T53" s="548">
        <v>2002</v>
      </c>
      <c r="U53" s="548">
        <v>2003</v>
      </c>
      <c r="V53" s="548">
        <v>2004</v>
      </c>
      <c r="W53" s="548">
        <v>2005</v>
      </c>
      <c r="X53" s="548">
        <v>2006</v>
      </c>
      <c r="Y53" s="548">
        <v>2007</v>
      </c>
      <c r="Z53" s="548">
        <v>2008</v>
      </c>
      <c r="AA53" s="548">
        <v>2009</v>
      </c>
      <c r="AB53" s="540">
        <v>2010</v>
      </c>
      <c r="AC53" s="540">
        <v>2011</v>
      </c>
      <c r="AD53" s="540">
        <v>2012</v>
      </c>
      <c r="AE53" s="540">
        <v>2013</v>
      </c>
      <c r="AF53" s="540">
        <v>2014</v>
      </c>
      <c r="AG53" s="540">
        <v>2015</v>
      </c>
      <c r="AH53" s="523">
        <v>2016</v>
      </c>
      <c r="AI53" s="59"/>
    </row>
    <row r="54" spans="1:37" ht="13.5" thickBot="1" x14ac:dyDescent="0.25">
      <c r="A54" s="360"/>
      <c r="B54" s="360"/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370"/>
      <c r="O54" s="370"/>
      <c r="P54" s="370"/>
      <c r="Q54" s="370"/>
      <c r="R54" s="370"/>
      <c r="S54" s="370"/>
      <c r="T54" s="549"/>
      <c r="U54" s="374"/>
      <c r="V54" s="374"/>
      <c r="W54" s="374"/>
      <c r="X54" s="374"/>
      <c r="Y54" s="370"/>
      <c r="Z54" s="370" t="s">
        <v>35</v>
      </c>
      <c r="AA54" s="370"/>
      <c r="AB54" s="365"/>
      <c r="AC54" s="365" t="s">
        <v>35</v>
      </c>
      <c r="AD54" s="365"/>
      <c r="AE54" s="365"/>
      <c r="AF54" s="365"/>
      <c r="AG54" s="365"/>
      <c r="AH54" s="525"/>
      <c r="AI54" s="185"/>
    </row>
    <row r="55" spans="1:37" x14ac:dyDescent="0.2">
      <c r="A55" s="2" t="s">
        <v>106</v>
      </c>
      <c r="AA55" s="196"/>
      <c r="AB55" s="49"/>
      <c r="AC55" s="49"/>
      <c r="AD55" s="49"/>
      <c r="AE55" s="49"/>
      <c r="AF55" s="49"/>
      <c r="AG55" s="49"/>
      <c r="AH55" s="518"/>
      <c r="AI55" s="49"/>
      <c r="AJ55" s="273"/>
      <c r="AK55" s="273"/>
    </row>
    <row r="56" spans="1:37" x14ac:dyDescent="0.2">
      <c r="A56" s="39"/>
      <c r="B56" s="11" t="s">
        <v>105</v>
      </c>
      <c r="C56" s="315">
        <v>8.8010000000000002</v>
      </c>
      <c r="D56" s="315">
        <v>7.12</v>
      </c>
      <c r="E56" s="315">
        <v>8.8689999999999998</v>
      </c>
      <c r="F56" s="315">
        <v>7.3906070000000001</v>
      </c>
      <c r="G56" s="315">
        <v>8.0155318525521082</v>
      </c>
      <c r="H56" s="315">
        <v>8.5167617051042157</v>
      </c>
      <c r="I56" s="315">
        <v>8.7992135576563246</v>
      </c>
      <c r="J56" s="315">
        <v>7.3994625186270877</v>
      </c>
      <c r="K56" s="315">
        <v>7.5992757893276757</v>
      </c>
      <c r="L56" s="315">
        <v>10.542451545332744</v>
      </c>
      <c r="M56" s="550">
        <v>9.3641908288244782</v>
      </c>
      <c r="N56" s="550">
        <v>11.336955430319586</v>
      </c>
      <c r="O56" s="550">
        <v>10.700259881468444</v>
      </c>
      <c r="P56" s="550">
        <v>10.830893722493924</v>
      </c>
      <c r="Q56" s="550">
        <v>10.015731189277037</v>
      </c>
      <c r="R56" s="550">
        <v>10.269123915041821</v>
      </c>
      <c r="S56" s="550">
        <v>13.327111293048782</v>
      </c>
      <c r="T56" s="550">
        <v>14.52955592453957</v>
      </c>
      <c r="U56" s="550">
        <v>17.823398029726402</v>
      </c>
      <c r="V56" s="550">
        <v>16.044765164168851</v>
      </c>
      <c r="W56" s="550">
        <v>14.821588906893965</v>
      </c>
      <c r="X56" s="550">
        <v>19.602146567737833</v>
      </c>
      <c r="Y56" s="550">
        <v>21.885457118643508</v>
      </c>
      <c r="Z56" s="550">
        <v>24.510430190450588</v>
      </c>
      <c r="AA56" s="550">
        <v>21.913779635491924</v>
      </c>
      <c r="AB56" s="544">
        <v>23.636700290337075</v>
      </c>
      <c r="AC56" s="544">
        <v>25.771660567939936</v>
      </c>
      <c r="AD56" s="544">
        <v>27.585465197885441</v>
      </c>
      <c r="AE56" s="473">
        <v>33.6692979045499</v>
      </c>
      <c r="AF56" s="473">
        <v>19.055082325000011</v>
      </c>
      <c r="AG56" s="473">
        <v>12.717128036458629</v>
      </c>
      <c r="AH56" s="46" t="s">
        <v>11</v>
      </c>
      <c r="AI56" s="473"/>
      <c r="AJ56" s="543"/>
      <c r="AK56" s="543"/>
    </row>
    <row r="57" spans="1:37" x14ac:dyDescent="0.2">
      <c r="A57" s="2"/>
      <c r="B57" s="11" t="s">
        <v>104</v>
      </c>
      <c r="C57" s="315">
        <v>46.23</v>
      </c>
      <c r="D57" s="315">
        <v>47.09</v>
      </c>
      <c r="E57" s="315">
        <v>68.658000000000001</v>
      </c>
      <c r="F57" s="315">
        <v>82.533242999999999</v>
      </c>
      <c r="G57" s="315">
        <v>80.331927368772966</v>
      </c>
      <c r="H57" s="315">
        <v>99.800942737545967</v>
      </c>
      <c r="I57" s="315">
        <v>82.831111106318929</v>
      </c>
      <c r="J57" s="315">
        <v>66.158000648344185</v>
      </c>
      <c r="K57" s="315">
        <v>70.362820568707193</v>
      </c>
      <c r="L57" s="315">
        <v>91.834177680290068</v>
      </c>
      <c r="M57" s="550">
        <v>97.266848525221974</v>
      </c>
      <c r="N57" s="550">
        <v>98.959170135056823</v>
      </c>
      <c r="O57" s="550">
        <v>66.622592228186591</v>
      </c>
      <c r="P57" s="550">
        <v>87.522166136413247</v>
      </c>
      <c r="Q57" s="550">
        <v>93.656397761436651</v>
      </c>
      <c r="R57" s="550">
        <v>75.159222926470775</v>
      </c>
      <c r="S57" s="550">
        <v>99.735724351956293</v>
      </c>
      <c r="T57" s="550">
        <v>82.640788829118264</v>
      </c>
      <c r="U57" s="550">
        <v>72.408748649117442</v>
      </c>
      <c r="V57" s="550">
        <v>75.91696387266299</v>
      </c>
      <c r="W57" s="550">
        <v>92.540216354631653</v>
      </c>
      <c r="X57" s="550">
        <v>99.417206214212598</v>
      </c>
      <c r="Y57" s="550">
        <v>116.50225393811039</v>
      </c>
      <c r="Z57" s="550">
        <v>121.33439415908244</v>
      </c>
      <c r="AA57" s="550">
        <v>112.44424642396773</v>
      </c>
      <c r="AB57" s="544">
        <v>114.67688731109844</v>
      </c>
      <c r="AC57" s="544">
        <v>113.1468505641041</v>
      </c>
      <c r="AD57" s="544">
        <v>128.25657683847348</v>
      </c>
      <c r="AE57" s="473">
        <v>135.98421488819449</v>
      </c>
      <c r="AF57" s="473">
        <v>101.83231071184575</v>
      </c>
      <c r="AG57" s="473">
        <v>123.76041686856502</v>
      </c>
      <c r="AH57" s="473">
        <v>136.60747157333165</v>
      </c>
      <c r="AI57" s="473"/>
      <c r="AJ57" s="543"/>
      <c r="AK57" s="543"/>
    </row>
    <row r="58" spans="1:37" x14ac:dyDescent="0.2">
      <c r="A58" s="2"/>
      <c r="B58" s="11" t="s">
        <v>103</v>
      </c>
      <c r="C58" s="315">
        <v>10.502000000000001</v>
      </c>
      <c r="D58" s="315">
        <v>8.6310000000000002</v>
      </c>
      <c r="E58" s="315">
        <v>9.1020000000000003</v>
      </c>
      <c r="F58" s="315">
        <v>9.1701449999999998</v>
      </c>
      <c r="G58" s="315">
        <v>8.1521053735037565</v>
      </c>
      <c r="H58" s="315">
        <v>9.1699427470075126</v>
      </c>
      <c r="I58" s="315">
        <v>11.102040120511271</v>
      </c>
      <c r="J58" s="315">
        <v>12.268061494015026</v>
      </c>
      <c r="K58" s="315">
        <v>15.872663234203159</v>
      </c>
      <c r="L58" s="315">
        <v>21.682991440611293</v>
      </c>
      <c r="M58" s="550">
        <v>24.181606789131482</v>
      </c>
      <c r="N58" s="550">
        <v>25.352283695365198</v>
      </c>
      <c r="O58" s="550">
        <v>29.886205137536521</v>
      </c>
      <c r="P58" s="550">
        <v>29.023838184284457</v>
      </c>
      <c r="Q58" s="550">
        <v>30.586392393078377</v>
      </c>
      <c r="R58" s="550">
        <v>28.60273515671291</v>
      </c>
      <c r="S58" s="550">
        <v>22.449248532968838</v>
      </c>
      <c r="T58" s="550">
        <v>18.22370292558416</v>
      </c>
      <c r="U58" s="550">
        <v>16.905065175012655</v>
      </c>
      <c r="V58" s="550">
        <v>14.652398634745712</v>
      </c>
      <c r="W58" s="550">
        <v>20.829329895878338</v>
      </c>
      <c r="X58" s="550">
        <v>22.64092156256585</v>
      </c>
      <c r="Y58" s="550">
        <v>27.715049725649237</v>
      </c>
      <c r="Z58" s="550">
        <v>29.400462043085803</v>
      </c>
      <c r="AA58" s="550">
        <v>27.220748972582101</v>
      </c>
      <c r="AB58" s="544">
        <v>28.397297899774465</v>
      </c>
      <c r="AC58" s="544">
        <v>30.304677845875144</v>
      </c>
      <c r="AD58" s="544">
        <v>31.260635042005156</v>
      </c>
      <c r="AE58" s="473">
        <v>31.776612953672988</v>
      </c>
      <c r="AF58" s="473">
        <v>27.753334899725985</v>
      </c>
      <c r="AG58" s="473">
        <v>28.655059434034971</v>
      </c>
      <c r="AH58" s="544">
        <v>31.512465513732973</v>
      </c>
      <c r="AI58" s="473"/>
      <c r="AJ58" s="543"/>
      <c r="AK58" s="543"/>
    </row>
    <row r="59" spans="1:37" x14ac:dyDescent="0.2">
      <c r="A59" s="2"/>
      <c r="B59" s="11" t="s">
        <v>102</v>
      </c>
      <c r="C59" s="315">
        <v>10.464</v>
      </c>
      <c r="D59" s="315">
        <v>10.119999999999999</v>
      </c>
      <c r="E59" s="315">
        <v>12.396000000000001</v>
      </c>
      <c r="F59" s="315">
        <v>14.070807</v>
      </c>
      <c r="G59" s="315">
        <v>15.137491670151348</v>
      </c>
      <c r="H59" s="315">
        <v>16.695695340302699</v>
      </c>
      <c r="I59" s="315">
        <v>20.464469010454042</v>
      </c>
      <c r="J59" s="315">
        <v>16.540730680605392</v>
      </c>
      <c r="K59" s="315">
        <v>16.472383143128962</v>
      </c>
      <c r="L59" s="315">
        <v>16.85133229214939</v>
      </c>
      <c r="M59" s="550">
        <v>13.943253522030389</v>
      </c>
      <c r="N59" s="550">
        <v>19.054418213327146</v>
      </c>
      <c r="O59" s="550">
        <v>13.815825404895914</v>
      </c>
      <c r="P59" s="550">
        <v>17.988468755042405</v>
      </c>
      <c r="Q59" s="550">
        <v>18.244145446362158</v>
      </c>
      <c r="R59" s="550">
        <v>18.956995813913323</v>
      </c>
      <c r="S59" s="550">
        <v>30.04005261827437</v>
      </c>
      <c r="T59" s="550">
        <v>19.517563708191918</v>
      </c>
      <c r="U59" s="550">
        <v>20.381829155253772</v>
      </c>
      <c r="V59" s="550">
        <v>20.987264065899705</v>
      </c>
      <c r="W59" s="550">
        <v>23.938906149497814</v>
      </c>
      <c r="X59" s="550">
        <v>30.137835271521773</v>
      </c>
      <c r="Y59" s="550">
        <v>26.438615606773141</v>
      </c>
      <c r="Z59" s="550">
        <v>30.622604382748786</v>
      </c>
      <c r="AA59" s="550">
        <v>32.908665772304758</v>
      </c>
      <c r="AB59" s="544">
        <v>30.682576158699774</v>
      </c>
      <c r="AC59" s="544">
        <v>29.968958513948188</v>
      </c>
      <c r="AD59" s="544">
        <v>32.062213198685683</v>
      </c>
      <c r="AE59" s="473">
        <v>38.958781752518902</v>
      </c>
      <c r="AF59" s="473">
        <v>26.04329632695411</v>
      </c>
      <c r="AG59" s="473">
        <v>26.938658675492395</v>
      </c>
      <c r="AH59" s="544">
        <v>25.091414143265251</v>
      </c>
      <c r="AI59" s="473"/>
      <c r="AJ59" s="543"/>
      <c r="AK59" s="543"/>
    </row>
    <row r="60" spans="1:37" x14ac:dyDescent="0.2">
      <c r="A60" s="2"/>
      <c r="B60" s="11" t="s">
        <v>101</v>
      </c>
      <c r="C60" s="315">
        <v>22.681999999999999</v>
      </c>
      <c r="D60" s="315">
        <v>20.209</v>
      </c>
      <c r="E60" s="315">
        <v>34.722000000000001</v>
      </c>
      <c r="F60" s="315">
        <v>32.854050000000001</v>
      </c>
      <c r="G60" s="315">
        <v>31.357305606385118</v>
      </c>
      <c r="H60" s="315">
        <v>34.769967212770233</v>
      </c>
      <c r="I60" s="315">
        <v>29.687252819155354</v>
      </c>
      <c r="J60" s="315">
        <v>25.844262425540471</v>
      </c>
      <c r="K60" s="315">
        <v>36.853703922179157</v>
      </c>
      <c r="L60" s="315">
        <v>50.450166553218786</v>
      </c>
      <c r="M60" s="550">
        <v>57.604508167901372</v>
      </c>
      <c r="N60" s="550">
        <v>38.799484325791781</v>
      </c>
      <c r="O60" s="550">
        <v>48.595423329430481</v>
      </c>
      <c r="P60" s="550">
        <v>66.173305196075603</v>
      </c>
      <c r="Q60" s="550">
        <v>42.671181252315314</v>
      </c>
      <c r="R60" s="550">
        <v>34.40496502446441</v>
      </c>
      <c r="S60" s="550">
        <v>44.691284906409344</v>
      </c>
      <c r="T60" s="550">
        <v>32.011578085167393</v>
      </c>
      <c r="U60" s="550">
        <v>43.001773071679878</v>
      </c>
      <c r="V60" s="550">
        <v>43.94835296754507</v>
      </c>
      <c r="W60" s="550">
        <v>35.724228752089061</v>
      </c>
      <c r="X60" s="550">
        <v>51.839785550917128</v>
      </c>
      <c r="Y60" s="550">
        <v>67.152426713409568</v>
      </c>
      <c r="Z60" s="550">
        <v>46.096834599969625</v>
      </c>
      <c r="AA60" s="550">
        <v>49.523999602609621</v>
      </c>
      <c r="AB60" s="544">
        <v>109.33332120796351</v>
      </c>
      <c r="AC60" s="544">
        <v>85.488166534143318</v>
      </c>
      <c r="AD60" s="544">
        <v>60.129797504374281</v>
      </c>
      <c r="AE60" s="473">
        <v>97.204044189816102</v>
      </c>
      <c r="AF60" s="473">
        <v>103.52676659560531</v>
      </c>
      <c r="AG60" s="473">
        <v>106.05732977273502</v>
      </c>
      <c r="AH60" s="544">
        <v>126.36062108084147</v>
      </c>
      <c r="AI60" s="473"/>
      <c r="AJ60" s="543"/>
      <c r="AK60" s="543"/>
    </row>
    <row r="61" spans="1:37" x14ac:dyDescent="0.2">
      <c r="A61" s="2"/>
      <c r="B61" s="11" t="s">
        <v>100</v>
      </c>
      <c r="C61" s="315">
        <v>19.439</v>
      </c>
      <c r="D61" s="315">
        <v>19.695</v>
      </c>
      <c r="E61" s="315">
        <v>27.574999999999999</v>
      </c>
      <c r="F61" s="315">
        <v>27.482126000000001</v>
      </c>
      <c r="G61" s="315">
        <v>25.967809513947973</v>
      </c>
      <c r="H61" s="315">
        <v>27.412583027895952</v>
      </c>
      <c r="I61" s="315">
        <v>26.440080541843926</v>
      </c>
      <c r="J61" s="315">
        <v>31.750954055791897</v>
      </c>
      <c r="K61" s="315">
        <v>29.410270935581988</v>
      </c>
      <c r="L61" s="315">
        <v>31.32509083470568</v>
      </c>
      <c r="M61" s="550">
        <v>31.754504127792469</v>
      </c>
      <c r="N61" s="550">
        <v>32.803250786999364</v>
      </c>
      <c r="O61" s="550">
        <v>33.094278399231541</v>
      </c>
      <c r="P61" s="550">
        <v>30.470852183068196</v>
      </c>
      <c r="Q61" s="550">
        <v>29.501859720791376</v>
      </c>
      <c r="R61" s="550">
        <v>21.387171563309334</v>
      </c>
      <c r="S61" s="550">
        <v>18.094237233298081</v>
      </c>
      <c r="T61" s="550">
        <v>14.560018431683307</v>
      </c>
      <c r="U61" s="550">
        <v>20.783872118324812</v>
      </c>
      <c r="V61" s="550">
        <v>18.464615056244011</v>
      </c>
      <c r="W61" s="550">
        <v>30.532734123410307</v>
      </c>
      <c r="X61" s="550">
        <v>31.665722368037709</v>
      </c>
      <c r="Y61" s="550">
        <v>27.170816887116136</v>
      </c>
      <c r="Z61" s="550">
        <v>25.053652708987794</v>
      </c>
      <c r="AA61" s="550">
        <v>19.26576623999393</v>
      </c>
      <c r="AB61" s="544">
        <v>23.15188005943547</v>
      </c>
      <c r="AC61" s="544">
        <v>24.072332936532444</v>
      </c>
      <c r="AD61" s="544">
        <v>25.546986713032716</v>
      </c>
      <c r="AE61" s="473">
        <v>23.648450423370491</v>
      </c>
      <c r="AF61" s="473">
        <v>23.698748916234077</v>
      </c>
      <c r="AG61" s="473">
        <v>22.83203298973606</v>
      </c>
      <c r="AH61" s="544">
        <v>29.709826717569495</v>
      </c>
      <c r="AI61" s="473"/>
      <c r="AJ61" s="543"/>
      <c r="AK61" s="543"/>
    </row>
    <row r="62" spans="1:37" x14ac:dyDescent="0.2">
      <c r="A62" s="2"/>
      <c r="B62" s="39" t="s">
        <v>78</v>
      </c>
      <c r="C62" s="70">
        <v>118.11799999999999</v>
      </c>
      <c r="D62" s="70">
        <v>112.86500000000001</v>
      </c>
      <c r="E62" s="70">
        <v>161.322</v>
      </c>
      <c r="F62" s="70">
        <v>173.500978</v>
      </c>
      <c r="G62" s="70">
        <v>168.96217138531327</v>
      </c>
      <c r="H62" s="70">
        <v>196.36589277062657</v>
      </c>
      <c r="I62" s="70">
        <v>179.32416715593985</v>
      </c>
      <c r="J62" s="70">
        <v>159.96147182292407</v>
      </c>
      <c r="K62" s="70">
        <v>176.57111759312815</v>
      </c>
      <c r="L62" s="70">
        <v>222.68621034630797</v>
      </c>
      <c r="M62" s="70">
        <v>234.11491196090219</v>
      </c>
      <c r="N62" s="70">
        <v>226.30556258685991</v>
      </c>
      <c r="O62" s="70">
        <v>202.7145843807495</v>
      </c>
      <c r="P62" s="70">
        <v>242.00952417737784</v>
      </c>
      <c r="Q62" s="70">
        <v>224.6757077632609</v>
      </c>
      <c r="R62" s="70">
        <v>188.78021439991258</v>
      </c>
      <c r="S62" s="70">
        <v>228.33765893595572</v>
      </c>
      <c r="T62" s="70">
        <v>181.48320790428463</v>
      </c>
      <c r="U62" s="70">
        <v>191.30468619911497</v>
      </c>
      <c r="V62" s="70">
        <v>190.01435976126635</v>
      </c>
      <c r="W62" s="70">
        <v>218.38700418240114</v>
      </c>
      <c r="X62" s="70">
        <v>255.30361753499287</v>
      </c>
      <c r="Y62" s="70">
        <v>286.86461998970196</v>
      </c>
      <c r="Z62" s="70">
        <v>277.01837808432504</v>
      </c>
      <c r="AA62" s="70">
        <v>263.27720664695011</v>
      </c>
      <c r="AB62" s="551">
        <v>329.87866292730871</v>
      </c>
      <c r="AC62" s="551">
        <v>308.75264696254317</v>
      </c>
      <c r="AD62" s="551">
        <v>304.84167449445675</v>
      </c>
      <c r="AE62" s="551">
        <v>361.24140211212284</v>
      </c>
      <c r="AF62" s="551">
        <v>301.90953977536526</v>
      </c>
      <c r="AG62" s="551">
        <v>320.96062577702207</v>
      </c>
      <c r="AH62" s="545">
        <v>349.28179902874081</v>
      </c>
      <c r="AI62" s="551"/>
      <c r="AJ62" s="543"/>
      <c r="AK62" s="543"/>
    </row>
    <row r="63" spans="1:37" x14ac:dyDescent="0.2">
      <c r="A63" s="59"/>
      <c r="B63" s="1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Y63" s="196" t="s">
        <v>35</v>
      </c>
      <c r="Z63" s="196" t="s">
        <v>35</v>
      </c>
      <c r="AA63" s="196"/>
      <c r="AB63" s="49"/>
      <c r="AC63" s="49"/>
      <c r="AD63" s="49"/>
      <c r="AE63" s="49"/>
      <c r="AF63" s="49"/>
      <c r="AG63" s="49"/>
      <c r="AH63" s="49"/>
      <c r="AI63" s="49"/>
      <c r="AJ63" s="553"/>
      <c r="AK63" s="553"/>
    </row>
    <row r="64" spans="1:37" x14ac:dyDescent="0.2">
      <c r="A64" s="2" t="s">
        <v>99</v>
      </c>
      <c r="B64" s="41"/>
      <c r="V64" s="554"/>
      <c r="W64" s="554"/>
      <c r="X64" s="554"/>
      <c r="Y64" s="554"/>
      <c r="Z64" s="554"/>
      <c r="AA64" s="554"/>
      <c r="AB64" s="518"/>
      <c r="AC64" s="518"/>
      <c r="AD64" s="518"/>
      <c r="AE64" s="518"/>
      <c r="AF64" s="518"/>
      <c r="AG64" s="518"/>
      <c r="AH64" s="518"/>
      <c r="AI64" s="518"/>
      <c r="AJ64" s="553"/>
      <c r="AK64" s="553"/>
    </row>
    <row r="65" spans="1:45" x14ac:dyDescent="0.2">
      <c r="A65" s="2"/>
      <c r="B65" s="11" t="s">
        <v>98</v>
      </c>
      <c r="C65" s="315">
        <v>38.405999999999999</v>
      </c>
      <c r="D65" s="315">
        <v>30.61</v>
      </c>
      <c r="E65" s="315">
        <v>36.149000000000001</v>
      </c>
      <c r="F65" s="315">
        <v>33.478859000000007</v>
      </c>
      <c r="G65" s="315">
        <v>37.106647285261793</v>
      </c>
      <c r="H65" s="315">
        <v>32.047951570523587</v>
      </c>
      <c r="I65" s="315">
        <v>35.103873855785395</v>
      </c>
      <c r="J65" s="315">
        <v>31.656765141047185</v>
      </c>
      <c r="K65" s="315">
        <v>29.582680882794158</v>
      </c>
      <c r="L65" s="315">
        <v>33.454450397565829</v>
      </c>
      <c r="M65" s="550">
        <v>34.377476808462397</v>
      </c>
      <c r="N65" s="550">
        <v>28.12073976431007</v>
      </c>
      <c r="O65" s="550">
        <v>25.006361621538609</v>
      </c>
      <c r="P65" s="550">
        <v>27.686473114300384</v>
      </c>
      <c r="Q65" s="550">
        <v>25.984824415879086</v>
      </c>
      <c r="R65" s="550">
        <v>17.916367747652593</v>
      </c>
      <c r="S65" s="550">
        <v>17.559736654273234</v>
      </c>
      <c r="T65" s="550">
        <v>24.617125693693779</v>
      </c>
      <c r="U65" s="550">
        <v>34.513558215399861</v>
      </c>
      <c r="V65" s="550">
        <v>26.284334095822803</v>
      </c>
      <c r="W65" s="550">
        <v>31.830287727571744</v>
      </c>
      <c r="X65" s="550">
        <v>46.507320220077254</v>
      </c>
      <c r="Y65" s="550">
        <v>37.746542432985507</v>
      </c>
      <c r="Z65" s="550">
        <v>37.545538111970615</v>
      </c>
      <c r="AA65" s="550">
        <v>35.412514578823917</v>
      </c>
      <c r="AB65" s="473">
        <v>38.846926055419594</v>
      </c>
      <c r="AC65" s="473">
        <v>43.637082784197418</v>
      </c>
      <c r="AD65" s="473">
        <v>50.15146609004487</v>
      </c>
      <c r="AE65" s="544">
        <v>56.164938488569184</v>
      </c>
      <c r="AF65" s="544">
        <v>33.917356415268905</v>
      </c>
      <c r="AG65" s="544">
        <v>28.075256911965145</v>
      </c>
      <c r="AH65" s="473">
        <v>31.034523377952311</v>
      </c>
      <c r="AI65" s="544"/>
      <c r="AJ65" s="543"/>
      <c r="AK65" s="543"/>
    </row>
    <row r="66" spans="1:45" x14ac:dyDescent="0.2">
      <c r="A66" s="2"/>
      <c r="B66" s="11" t="s">
        <v>97</v>
      </c>
      <c r="C66" s="315">
        <v>24.31</v>
      </c>
      <c r="D66" s="315">
        <v>15.057280617164899</v>
      </c>
      <c r="E66" s="315">
        <v>15.913568416119965</v>
      </c>
      <c r="F66" s="315">
        <v>13.696660599571734</v>
      </c>
      <c r="G66" s="315">
        <v>16.262171636463993</v>
      </c>
      <c r="H66" s="315">
        <v>13.795339534443883</v>
      </c>
      <c r="I66" s="315">
        <v>16.407433022048394</v>
      </c>
      <c r="J66" s="315">
        <v>15.575186201758978</v>
      </c>
      <c r="K66" s="315">
        <v>12.540461392018043</v>
      </c>
      <c r="L66" s="315">
        <v>16.295504510459402</v>
      </c>
      <c r="M66" s="550">
        <v>12.845616344527699</v>
      </c>
      <c r="N66" s="550">
        <v>17.30905093052829</v>
      </c>
      <c r="O66" s="550">
        <v>9.9420970669991</v>
      </c>
      <c r="P66" s="550">
        <v>8.4933131009256098</v>
      </c>
      <c r="Q66" s="550">
        <v>9.1733695322469178</v>
      </c>
      <c r="R66" s="550">
        <v>7.8895293628240477</v>
      </c>
      <c r="S66" s="550">
        <v>11.35154310273944</v>
      </c>
      <c r="T66" s="550">
        <v>6.361700349511537</v>
      </c>
      <c r="U66" s="550">
        <v>9.8230910337697708</v>
      </c>
      <c r="V66" s="550">
        <v>10.746214996274704</v>
      </c>
      <c r="W66" s="550">
        <v>10.228268479755368</v>
      </c>
      <c r="X66" s="550">
        <v>11.892091335634422</v>
      </c>
      <c r="Y66" s="550">
        <v>15.025816671477836</v>
      </c>
      <c r="Z66" s="550">
        <v>15.720617232930978</v>
      </c>
      <c r="AA66" s="550">
        <v>19.076310541074967</v>
      </c>
      <c r="AB66" s="473">
        <v>19.350520328955497</v>
      </c>
      <c r="AC66" s="473">
        <v>14.139092451929772</v>
      </c>
      <c r="AD66" s="473">
        <v>11.173144698820561</v>
      </c>
      <c r="AE66" s="544">
        <v>18.544234826581345</v>
      </c>
      <c r="AF66" s="544">
        <v>15.99582053133806</v>
      </c>
      <c r="AG66" s="544">
        <v>15.075291726319728</v>
      </c>
      <c r="AH66" s="544">
        <v>18.592471887672854</v>
      </c>
      <c r="AI66" s="544"/>
      <c r="AJ66" s="555"/>
      <c r="AK66" s="555"/>
      <c r="AL66" s="555"/>
      <c r="AM66" s="555"/>
      <c r="AN66" s="555"/>
      <c r="AO66" s="555"/>
      <c r="AP66" s="555"/>
      <c r="AQ66" s="555"/>
      <c r="AR66" s="555"/>
      <c r="AS66" s="555"/>
    </row>
    <row r="67" spans="1:45" x14ac:dyDescent="0.2">
      <c r="A67" s="2"/>
      <c r="B67" s="11" t="s">
        <v>96</v>
      </c>
      <c r="C67" s="315">
        <v>20.323</v>
      </c>
      <c r="D67" s="315">
        <v>8.3468480074142732</v>
      </c>
      <c r="E67" s="315">
        <v>15.474201831210191</v>
      </c>
      <c r="F67" s="315">
        <v>13.879177194271026</v>
      </c>
      <c r="G67" s="315">
        <v>16.118616603172278</v>
      </c>
      <c r="H67" s="315">
        <v>13.893548733648709</v>
      </c>
      <c r="I67" s="315">
        <v>11.128873093483366</v>
      </c>
      <c r="J67" s="315">
        <v>9.6095642420109932</v>
      </c>
      <c r="K67" s="315">
        <v>14.68198641862033</v>
      </c>
      <c r="L67" s="315">
        <v>18.025444095102618</v>
      </c>
      <c r="M67" s="550">
        <v>23.729755217503946</v>
      </c>
      <c r="N67" s="550">
        <v>16.474574470347552</v>
      </c>
      <c r="O67" s="550">
        <v>12.599577634041804</v>
      </c>
      <c r="P67" s="550">
        <v>16.02360429304256</v>
      </c>
      <c r="Q67" s="550">
        <v>12.635253756801081</v>
      </c>
      <c r="R67" s="550">
        <v>14.193842911330632</v>
      </c>
      <c r="S67" s="550">
        <v>12.256918709115181</v>
      </c>
      <c r="T67" s="550">
        <v>9.9992831456424724</v>
      </c>
      <c r="U67" s="550">
        <v>10.286724299048482</v>
      </c>
      <c r="V67" s="550">
        <v>11.233431787623786</v>
      </c>
      <c r="W67" s="550">
        <v>19.654261191890107</v>
      </c>
      <c r="X67" s="550">
        <v>16.788829715360762</v>
      </c>
      <c r="Y67" s="550">
        <v>19.154509990536805</v>
      </c>
      <c r="Z67" s="550">
        <v>17.965872881777411</v>
      </c>
      <c r="AA67" s="550">
        <v>17.746581787802636</v>
      </c>
      <c r="AB67" s="473">
        <v>17.784086306123495</v>
      </c>
      <c r="AC67" s="473">
        <v>18.697285142377108</v>
      </c>
      <c r="AD67" s="473">
        <v>18.401211739492457</v>
      </c>
      <c r="AE67" s="544">
        <v>19.349555452751623</v>
      </c>
      <c r="AF67" s="544">
        <v>19.284157275449314</v>
      </c>
      <c r="AG67" s="544">
        <v>19.340803715300034</v>
      </c>
      <c r="AH67" s="544">
        <v>17.864514353614464</v>
      </c>
      <c r="AI67" s="544"/>
      <c r="AJ67" s="555"/>
      <c r="AK67" s="555"/>
      <c r="AL67" s="555"/>
      <c r="AM67" s="555"/>
      <c r="AN67" s="555"/>
      <c r="AO67" s="555"/>
      <c r="AP67" s="555"/>
      <c r="AQ67" s="555"/>
      <c r="AR67" s="555"/>
      <c r="AS67" s="555"/>
    </row>
    <row r="68" spans="1:45" x14ac:dyDescent="0.2">
      <c r="A68" s="2"/>
      <c r="B68" s="11" t="s">
        <v>95</v>
      </c>
      <c r="C68" s="315">
        <v>27.411999999999999</v>
      </c>
      <c r="D68" s="315">
        <v>27.021924794359578</v>
      </c>
      <c r="E68" s="315">
        <v>28.260034749034748</v>
      </c>
      <c r="F68" s="315">
        <v>32.713276881720432</v>
      </c>
      <c r="G68" s="315">
        <v>29.972234315337261</v>
      </c>
      <c r="H68" s="315">
        <v>34.230231886751426</v>
      </c>
      <c r="I68" s="315">
        <v>36.839714009777126</v>
      </c>
      <c r="J68" s="315">
        <v>40.011110610021809</v>
      </c>
      <c r="K68" s="315">
        <v>38.47381266599939</v>
      </c>
      <c r="L68" s="315">
        <v>30.818808414765986</v>
      </c>
      <c r="M68" s="550">
        <v>35.970880163420446</v>
      </c>
      <c r="N68" s="550">
        <v>46.746486675235083</v>
      </c>
      <c r="O68" s="550">
        <v>33.1562312405661</v>
      </c>
      <c r="P68" s="550">
        <v>34.152947436609594</v>
      </c>
      <c r="Q68" s="550">
        <v>32.856115597711465</v>
      </c>
      <c r="R68" s="550">
        <v>26.80693623364872</v>
      </c>
      <c r="S68" s="550">
        <v>35.42133730933022</v>
      </c>
      <c r="T68" s="550">
        <v>35.36049626107561</v>
      </c>
      <c r="U68" s="550">
        <v>35.835035449242774</v>
      </c>
      <c r="V68" s="550">
        <v>31.099704166060377</v>
      </c>
      <c r="W68" s="550">
        <v>28.661897406451565</v>
      </c>
      <c r="X68" s="550">
        <v>31.496626000912084</v>
      </c>
      <c r="Y68" s="550">
        <v>30.075453505783141</v>
      </c>
      <c r="Z68" s="550">
        <v>38.25187784585431</v>
      </c>
      <c r="AA68" s="550">
        <v>29.378829985049382</v>
      </c>
      <c r="AB68" s="473">
        <v>35.891118804154452</v>
      </c>
      <c r="AC68" s="473">
        <v>51.89838664904493</v>
      </c>
      <c r="AD68" s="473">
        <v>27.20766536069528</v>
      </c>
      <c r="AE68" s="544">
        <v>33.264793266417364</v>
      </c>
      <c r="AF68" s="544">
        <v>29.306110609647593</v>
      </c>
      <c r="AG68" s="544">
        <v>37.892352063387797</v>
      </c>
      <c r="AH68" s="544">
        <v>47.004897876921696</v>
      </c>
      <c r="AI68" s="544"/>
      <c r="AJ68" s="543"/>
      <c r="AK68" s="543"/>
    </row>
    <row r="69" spans="1:45" x14ac:dyDescent="0.2">
      <c r="A69" s="2"/>
      <c r="B69" s="11" t="s">
        <v>94</v>
      </c>
      <c r="C69" s="315">
        <v>65.494</v>
      </c>
      <c r="D69" s="315">
        <v>54.426000000000002</v>
      </c>
      <c r="E69" s="315">
        <v>59.701000000000001</v>
      </c>
      <c r="F69" s="315">
        <v>66.312021999999999</v>
      </c>
      <c r="G69" s="315">
        <v>58.167536844777892</v>
      </c>
      <c r="H69" s="315">
        <v>68.445825689555789</v>
      </c>
      <c r="I69" s="315">
        <v>71.66089428063367</v>
      </c>
      <c r="J69" s="315">
        <v>69.931657839364348</v>
      </c>
      <c r="K69" s="315">
        <v>70.152080507445788</v>
      </c>
      <c r="L69" s="315">
        <v>67.811000576675283</v>
      </c>
      <c r="M69" s="550">
        <v>60.171895345314617</v>
      </c>
      <c r="N69" s="550">
        <v>64.32134166270373</v>
      </c>
      <c r="O69" s="550">
        <v>46.196028272906197</v>
      </c>
      <c r="P69" s="550">
        <v>41.454823330391193</v>
      </c>
      <c r="Q69" s="550">
        <v>36.436298247884224</v>
      </c>
      <c r="R69" s="550">
        <v>42.772859287191693</v>
      </c>
      <c r="S69" s="550">
        <v>30.647677818320016</v>
      </c>
      <c r="T69" s="550">
        <v>38.401692368917935</v>
      </c>
      <c r="U69" s="550">
        <v>41.897731128503104</v>
      </c>
      <c r="V69" s="550">
        <v>49.866266738429893</v>
      </c>
      <c r="W69" s="550">
        <v>45.933850468157047</v>
      </c>
      <c r="X69" s="550">
        <v>40.927027946757541</v>
      </c>
      <c r="Y69" s="550">
        <v>47.389698255409883</v>
      </c>
      <c r="Z69" s="550">
        <v>52.419757401352108</v>
      </c>
      <c r="AA69" s="550">
        <v>44.482024395663693</v>
      </c>
      <c r="AB69" s="473">
        <v>47.596393069598406</v>
      </c>
      <c r="AC69" s="473">
        <v>45.395319725919471</v>
      </c>
      <c r="AD69" s="473">
        <v>47.375985479896585</v>
      </c>
      <c r="AE69" s="544">
        <v>41.448338320637141</v>
      </c>
      <c r="AF69" s="544">
        <v>42.064300147068401</v>
      </c>
      <c r="AG69" s="544">
        <v>42.992844581683698</v>
      </c>
      <c r="AH69" s="544">
        <v>48.910681964387038</v>
      </c>
      <c r="AI69" s="544"/>
      <c r="AJ69" s="555"/>
      <c r="AK69" s="555"/>
      <c r="AL69" s="555"/>
      <c r="AM69" s="555"/>
      <c r="AN69" s="555"/>
      <c r="AO69" s="555"/>
      <c r="AP69" s="555"/>
      <c r="AQ69" s="555"/>
      <c r="AR69" s="555"/>
      <c r="AS69" s="555"/>
    </row>
    <row r="70" spans="1:45" x14ac:dyDescent="0.2">
      <c r="A70" s="2"/>
      <c r="B70" s="55" t="s">
        <v>93</v>
      </c>
      <c r="C70" s="315">
        <v>8.1460000000000008</v>
      </c>
      <c r="D70" s="315">
        <v>9.0150000000000006</v>
      </c>
      <c r="E70" s="315">
        <v>13.163</v>
      </c>
      <c r="F70" s="315">
        <v>15.156447</v>
      </c>
      <c r="G70" s="315">
        <v>19.06858504186356</v>
      </c>
      <c r="H70" s="315">
        <v>21.968912083727119</v>
      </c>
      <c r="I70" s="315">
        <v>19.60376512559068</v>
      </c>
      <c r="J70" s="315">
        <v>23.154922598235032</v>
      </c>
      <c r="K70" s="315">
        <v>29.904065280616603</v>
      </c>
      <c r="L70" s="315">
        <v>31.842498490393496</v>
      </c>
      <c r="M70" s="550">
        <v>33.118671483835165</v>
      </c>
      <c r="N70" s="550">
        <v>36.544255396475258</v>
      </c>
      <c r="O70" s="550">
        <v>45.893914323204854</v>
      </c>
      <c r="P70" s="550">
        <v>42.944296863274438</v>
      </c>
      <c r="Q70" s="550">
        <v>45.130884491650392</v>
      </c>
      <c r="R70" s="550">
        <v>34.830225393062477</v>
      </c>
      <c r="S70" s="550">
        <v>29.374929272004398</v>
      </c>
      <c r="T70" s="550">
        <v>30.798073669464269</v>
      </c>
      <c r="U70" s="550">
        <v>38.413903079238544</v>
      </c>
      <c r="V70" s="550">
        <v>39.612162571799267</v>
      </c>
      <c r="W70" s="550">
        <v>63.339763625407279</v>
      </c>
      <c r="X70" s="550">
        <v>53.482795073315827</v>
      </c>
      <c r="Y70" s="550">
        <v>79.932504036249625</v>
      </c>
      <c r="Z70" s="550">
        <v>65.228968392431099</v>
      </c>
      <c r="AA70" s="550">
        <v>59.065501877563591</v>
      </c>
      <c r="AB70" s="473">
        <v>59.78574885742983</v>
      </c>
      <c r="AC70" s="473">
        <v>55.846437136159793</v>
      </c>
      <c r="AD70" s="473">
        <v>85.786291315451592</v>
      </c>
      <c r="AE70" s="544">
        <v>56.109945417014679</v>
      </c>
      <c r="AF70" s="544">
        <v>30.11882401542562</v>
      </c>
      <c r="AG70" s="544">
        <v>31.159494474938487</v>
      </c>
      <c r="AH70" s="544">
        <v>36.941224446104918</v>
      </c>
      <c r="AI70" s="544"/>
      <c r="AJ70" s="543"/>
      <c r="AK70" s="543"/>
    </row>
    <row r="71" spans="1:45" x14ac:dyDescent="0.2">
      <c r="A71" s="39"/>
      <c r="B71" s="39" t="s">
        <v>78</v>
      </c>
      <c r="C71" s="70">
        <v>184.09100000000001</v>
      </c>
      <c r="D71" s="70">
        <v>144.47705341893874</v>
      </c>
      <c r="E71" s="70">
        <v>168.6608049963649</v>
      </c>
      <c r="F71" s="70">
        <v>175.23644267556318</v>
      </c>
      <c r="G71" s="70">
        <v>176.69579172687679</v>
      </c>
      <c r="H71" s="70">
        <v>184.38180949865051</v>
      </c>
      <c r="I71" s="70">
        <v>190.74455338731863</v>
      </c>
      <c r="J71" s="70">
        <v>189.93920663243836</v>
      </c>
      <c r="K71" s="70">
        <v>195.33508714749431</v>
      </c>
      <c r="L71" s="70">
        <v>198.24770648496261</v>
      </c>
      <c r="M71" s="70">
        <v>200.21429536306425</v>
      </c>
      <c r="N71" s="70">
        <v>209.51644889959996</v>
      </c>
      <c r="O71" s="70">
        <v>172.79421015925666</v>
      </c>
      <c r="P71" s="70">
        <v>170.75545813854379</v>
      </c>
      <c r="Q71" s="70">
        <v>162.21674604217316</v>
      </c>
      <c r="R71" s="70">
        <v>144.40976093571015</v>
      </c>
      <c r="S71" s="70">
        <v>136.61214286578249</v>
      </c>
      <c r="T71" s="70">
        <v>145.53837148830559</v>
      </c>
      <c r="U71" s="70">
        <v>170.77004320520251</v>
      </c>
      <c r="V71" s="70">
        <v>168.84211435601082</v>
      </c>
      <c r="W71" s="70">
        <v>199.64832889923309</v>
      </c>
      <c r="X71" s="70">
        <v>201.09469029205789</v>
      </c>
      <c r="Y71" s="70">
        <v>229.32452489244281</v>
      </c>
      <c r="Z71" s="70">
        <v>227.1326318663165</v>
      </c>
      <c r="AA71" s="70">
        <v>205.16176316597819</v>
      </c>
      <c r="AB71" s="551">
        <v>219.25479342168128</v>
      </c>
      <c r="AC71" s="551">
        <v>229.61360388962851</v>
      </c>
      <c r="AD71" s="551">
        <v>240.09576468440133</v>
      </c>
      <c r="AE71" s="551">
        <v>224.88180577197133</v>
      </c>
      <c r="AF71" s="551">
        <v>170.6865689941979</v>
      </c>
      <c r="AG71" s="551">
        <v>174.5360434735949</v>
      </c>
      <c r="AH71" s="545">
        <v>200.34831390665329</v>
      </c>
      <c r="AI71" s="551"/>
      <c r="AJ71" s="543"/>
      <c r="AK71" s="543"/>
    </row>
    <row r="72" spans="1:45" x14ac:dyDescent="0.2">
      <c r="A72" s="2"/>
      <c r="B72" s="55"/>
      <c r="AJ72" s="553"/>
      <c r="AK72" s="553"/>
    </row>
    <row r="73" spans="1:45" x14ac:dyDescent="0.2">
      <c r="A73" s="59" t="s">
        <v>92</v>
      </c>
      <c r="B73" s="12"/>
      <c r="V73" s="554"/>
      <c r="W73" s="554"/>
      <c r="X73" s="554"/>
      <c r="Y73" s="554"/>
      <c r="Z73" s="554"/>
      <c r="AA73" s="554"/>
      <c r="AB73" s="518"/>
      <c r="AC73" s="518"/>
      <c r="AD73" s="518"/>
      <c r="AE73" s="518"/>
      <c r="AF73" s="518"/>
      <c r="AG73" s="518"/>
      <c r="AH73" s="546"/>
      <c r="AI73" s="518"/>
      <c r="AJ73" s="553"/>
      <c r="AK73" s="553"/>
    </row>
    <row r="74" spans="1:45" x14ac:dyDescent="0.2">
      <c r="A74" s="59"/>
      <c r="B74" s="519" t="s">
        <v>91</v>
      </c>
      <c r="C74" s="315">
        <v>4.8150000000000004</v>
      </c>
      <c r="D74" s="315">
        <v>3.3690000000000002</v>
      </c>
      <c r="E74" s="315">
        <v>2.8069999999999999</v>
      </c>
      <c r="F74" s="315">
        <v>3.21807</v>
      </c>
      <c r="G74" s="315">
        <v>3.4805756301840378</v>
      </c>
      <c r="H74" s="315">
        <v>3.8898025008402657</v>
      </c>
      <c r="I74" s="315">
        <v>5.9353965098987667</v>
      </c>
      <c r="J74" s="315">
        <v>4.1232108790117765</v>
      </c>
      <c r="K74" s="315">
        <v>3.0023598660979181</v>
      </c>
      <c r="L74" s="315">
        <v>3.7619403694328946</v>
      </c>
      <c r="M74" s="550">
        <v>2.7959769011508819</v>
      </c>
      <c r="N74" s="550">
        <v>2.7476261188567026</v>
      </c>
      <c r="O74" s="550">
        <v>2.4328180554491694</v>
      </c>
      <c r="P74" s="550">
        <v>3.3492559209499397</v>
      </c>
      <c r="Q74" s="550">
        <v>4.4921607193769955</v>
      </c>
      <c r="R74" s="550">
        <v>4.6881539371119443</v>
      </c>
      <c r="S74" s="550">
        <v>4.1341873091202945</v>
      </c>
      <c r="T74" s="550">
        <v>3.7195548617861824</v>
      </c>
      <c r="U74" s="550">
        <v>4.5057355905906826</v>
      </c>
      <c r="V74" s="550">
        <v>3.4649490956101108</v>
      </c>
      <c r="W74" s="550">
        <v>3.5980284670386817</v>
      </c>
      <c r="X74" s="550">
        <v>3.48218879898889</v>
      </c>
      <c r="Y74" s="550">
        <v>3.5194266177571172</v>
      </c>
      <c r="Z74" s="550">
        <v>3.394498467038682</v>
      </c>
      <c r="AA74" s="550">
        <v>4.4610333280252288</v>
      </c>
      <c r="AB74" s="544">
        <v>4.6049360598997326</v>
      </c>
      <c r="AC74" s="544">
        <v>4.528029522423914</v>
      </c>
      <c r="AD74" s="544">
        <v>4.7809842381126542</v>
      </c>
      <c r="AE74" s="544">
        <v>6.9920848763468344</v>
      </c>
      <c r="AF74" s="544">
        <v>5.940849338871045</v>
      </c>
      <c r="AG74" s="544">
        <v>7.3817591531042224</v>
      </c>
      <c r="AH74" s="9" t="s">
        <v>11</v>
      </c>
      <c r="AI74" s="544"/>
      <c r="AJ74" s="543"/>
      <c r="AK74" s="543"/>
    </row>
    <row r="75" spans="1:45" x14ac:dyDescent="0.2">
      <c r="A75" s="59"/>
      <c r="B75" s="519" t="s">
        <v>90</v>
      </c>
      <c r="C75" s="315">
        <v>14.47422818451</v>
      </c>
      <c r="D75" s="315">
        <v>14.143618120920001</v>
      </c>
      <c r="E75" s="315">
        <v>13.497775206</v>
      </c>
      <c r="F75" s="315">
        <v>13.330265992815541</v>
      </c>
      <c r="G75" s="315">
        <v>13.8955470582275</v>
      </c>
      <c r="H75" s="315">
        <v>13.1135222024313</v>
      </c>
      <c r="I75" s="315">
        <v>17.151338441760277</v>
      </c>
      <c r="J75" s="315">
        <v>13.819059783297755</v>
      </c>
      <c r="K75" s="315">
        <v>18.662122441094404</v>
      </c>
      <c r="L75" s="315">
        <v>16.405023137301683</v>
      </c>
      <c r="M75" s="550">
        <v>14.180233910058483</v>
      </c>
      <c r="N75" s="550">
        <v>17.786237566559699</v>
      </c>
      <c r="O75" s="550">
        <v>18.812985084708298</v>
      </c>
      <c r="P75" s="550">
        <v>24.798862391274874</v>
      </c>
      <c r="Q75" s="550">
        <v>18.068446563315099</v>
      </c>
      <c r="R75" s="550">
        <v>18.954446708103649</v>
      </c>
      <c r="S75" s="550">
        <v>15.160598461317651</v>
      </c>
      <c r="T75" s="550">
        <v>14.883293083064121</v>
      </c>
      <c r="U75" s="550">
        <v>15.506894946863918</v>
      </c>
      <c r="V75" s="550">
        <v>17.857732135910592</v>
      </c>
      <c r="W75" s="550">
        <v>15.59355027360364</v>
      </c>
      <c r="X75" s="550">
        <v>19.643994505179592</v>
      </c>
      <c r="Y75" s="550">
        <v>19.185679869099836</v>
      </c>
      <c r="Z75" s="550">
        <v>17.471746549344171</v>
      </c>
      <c r="AA75" s="550">
        <v>13.972458460811735</v>
      </c>
      <c r="AB75" s="544">
        <v>16.665510463226241</v>
      </c>
      <c r="AC75" s="544">
        <v>15.562377328137325</v>
      </c>
      <c r="AD75" s="544">
        <v>19.797199925079934</v>
      </c>
      <c r="AE75" s="544">
        <v>19.229557814919797</v>
      </c>
      <c r="AF75" s="544">
        <v>15.86429588471484</v>
      </c>
      <c r="AG75" s="544">
        <v>15.264430060665946</v>
      </c>
      <c r="AH75" s="9" t="s">
        <v>11</v>
      </c>
      <c r="AI75" s="544"/>
      <c r="AJ75" s="543"/>
      <c r="AK75" s="543"/>
    </row>
    <row r="76" spans="1:45" x14ac:dyDescent="0.2">
      <c r="A76" s="59"/>
      <c r="B76" s="519" t="s">
        <v>148</v>
      </c>
      <c r="C76" s="9" t="s">
        <v>11</v>
      </c>
      <c r="D76" s="9" t="s">
        <v>11</v>
      </c>
      <c r="E76" s="9" t="s">
        <v>11</v>
      </c>
      <c r="F76" s="9" t="s">
        <v>11</v>
      </c>
      <c r="G76" s="9" t="s">
        <v>11</v>
      </c>
      <c r="H76" s="9" t="s">
        <v>11</v>
      </c>
      <c r="I76" s="9" t="s">
        <v>11</v>
      </c>
      <c r="J76" s="9" t="s">
        <v>11</v>
      </c>
      <c r="K76" s="9" t="s">
        <v>11</v>
      </c>
      <c r="L76" s="9" t="s">
        <v>11</v>
      </c>
      <c r="M76" s="9" t="s">
        <v>11</v>
      </c>
      <c r="N76" s="9" t="s">
        <v>11</v>
      </c>
      <c r="O76" s="9" t="s">
        <v>11</v>
      </c>
      <c r="P76" s="9" t="s">
        <v>11</v>
      </c>
      <c r="Q76" s="9" t="s">
        <v>11</v>
      </c>
      <c r="R76" s="9" t="s">
        <v>11</v>
      </c>
      <c r="S76" s="9" t="s">
        <v>11</v>
      </c>
      <c r="T76" s="9" t="s">
        <v>11</v>
      </c>
      <c r="U76" s="9" t="s">
        <v>11</v>
      </c>
      <c r="V76" s="9" t="s">
        <v>11</v>
      </c>
      <c r="W76" s="9" t="s">
        <v>11</v>
      </c>
      <c r="X76" s="9" t="s">
        <v>11</v>
      </c>
      <c r="Y76" s="9" t="s">
        <v>11</v>
      </c>
      <c r="Z76" s="9" t="s">
        <v>11</v>
      </c>
      <c r="AA76" s="9" t="s">
        <v>11</v>
      </c>
      <c r="AB76" s="9" t="s">
        <v>11</v>
      </c>
      <c r="AC76" s="9" t="s">
        <v>11</v>
      </c>
      <c r="AD76" s="9" t="s">
        <v>11</v>
      </c>
      <c r="AE76" s="9" t="s">
        <v>11</v>
      </c>
      <c r="AF76" s="9" t="s">
        <v>11</v>
      </c>
      <c r="AG76" s="9" t="s">
        <v>11</v>
      </c>
      <c r="AH76" s="9">
        <v>34.864086345594416</v>
      </c>
      <c r="AI76" s="544"/>
      <c r="AJ76" s="543"/>
      <c r="AK76" s="543"/>
    </row>
    <row r="77" spans="1:45" x14ac:dyDescent="0.2">
      <c r="A77" s="59"/>
      <c r="B77" s="12" t="s">
        <v>89</v>
      </c>
      <c r="C77" s="315">
        <v>5.9450000000000003</v>
      </c>
      <c r="D77" s="315">
        <v>5.5979999999999999</v>
      </c>
      <c r="E77" s="315">
        <v>4.226</v>
      </c>
      <c r="F77" s="315">
        <v>4.5157560000000005</v>
      </c>
      <c r="G77" s="315">
        <v>4.5169869939666896</v>
      </c>
      <c r="H77" s="315">
        <v>4.0371359654015953</v>
      </c>
      <c r="I77" s="315">
        <v>3.6457954734114111</v>
      </c>
      <c r="J77" s="315">
        <v>2.2773912201773077</v>
      </c>
      <c r="K77" s="315">
        <v>2.4379194160015221</v>
      </c>
      <c r="L77" s="315">
        <v>2.7770353045123701</v>
      </c>
      <c r="M77" s="550">
        <v>3.7973113937790175</v>
      </c>
      <c r="N77" s="550">
        <v>3.0028200423537532</v>
      </c>
      <c r="O77" s="550">
        <v>3.5117818641529137</v>
      </c>
      <c r="P77" s="550">
        <v>3.252060040240274</v>
      </c>
      <c r="Q77" s="550">
        <v>4.0193808108969158</v>
      </c>
      <c r="R77" s="550">
        <v>3.7782876081297152</v>
      </c>
      <c r="S77" s="550">
        <v>3.7316704263969154</v>
      </c>
      <c r="T77" s="550">
        <v>3.5976073083969169</v>
      </c>
      <c r="U77" s="550">
        <v>3.0286571613969162</v>
      </c>
      <c r="V77" s="9" t="s">
        <v>11</v>
      </c>
      <c r="W77" s="9" t="s">
        <v>11</v>
      </c>
      <c r="X77" s="9" t="s">
        <v>11</v>
      </c>
      <c r="Y77" s="9" t="s">
        <v>11</v>
      </c>
      <c r="Z77" s="9" t="s">
        <v>11</v>
      </c>
      <c r="AA77" s="9" t="s">
        <v>11</v>
      </c>
      <c r="AB77" s="9" t="s">
        <v>11</v>
      </c>
      <c r="AC77" s="9" t="s">
        <v>11</v>
      </c>
      <c r="AD77" s="9" t="s">
        <v>11</v>
      </c>
      <c r="AE77" s="9" t="s">
        <v>11</v>
      </c>
      <c r="AF77" s="9" t="s">
        <v>11</v>
      </c>
      <c r="AG77" s="9" t="s">
        <v>11</v>
      </c>
      <c r="AH77" s="9" t="s">
        <v>11</v>
      </c>
      <c r="AI77" s="46"/>
      <c r="AJ77" s="543"/>
      <c r="AK77" s="543"/>
    </row>
    <row r="78" spans="1:45" x14ac:dyDescent="0.2">
      <c r="A78" s="59"/>
      <c r="B78" s="519" t="s">
        <v>396</v>
      </c>
      <c r="C78" s="315">
        <v>38.268000000000001</v>
      </c>
      <c r="D78" s="315">
        <v>42.84</v>
      </c>
      <c r="E78" s="315">
        <v>35.587000000000003</v>
      </c>
      <c r="F78" s="315">
        <v>39.830081</v>
      </c>
      <c r="G78" s="315">
        <v>42.45561123946127</v>
      </c>
      <c r="H78" s="315">
        <v>51.711481068782916</v>
      </c>
      <c r="I78" s="315">
        <v>45.167831096881116</v>
      </c>
      <c r="J78" s="315">
        <v>40.171911530416672</v>
      </c>
      <c r="K78" s="315">
        <v>39.031175403496277</v>
      </c>
      <c r="L78" s="315">
        <v>36.281452069066802</v>
      </c>
      <c r="M78" s="550">
        <v>40.224364116754394</v>
      </c>
      <c r="N78" s="550">
        <v>53.707223527060755</v>
      </c>
      <c r="O78" s="550">
        <v>36.827571486954007</v>
      </c>
      <c r="P78" s="550">
        <v>35.014638930802299</v>
      </c>
      <c r="Q78" s="550">
        <v>39.181869616109367</v>
      </c>
      <c r="R78" s="550">
        <v>47.571736029850015</v>
      </c>
      <c r="S78" s="550">
        <v>41.6474913967131</v>
      </c>
      <c r="T78" s="550">
        <v>43.752182727639408</v>
      </c>
      <c r="U78" s="550">
        <v>42.97894518950288</v>
      </c>
      <c r="V78" s="550">
        <v>34.617079080533969</v>
      </c>
      <c r="W78" s="550">
        <v>34.41409885352769</v>
      </c>
      <c r="X78" s="550">
        <v>33.367648932483192</v>
      </c>
      <c r="Y78" s="550">
        <v>27.393540908724763</v>
      </c>
      <c r="Z78" s="550">
        <v>40.511911505866138</v>
      </c>
      <c r="AA78" s="550">
        <v>46.281389412016381</v>
      </c>
      <c r="AB78" s="544">
        <v>45.909788883572553</v>
      </c>
      <c r="AC78" s="544">
        <v>47.686687471167488</v>
      </c>
      <c r="AD78" s="544">
        <v>35.08276775994922</v>
      </c>
      <c r="AE78" s="544">
        <v>44.748552151144523</v>
      </c>
      <c r="AF78" s="544">
        <v>44.848024145468273</v>
      </c>
      <c r="AG78" s="544">
        <v>45.745505858356914</v>
      </c>
      <c r="AH78" s="9" t="s">
        <v>11</v>
      </c>
      <c r="AI78" s="544"/>
      <c r="AJ78" s="543"/>
      <c r="AK78" s="543"/>
    </row>
    <row r="79" spans="1:45" x14ac:dyDescent="0.2">
      <c r="A79" s="59"/>
      <c r="B79" s="519" t="s">
        <v>357</v>
      </c>
      <c r="C79" s="9" t="s">
        <v>11</v>
      </c>
      <c r="D79" s="9" t="s">
        <v>11</v>
      </c>
      <c r="E79" s="9" t="s">
        <v>11</v>
      </c>
      <c r="F79" s="9" t="s">
        <v>11</v>
      </c>
      <c r="G79" s="9" t="s">
        <v>11</v>
      </c>
      <c r="H79" s="9" t="s">
        <v>11</v>
      </c>
      <c r="I79" s="9" t="s">
        <v>11</v>
      </c>
      <c r="J79" s="9" t="s">
        <v>11</v>
      </c>
      <c r="K79" s="9" t="s">
        <v>11</v>
      </c>
      <c r="L79" s="9" t="s">
        <v>11</v>
      </c>
      <c r="M79" s="9" t="s">
        <v>11</v>
      </c>
      <c r="N79" s="9" t="s">
        <v>11</v>
      </c>
      <c r="O79" s="9" t="s">
        <v>11</v>
      </c>
      <c r="P79" s="9" t="s">
        <v>11</v>
      </c>
      <c r="Q79" s="9" t="s">
        <v>11</v>
      </c>
      <c r="R79" s="9" t="s">
        <v>11</v>
      </c>
      <c r="S79" s="9" t="s">
        <v>11</v>
      </c>
      <c r="T79" s="9" t="s">
        <v>11</v>
      </c>
      <c r="U79" s="9" t="s">
        <v>11</v>
      </c>
      <c r="V79" s="9" t="s">
        <v>11</v>
      </c>
      <c r="W79" s="9" t="s">
        <v>11</v>
      </c>
      <c r="X79" s="9" t="s">
        <v>11</v>
      </c>
      <c r="Y79" s="9" t="s">
        <v>11</v>
      </c>
      <c r="Z79" s="9" t="s">
        <v>11</v>
      </c>
      <c r="AA79" s="9" t="s">
        <v>11</v>
      </c>
      <c r="AB79" s="9" t="s">
        <v>11</v>
      </c>
      <c r="AC79" s="9" t="s">
        <v>11</v>
      </c>
      <c r="AD79" s="9" t="s">
        <v>11</v>
      </c>
      <c r="AE79" s="9" t="s">
        <v>11</v>
      </c>
      <c r="AF79" s="9" t="s">
        <v>11</v>
      </c>
      <c r="AG79" s="9" t="s">
        <v>11</v>
      </c>
      <c r="AH79" s="9">
        <v>46.137922765886366</v>
      </c>
      <c r="AI79" s="544"/>
      <c r="AJ79" s="543"/>
      <c r="AK79" s="543"/>
    </row>
    <row r="80" spans="1:45" x14ac:dyDescent="0.2">
      <c r="A80" s="59"/>
      <c r="B80" s="519" t="s">
        <v>394</v>
      </c>
      <c r="C80" s="315">
        <v>5.4610527929999995</v>
      </c>
      <c r="D80" s="315">
        <v>9.3945743662499996</v>
      </c>
      <c r="E80" s="315">
        <v>8.1813840554249992</v>
      </c>
      <c r="F80" s="315">
        <v>10.340319188812503</v>
      </c>
      <c r="G80" s="315">
        <v>8.1866757060000008</v>
      </c>
      <c r="H80" s="315">
        <v>12.097206339966</v>
      </c>
      <c r="I80" s="315">
        <v>10.612338372813999</v>
      </c>
      <c r="J80" s="315">
        <v>9.6360435681600016</v>
      </c>
      <c r="K80" s="315">
        <v>21.797707497600001</v>
      </c>
      <c r="L80" s="315">
        <v>13.553428876</v>
      </c>
      <c r="M80" s="550">
        <v>14.043991743459999</v>
      </c>
      <c r="N80" s="550">
        <v>15.017021714214694</v>
      </c>
      <c r="O80" s="550">
        <v>17.171811399999999</v>
      </c>
      <c r="P80" s="550">
        <v>14.682493303999999</v>
      </c>
      <c r="Q80" s="550">
        <v>11.958816000000001</v>
      </c>
      <c r="R80" s="550">
        <v>9.5311778547100001</v>
      </c>
      <c r="S80" s="550">
        <v>9.1029880467760016</v>
      </c>
      <c r="T80" s="550">
        <v>7.9611402055999996</v>
      </c>
      <c r="U80" s="550">
        <v>6.6514114021760005</v>
      </c>
      <c r="V80" s="550">
        <v>5.2244167219200008</v>
      </c>
      <c r="W80" s="550">
        <v>5.0572699050599992</v>
      </c>
      <c r="X80" s="550">
        <v>3.3477354371928629</v>
      </c>
      <c r="Y80" s="550">
        <v>6.3832596000000006</v>
      </c>
      <c r="Z80" s="550">
        <v>4.7783069739999995</v>
      </c>
      <c r="AA80" s="550">
        <v>7.2123324488544895</v>
      </c>
      <c r="AB80" s="544">
        <v>8.3264634899999983</v>
      </c>
      <c r="AC80" s="544">
        <v>10.757450189459265</v>
      </c>
      <c r="AD80" s="544">
        <v>4.665264219</v>
      </c>
      <c r="AE80" s="544">
        <v>9.1471897440000003</v>
      </c>
      <c r="AF80" s="544">
        <v>13.306335899999999</v>
      </c>
      <c r="AG80" s="544">
        <v>14.401060080000001</v>
      </c>
      <c r="AH80" s="9">
        <v>18.451473039999996</v>
      </c>
      <c r="AI80" s="544"/>
      <c r="AJ80" s="543"/>
      <c r="AK80" s="543"/>
    </row>
    <row r="81" spans="1:37" x14ac:dyDescent="0.2">
      <c r="A81" s="59"/>
      <c r="B81" s="39" t="s">
        <v>78</v>
      </c>
      <c r="C81" s="70">
        <v>68.963280977509996</v>
      </c>
      <c r="D81" s="70">
        <v>75.34519248717001</v>
      </c>
      <c r="E81" s="70">
        <v>64.299159261425004</v>
      </c>
      <c r="F81" s="70">
        <v>71.234492181628042</v>
      </c>
      <c r="G81" s="70">
        <v>72.535396627839503</v>
      </c>
      <c r="H81" s="70">
        <v>84.849148077422086</v>
      </c>
      <c r="I81" s="70">
        <v>82.512699894765561</v>
      </c>
      <c r="J81" s="70">
        <v>70.027616981063517</v>
      </c>
      <c r="K81" s="70">
        <v>84.931284624290129</v>
      </c>
      <c r="L81" s="70">
        <v>72.778879756313756</v>
      </c>
      <c r="M81" s="70">
        <v>75.041878065202781</v>
      </c>
      <c r="N81" s="70">
        <v>92.260928969045594</v>
      </c>
      <c r="O81" s="70">
        <v>78.756967891264381</v>
      </c>
      <c r="P81" s="70">
        <v>81.097310587267387</v>
      </c>
      <c r="Q81" s="70">
        <v>77.720673709698374</v>
      </c>
      <c r="R81" s="70">
        <v>84.523802137905321</v>
      </c>
      <c r="S81" s="70">
        <v>73.77693564032397</v>
      </c>
      <c r="T81" s="70">
        <v>73.913778186486638</v>
      </c>
      <c r="U81" s="70">
        <v>72.671644290530395</v>
      </c>
      <c r="V81" s="70">
        <v>64.193177033974678</v>
      </c>
      <c r="W81" s="70">
        <v>61.691947499230011</v>
      </c>
      <c r="X81" s="70">
        <v>62.870567673844533</v>
      </c>
      <c r="Y81" s="70">
        <v>59.51090699558172</v>
      </c>
      <c r="Z81" s="70">
        <v>69.185463496248985</v>
      </c>
      <c r="AA81" s="70">
        <v>74.95621364970782</v>
      </c>
      <c r="AB81" s="545">
        <v>78.53569889669852</v>
      </c>
      <c r="AC81" s="545">
        <v>81.563544511187985</v>
      </c>
      <c r="AD81" s="545">
        <v>67.355216142141799</v>
      </c>
      <c r="AE81" s="551">
        <v>83.146384586411159</v>
      </c>
      <c r="AF81" s="551">
        <v>82.988505269054144</v>
      </c>
      <c r="AG81" s="551">
        <v>85.821755152127082</v>
      </c>
      <c r="AH81" s="545">
        <v>99.453482151480785</v>
      </c>
      <c r="AI81" s="551"/>
      <c r="AJ81" s="543"/>
      <c r="AK81" s="543"/>
    </row>
    <row r="82" spans="1:37" x14ac:dyDescent="0.2">
      <c r="A82" s="2"/>
      <c r="B82" s="55"/>
      <c r="AJ82" s="543"/>
      <c r="AK82" s="543"/>
    </row>
    <row r="83" spans="1:37" x14ac:dyDescent="0.2">
      <c r="A83" s="2" t="s">
        <v>86</v>
      </c>
      <c r="B83" s="55"/>
      <c r="V83" s="554"/>
      <c r="W83" s="554"/>
      <c r="X83" s="554"/>
      <c r="Y83" s="554"/>
      <c r="Z83" s="554"/>
      <c r="AA83" s="554"/>
      <c r="AB83" s="518"/>
      <c r="AC83" s="518"/>
      <c r="AD83" s="518"/>
      <c r="AE83" s="518"/>
      <c r="AF83" s="518"/>
      <c r="AG83" s="518"/>
      <c r="AH83" s="518"/>
      <c r="AI83" s="518"/>
      <c r="AJ83" s="553"/>
      <c r="AK83" s="553"/>
    </row>
    <row r="84" spans="1:37" x14ac:dyDescent="0.2">
      <c r="B84" s="55" t="s">
        <v>85</v>
      </c>
      <c r="C84" s="315">
        <v>1.956</v>
      </c>
      <c r="D84" s="315">
        <v>2.504</v>
      </c>
      <c r="E84" s="315">
        <v>2.9980000000000002</v>
      </c>
      <c r="F84" s="315">
        <v>3.2350509999999999</v>
      </c>
      <c r="G84" s="315">
        <v>3.0201390928677361</v>
      </c>
      <c r="H84" s="315">
        <v>3.9783551857354724</v>
      </c>
      <c r="I84" s="315">
        <v>3.1932422786032086</v>
      </c>
      <c r="J84" s="315">
        <v>4.6971901937816725</v>
      </c>
      <c r="K84" s="315">
        <v>2.4440931314575161</v>
      </c>
      <c r="L84" s="315">
        <v>3.1545968849365424</v>
      </c>
      <c r="M84" s="550">
        <v>4.6109982023979725</v>
      </c>
      <c r="N84" s="550">
        <v>7.2167130466191214</v>
      </c>
      <c r="O84" s="550">
        <v>4.7994890435263988</v>
      </c>
      <c r="P84" s="550">
        <v>5.9767769185714226</v>
      </c>
      <c r="Q84" s="550">
        <v>6.2403782485543777</v>
      </c>
      <c r="R84" s="550">
        <v>4.0469597262749533</v>
      </c>
      <c r="S84" s="550">
        <v>3.837038562225235</v>
      </c>
      <c r="T84" s="550">
        <v>4.436149739470495</v>
      </c>
      <c r="U84" s="550">
        <v>4.6445539657896981</v>
      </c>
      <c r="V84" s="550">
        <v>4.1978524239946102</v>
      </c>
      <c r="W84" s="550">
        <v>5.7100855229478142</v>
      </c>
      <c r="X84" s="550">
        <v>8.3839989135408697</v>
      </c>
      <c r="Y84" s="550">
        <v>10.041782138892717</v>
      </c>
      <c r="Z84" s="550">
        <v>12.105805059604968</v>
      </c>
      <c r="AA84" s="550">
        <v>14.596521159511489</v>
      </c>
      <c r="AB84" s="544">
        <v>20.364517292497716</v>
      </c>
      <c r="AC84" s="544">
        <v>20.329413588508523</v>
      </c>
      <c r="AD84" s="544">
        <v>28.799023774224576</v>
      </c>
      <c r="AE84" s="544">
        <v>28.600972607821578</v>
      </c>
      <c r="AF84" s="544">
        <v>27.607225971494703</v>
      </c>
      <c r="AG84" s="544">
        <v>25.134179926733434</v>
      </c>
      <c r="AH84" s="544">
        <v>32.384245560251905</v>
      </c>
      <c r="AI84" s="544"/>
      <c r="AJ84" s="543"/>
      <c r="AK84" s="543"/>
    </row>
    <row r="85" spans="1:37" x14ac:dyDescent="0.2">
      <c r="B85" s="55" t="s">
        <v>84</v>
      </c>
      <c r="C85" s="315">
        <v>11.404</v>
      </c>
      <c r="D85" s="315">
        <v>15.978999999999999</v>
      </c>
      <c r="E85" s="315">
        <v>17.082000000000001</v>
      </c>
      <c r="F85" s="315">
        <v>16.769145000000002</v>
      </c>
      <c r="G85" s="315">
        <v>25.35830004252276</v>
      </c>
      <c r="H85" s="315">
        <v>13.0401765097668</v>
      </c>
      <c r="I85" s="315">
        <v>13.959551000273724</v>
      </c>
      <c r="J85" s="315">
        <v>12.280091382760256</v>
      </c>
      <c r="K85" s="315">
        <v>10.33389792926247</v>
      </c>
      <c r="L85" s="315">
        <v>12.83159005451375</v>
      </c>
      <c r="M85" s="550">
        <v>14.327016828056852</v>
      </c>
      <c r="N85" s="550">
        <v>13.433668748033401</v>
      </c>
      <c r="O85" s="550">
        <v>17.163301157276511</v>
      </c>
      <c r="P85" s="550">
        <v>18.557053162788272</v>
      </c>
      <c r="Q85" s="550">
        <v>18.399262977885318</v>
      </c>
      <c r="R85" s="550">
        <v>15.75350445772766</v>
      </c>
      <c r="S85" s="550">
        <v>19.709991383380384</v>
      </c>
      <c r="T85" s="550">
        <v>14.98814296642624</v>
      </c>
      <c r="U85" s="550">
        <v>21.92234894102242</v>
      </c>
      <c r="V85" s="550">
        <v>19.060845766034145</v>
      </c>
      <c r="W85" s="550">
        <v>22.703258487465963</v>
      </c>
      <c r="X85" s="550">
        <v>18.86082566934796</v>
      </c>
      <c r="Y85" s="550">
        <v>22.436888355501043</v>
      </c>
      <c r="Z85" s="550">
        <v>24.375063569396925</v>
      </c>
      <c r="AA85" s="550">
        <v>24.752297220483868</v>
      </c>
      <c r="AB85" s="544">
        <v>24.952413999787389</v>
      </c>
      <c r="AC85" s="544">
        <v>26.233969332858788</v>
      </c>
      <c r="AD85" s="544">
        <v>31.463288313371006</v>
      </c>
      <c r="AE85" s="544">
        <v>25.608324975761267</v>
      </c>
      <c r="AF85" s="544">
        <v>26.454030857174573</v>
      </c>
      <c r="AG85" s="544">
        <v>28.593935508645952</v>
      </c>
      <c r="AH85" s="544">
        <v>26.276203929916072</v>
      </c>
      <c r="AI85" s="544"/>
      <c r="AJ85" s="543"/>
      <c r="AK85" s="543"/>
    </row>
    <row r="86" spans="1:37" x14ac:dyDescent="0.2">
      <c r="B86" s="55" t="s">
        <v>83</v>
      </c>
      <c r="C86" s="9" t="s">
        <v>11</v>
      </c>
      <c r="D86" s="9" t="s">
        <v>11</v>
      </c>
      <c r="E86" s="9" t="s">
        <v>11</v>
      </c>
      <c r="F86" s="9" t="s">
        <v>11</v>
      </c>
      <c r="G86" s="9" t="s">
        <v>11</v>
      </c>
      <c r="H86" s="9" t="s">
        <v>11</v>
      </c>
      <c r="I86" s="9" t="s">
        <v>11</v>
      </c>
      <c r="J86" s="9" t="s">
        <v>11</v>
      </c>
      <c r="K86" s="9" t="s">
        <v>11</v>
      </c>
      <c r="L86" s="9" t="s">
        <v>11</v>
      </c>
      <c r="M86" s="9" t="s">
        <v>11</v>
      </c>
      <c r="N86" s="9" t="s">
        <v>11</v>
      </c>
      <c r="O86" s="9" t="s">
        <v>11</v>
      </c>
      <c r="P86" s="9" t="s">
        <v>11</v>
      </c>
      <c r="Q86" s="9" t="s">
        <v>11</v>
      </c>
      <c r="R86" s="9" t="s">
        <v>11</v>
      </c>
      <c r="S86" s="9" t="s">
        <v>11</v>
      </c>
      <c r="T86" s="9" t="s">
        <v>11</v>
      </c>
      <c r="U86" s="9" t="s">
        <v>11</v>
      </c>
      <c r="V86" s="9" t="s">
        <v>11</v>
      </c>
      <c r="W86" s="9" t="s">
        <v>11</v>
      </c>
      <c r="X86" s="9" t="s">
        <v>11</v>
      </c>
      <c r="Y86" s="9" t="s">
        <v>11</v>
      </c>
      <c r="Z86" s="9" t="s">
        <v>11</v>
      </c>
      <c r="AA86" s="9" t="s">
        <v>11</v>
      </c>
      <c r="AB86" s="9" t="s">
        <v>11</v>
      </c>
      <c r="AC86" s="9" t="s">
        <v>11</v>
      </c>
      <c r="AD86" s="9" t="s">
        <v>11</v>
      </c>
      <c r="AE86" s="9" t="s">
        <v>11</v>
      </c>
      <c r="AF86" s="9" t="s">
        <v>11</v>
      </c>
      <c r="AG86" s="9" t="s">
        <v>11</v>
      </c>
      <c r="AH86" s="544">
        <v>8.6885643378640811</v>
      </c>
      <c r="AI86" s="544"/>
      <c r="AJ86" s="543"/>
      <c r="AK86" s="543"/>
    </row>
    <row r="87" spans="1:37" x14ac:dyDescent="0.2">
      <c r="B87" s="55" t="s">
        <v>82</v>
      </c>
      <c r="C87" s="315">
        <v>19.594999999999999</v>
      </c>
      <c r="D87" s="315">
        <v>20.016999999999999</v>
      </c>
      <c r="E87" s="315">
        <v>23.023</v>
      </c>
      <c r="F87" s="315">
        <v>24.058622</v>
      </c>
      <c r="G87" s="315">
        <v>27.15574093392387</v>
      </c>
      <c r="H87" s="315">
        <v>30.146993867847733</v>
      </c>
      <c r="I87" s="315">
        <v>32.424922801771501</v>
      </c>
      <c r="J87" s="315">
        <v>32.348240004151847</v>
      </c>
      <c r="K87" s="315">
        <v>29.370477930488907</v>
      </c>
      <c r="L87" s="315">
        <v>28.371225490837528</v>
      </c>
      <c r="M87" s="550">
        <v>31.843606536367165</v>
      </c>
      <c r="N87" s="550">
        <v>35.14093581418053</v>
      </c>
      <c r="O87" s="550">
        <v>22.945163213122836</v>
      </c>
      <c r="P87" s="550">
        <v>24.30647400283349</v>
      </c>
      <c r="Q87" s="550">
        <v>26.476005668572029</v>
      </c>
      <c r="R87" s="550">
        <v>25.182002886954969</v>
      </c>
      <c r="S87" s="550">
        <v>29.314084667443936</v>
      </c>
      <c r="T87" s="550">
        <v>22.7589732580762</v>
      </c>
      <c r="U87" s="550">
        <v>24.364174844351005</v>
      </c>
      <c r="V87" s="550">
        <v>24.916581684219157</v>
      </c>
      <c r="W87" s="550">
        <v>30.982018559498972</v>
      </c>
      <c r="X87" s="550">
        <v>34.699137785081113</v>
      </c>
      <c r="Y87" s="550">
        <v>35.121401114388199</v>
      </c>
      <c r="Z87" s="550">
        <v>34.454248482887323</v>
      </c>
      <c r="AA87" s="550">
        <v>34.658803654557957</v>
      </c>
      <c r="AB87" s="544">
        <v>38.348505224882437</v>
      </c>
      <c r="AC87" s="544">
        <v>33.409634691757745</v>
      </c>
      <c r="AD87" s="544">
        <v>30.380837863950628</v>
      </c>
      <c r="AE87" s="544">
        <v>35.304360639562688</v>
      </c>
      <c r="AF87" s="544">
        <v>17.534646528926658</v>
      </c>
      <c r="AG87" s="544">
        <v>13.850081091610541</v>
      </c>
      <c r="AH87" s="544">
        <v>13.318298655265886</v>
      </c>
      <c r="AI87" s="544"/>
      <c r="AJ87" s="543"/>
      <c r="AK87" s="543"/>
    </row>
    <row r="88" spans="1:37" x14ac:dyDescent="0.2">
      <c r="B88" s="55" t="s">
        <v>81</v>
      </c>
      <c r="C88" s="315">
        <v>38.433999999999997</v>
      </c>
      <c r="D88" s="315">
        <v>38.795000000000002</v>
      </c>
      <c r="E88" s="315">
        <v>63.067999999999998</v>
      </c>
      <c r="F88" s="315">
        <v>68.808028999999991</v>
      </c>
      <c r="G88" s="315">
        <v>86.74639293533987</v>
      </c>
      <c r="H88" s="315">
        <v>84.119758855096563</v>
      </c>
      <c r="I88" s="315">
        <v>77.591289569226888</v>
      </c>
      <c r="J88" s="315">
        <v>97.235435256939141</v>
      </c>
      <c r="K88" s="315">
        <v>51.09708685938493</v>
      </c>
      <c r="L88" s="315">
        <v>92.567296795933458</v>
      </c>
      <c r="M88" s="550">
        <v>109.82228997924638</v>
      </c>
      <c r="N88" s="550">
        <v>78.101324269953935</v>
      </c>
      <c r="O88" s="550">
        <v>90.712803485156996</v>
      </c>
      <c r="P88" s="550">
        <v>71.139054679408048</v>
      </c>
      <c r="Q88" s="550">
        <v>79.713304065459226</v>
      </c>
      <c r="R88" s="550">
        <v>63.61308939994769</v>
      </c>
      <c r="S88" s="550">
        <v>78.098375747361729</v>
      </c>
      <c r="T88" s="550">
        <v>67.479068824461649</v>
      </c>
      <c r="U88" s="550">
        <v>85.303511834621489</v>
      </c>
      <c r="V88" s="550">
        <v>79.326222896967224</v>
      </c>
      <c r="W88" s="550">
        <v>72.452929053420476</v>
      </c>
      <c r="X88" s="550">
        <v>96.415916067336894</v>
      </c>
      <c r="Y88" s="550">
        <v>81.802262010884249</v>
      </c>
      <c r="Z88" s="550">
        <v>97.626356627990873</v>
      </c>
      <c r="AA88" s="550">
        <v>109.98191393431176</v>
      </c>
      <c r="AB88" s="544">
        <v>132.30313402333232</v>
      </c>
      <c r="AC88" s="544">
        <v>129.25199060067308</v>
      </c>
      <c r="AD88" s="544">
        <v>141.5328632170125</v>
      </c>
      <c r="AE88" s="544">
        <v>138.65631048965136</v>
      </c>
      <c r="AF88" s="544">
        <v>128.18253036489034</v>
      </c>
      <c r="AG88" s="544">
        <v>125.74747093874291</v>
      </c>
      <c r="AH88" s="544">
        <v>154.05887463304589</v>
      </c>
      <c r="AI88" s="544"/>
      <c r="AJ88" s="543"/>
      <c r="AK88" s="543"/>
    </row>
    <row r="89" spans="1:37" x14ac:dyDescent="0.2">
      <c r="B89" s="55" t="s">
        <v>386</v>
      </c>
      <c r="C89" s="9" t="s">
        <v>11</v>
      </c>
      <c r="D89" s="9" t="s">
        <v>11</v>
      </c>
      <c r="E89" s="9" t="s">
        <v>11</v>
      </c>
      <c r="F89" s="9" t="s">
        <v>11</v>
      </c>
      <c r="G89" s="9" t="s">
        <v>11</v>
      </c>
      <c r="H89" s="9" t="s">
        <v>11</v>
      </c>
      <c r="I89" s="9" t="s">
        <v>11</v>
      </c>
      <c r="J89" s="9" t="s">
        <v>11</v>
      </c>
      <c r="K89" s="9" t="s">
        <v>11</v>
      </c>
      <c r="L89" s="9" t="s">
        <v>11</v>
      </c>
      <c r="M89" s="9" t="s">
        <v>11</v>
      </c>
      <c r="N89" s="9" t="s">
        <v>11</v>
      </c>
      <c r="O89" s="9" t="s">
        <v>11</v>
      </c>
      <c r="P89" s="9" t="s">
        <v>11</v>
      </c>
      <c r="Q89" s="9" t="s">
        <v>11</v>
      </c>
      <c r="R89" s="9" t="s">
        <v>11</v>
      </c>
      <c r="S89" s="9" t="s">
        <v>11</v>
      </c>
      <c r="T89" s="9" t="s">
        <v>11</v>
      </c>
      <c r="U89" s="9" t="s">
        <v>11</v>
      </c>
      <c r="V89" s="9" t="s">
        <v>11</v>
      </c>
      <c r="W89" s="9" t="s">
        <v>11</v>
      </c>
      <c r="X89" s="9" t="s">
        <v>11</v>
      </c>
      <c r="Y89" s="9" t="s">
        <v>11</v>
      </c>
      <c r="Z89" s="9" t="s">
        <v>11</v>
      </c>
      <c r="AA89" s="9" t="s">
        <v>11</v>
      </c>
      <c r="AB89" s="9" t="s">
        <v>11</v>
      </c>
      <c r="AC89" s="9" t="s">
        <v>11</v>
      </c>
      <c r="AD89" s="9" t="s">
        <v>11</v>
      </c>
      <c r="AE89" s="9" t="s">
        <v>11</v>
      </c>
      <c r="AF89" s="9" t="s">
        <v>11</v>
      </c>
      <c r="AG89" s="9" t="s">
        <v>11</v>
      </c>
      <c r="AH89" s="544">
        <v>3.2893741471875217</v>
      </c>
      <c r="AI89" s="544"/>
      <c r="AJ89" s="543"/>
      <c r="AK89" s="543"/>
    </row>
    <row r="90" spans="1:37" x14ac:dyDescent="0.2">
      <c r="B90" s="41" t="s">
        <v>445</v>
      </c>
      <c r="C90" s="315">
        <v>5.6520000000000001</v>
      </c>
      <c r="D90" s="315">
        <v>7.3079999999999998</v>
      </c>
      <c r="E90" s="315">
        <v>7.9</v>
      </c>
      <c r="F90" s="315">
        <v>7.8477959999999998</v>
      </c>
      <c r="G90" s="315">
        <v>11.944356414669045</v>
      </c>
      <c r="H90" s="315">
        <v>15.134465829338085</v>
      </c>
      <c r="I90" s="315">
        <v>16.25387224400713</v>
      </c>
      <c r="J90" s="315">
        <v>10.199733658676172</v>
      </c>
      <c r="K90" s="315">
        <v>9.4570080463132147</v>
      </c>
      <c r="L90" s="315">
        <v>11.946639060198871</v>
      </c>
      <c r="M90" s="550">
        <v>13.043837887320796</v>
      </c>
      <c r="N90" s="550">
        <v>11.846970993179186</v>
      </c>
      <c r="O90" s="550">
        <v>11.790987464285536</v>
      </c>
      <c r="P90" s="550">
        <v>11.764129840122093</v>
      </c>
      <c r="Q90" s="550">
        <v>13.442946974505295</v>
      </c>
      <c r="R90" s="550">
        <v>9.3888476531484883</v>
      </c>
      <c r="S90" s="550">
        <v>12.609861467047587</v>
      </c>
      <c r="T90" s="550">
        <v>9.6265697155556289</v>
      </c>
      <c r="U90" s="550">
        <v>12.26879074892404</v>
      </c>
      <c r="V90" s="550">
        <v>13.407183015468632</v>
      </c>
      <c r="W90" s="550">
        <v>13.766058764816432</v>
      </c>
      <c r="X90" s="550">
        <v>19.867538869065022</v>
      </c>
      <c r="Y90" s="550">
        <v>18.597922209463366</v>
      </c>
      <c r="Z90" s="550">
        <v>19.60815969647761</v>
      </c>
      <c r="AA90" s="550">
        <v>22.522718644222746</v>
      </c>
      <c r="AB90" s="544">
        <v>27.159007194706351</v>
      </c>
      <c r="AC90" s="544">
        <v>27.457861466279581</v>
      </c>
      <c r="AD90" s="544">
        <v>29.61383988346179</v>
      </c>
      <c r="AE90" s="544">
        <v>41.124228445042391</v>
      </c>
      <c r="AF90" s="544">
        <v>33.064273618983982</v>
      </c>
      <c r="AG90" s="544">
        <v>44.268793489903913</v>
      </c>
      <c r="AH90" s="544">
        <v>18.092154566801742</v>
      </c>
      <c r="AI90" s="544"/>
      <c r="AJ90" s="543"/>
      <c r="AK90" s="543"/>
    </row>
    <row r="91" spans="1:37" x14ac:dyDescent="0.2">
      <c r="B91" s="55" t="s">
        <v>79</v>
      </c>
      <c r="C91" s="315">
        <v>6.093</v>
      </c>
      <c r="D91" s="315">
        <v>7.4850000000000003</v>
      </c>
      <c r="E91" s="315">
        <v>7.9779999999999998</v>
      </c>
      <c r="F91" s="315">
        <v>8.8556869999999996</v>
      </c>
      <c r="G91" s="315">
        <v>11.175274549461621</v>
      </c>
      <c r="H91" s="315">
        <v>11.230656098923243</v>
      </c>
      <c r="I91" s="315">
        <v>11.091067648384863</v>
      </c>
      <c r="J91" s="315">
        <v>8.841890197846487</v>
      </c>
      <c r="K91" s="315">
        <v>6.2190319981594842</v>
      </c>
      <c r="L91" s="315">
        <v>7.6486746030356896</v>
      </c>
      <c r="M91" s="550">
        <v>5.514891579555572</v>
      </c>
      <c r="N91" s="550">
        <v>3.9088808524517242</v>
      </c>
      <c r="O91" s="550">
        <v>3.5914773130456648</v>
      </c>
      <c r="P91" s="550">
        <v>4.8859377602226148</v>
      </c>
      <c r="Q91" s="550">
        <v>4.6675110350953988</v>
      </c>
      <c r="R91" s="550">
        <v>7.4877889132149225</v>
      </c>
      <c r="S91" s="550">
        <v>10.510213296709097</v>
      </c>
      <c r="T91" s="550">
        <v>9.3123100846</v>
      </c>
      <c r="U91" s="550">
        <v>9.7202088216833342</v>
      </c>
      <c r="V91" s="550">
        <v>9.1358172943691152</v>
      </c>
      <c r="W91" s="550">
        <v>9.2587412453144395</v>
      </c>
      <c r="X91" s="550">
        <v>9.5792641984520017</v>
      </c>
      <c r="Y91" s="550">
        <v>12.012265830239999</v>
      </c>
      <c r="Z91" s="550">
        <v>11.09884915152</v>
      </c>
      <c r="AA91" s="550">
        <v>11.748874840404001</v>
      </c>
      <c r="AB91" s="544">
        <v>13.492460520090667</v>
      </c>
      <c r="AC91" s="544">
        <v>13.334153658591294</v>
      </c>
      <c r="AD91" s="544">
        <v>13.882186942463878</v>
      </c>
      <c r="AE91" s="544">
        <v>2.4510579655903189</v>
      </c>
      <c r="AF91" s="544">
        <v>13.856498881298789</v>
      </c>
      <c r="AG91" s="544">
        <v>13.024480692637912</v>
      </c>
      <c r="AH91" s="544">
        <v>14.469680104351976</v>
      </c>
      <c r="AI91" s="544"/>
      <c r="AJ91" s="543"/>
      <c r="AK91" s="543"/>
    </row>
    <row r="92" spans="1:37" x14ac:dyDescent="0.2">
      <c r="B92" s="41" t="s">
        <v>383</v>
      </c>
      <c r="C92" s="315">
        <v>22.806000000000001</v>
      </c>
      <c r="D92" s="315">
        <v>21.238762295305438</v>
      </c>
      <c r="E92" s="315">
        <v>25.816548212889494</v>
      </c>
      <c r="F92" s="315">
        <v>27.47731214285956</v>
      </c>
      <c r="G92" s="315">
        <v>29.439676679802723</v>
      </c>
      <c r="H92" s="315">
        <v>31.694043802937447</v>
      </c>
      <c r="I92" s="315">
        <v>31.154184600304927</v>
      </c>
      <c r="J92" s="315">
        <v>30.321252847564626</v>
      </c>
      <c r="K92" s="315">
        <v>30.776635023059228</v>
      </c>
      <c r="L92" s="315">
        <v>34.105055795232751</v>
      </c>
      <c r="M92" s="550">
        <v>36.571264094708873</v>
      </c>
      <c r="N92" s="550">
        <v>35.593575924237406</v>
      </c>
      <c r="O92" s="550">
        <v>32.513322614926047</v>
      </c>
      <c r="P92" s="550">
        <v>33.965389702582513</v>
      </c>
      <c r="Q92" s="550">
        <v>31.983185684335389</v>
      </c>
      <c r="R92" s="550">
        <v>30.124396768943868</v>
      </c>
      <c r="S92" s="550">
        <v>32.1845464499904</v>
      </c>
      <c r="T92" s="550">
        <v>28.899598108737148</v>
      </c>
      <c r="U92" s="550">
        <v>32.152526336262653</v>
      </c>
      <c r="V92" s="550">
        <v>30.038275633124282</v>
      </c>
      <c r="W92" s="550">
        <v>33.914652702619762</v>
      </c>
      <c r="X92" s="550">
        <v>37.765958805362736</v>
      </c>
      <c r="Y92" s="550">
        <v>41.034534487296327</v>
      </c>
      <c r="Z92" s="550">
        <v>41.559622976309882</v>
      </c>
      <c r="AA92" s="550">
        <v>55.177614384259144</v>
      </c>
      <c r="AB92" s="544">
        <v>58.817676264200827</v>
      </c>
      <c r="AC92" s="544">
        <v>55.630237026247428</v>
      </c>
      <c r="AD92" s="544">
        <v>54.878655603919761</v>
      </c>
      <c r="AE92" s="544">
        <v>59.223342466624743</v>
      </c>
      <c r="AF92" s="544">
        <v>54.36874307472111</v>
      </c>
      <c r="AG92" s="544">
        <v>51.757719356100509</v>
      </c>
      <c r="AH92" s="544">
        <v>70.825026667744325</v>
      </c>
      <c r="AI92" s="544"/>
      <c r="AJ92" s="543"/>
      <c r="AK92" s="543"/>
    </row>
    <row r="93" spans="1:37" x14ac:dyDescent="0.2">
      <c r="B93" s="39" t="s">
        <v>78</v>
      </c>
      <c r="C93" s="70">
        <v>105.94</v>
      </c>
      <c r="D93" s="70">
        <v>113.32676229530544</v>
      </c>
      <c r="E93" s="70">
        <v>147.86554821288948</v>
      </c>
      <c r="F93" s="70">
        <v>157.05164214285958</v>
      </c>
      <c r="G93" s="70">
        <v>194.83988064858761</v>
      </c>
      <c r="H93" s="70">
        <v>189.34445014964535</v>
      </c>
      <c r="I93" s="70">
        <v>185.66813014257224</v>
      </c>
      <c r="J93" s="70">
        <v>195.9238335417202</v>
      </c>
      <c r="K93" s="70">
        <v>139.69823091812577</v>
      </c>
      <c r="L93" s="70">
        <v>190.62507868468859</v>
      </c>
      <c r="M93" s="70">
        <v>215.73390510765361</v>
      </c>
      <c r="N93" s="70">
        <v>185.2420696486553</v>
      </c>
      <c r="O93" s="70">
        <v>183.51654429133998</v>
      </c>
      <c r="P93" s="70">
        <v>170.59481606652844</v>
      </c>
      <c r="Q93" s="70">
        <v>180.92259465440702</v>
      </c>
      <c r="R93" s="70">
        <v>155.59658980621256</v>
      </c>
      <c r="S93" s="70">
        <v>186.26411157415836</v>
      </c>
      <c r="T93" s="70">
        <v>157.50081269732735</v>
      </c>
      <c r="U93" s="70">
        <v>190.37611549265466</v>
      </c>
      <c r="V93" s="70">
        <v>180.08277871417715</v>
      </c>
      <c r="W93" s="70">
        <v>188.78774433608385</v>
      </c>
      <c r="X93" s="70">
        <v>225.57264030818658</v>
      </c>
      <c r="Y93" s="70">
        <v>221.04705614666591</v>
      </c>
      <c r="Z93" s="70">
        <v>240.82810556418758</v>
      </c>
      <c r="AA93" s="70">
        <v>273.43874383775096</v>
      </c>
      <c r="AB93" s="545">
        <v>315.43771451949772</v>
      </c>
      <c r="AC93" s="545">
        <v>305.64726036491646</v>
      </c>
      <c r="AD93" s="545">
        <v>330.5506955984041</v>
      </c>
      <c r="AE93" s="545">
        <v>330.96859759005434</v>
      </c>
      <c r="AF93" s="545">
        <v>301.06794929749014</v>
      </c>
      <c r="AG93" s="545">
        <v>302.37666100437519</v>
      </c>
      <c r="AH93" s="545">
        <v>341.40242260242945</v>
      </c>
      <c r="AI93" s="545"/>
      <c r="AJ93" s="543"/>
      <c r="AK93" s="543"/>
    </row>
    <row r="94" spans="1:37" x14ac:dyDescent="0.2">
      <c r="B94" s="55"/>
      <c r="AH94" s="544"/>
      <c r="AJ94" s="553"/>
      <c r="AK94" s="553"/>
    </row>
    <row r="95" spans="1:37" x14ac:dyDescent="0.2">
      <c r="A95" s="39" t="s">
        <v>77</v>
      </c>
      <c r="B95" s="12"/>
      <c r="C95" s="70">
        <v>477.11228097751001</v>
      </c>
      <c r="D95" s="70">
        <v>446.01400820141419</v>
      </c>
      <c r="E95" s="70">
        <v>542.14751247067943</v>
      </c>
      <c r="F95" s="70">
        <v>577.02355500005081</v>
      </c>
      <c r="G95" s="70">
        <v>613.03324038861717</v>
      </c>
      <c r="H95" s="70">
        <v>654.94130049634452</v>
      </c>
      <c r="I95" s="70">
        <v>638.24955058059618</v>
      </c>
      <c r="J95" s="70">
        <v>615.8521289781462</v>
      </c>
      <c r="K95" s="70">
        <v>596.53572028303836</v>
      </c>
      <c r="L95" s="70">
        <v>684.33787527227298</v>
      </c>
      <c r="M95" s="70">
        <v>725.10499049682289</v>
      </c>
      <c r="N95" s="70">
        <v>713.3250101041607</v>
      </c>
      <c r="O95" s="70">
        <v>637.78230672261054</v>
      </c>
      <c r="P95" s="70">
        <v>664.45710896971741</v>
      </c>
      <c r="Q95" s="70">
        <v>645.53572216953944</v>
      </c>
      <c r="R95" s="70">
        <v>573.3103672797406</v>
      </c>
      <c r="S95" s="70">
        <v>624.99084901622052</v>
      </c>
      <c r="T95" s="70">
        <v>558.43617027640414</v>
      </c>
      <c r="U95" s="70">
        <v>625.12248918750254</v>
      </c>
      <c r="V95" s="70">
        <v>603.132429865429</v>
      </c>
      <c r="W95" s="70">
        <v>668.51502491694805</v>
      </c>
      <c r="X95" s="70">
        <v>744.8415158090819</v>
      </c>
      <c r="Y95" s="70">
        <v>796.74710802439245</v>
      </c>
      <c r="Z95" s="70">
        <v>814.1645790110781</v>
      </c>
      <c r="AA95" s="70">
        <v>816.83392730038713</v>
      </c>
      <c r="AB95" s="545">
        <v>943.10686976518616</v>
      </c>
      <c r="AC95" s="545">
        <v>925.57705572827604</v>
      </c>
      <c r="AD95" s="545">
        <v>942.84335091940397</v>
      </c>
      <c r="AE95" s="545">
        <v>1000.2381900605596</v>
      </c>
      <c r="AF95" s="545">
        <v>856.65256333610739</v>
      </c>
      <c r="AG95" s="545">
        <v>883.69508540711922</v>
      </c>
      <c r="AH95" s="545">
        <v>990.48601768930439</v>
      </c>
      <c r="AI95" s="545"/>
      <c r="AJ95" s="543"/>
      <c r="AK95" s="543"/>
    </row>
    <row r="96" spans="1:37" ht="13.5" thickBot="1" x14ac:dyDescent="0.25">
      <c r="A96" s="5"/>
      <c r="B96" s="58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4"/>
      <c r="AC96" s="4"/>
      <c r="AD96" s="4"/>
      <c r="AE96" s="4"/>
      <c r="AF96" s="4"/>
      <c r="AG96" s="4"/>
      <c r="AH96" s="4"/>
    </row>
    <row r="97" spans="1:35" x14ac:dyDescent="0.2">
      <c r="B97" s="55"/>
    </row>
    <row r="98" spans="1:35" x14ac:dyDescent="0.2">
      <c r="A98" s="556"/>
      <c r="B98" s="556"/>
    </row>
    <row r="99" spans="1:35" x14ac:dyDescent="0.2">
      <c r="A99" s="11" t="s">
        <v>389</v>
      </c>
      <c r="B99" s="72"/>
      <c r="R99" s="557"/>
      <c r="S99" s="557"/>
      <c r="T99" s="557"/>
      <c r="U99" s="558"/>
      <c r="V99" s="559"/>
      <c r="W99" s="559"/>
      <c r="X99" s="559"/>
      <c r="Y99" s="559"/>
      <c r="Z99" s="557"/>
      <c r="AA99" s="557"/>
    </row>
    <row r="100" spans="1:35" x14ac:dyDescent="0.2">
      <c r="A100" s="11" t="s">
        <v>390</v>
      </c>
      <c r="B100" s="55"/>
      <c r="U100" s="560"/>
      <c r="V100" s="554"/>
      <c r="W100" s="554"/>
      <c r="X100" s="554"/>
      <c r="Y100" s="561"/>
    </row>
    <row r="101" spans="1:35" x14ac:dyDescent="0.2">
      <c r="A101" s="11" t="s">
        <v>397</v>
      </c>
      <c r="B101" s="258"/>
      <c r="AB101" s="57"/>
      <c r="AC101" s="57"/>
      <c r="AD101" s="57"/>
      <c r="AE101" s="57"/>
      <c r="AF101" s="57"/>
      <c r="AG101" s="57"/>
      <c r="AH101" s="57"/>
      <c r="AI101" s="57"/>
    </row>
    <row r="102" spans="1:35" x14ac:dyDescent="0.2">
      <c r="A102" s="11" t="s">
        <v>446</v>
      </c>
      <c r="B102" s="258"/>
      <c r="AB102" s="57"/>
      <c r="AC102" s="57"/>
      <c r="AD102" s="57"/>
      <c r="AE102" s="57"/>
      <c r="AF102" s="57"/>
      <c r="AG102" s="57"/>
      <c r="AH102" s="57"/>
      <c r="AI102" s="57"/>
    </row>
    <row r="103" spans="1:35" x14ac:dyDescent="0.2">
      <c r="A103" s="318" t="s">
        <v>388</v>
      </c>
      <c r="B103" s="55"/>
      <c r="V103" s="539"/>
      <c r="Y103" s="538"/>
      <c r="Z103" s="538"/>
      <c r="AA103" s="538"/>
    </row>
    <row r="104" spans="1:35" x14ac:dyDescent="0.2">
      <c r="A104" s="520" t="s">
        <v>353</v>
      </c>
      <c r="B104" s="55"/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</row>
    <row r="105" spans="1:35" x14ac:dyDescent="0.2">
      <c r="A105" s="520"/>
      <c r="B105" s="55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</row>
    <row r="106" spans="1:35" x14ac:dyDescent="0.2">
      <c r="A106" s="175" t="s">
        <v>534</v>
      </c>
      <c r="B106" s="55"/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196"/>
      <c r="W106" s="317"/>
    </row>
    <row r="107" spans="1:35" x14ac:dyDescent="0.2">
      <c r="B107" s="55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196"/>
      <c r="W107" s="317"/>
    </row>
    <row r="108" spans="1:35" x14ac:dyDescent="0.2">
      <c r="B108" s="55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196"/>
      <c r="W108" s="317"/>
    </row>
    <row r="109" spans="1:35" x14ac:dyDescent="0.2">
      <c r="B109" s="55"/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196"/>
      <c r="W109" s="317"/>
    </row>
    <row r="110" spans="1:35" x14ac:dyDescent="0.2">
      <c r="B110" s="55"/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196"/>
      <c r="W110" s="317"/>
    </row>
    <row r="111" spans="1:35" x14ac:dyDescent="0.2">
      <c r="B111" s="55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196"/>
      <c r="W111" s="317"/>
    </row>
    <row r="112" spans="1:35" x14ac:dyDescent="0.2">
      <c r="B112" s="55"/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196"/>
      <c r="W112" s="317"/>
    </row>
    <row r="113" spans="2:23" x14ac:dyDescent="0.2">
      <c r="B113" s="55"/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196"/>
      <c r="W113" s="317"/>
    </row>
    <row r="114" spans="2:23" x14ac:dyDescent="0.2">
      <c r="B114" s="55"/>
      <c r="V114" s="196"/>
    </row>
    <row r="115" spans="2:23" x14ac:dyDescent="0.2">
      <c r="B115" s="55"/>
      <c r="V115" s="196"/>
    </row>
    <row r="116" spans="2:23" x14ac:dyDescent="0.2">
      <c r="B116" s="55"/>
      <c r="V116" s="196"/>
    </row>
    <row r="117" spans="2:23" x14ac:dyDescent="0.2">
      <c r="B117" s="55"/>
    </row>
    <row r="118" spans="2:23" x14ac:dyDescent="0.2">
      <c r="B118" s="55"/>
    </row>
    <row r="119" spans="2:23" x14ac:dyDescent="0.2">
      <c r="B119" s="55"/>
    </row>
    <row r="120" spans="2:23" x14ac:dyDescent="0.2">
      <c r="B120" s="55"/>
    </row>
    <row r="121" spans="2:23" x14ac:dyDescent="0.2">
      <c r="B121" s="55"/>
    </row>
    <row r="122" spans="2:23" x14ac:dyDescent="0.2">
      <c r="B122" s="55"/>
    </row>
    <row r="123" spans="2:23" x14ac:dyDescent="0.2">
      <c r="B123" s="55"/>
    </row>
    <row r="124" spans="2:23" x14ac:dyDescent="0.2">
      <c r="B124" s="55"/>
    </row>
    <row r="125" spans="2:23" x14ac:dyDescent="0.2">
      <c r="B125" s="55"/>
    </row>
    <row r="126" spans="2:23" x14ac:dyDescent="0.2">
      <c r="B126" s="55"/>
    </row>
    <row r="127" spans="2:23" x14ac:dyDescent="0.2">
      <c r="B127" s="55"/>
    </row>
    <row r="128" spans="2:23" x14ac:dyDescent="0.2">
      <c r="B128" s="55"/>
    </row>
    <row r="129" spans="2:2" x14ac:dyDescent="0.2">
      <c r="B129" s="55"/>
    </row>
    <row r="130" spans="2:2" x14ac:dyDescent="0.2">
      <c r="B130" s="55"/>
    </row>
    <row r="131" spans="2:2" x14ac:dyDescent="0.2">
      <c r="B131" s="55"/>
    </row>
    <row r="132" spans="2:2" x14ac:dyDescent="0.2">
      <c r="B132" s="55"/>
    </row>
    <row r="133" spans="2:2" x14ac:dyDescent="0.2">
      <c r="B133" s="55"/>
    </row>
    <row r="134" spans="2:2" x14ac:dyDescent="0.2">
      <c r="B134" s="55"/>
    </row>
    <row r="135" spans="2:2" x14ac:dyDescent="0.2">
      <c r="B135" s="55"/>
    </row>
    <row r="136" spans="2:2" x14ac:dyDescent="0.2">
      <c r="B136" s="55"/>
    </row>
    <row r="137" spans="2:2" x14ac:dyDescent="0.2">
      <c r="B137" s="55"/>
    </row>
    <row r="138" spans="2:2" x14ac:dyDescent="0.2">
      <c r="B138" s="55"/>
    </row>
    <row r="139" spans="2:2" x14ac:dyDescent="0.2">
      <c r="B139" s="55"/>
    </row>
    <row r="140" spans="2:2" x14ac:dyDescent="0.2">
      <c r="B140" s="55"/>
    </row>
    <row r="141" spans="2:2" x14ac:dyDescent="0.2">
      <c r="B141" s="55"/>
    </row>
    <row r="142" spans="2:2" x14ac:dyDescent="0.2">
      <c r="B142" s="55"/>
    </row>
    <row r="143" spans="2:2" x14ac:dyDescent="0.2">
      <c r="B143" s="55"/>
    </row>
    <row r="144" spans="2:2" x14ac:dyDescent="0.2">
      <c r="B144" s="55"/>
    </row>
    <row r="145" spans="2:2" x14ac:dyDescent="0.2">
      <c r="B145" s="55"/>
    </row>
    <row r="146" spans="2:2" x14ac:dyDescent="0.2">
      <c r="B146" s="55"/>
    </row>
    <row r="147" spans="2:2" x14ac:dyDescent="0.2">
      <c r="B147" s="55"/>
    </row>
    <row r="148" spans="2:2" x14ac:dyDescent="0.2">
      <c r="B148" s="55"/>
    </row>
    <row r="149" spans="2:2" x14ac:dyDescent="0.2">
      <c r="B149" s="55"/>
    </row>
    <row r="150" spans="2:2" x14ac:dyDescent="0.2">
      <c r="B150" s="55"/>
    </row>
    <row r="151" spans="2:2" x14ac:dyDescent="0.2">
      <c r="B151" s="55"/>
    </row>
    <row r="152" spans="2:2" x14ac:dyDescent="0.2">
      <c r="B152" s="55"/>
    </row>
    <row r="153" spans="2:2" x14ac:dyDescent="0.2">
      <c r="B153" s="55"/>
    </row>
    <row r="154" spans="2:2" x14ac:dyDescent="0.2">
      <c r="B154" s="55"/>
    </row>
    <row r="155" spans="2:2" x14ac:dyDescent="0.2">
      <c r="B155" s="55"/>
    </row>
    <row r="156" spans="2:2" x14ac:dyDescent="0.2">
      <c r="B156" s="55"/>
    </row>
    <row r="157" spans="2:2" x14ac:dyDescent="0.2">
      <c r="B157" s="55"/>
    </row>
    <row r="158" spans="2:2" x14ac:dyDescent="0.2">
      <c r="B158" s="55"/>
    </row>
    <row r="159" spans="2:2" x14ac:dyDescent="0.2">
      <c r="B159" s="55"/>
    </row>
    <row r="160" spans="2:2" x14ac:dyDescent="0.2">
      <c r="B160" s="55"/>
    </row>
    <row r="161" spans="2:2" x14ac:dyDescent="0.2">
      <c r="B161" s="55"/>
    </row>
    <row r="162" spans="2:2" x14ac:dyDescent="0.2">
      <c r="B162" s="55"/>
    </row>
    <row r="163" spans="2:2" x14ac:dyDescent="0.2">
      <c r="B163" s="55"/>
    </row>
    <row r="164" spans="2:2" x14ac:dyDescent="0.2">
      <c r="B164" s="55"/>
    </row>
    <row r="165" spans="2:2" x14ac:dyDescent="0.2">
      <c r="B165" s="55"/>
    </row>
    <row r="166" spans="2:2" x14ac:dyDescent="0.2">
      <c r="B166" s="55"/>
    </row>
    <row r="167" spans="2:2" x14ac:dyDescent="0.2">
      <c r="B167" s="55"/>
    </row>
    <row r="168" spans="2:2" x14ac:dyDescent="0.2">
      <c r="B168" s="55"/>
    </row>
    <row r="169" spans="2:2" x14ac:dyDescent="0.2">
      <c r="B169" s="55"/>
    </row>
    <row r="170" spans="2:2" x14ac:dyDescent="0.2">
      <c r="B170" s="55"/>
    </row>
    <row r="171" spans="2:2" x14ac:dyDescent="0.2">
      <c r="B171" s="55"/>
    </row>
    <row r="172" spans="2:2" x14ac:dyDescent="0.2">
      <c r="B172" s="55"/>
    </row>
    <row r="173" spans="2:2" x14ac:dyDescent="0.2">
      <c r="B173" s="55"/>
    </row>
    <row r="174" spans="2:2" x14ac:dyDescent="0.2">
      <c r="B174" s="55"/>
    </row>
    <row r="175" spans="2:2" x14ac:dyDescent="0.2">
      <c r="B175" s="55"/>
    </row>
    <row r="176" spans="2:2" x14ac:dyDescent="0.2">
      <c r="B176" s="55"/>
    </row>
    <row r="177" spans="2:2" x14ac:dyDescent="0.2">
      <c r="B177" s="55"/>
    </row>
    <row r="178" spans="2:2" x14ac:dyDescent="0.2">
      <c r="B178" s="55"/>
    </row>
    <row r="179" spans="2:2" x14ac:dyDescent="0.2">
      <c r="B179" s="55"/>
    </row>
    <row r="180" spans="2:2" x14ac:dyDescent="0.2">
      <c r="B180" s="55"/>
    </row>
    <row r="181" spans="2:2" x14ac:dyDescent="0.2">
      <c r="B181" s="55"/>
    </row>
    <row r="182" spans="2:2" x14ac:dyDescent="0.2">
      <c r="B182" s="55"/>
    </row>
    <row r="183" spans="2:2" x14ac:dyDescent="0.2">
      <c r="B183" s="55"/>
    </row>
    <row r="184" spans="2:2" x14ac:dyDescent="0.2">
      <c r="B184" s="55"/>
    </row>
    <row r="185" spans="2:2" x14ac:dyDescent="0.2">
      <c r="B185" s="55"/>
    </row>
    <row r="186" spans="2:2" x14ac:dyDescent="0.2">
      <c r="B186" s="55"/>
    </row>
    <row r="187" spans="2:2" x14ac:dyDescent="0.2">
      <c r="B187" s="55"/>
    </row>
    <row r="188" spans="2:2" x14ac:dyDescent="0.2">
      <c r="B188" s="55"/>
    </row>
    <row r="189" spans="2:2" x14ac:dyDescent="0.2">
      <c r="B189" s="55"/>
    </row>
    <row r="190" spans="2:2" x14ac:dyDescent="0.2">
      <c r="B190" s="55"/>
    </row>
    <row r="191" spans="2:2" x14ac:dyDescent="0.2">
      <c r="B191" s="55"/>
    </row>
    <row r="192" spans="2:2" x14ac:dyDescent="0.2">
      <c r="B192" s="55"/>
    </row>
    <row r="193" spans="2:2" x14ac:dyDescent="0.2">
      <c r="B193" s="55"/>
    </row>
    <row r="194" spans="2:2" x14ac:dyDescent="0.2">
      <c r="B194" s="55"/>
    </row>
    <row r="195" spans="2:2" x14ac:dyDescent="0.2">
      <c r="B195" s="55"/>
    </row>
    <row r="196" spans="2:2" x14ac:dyDescent="0.2">
      <c r="B196" s="55"/>
    </row>
    <row r="197" spans="2:2" x14ac:dyDescent="0.2">
      <c r="B197" s="55"/>
    </row>
    <row r="198" spans="2:2" x14ac:dyDescent="0.2">
      <c r="B198" s="55"/>
    </row>
    <row r="199" spans="2:2" x14ac:dyDescent="0.2">
      <c r="B199" s="55"/>
    </row>
    <row r="200" spans="2:2" x14ac:dyDescent="0.2">
      <c r="B200" s="55"/>
    </row>
    <row r="201" spans="2:2" x14ac:dyDescent="0.2">
      <c r="B201" s="55"/>
    </row>
    <row r="202" spans="2:2" x14ac:dyDescent="0.2">
      <c r="B202" s="55"/>
    </row>
    <row r="203" spans="2:2" x14ac:dyDescent="0.2">
      <c r="B203" s="55"/>
    </row>
    <row r="204" spans="2:2" x14ac:dyDescent="0.2">
      <c r="B204" s="55"/>
    </row>
    <row r="205" spans="2:2" x14ac:dyDescent="0.2">
      <c r="B205" s="55"/>
    </row>
    <row r="206" spans="2:2" x14ac:dyDescent="0.2">
      <c r="B206" s="55"/>
    </row>
    <row r="207" spans="2:2" x14ac:dyDescent="0.2">
      <c r="B207" s="55"/>
    </row>
    <row r="208" spans="2:2" x14ac:dyDescent="0.2">
      <c r="B208" s="55"/>
    </row>
    <row r="209" spans="2:2" x14ac:dyDescent="0.2">
      <c r="B209" s="55"/>
    </row>
    <row r="210" spans="2:2" x14ac:dyDescent="0.2">
      <c r="B210" s="55"/>
    </row>
    <row r="211" spans="2:2" x14ac:dyDescent="0.2">
      <c r="B211" s="55"/>
    </row>
    <row r="212" spans="2:2" x14ac:dyDescent="0.2">
      <c r="B212" s="55"/>
    </row>
    <row r="213" spans="2:2" x14ac:dyDescent="0.2">
      <c r="B213" s="55"/>
    </row>
    <row r="214" spans="2:2" x14ac:dyDescent="0.2">
      <c r="B214" s="55"/>
    </row>
    <row r="215" spans="2:2" x14ac:dyDescent="0.2">
      <c r="B215" s="55"/>
    </row>
    <row r="216" spans="2:2" x14ac:dyDescent="0.2">
      <c r="B216" s="55"/>
    </row>
    <row r="217" spans="2:2" x14ac:dyDescent="0.2">
      <c r="B217" s="55"/>
    </row>
    <row r="218" spans="2:2" x14ac:dyDescent="0.2">
      <c r="B218" s="55"/>
    </row>
    <row r="219" spans="2:2" x14ac:dyDescent="0.2">
      <c r="B219" s="55"/>
    </row>
    <row r="220" spans="2:2" x14ac:dyDescent="0.2">
      <c r="B220" s="55"/>
    </row>
  </sheetData>
  <hyperlinks>
    <hyperlink ref="AH49" r:id="rId1" display="lisa.brown@defra.gsi.gov.uk " xr:uid="{1F98D272-CFFE-4659-A5FB-E6514B77E924}"/>
    <hyperlink ref="N1" r:id="rId2" display="lisa.brown@defra.gsi.gov.uk " xr:uid="{BABC1464-A6F5-4C7C-AE9E-631B73DF12A9}"/>
  </hyperlinks>
  <printOptions horizontalCentered="1"/>
  <pageMargins left="0.39370078740157483" right="0.39370078740157483" top="0.51181102362204722" bottom="0.51181102362204722" header="0.51181102362204722" footer="0.51181102362204722"/>
  <pageSetup paperSize="9" orientation="landscape" horizontalDpi="4294967292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1E14B"/>
  </sheetPr>
  <dimension ref="A1:AO203"/>
  <sheetViews>
    <sheetView showGridLines="0" zoomScaleNormal="100" workbookViewId="0">
      <pane xSplit="2" ySplit="7" topLeftCell="AB8" activePane="bottomRight" state="frozen"/>
      <selection activeCell="C7" sqref="C7"/>
      <selection pane="topRight" activeCell="C7" sqref="C7"/>
      <selection pane="bottomLeft" activeCell="C7" sqref="C7"/>
      <selection pane="bottomRight" activeCell="AN1" sqref="AN1"/>
    </sheetView>
  </sheetViews>
  <sheetFormatPr defaultColWidth="7.109375" defaultRowHeight="12.75" x14ac:dyDescent="0.2"/>
  <cols>
    <col min="1" max="1" width="4.33203125" style="11" customWidth="1"/>
    <col min="2" max="2" width="29" style="11" bestFit="1" customWidth="1"/>
    <col min="3" max="3" width="7.5546875" style="11" customWidth="1"/>
    <col min="4" max="19" width="7.5546875" style="12" customWidth="1"/>
    <col min="20" max="20" width="7.88671875" style="12" customWidth="1"/>
    <col min="21" max="24" width="7.5546875" style="63" customWidth="1"/>
    <col min="25" max="26" width="8.88671875" style="63" customWidth="1"/>
    <col min="27" max="27" width="7.5546875" style="12" customWidth="1"/>
    <col min="28" max="16384" width="7.109375" style="12"/>
  </cols>
  <sheetData>
    <row r="1" spans="1:41" s="11" customFormat="1" x14ac:dyDescent="0.2">
      <c r="A1" s="3" t="s">
        <v>123</v>
      </c>
      <c r="T1" s="259"/>
      <c r="Y1" s="260"/>
      <c r="Z1" s="260"/>
      <c r="AM1" s="220" t="s">
        <v>432</v>
      </c>
      <c r="AN1" s="324" t="str">
        <f>'Notes and Contact Details'!$D$14</f>
        <v>crops-statistics@defra.gov.uk</v>
      </c>
    </row>
    <row r="2" spans="1:41" s="11" customFormat="1" x14ac:dyDescent="0.2">
      <c r="A2" s="203" t="s">
        <v>122</v>
      </c>
      <c r="R2" s="259"/>
      <c r="S2" s="259"/>
      <c r="U2" s="260"/>
      <c r="V2" s="260"/>
      <c r="W2" s="260"/>
    </row>
    <row r="3" spans="1:41" s="11" customFormat="1" x14ac:dyDescent="0.2">
      <c r="A3" s="203" t="s">
        <v>153</v>
      </c>
      <c r="R3" s="259"/>
      <c r="S3" s="259"/>
      <c r="U3" s="260"/>
      <c r="V3" s="260"/>
      <c r="W3" s="260"/>
      <c r="AA3" s="259"/>
    </row>
    <row r="4" spans="1:41" ht="13.5" thickBot="1" x14ac:dyDescent="0.25">
      <c r="A4" s="42" t="s">
        <v>69</v>
      </c>
      <c r="R4" s="201"/>
      <c r="S4" s="201"/>
      <c r="T4" s="201"/>
      <c r="V4" s="59"/>
    </row>
    <row r="5" spans="1:41" x14ac:dyDescent="0.2">
      <c r="A5" s="357"/>
      <c r="B5" s="357"/>
      <c r="C5" s="357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2"/>
      <c r="AO5" s="562"/>
    </row>
    <row r="6" spans="1:41" x14ac:dyDescent="0.2">
      <c r="A6" s="516"/>
      <c r="B6" s="531" t="s">
        <v>36</v>
      </c>
      <c r="C6" s="531">
        <v>1985</v>
      </c>
      <c r="D6" s="523">
        <v>1986</v>
      </c>
      <c r="E6" s="531">
        <v>1987</v>
      </c>
      <c r="F6" s="523">
        <v>1988</v>
      </c>
      <c r="G6" s="531">
        <v>1989</v>
      </c>
      <c r="H6" s="523">
        <v>1990</v>
      </c>
      <c r="I6" s="531">
        <v>1991</v>
      </c>
      <c r="J6" s="523">
        <v>1992</v>
      </c>
      <c r="K6" s="531">
        <v>1993</v>
      </c>
      <c r="L6" s="523">
        <v>1994</v>
      </c>
      <c r="M6" s="531">
        <v>1995</v>
      </c>
      <c r="N6" s="523">
        <v>1996</v>
      </c>
      <c r="O6" s="523">
        <v>1997</v>
      </c>
      <c r="P6" s="523">
        <v>1998</v>
      </c>
      <c r="Q6" s="531">
        <v>1999</v>
      </c>
      <c r="R6" s="540">
        <v>2000</v>
      </c>
      <c r="S6" s="540">
        <v>2001</v>
      </c>
      <c r="T6" s="540">
        <v>2002</v>
      </c>
      <c r="U6" s="540">
        <v>2003</v>
      </c>
      <c r="V6" s="540">
        <v>2004</v>
      </c>
      <c r="W6" s="540">
        <v>2005</v>
      </c>
      <c r="X6" s="540">
        <v>2006</v>
      </c>
      <c r="Y6" s="540">
        <v>2007</v>
      </c>
      <c r="Z6" s="540">
        <v>2008</v>
      </c>
      <c r="AA6" s="540">
        <v>2009</v>
      </c>
      <c r="AB6" s="540">
        <v>2010</v>
      </c>
      <c r="AC6" s="540">
        <v>2011</v>
      </c>
      <c r="AD6" s="540">
        <v>2012</v>
      </c>
      <c r="AE6" s="540">
        <v>2013</v>
      </c>
      <c r="AF6" s="540">
        <v>2014</v>
      </c>
      <c r="AG6" s="540">
        <v>2015</v>
      </c>
      <c r="AH6" s="540">
        <v>2016</v>
      </c>
      <c r="AI6" s="540">
        <v>2017</v>
      </c>
      <c r="AJ6" s="540">
        <v>2018</v>
      </c>
      <c r="AK6" s="540">
        <v>2019</v>
      </c>
      <c r="AL6" s="540">
        <v>2020</v>
      </c>
      <c r="AM6" s="540">
        <v>2021</v>
      </c>
      <c r="AN6" s="540">
        <v>2022</v>
      </c>
      <c r="AO6" s="540">
        <v>2023</v>
      </c>
    </row>
    <row r="7" spans="1:41" ht="13.5" thickBot="1" x14ac:dyDescent="0.25">
      <c r="A7" s="360"/>
      <c r="B7" s="360"/>
      <c r="C7" s="360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375"/>
      <c r="R7" s="376"/>
      <c r="S7" s="376"/>
      <c r="T7" s="376"/>
      <c r="U7" s="376"/>
      <c r="V7" s="376"/>
      <c r="W7" s="376"/>
      <c r="X7" s="376"/>
      <c r="Y7" s="365"/>
      <c r="Z7" s="365" t="s">
        <v>35</v>
      </c>
      <c r="AA7" s="365"/>
      <c r="AB7" s="365"/>
      <c r="AC7" s="365" t="s">
        <v>35</v>
      </c>
      <c r="AD7" s="365"/>
      <c r="AE7" s="365"/>
      <c r="AF7" s="365"/>
      <c r="AG7" s="365"/>
      <c r="AH7" s="525"/>
      <c r="AI7" s="365"/>
      <c r="AJ7" s="361"/>
      <c r="AK7" s="361"/>
      <c r="AL7" s="361"/>
      <c r="AM7" s="361"/>
      <c r="AN7" s="361"/>
      <c r="AO7" s="361"/>
    </row>
    <row r="8" spans="1:41" x14ac:dyDescent="0.2">
      <c r="A8" s="2" t="s">
        <v>120</v>
      </c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</row>
    <row r="9" spans="1:41" x14ac:dyDescent="0.2">
      <c r="A9" s="41"/>
      <c r="B9" s="55" t="s">
        <v>116</v>
      </c>
      <c r="C9" s="564">
        <v>425.50114872204682</v>
      </c>
      <c r="D9" s="564">
        <v>426.45092807187285</v>
      </c>
      <c r="E9" s="564">
        <v>388.45975407883293</v>
      </c>
      <c r="F9" s="564">
        <v>400.80688562657093</v>
      </c>
      <c r="G9" s="564">
        <v>391.30909212831097</v>
      </c>
      <c r="H9" s="564">
        <v>387.50997472900696</v>
      </c>
      <c r="I9" s="564">
        <v>375.16284318126895</v>
      </c>
      <c r="J9" s="564">
        <v>406.22062792057909</v>
      </c>
      <c r="K9" s="564">
        <v>396.72283442231912</v>
      </c>
      <c r="L9" s="564">
        <v>281.14348837209303</v>
      </c>
      <c r="M9" s="564">
        <v>276.7</v>
      </c>
      <c r="N9" s="564">
        <v>283.40000000000003</v>
      </c>
      <c r="O9" s="564">
        <v>281.53548387096777</v>
      </c>
      <c r="P9" s="564">
        <v>262.7645161290323</v>
      </c>
      <c r="Q9" s="564">
        <v>259.81935483870967</v>
      </c>
      <c r="R9" s="564">
        <v>265.16000000000003</v>
      </c>
      <c r="S9" s="564">
        <v>263.14999999999998</v>
      </c>
      <c r="T9" s="564">
        <v>235.89</v>
      </c>
      <c r="U9" s="564">
        <v>171.84</v>
      </c>
      <c r="V9" s="564">
        <v>188.93814079074252</v>
      </c>
      <c r="W9" s="564">
        <v>192.30869510708089</v>
      </c>
      <c r="X9" s="564">
        <v>201.08897651296832</v>
      </c>
      <c r="Y9" s="564">
        <v>210.22548731551529</v>
      </c>
      <c r="Z9" s="564">
        <v>212.95144101681842</v>
      </c>
      <c r="AA9" s="564">
        <v>209.79059605861801</v>
      </c>
      <c r="AB9" s="564">
        <v>213.35548506417152</v>
      </c>
      <c r="AC9" s="564">
        <v>211.49560071348793</v>
      </c>
      <c r="AD9" s="564">
        <v>204.02746007447791</v>
      </c>
      <c r="AE9" s="564">
        <v>219.77207887397546</v>
      </c>
      <c r="AF9" s="564">
        <v>231.86746802937228</v>
      </c>
      <c r="AG9" s="564">
        <v>231.66746802937229</v>
      </c>
      <c r="AH9" s="564">
        <v>231.7213902457994</v>
      </c>
      <c r="AI9" s="564">
        <v>221.82999999999998</v>
      </c>
      <c r="AJ9" s="564">
        <v>183.65</v>
      </c>
      <c r="AK9" s="564">
        <v>171.63</v>
      </c>
      <c r="AL9" s="564">
        <v>188.73</v>
      </c>
      <c r="AM9" s="564">
        <v>194.58999999999997</v>
      </c>
      <c r="AN9" s="564">
        <v>182.5</v>
      </c>
      <c r="AO9" s="564">
        <v>176.3775</v>
      </c>
    </row>
    <row r="10" spans="1:41" x14ac:dyDescent="0.2">
      <c r="B10" s="55" t="s">
        <v>115</v>
      </c>
      <c r="C10" s="564">
        <v>243.49957446808511</v>
      </c>
      <c r="D10" s="564">
        <v>245.40191489361703</v>
      </c>
      <c r="E10" s="564">
        <v>202.59925531914894</v>
      </c>
      <c r="F10" s="564">
        <v>192.13638297872342</v>
      </c>
      <c r="G10" s="564">
        <v>174.06414893617023</v>
      </c>
      <c r="H10" s="564">
        <v>163.60127659574468</v>
      </c>
      <c r="I10" s="564">
        <v>153.13840425531916</v>
      </c>
      <c r="J10" s="564">
        <v>116.99393617021276</v>
      </c>
      <c r="K10" s="564">
        <v>95.11702127659575</v>
      </c>
      <c r="L10" s="564">
        <v>89.41</v>
      </c>
      <c r="M10" s="564">
        <v>78.92</v>
      </c>
      <c r="N10" s="564">
        <v>57</v>
      </c>
      <c r="O10" s="564">
        <v>29</v>
      </c>
      <c r="P10" s="564">
        <v>18</v>
      </c>
      <c r="Q10" s="564">
        <v>15</v>
      </c>
      <c r="R10" s="564">
        <v>8</v>
      </c>
      <c r="S10" s="564">
        <v>4</v>
      </c>
      <c r="T10" s="564">
        <v>4</v>
      </c>
      <c r="U10" s="564">
        <v>4</v>
      </c>
      <c r="V10" s="274" t="s">
        <v>11</v>
      </c>
      <c r="W10" s="274" t="s">
        <v>11</v>
      </c>
      <c r="X10" s="274" t="s">
        <v>11</v>
      </c>
      <c r="Y10" s="274" t="s">
        <v>11</v>
      </c>
      <c r="Z10" s="274" t="s">
        <v>11</v>
      </c>
      <c r="AA10" s="274" t="s">
        <v>11</v>
      </c>
      <c r="AB10" s="9" t="s">
        <v>11</v>
      </c>
      <c r="AC10" s="9" t="s">
        <v>11</v>
      </c>
      <c r="AD10" s="9" t="s">
        <v>11</v>
      </c>
      <c r="AE10" s="9" t="s">
        <v>11</v>
      </c>
      <c r="AF10" s="9" t="s">
        <v>11</v>
      </c>
      <c r="AG10" s="9" t="s">
        <v>11</v>
      </c>
      <c r="AH10" s="9" t="s">
        <v>11</v>
      </c>
      <c r="AI10" s="9" t="s">
        <v>11</v>
      </c>
      <c r="AJ10" s="9" t="s">
        <v>11</v>
      </c>
      <c r="AK10" s="9" t="s">
        <v>11</v>
      </c>
      <c r="AL10" s="9" t="s">
        <v>11</v>
      </c>
      <c r="AM10" s="9" t="s">
        <v>11</v>
      </c>
      <c r="AN10" s="9" t="s">
        <v>11</v>
      </c>
      <c r="AO10" s="9" t="s">
        <v>11</v>
      </c>
    </row>
    <row r="11" spans="1:41" x14ac:dyDescent="0.2">
      <c r="B11" s="55" t="s">
        <v>114</v>
      </c>
      <c r="C11" s="564">
        <v>218.5</v>
      </c>
      <c r="D11" s="564">
        <v>215.65</v>
      </c>
      <c r="E11" s="564">
        <v>206.15</v>
      </c>
      <c r="F11" s="564">
        <v>250.8</v>
      </c>
      <c r="G11" s="564">
        <v>260.3</v>
      </c>
      <c r="H11" s="564">
        <v>256.5</v>
      </c>
      <c r="I11" s="564">
        <v>264.10000000000002</v>
      </c>
      <c r="J11" s="564">
        <v>212.8</v>
      </c>
      <c r="K11" s="564">
        <v>243.2</v>
      </c>
      <c r="L11" s="564">
        <v>191</v>
      </c>
      <c r="M11" s="564">
        <v>192</v>
      </c>
      <c r="N11" s="564">
        <v>190.3</v>
      </c>
      <c r="O11" s="564">
        <v>185.85418994413408</v>
      </c>
      <c r="P11" s="564">
        <v>182.66983240223462</v>
      </c>
      <c r="Q11" s="564">
        <v>186.91564245810056</v>
      </c>
      <c r="R11" s="564">
        <v>178.4240223463687</v>
      </c>
      <c r="S11" s="564">
        <v>165.62659217877095</v>
      </c>
      <c r="T11" s="564">
        <v>168.87094972067038</v>
      </c>
      <c r="U11" s="564">
        <v>137.98882681564245</v>
      </c>
      <c r="V11" s="564">
        <v>130</v>
      </c>
      <c r="W11" s="564">
        <v>120.1</v>
      </c>
      <c r="X11" s="564">
        <v>113.1</v>
      </c>
      <c r="Y11" s="564">
        <v>103</v>
      </c>
      <c r="Z11" s="564">
        <v>103</v>
      </c>
      <c r="AA11" s="564">
        <v>116</v>
      </c>
      <c r="AB11" s="564">
        <v>114</v>
      </c>
      <c r="AC11" s="564">
        <v>117</v>
      </c>
      <c r="AD11" s="564">
        <v>115</v>
      </c>
      <c r="AE11" s="564">
        <v>108</v>
      </c>
      <c r="AF11" s="564">
        <v>105</v>
      </c>
      <c r="AG11" s="564">
        <v>100</v>
      </c>
      <c r="AH11" s="564">
        <v>99</v>
      </c>
      <c r="AI11" s="564">
        <v>98.5</v>
      </c>
      <c r="AJ11" s="564">
        <v>102</v>
      </c>
      <c r="AK11" s="564">
        <v>112</v>
      </c>
      <c r="AL11" s="564">
        <v>110</v>
      </c>
      <c r="AM11" s="564">
        <v>105.44999999999999</v>
      </c>
      <c r="AN11" s="564">
        <v>85.5</v>
      </c>
      <c r="AO11" s="564">
        <v>92.957499999999996</v>
      </c>
    </row>
    <row r="12" spans="1:41" x14ac:dyDescent="0.2">
      <c r="B12" s="55" t="s">
        <v>81</v>
      </c>
      <c r="C12" s="564">
        <v>1504.2743142144639</v>
      </c>
      <c r="D12" s="564">
        <v>1502.3653366583542</v>
      </c>
      <c r="E12" s="564">
        <v>1404.0529925187031</v>
      </c>
      <c r="F12" s="564">
        <v>1538.6359102244389</v>
      </c>
      <c r="G12" s="564">
        <v>1514.7736907730673</v>
      </c>
      <c r="H12" s="564">
        <v>1535.7724438902744</v>
      </c>
      <c r="I12" s="564">
        <v>1430.7786783042393</v>
      </c>
      <c r="J12" s="564">
        <v>1336.9524314214464</v>
      </c>
      <c r="K12" s="564">
        <v>1186.1432044887781</v>
      </c>
      <c r="L12" s="564">
        <v>978.08877805486281</v>
      </c>
      <c r="M12" s="564">
        <v>887</v>
      </c>
      <c r="N12" s="564">
        <v>723.4</v>
      </c>
      <c r="O12" s="564">
        <v>665.82105263157894</v>
      </c>
      <c r="P12" s="564">
        <v>595.82105263157894</v>
      </c>
      <c r="Q12" s="564">
        <v>562.63157894736844</v>
      </c>
      <c r="R12" s="564">
        <v>529.42982456140351</v>
      </c>
      <c r="S12" s="564">
        <v>477.63508771929827</v>
      </c>
      <c r="T12" s="564">
        <v>472.3105263157895</v>
      </c>
      <c r="U12" s="564">
        <v>423.80350877192978</v>
      </c>
      <c r="V12" s="564">
        <v>290.39999999999998</v>
      </c>
      <c r="W12" s="564">
        <v>255.8</v>
      </c>
      <c r="X12" s="564">
        <v>249.79</v>
      </c>
      <c r="Y12" s="564">
        <v>232.8</v>
      </c>
      <c r="Z12" s="564">
        <v>226.24</v>
      </c>
      <c r="AA12" s="564">
        <v>222.1</v>
      </c>
      <c r="AB12" s="564">
        <v>222.3</v>
      </c>
      <c r="AC12" s="564">
        <v>217.47481999999999</v>
      </c>
      <c r="AD12" s="564">
        <v>270.73327999999998</v>
      </c>
      <c r="AE12" s="564">
        <v>310.73327999999998</v>
      </c>
      <c r="AF12" s="564">
        <v>338.26878150014824</v>
      </c>
      <c r="AG12" s="564">
        <v>351.51690693321649</v>
      </c>
      <c r="AH12" s="564">
        <v>408.45</v>
      </c>
      <c r="AI12" s="564">
        <v>420.78194479039985</v>
      </c>
      <c r="AJ12" s="564">
        <v>430.2765127295537</v>
      </c>
      <c r="AK12" s="564">
        <v>429.94000000000005</v>
      </c>
      <c r="AL12" s="564">
        <v>489.94000000000005</v>
      </c>
      <c r="AM12" s="564">
        <v>417.94103298621781</v>
      </c>
      <c r="AN12" s="564">
        <v>330.03538435697664</v>
      </c>
      <c r="AO12" s="564">
        <v>367.40838435697663</v>
      </c>
    </row>
    <row r="13" spans="1:41" x14ac:dyDescent="0.2">
      <c r="B13" s="55" t="s">
        <v>112</v>
      </c>
      <c r="C13" s="564">
        <v>138.69999999999999</v>
      </c>
      <c r="D13" s="564">
        <v>127.3</v>
      </c>
      <c r="E13" s="564">
        <v>114</v>
      </c>
      <c r="F13" s="564">
        <v>143.44999999999999</v>
      </c>
      <c r="G13" s="564">
        <v>148.19999999999999</v>
      </c>
      <c r="H13" s="564">
        <v>171</v>
      </c>
      <c r="I13" s="564">
        <v>145.35</v>
      </c>
      <c r="J13" s="564">
        <v>134.9</v>
      </c>
      <c r="K13" s="564">
        <v>137.75</v>
      </c>
      <c r="L13" s="564">
        <v>139.41499999999999</v>
      </c>
      <c r="M13" s="564">
        <v>141.1</v>
      </c>
      <c r="N13" s="564">
        <v>109.5</v>
      </c>
      <c r="O13" s="564">
        <v>82.664150943396237</v>
      </c>
      <c r="P13" s="564">
        <v>71.352830188679249</v>
      </c>
      <c r="Q13" s="564">
        <v>62.926415094339625</v>
      </c>
      <c r="R13" s="564">
        <v>35.062264150943399</v>
      </c>
      <c r="S13" s="564">
        <v>29.920754716981133</v>
      </c>
      <c r="T13" s="564">
        <v>25.90754716981132</v>
      </c>
      <c r="U13" s="564">
        <v>26.01</v>
      </c>
      <c r="V13" s="564">
        <v>26.01</v>
      </c>
      <c r="W13" s="564">
        <v>25.810000000000002</v>
      </c>
      <c r="X13" s="564">
        <v>25.91</v>
      </c>
      <c r="Y13" s="564">
        <v>25.91</v>
      </c>
      <c r="Z13" s="564">
        <v>25.84</v>
      </c>
      <c r="AA13" s="564">
        <v>25.810000000000002</v>
      </c>
      <c r="AB13" s="564">
        <v>26.310000000000002</v>
      </c>
      <c r="AC13" s="564">
        <v>25.934910000000002</v>
      </c>
      <c r="AD13" s="564">
        <v>25.77664</v>
      </c>
      <c r="AE13" s="564">
        <v>25.77664</v>
      </c>
      <c r="AF13" s="564">
        <v>25.71</v>
      </c>
      <c r="AG13" s="564">
        <v>25.71</v>
      </c>
      <c r="AH13" s="9" t="s">
        <v>11</v>
      </c>
      <c r="AI13" s="9" t="s">
        <v>11</v>
      </c>
      <c r="AJ13" s="9" t="s">
        <v>11</v>
      </c>
      <c r="AK13" s="9" t="s">
        <v>11</v>
      </c>
      <c r="AL13" s="9" t="s">
        <v>11</v>
      </c>
      <c r="AM13" s="9" t="s">
        <v>11</v>
      </c>
      <c r="AN13" s="9" t="s">
        <v>11</v>
      </c>
      <c r="AO13" s="9" t="s">
        <v>11</v>
      </c>
    </row>
    <row r="14" spans="1:41" x14ac:dyDescent="0.2">
      <c r="B14" s="55" t="s">
        <v>111</v>
      </c>
      <c r="C14" s="564">
        <v>59.461509433962263</v>
      </c>
      <c r="D14" s="564">
        <v>60.420566037735846</v>
      </c>
      <c r="E14" s="564">
        <v>54.666226415094343</v>
      </c>
      <c r="F14" s="564">
        <v>47.952830188679243</v>
      </c>
      <c r="G14" s="564">
        <v>58.50245283018868</v>
      </c>
      <c r="H14" s="564">
        <v>71.929245283018872</v>
      </c>
      <c r="I14" s="564">
        <v>63.2977358490566</v>
      </c>
      <c r="J14" s="564">
        <v>60.420566037735846</v>
      </c>
      <c r="K14" s="564">
        <v>57.543396226415098</v>
      </c>
      <c r="L14" s="564">
        <v>55.625283018867933</v>
      </c>
      <c r="M14" s="564">
        <v>58</v>
      </c>
      <c r="N14" s="564">
        <v>49</v>
      </c>
      <c r="O14" s="564">
        <v>42.31818181818182</v>
      </c>
      <c r="P14" s="564">
        <v>38.977272727272727</v>
      </c>
      <c r="Q14" s="564">
        <v>43.43181818181818</v>
      </c>
      <c r="R14" s="564">
        <v>46.772727272727273</v>
      </c>
      <c r="S14" s="564">
        <v>49</v>
      </c>
      <c r="T14" s="564">
        <v>54.56818181818182</v>
      </c>
      <c r="U14" s="564">
        <v>54.56818181818182</v>
      </c>
      <c r="V14" s="564">
        <v>55</v>
      </c>
      <c r="W14" s="564">
        <v>59</v>
      </c>
      <c r="X14" s="564">
        <v>62</v>
      </c>
      <c r="Y14" s="564">
        <v>60</v>
      </c>
      <c r="Z14" s="564">
        <v>65</v>
      </c>
      <c r="AA14" s="564">
        <v>74</v>
      </c>
      <c r="AB14" s="564">
        <v>72</v>
      </c>
      <c r="AC14" s="564">
        <v>72</v>
      </c>
      <c r="AD14" s="564">
        <v>85</v>
      </c>
      <c r="AE14" s="564">
        <v>92</v>
      </c>
      <c r="AF14" s="564">
        <v>92</v>
      </c>
      <c r="AG14" s="564">
        <v>90</v>
      </c>
      <c r="AH14" s="564">
        <v>90</v>
      </c>
      <c r="AI14" s="564">
        <v>85</v>
      </c>
      <c r="AJ14" s="564">
        <v>86</v>
      </c>
      <c r="AK14" s="564">
        <v>85.5</v>
      </c>
      <c r="AL14" s="564">
        <v>85</v>
      </c>
      <c r="AM14" s="564">
        <v>79.8</v>
      </c>
      <c r="AN14" s="564">
        <v>78.849999999999994</v>
      </c>
      <c r="AO14" s="564">
        <v>73.030299999999997</v>
      </c>
    </row>
    <row r="15" spans="1:41" x14ac:dyDescent="0.2">
      <c r="A15" s="12"/>
      <c r="B15" s="565" t="s">
        <v>86</v>
      </c>
      <c r="C15" s="564">
        <v>180.51291770573565</v>
      </c>
      <c r="D15" s="564">
        <v>180.28384039900249</v>
      </c>
      <c r="E15" s="564">
        <v>168.48635910224436</v>
      </c>
      <c r="F15" s="564">
        <v>200.02266832917707</v>
      </c>
      <c r="G15" s="564">
        <v>212.06831670822945</v>
      </c>
      <c r="H15" s="564">
        <v>230.36586658354116</v>
      </c>
      <c r="I15" s="564">
        <v>228.9245885286783</v>
      </c>
      <c r="J15" s="564">
        <v>227.28191334164589</v>
      </c>
      <c r="K15" s="564">
        <v>213.50577680798006</v>
      </c>
      <c r="L15" s="564">
        <v>193.01775561097256</v>
      </c>
      <c r="M15" s="564">
        <v>174.2354</v>
      </c>
      <c r="N15" s="564">
        <v>141.232</v>
      </c>
      <c r="O15" s="564">
        <v>130.36771052631582</v>
      </c>
      <c r="P15" s="564">
        <v>116.45421052631579</v>
      </c>
      <c r="Q15" s="564">
        <v>111.0893157894737</v>
      </c>
      <c r="R15" s="564">
        <v>104.92196491228071</v>
      </c>
      <c r="S15" s="564">
        <v>95.227017543859645</v>
      </c>
      <c r="T15" s="564">
        <v>97.316105263157894</v>
      </c>
      <c r="U15" s="564">
        <v>86.921701754385978</v>
      </c>
      <c r="V15" s="564">
        <v>55.6</v>
      </c>
      <c r="W15" s="564">
        <v>50</v>
      </c>
      <c r="X15" s="564">
        <v>48</v>
      </c>
      <c r="Y15" s="564">
        <v>45</v>
      </c>
      <c r="Z15" s="564">
        <v>44</v>
      </c>
      <c r="AA15" s="564">
        <v>44.2</v>
      </c>
      <c r="AB15" s="564">
        <v>43.2</v>
      </c>
      <c r="AC15" s="564">
        <v>43</v>
      </c>
      <c r="AD15" s="564">
        <v>54</v>
      </c>
      <c r="AE15" s="564">
        <v>62</v>
      </c>
      <c r="AF15" s="564">
        <v>62.400000000000006</v>
      </c>
      <c r="AG15" s="564">
        <v>62</v>
      </c>
      <c r="AH15" s="9" t="s">
        <v>11</v>
      </c>
      <c r="AI15" s="9" t="s">
        <v>11</v>
      </c>
      <c r="AJ15" s="9" t="s">
        <v>11</v>
      </c>
      <c r="AK15" s="9" t="s">
        <v>11</v>
      </c>
      <c r="AL15" s="9" t="s">
        <v>11</v>
      </c>
      <c r="AM15" s="9" t="s">
        <v>11</v>
      </c>
      <c r="AN15" s="9" t="s">
        <v>11</v>
      </c>
      <c r="AO15" s="9" t="s">
        <v>11</v>
      </c>
    </row>
    <row r="16" spans="1:41" x14ac:dyDescent="0.2">
      <c r="A16" s="39" t="s">
        <v>398</v>
      </c>
      <c r="B16" s="41"/>
      <c r="C16" s="566">
        <v>2770.4494645442937</v>
      </c>
      <c r="D16" s="566">
        <v>2757.8725860605828</v>
      </c>
      <c r="E16" s="566">
        <v>2538.4145874340243</v>
      </c>
      <c r="F16" s="566">
        <v>2773.8046773475894</v>
      </c>
      <c r="G16" s="566">
        <v>2759.2177013759665</v>
      </c>
      <c r="H16" s="566">
        <v>2816.6788070815855</v>
      </c>
      <c r="I16" s="566">
        <v>2660.7522501185622</v>
      </c>
      <c r="J16" s="566">
        <v>2495.5694748916198</v>
      </c>
      <c r="K16" s="566">
        <v>2329.9822332220879</v>
      </c>
      <c r="L16" s="566">
        <v>1927.7003050567962</v>
      </c>
      <c r="M16" s="566">
        <v>1807.9553999999998</v>
      </c>
      <c r="N16" s="566">
        <v>1553.8319999999999</v>
      </c>
      <c r="O16" s="566">
        <v>1417.5607697345745</v>
      </c>
      <c r="P16" s="566">
        <v>1286.0397146051137</v>
      </c>
      <c r="Q16" s="566">
        <v>1241.8141253098102</v>
      </c>
      <c r="R16" s="566">
        <v>1167.7708032437235</v>
      </c>
      <c r="S16" s="566">
        <v>1084.5594521589101</v>
      </c>
      <c r="T16" s="566">
        <v>1058.8633102876111</v>
      </c>
      <c r="U16" s="566">
        <v>905.13221916014004</v>
      </c>
      <c r="V16" s="566">
        <v>745.94814079074251</v>
      </c>
      <c r="W16" s="566">
        <v>703.01869510708093</v>
      </c>
      <c r="X16" s="566">
        <v>699.88897651296827</v>
      </c>
      <c r="Y16" s="566">
        <v>676.93548731551527</v>
      </c>
      <c r="Z16" s="566">
        <v>677.03144101681846</v>
      </c>
      <c r="AA16" s="566">
        <v>691.90059605861802</v>
      </c>
      <c r="AB16" s="566">
        <v>691.16548506417143</v>
      </c>
      <c r="AC16" s="566">
        <v>686.90533071348796</v>
      </c>
      <c r="AD16" s="566">
        <v>754.53738007447794</v>
      </c>
      <c r="AE16" s="566">
        <v>818.28199887397545</v>
      </c>
      <c r="AF16" s="566">
        <v>855.24624952952047</v>
      </c>
      <c r="AG16" s="566">
        <v>860.89437496258881</v>
      </c>
      <c r="AH16" s="9" t="s">
        <v>11</v>
      </c>
      <c r="AI16" s="9" t="s">
        <v>11</v>
      </c>
      <c r="AJ16" s="9" t="s">
        <v>11</v>
      </c>
      <c r="AK16" s="9" t="s">
        <v>11</v>
      </c>
      <c r="AL16" s="9" t="s">
        <v>11</v>
      </c>
      <c r="AM16" s="9" t="s">
        <v>11</v>
      </c>
      <c r="AN16" s="9" t="s">
        <v>11</v>
      </c>
      <c r="AO16" s="9" t="s">
        <v>11</v>
      </c>
    </row>
    <row r="17" spans="1:41" ht="13.5" thickBot="1" x14ac:dyDescent="0.25">
      <c r="A17" s="5"/>
      <c r="B17" s="58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30">
        <v>745.94814079074251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x14ac:dyDescent="0.2">
      <c r="B18" s="55"/>
      <c r="U18" s="12"/>
      <c r="V18" s="12"/>
      <c r="W18" s="12"/>
      <c r="X18" s="12"/>
      <c r="Y18" s="12"/>
      <c r="Z18" s="12"/>
      <c r="AC18" s="567"/>
      <c r="AD18" s="567"/>
      <c r="AE18" s="567"/>
      <c r="AF18" s="567"/>
      <c r="AG18" s="567"/>
      <c r="AH18" s="567"/>
      <c r="AI18" s="567"/>
      <c r="AJ18" s="567"/>
      <c r="AK18" s="567"/>
      <c r="AL18" s="567"/>
      <c r="AM18" s="567"/>
      <c r="AN18" s="567"/>
      <c r="AO18" s="567"/>
    </row>
    <row r="19" spans="1:41" ht="13.5" thickBot="1" x14ac:dyDescent="0.25">
      <c r="A19" s="42" t="s">
        <v>119</v>
      </c>
      <c r="B19" s="55"/>
      <c r="U19" s="12"/>
      <c r="V19" s="568"/>
      <c r="W19" s="568"/>
      <c r="X19" s="568"/>
      <c r="Y19" s="568"/>
      <c r="Z19" s="568"/>
      <c r="AC19" s="567"/>
      <c r="AD19" s="567"/>
      <c r="AE19" s="567"/>
      <c r="AF19" s="567"/>
      <c r="AG19" s="567"/>
      <c r="AH19" s="567"/>
      <c r="AI19" s="567"/>
      <c r="AJ19" s="567"/>
      <c r="AK19" s="567"/>
      <c r="AL19" s="567"/>
      <c r="AM19" s="567"/>
      <c r="AN19" s="567"/>
      <c r="AO19" s="567"/>
    </row>
    <row r="20" spans="1:41" x14ac:dyDescent="0.2">
      <c r="A20" s="178" t="s">
        <v>118</v>
      </c>
      <c r="B20" s="179"/>
      <c r="C20" s="62"/>
      <c r="D20" s="61"/>
      <c r="E20" s="61"/>
      <c r="F20" s="61"/>
      <c r="G20" s="61"/>
      <c r="H20" s="61"/>
      <c r="I20" s="61"/>
      <c r="J20" s="61"/>
      <c r="K20" s="61"/>
      <c r="L20" s="569"/>
      <c r="M20" s="569"/>
      <c r="N20" s="569"/>
      <c r="O20" s="569"/>
      <c r="P20" s="569"/>
      <c r="Q20" s="569"/>
      <c r="R20" s="202"/>
      <c r="S20" s="202"/>
      <c r="T20" s="202"/>
      <c r="U20" s="202"/>
      <c r="V20" s="202"/>
      <c r="W20" s="202"/>
      <c r="X20" s="202"/>
      <c r="Y20" s="202"/>
      <c r="Z20" s="61"/>
      <c r="AA20" s="570"/>
      <c r="AB20" s="570"/>
      <c r="AC20" s="570"/>
      <c r="AD20" s="570"/>
      <c r="AE20" s="570"/>
      <c r="AF20" s="570"/>
      <c r="AG20" s="570"/>
      <c r="AH20" s="570"/>
      <c r="AI20" s="570"/>
      <c r="AJ20" s="570"/>
      <c r="AK20" s="570"/>
      <c r="AL20" s="570"/>
      <c r="AM20" s="570"/>
      <c r="AN20" s="570"/>
      <c r="AO20" s="570"/>
    </row>
    <row r="21" spans="1:41" x14ac:dyDescent="0.2">
      <c r="B21" s="55" t="s">
        <v>116</v>
      </c>
      <c r="C21" s="60">
        <v>218.09576843380134</v>
      </c>
      <c r="D21" s="60">
        <v>236.13502368326021</v>
      </c>
      <c r="E21" s="60">
        <v>253.04551879022114</v>
      </c>
      <c r="F21" s="60">
        <v>264.838264527467</v>
      </c>
      <c r="G21" s="60">
        <v>278.73617606675771</v>
      </c>
      <c r="H21" s="60">
        <v>295.60013282265982</v>
      </c>
      <c r="I21" s="60">
        <v>306.38695193079542</v>
      </c>
      <c r="J21" s="60">
        <v>266.90680617331418</v>
      </c>
      <c r="K21" s="60">
        <v>246.12030901165292</v>
      </c>
      <c r="L21" s="60">
        <v>348.87985075201931</v>
      </c>
      <c r="M21" s="60">
        <v>371.26294904228405</v>
      </c>
      <c r="N21" s="60">
        <v>383.12896965419895</v>
      </c>
      <c r="O21" s="60">
        <v>392.41085292634858</v>
      </c>
      <c r="P21" s="60">
        <v>402.17760843144225</v>
      </c>
      <c r="Q21" s="60">
        <v>440.7149520758839</v>
      </c>
      <c r="R21" s="60">
        <v>422.62565997888055</v>
      </c>
      <c r="S21" s="60">
        <v>412.56890412312367</v>
      </c>
      <c r="T21" s="60">
        <v>425.48467222010271</v>
      </c>
      <c r="U21" s="60">
        <v>437.15291468808192</v>
      </c>
      <c r="V21" s="60">
        <v>414.38549567778819</v>
      </c>
      <c r="W21" s="60">
        <v>409.22760527495672</v>
      </c>
      <c r="X21" s="60">
        <v>416.5633974822012</v>
      </c>
      <c r="Y21" s="60">
        <v>405.42722211699953</v>
      </c>
      <c r="Z21" s="60">
        <v>415.19917904120422</v>
      </c>
      <c r="AA21" s="60">
        <v>414.06278950788345</v>
      </c>
      <c r="AB21" s="83">
        <v>419.00915434043674</v>
      </c>
      <c r="AC21" s="83">
        <v>423.86769360998591</v>
      </c>
      <c r="AD21" s="83">
        <v>406.7139327847047</v>
      </c>
      <c r="AE21" s="83">
        <v>423.66571215678721</v>
      </c>
      <c r="AF21" s="83">
        <v>424.84971134743159</v>
      </c>
      <c r="AG21" s="83">
        <v>419.74509485396641</v>
      </c>
      <c r="AH21" s="83">
        <v>416.63821756488318</v>
      </c>
      <c r="AI21" s="83">
        <v>385.35079244334418</v>
      </c>
      <c r="AJ21" s="83">
        <v>363.70088275826095</v>
      </c>
      <c r="AK21" s="83">
        <v>354.6062722652635</v>
      </c>
      <c r="AL21" s="83">
        <v>345.58418667428595</v>
      </c>
      <c r="AM21" s="83">
        <v>351.09259639811302</v>
      </c>
      <c r="AN21" s="83">
        <v>374.38631269673067</v>
      </c>
      <c r="AO21" s="83">
        <v>359.69259756874521</v>
      </c>
    </row>
    <row r="22" spans="1:41" x14ac:dyDescent="0.2">
      <c r="B22" s="55" t="s">
        <v>115</v>
      </c>
      <c r="C22" s="60">
        <v>103.49094061066994</v>
      </c>
      <c r="D22" s="60">
        <v>103.91116960539766</v>
      </c>
      <c r="E22" s="60">
        <v>110.20771011634434</v>
      </c>
      <c r="F22" s="60">
        <v>113.75253172336583</v>
      </c>
      <c r="G22" s="60">
        <v>117.42797195702489</v>
      </c>
      <c r="H22" s="60">
        <v>120.01128847249281</v>
      </c>
      <c r="I22" s="60">
        <v>116.42409418263689</v>
      </c>
      <c r="J22" s="60">
        <v>120.25187339223798</v>
      </c>
      <c r="K22" s="60">
        <v>124.9588572706792</v>
      </c>
      <c r="L22" s="60">
        <v>120.62283860865675</v>
      </c>
      <c r="M22" s="60">
        <v>127.79657881398887</v>
      </c>
      <c r="N22" s="60">
        <v>121.2701754385965</v>
      </c>
      <c r="O22" s="60">
        <v>119.68908049302702</v>
      </c>
      <c r="P22" s="60">
        <v>105.6</v>
      </c>
      <c r="Q22" s="60">
        <v>137.19999999999999</v>
      </c>
      <c r="R22" s="60">
        <v>120.40542206758867</v>
      </c>
      <c r="S22" s="60">
        <v>123.49274058214223</v>
      </c>
      <c r="T22" s="60">
        <v>123.49274058214223</v>
      </c>
      <c r="U22" s="60">
        <v>129.85530061917711</v>
      </c>
      <c r="V22" s="274" t="s">
        <v>11</v>
      </c>
      <c r="W22" s="274" t="s">
        <v>11</v>
      </c>
      <c r="X22" s="274" t="s">
        <v>11</v>
      </c>
      <c r="Y22" s="83" t="s">
        <v>11</v>
      </c>
      <c r="Z22" s="83" t="s">
        <v>11</v>
      </c>
      <c r="AA22" s="83" t="s">
        <v>11</v>
      </c>
      <c r="AB22" s="83" t="s">
        <v>11</v>
      </c>
      <c r="AC22" s="83" t="s">
        <v>11</v>
      </c>
      <c r="AD22" s="83" t="s">
        <v>11</v>
      </c>
      <c r="AE22" s="83" t="s">
        <v>11</v>
      </c>
      <c r="AF22" s="83" t="s">
        <v>11</v>
      </c>
      <c r="AG22" s="83" t="s">
        <v>11</v>
      </c>
      <c r="AH22" s="83" t="s">
        <v>11</v>
      </c>
      <c r="AI22" s="83" t="s">
        <v>11</v>
      </c>
      <c r="AJ22" s="83" t="s">
        <v>11</v>
      </c>
      <c r="AK22" s="83" t="s">
        <v>11</v>
      </c>
      <c r="AL22" s="83" t="s">
        <v>11</v>
      </c>
      <c r="AM22" s="83" t="s">
        <v>11</v>
      </c>
      <c r="AN22" s="83" t="s">
        <v>11</v>
      </c>
      <c r="AO22" s="83" t="s">
        <v>11</v>
      </c>
    </row>
    <row r="23" spans="1:41" x14ac:dyDescent="0.2">
      <c r="A23" s="41"/>
      <c r="B23" s="55" t="s">
        <v>114</v>
      </c>
      <c r="C23" s="60">
        <v>308.92448512585815</v>
      </c>
      <c r="D23" s="60">
        <v>332.48319035474151</v>
      </c>
      <c r="E23" s="60">
        <v>371.74387581857872</v>
      </c>
      <c r="F23" s="60">
        <v>383.70813397129183</v>
      </c>
      <c r="G23" s="60">
        <v>368.978102189781</v>
      </c>
      <c r="H23" s="60">
        <v>392.52241715399612</v>
      </c>
      <c r="I23" s="60">
        <v>393.40022718667171</v>
      </c>
      <c r="J23" s="60">
        <v>425.02736842105253</v>
      </c>
      <c r="K23" s="60">
        <v>428.564210526316</v>
      </c>
      <c r="L23" s="60">
        <v>435.56518324607333</v>
      </c>
      <c r="M23" s="60">
        <v>460.3359375</v>
      </c>
      <c r="N23" s="60">
        <v>449.88229111928541</v>
      </c>
      <c r="O23" s="60">
        <v>439.7165345573361</v>
      </c>
      <c r="P23" s="60">
        <v>458.7952987806558</v>
      </c>
      <c r="Q23" s="60">
        <v>448.55763287594272</v>
      </c>
      <c r="R23" s="60">
        <v>447.5134401447811</v>
      </c>
      <c r="S23" s="60">
        <v>431.39758749236029</v>
      </c>
      <c r="T23" s="60">
        <v>435.80873960811044</v>
      </c>
      <c r="U23" s="60">
        <v>557.83994817813766</v>
      </c>
      <c r="V23" s="60">
        <v>472.00219230769238</v>
      </c>
      <c r="W23" s="60">
        <v>498.60116569525405</v>
      </c>
      <c r="X23" s="60">
        <v>499.57541998231659</v>
      </c>
      <c r="Y23" s="60">
        <v>480</v>
      </c>
      <c r="Z23" s="60">
        <v>475</v>
      </c>
      <c r="AA23" s="60">
        <v>497</v>
      </c>
      <c r="AB23" s="60">
        <v>567.00000000000011</v>
      </c>
      <c r="AC23" s="60">
        <v>568.00000000000011</v>
      </c>
      <c r="AD23" s="60">
        <v>550</v>
      </c>
      <c r="AE23" s="83">
        <v>536</v>
      </c>
      <c r="AF23" s="83">
        <v>538</v>
      </c>
      <c r="AG23" s="83">
        <v>536</v>
      </c>
      <c r="AH23" s="83">
        <v>535</v>
      </c>
      <c r="AI23" s="83">
        <v>535</v>
      </c>
      <c r="AJ23" s="83">
        <v>540</v>
      </c>
      <c r="AK23" s="83">
        <v>520</v>
      </c>
      <c r="AL23" s="83">
        <v>530.99999999999989</v>
      </c>
      <c r="AM23" s="83">
        <v>521.50000000000011</v>
      </c>
      <c r="AN23" s="83">
        <v>500</v>
      </c>
      <c r="AO23" s="83">
        <v>500</v>
      </c>
    </row>
    <row r="24" spans="1:41" x14ac:dyDescent="0.2">
      <c r="B24" s="55" t="s">
        <v>81</v>
      </c>
      <c r="C24" s="60">
        <v>31.643164780658275</v>
      </c>
      <c r="D24" s="60">
        <v>31.084316750726412</v>
      </c>
      <c r="E24" s="60">
        <v>31.780139523049812</v>
      </c>
      <c r="F24" s="60">
        <v>30.445799223005768</v>
      </c>
      <c r="G24" s="60">
        <v>31.845021004676717</v>
      </c>
      <c r="H24" s="60">
        <v>32.514517498119446</v>
      </c>
      <c r="I24" s="60">
        <v>32.64725754465529</v>
      </c>
      <c r="J24" s="60">
        <v>33.11432849778339</v>
      </c>
      <c r="K24" s="60">
        <v>31.292508239759638</v>
      </c>
      <c r="L24" s="60">
        <v>33.812682057113769</v>
      </c>
      <c r="M24" s="60">
        <v>33.487541402480268</v>
      </c>
      <c r="N24" s="60">
        <v>36.638715095382921</v>
      </c>
      <c r="O24" s="60">
        <v>36.269411640554594</v>
      </c>
      <c r="P24" s="60">
        <v>34.535135048893167</v>
      </c>
      <c r="Q24" s="60">
        <v>35.37785933461177</v>
      </c>
      <c r="R24" s="60">
        <v>35.390398256167671</v>
      </c>
      <c r="S24" s="60">
        <v>43.84748666162232</v>
      </c>
      <c r="T24" s="60">
        <v>33.928058748147407</v>
      </c>
      <c r="U24" s="60">
        <v>39.285943618360058</v>
      </c>
      <c r="V24" s="60">
        <v>35.980398787083331</v>
      </c>
      <c r="W24" s="60">
        <v>31.609817083685279</v>
      </c>
      <c r="X24" s="60">
        <v>32.793776691075408</v>
      </c>
      <c r="Y24" s="60">
        <v>33.587869387824071</v>
      </c>
      <c r="Z24" s="60">
        <v>32.524232016561768</v>
      </c>
      <c r="AA24" s="60">
        <v>30.442685501887691</v>
      </c>
      <c r="AB24" s="60">
        <v>32.957618836288731</v>
      </c>
      <c r="AC24" s="60">
        <v>31.523303149608466</v>
      </c>
      <c r="AD24" s="60">
        <v>26.983848168987961</v>
      </c>
      <c r="AE24" s="83">
        <v>27.683802000950102</v>
      </c>
      <c r="AF24" s="83">
        <v>34.95475042880139</v>
      </c>
      <c r="AG24" s="83">
        <v>38.026707379672779</v>
      </c>
      <c r="AH24" s="83">
        <v>34.825437630064883</v>
      </c>
      <c r="AI24" s="83">
        <v>32.175463730355553</v>
      </c>
      <c r="AJ24" s="83">
        <v>35.123046766241146</v>
      </c>
      <c r="AK24" s="83">
        <v>30.072492746894913</v>
      </c>
      <c r="AL24" s="83">
        <v>29.972451180352234</v>
      </c>
      <c r="AM24" s="83">
        <v>36.200745643525643</v>
      </c>
      <c r="AN24" s="83">
        <v>29.600925925779048</v>
      </c>
      <c r="AO24" s="83">
        <v>30.79234807096794</v>
      </c>
    </row>
    <row r="25" spans="1:41" x14ac:dyDescent="0.2">
      <c r="A25" s="12"/>
      <c r="B25" s="55" t="s">
        <v>112</v>
      </c>
      <c r="C25" s="60">
        <v>64.888248017303539</v>
      </c>
      <c r="D25" s="60">
        <v>62.843676355066769</v>
      </c>
      <c r="E25" s="60">
        <v>68.324561403508767</v>
      </c>
      <c r="F25" s="60">
        <v>71.077030324154762</v>
      </c>
      <c r="G25" s="60">
        <v>71.950067476383268</v>
      </c>
      <c r="H25" s="60">
        <v>72.011695906432749</v>
      </c>
      <c r="I25" s="60">
        <v>73.381492948056419</v>
      </c>
      <c r="J25" s="60">
        <v>75.5</v>
      </c>
      <c r="K25" s="60">
        <v>74.635999999999996</v>
      </c>
      <c r="L25" s="60">
        <v>73.353799806333626</v>
      </c>
      <c r="M25" s="60">
        <v>74.182735648476253</v>
      </c>
      <c r="N25" s="60">
        <v>74.32789954337899</v>
      </c>
      <c r="O25" s="60">
        <v>71.342228156669393</v>
      </c>
      <c r="P25" s="60">
        <v>72.921449895605889</v>
      </c>
      <c r="Q25" s="60">
        <v>74.11996341938773</v>
      </c>
      <c r="R25" s="60">
        <v>74.241860840553187</v>
      </c>
      <c r="S25" s="60">
        <v>76.064428048934303</v>
      </c>
      <c r="T25" s="60">
        <v>73.956649187968836</v>
      </c>
      <c r="U25" s="60">
        <v>75.189446366782008</v>
      </c>
      <c r="V25" s="60">
        <v>74.463187235678575</v>
      </c>
      <c r="W25" s="60">
        <v>75.107225881441295</v>
      </c>
      <c r="X25" s="60">
        <v>74.947028174450026</v>
      </c>
      <c r="Y25" s="60">
        <v>74.947028174450026</v>
      </c>
      <c r="Z25" s="60">
        <v>75.052534829721367</v>
      </c>
      <c r="AA25" s="60">
        <v>75.113425029058504</v>
      </c>
      <c r="AB25" s="60">
        <v>74.332098061573532</v>
      </c>
      <c r="AC25" s="60">
        <v>74.909620276299393</v>
      </c>
      <c r="AD25" s="60">
        <v>75.148527503972588</v>
      </c>
      <c r="AE25" s="83">
        <v>75.148527503972588</v>
      </c>
      <c r="AF25" s="83">
        <v>75.25</v>
      </c>
      <c r="AG25" s="83">
        <v>75.25</v>
      </c>
      <c r="AH25" s="83" t="s">
        <v>11</v>
      </c>
      <c r="AI25" s="83" t="s">
        <v>11</v>
      </c>
      <c r="AJ25" s="83" t="s">
        <v>11</v>
      </c>
      <c r="AK25" s="83" t="s">
        <v>11</v>
      </c>
      <c r="AL25" s="83" t="s">
        <v>11</v>
      </c>
      <c r="AM25" s="83" t="s">
        <v>11</v>
      </c>
      <c r="AN25" s="83" t="s">
        <v>11</v>
      </c>
      <c r="AO25" s="83" t="s">
        <v>11</v>
      </c>
    </row>
    <row r="26" spans="1:41" x14ac:dyDescent="0.2">
      <c r="A26" s="12"/>
      <c r="B26" s="55" t="s">
        <v>111</v>
      </c>
      <c r="C26" s="60">
        <v>42.04400500085675</v>
      </c>
      <c r="D26" s="60">
        <v>44.686771029482038</v>
      </c>
      <c r="E26" s="60">
        <v>40.518618994860745</v>
      </c>
      <c r="F26" s="60">
        <v>43.41766673224474</v>
      </c>
      <c r="G26" s="60">
        <v>43.24604999629107</v>
      </c>
      <c r="H26" s="60">
        <v>45.934028460882672</v>
      </c>
      <c r="I26" s="60">
        <v>57.474409648322691</v>
      </c>
      <c r="J26" s="60">
        <v>60.759708833366133</v>
      </c>
      <c r="K26" s="60">
        <v>92.290694471768632</v>
      </c>
      <c r="L26" s="60">
        <v>91.155491258895424</v>
      </c>
      <c r="M26" s="60">
        <v>125.99741379310345</v>
      </c>
      <c r="N26" s="60">
        <v>119.80102040816328</v>
      </c>
      <c r="O26" s="60">
        <v>163.52148227712138</v>
      </c>
      <c r="P26" s="60">
        <v>181.00285714285715</v>
      </c>
      <c r="Q26" s="60">
        <v>230.21831501831505</v>
      </c>
      <c r="R26" s="60">
        <v>230.90165208940721</v>
      </c>
      <c r="S26" s="60">
        <v>229.46479591836732</v>
      </c>
      <c r="T26" s="60">
        <v>236.1362349021241</v>
      </c>
      <c r="U26" s="60">
        <v>237.67834235735111</v>
      </c>
      <c r="V26" s="60">
        <v>247.50000000000006</v>
      </c>
      <c r="W26" s="60">
        <v>267.3</v>
      </c>
      <c r="X26" s="60">
        <v>257.40000000000003</v>
      </c>
      <c r="Y26" s="60">
        <v>247.50000000000006</v>
      </c>
      <c r="Z26" s="60">
        <v>250.46999999999997</v>
      </c>
      <c r="AA26" s="60">
        <v>262.35000000000008</v>
      </c>
      <c r="AB26" s="64">
        <v>266</v>
      </c>
      <c r="AC26" s="64">
        <v>264.99999999999994</v>
      </c>
      <c r="AD26" s="64">
        <v>250</v>
      </c>
      <c r="AE26" s="83">
        <v>255</v>
      </c>
      <c r="AF26" s="83">
        <v>258.00000000000006</v>
      </c>
      <c r="AG26" s="83">
        <v>256.5</v>
      </c>
      <c r="AH26" s="83">
        <v>256</v>
      </c>
      <c r="AI26" s="83">
        <v>242</v>
      </c>
      <c r="AJ26" s="83">
        <v>240.00000000000003</v>
      </c>
      <c r="AK26" s="83">
        <v>239</v>
      </c>
      <c r="AL26" s="83">
        <v>235.00000000000003</v>
      </c>
      <c r="AM26" s="83">
        <v>227.2</v>
      </c>
      <c r="AN26" s="83">
        <v>220.00000000000003</v>
      </c>
      <c r="AO26" s="83">
        <v>234.01662049861497</v>
      </c>
    </row>
    <row r="27" spans="1:41" ht="13.5" thickBot="1" x14ac:dyDescent="0.25">
      <c r="A27" s="5"/>
      <c r="B27" s="58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x14ac:dyDescent="0.2">
      <c r="B28" s="55"/>
      <c r="U28" s="12"/>
      <c r="V28" s="12"/>
      <c r="W28" s="64"/>
      <c r="X28" s="64"/>
      <c r="Y28" s="64"/>
      <c r="Z28" s="64"/>
      <c r="AA28" s="64"/>
      <c r="AB28" s="64"/>
      <c r="AC28" s="571"/>
      <c r="AD28" s="571"/>
      <c r="AE28" s="571"/>
      <c r="AF28" s="571"/>
      <c r="AG28" s="571"/>
      <c r="AH28" s="571"/>
      <c r="AI28" s="571"/>
      <c r="AJ28" s="571"/>
      <c r="AK28" s="571"/>
      <c r="AL28" s="571"/>
      <c r="AM28" s="571"/>
      <c r="AN28" s="571"/>
      <c r="AO28" s="571"/>
    </row>
    <row r="29" spans="1:41" ht="13.5" thickBot="1" x14ac:dyDescent="0.25">
      <c r="A29" s="42" t="s">
        <v>68</v>
      </c>
      <c r="B29" s="55"/>
      <c r="U29" s="12"/>
      <c r="V29" s="12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</row>
    <row r="30" spans="1:41" x14ac:dyDescent="0.2">
      <c r="A30" s="178" t="s">
        <v>117</v>
      </c>
      <c r="B30" s="62"/>
      <c r="C30" s="62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202"/>
      <c r="S30" s="202"/>
      <c r="T30" s="202"/>
      <c r="U30" s="202"/>
      <c r="V30" s="202"/>
      <c r="W30" s="202"/>
      <c r="X30" s="202"/>
      <c r="Y30" s="202"/>
      <c r="Z30" s="61"/>
      <c r="AA30" s="570"/>
      <c r="AB30" s="570"/>
      <c r="AC30" s="570"/>
      <c r="AD30" s="570"/>
      <c r="AE30" s="570"/>
      <c r="AF30" s="570"/>
      <c r="AG30" s="570"/>
      <c r="AH30" s="570"/>
      <c r="AI30" s="570"/>
      <c r="AJ30" s="570"/>
      <c r="AK30" s="570"/>
      <c r="AL30" s="570"/>
      <c r="AM30" s="570"/>
      <c r="AN30" s="570"/>
      <c r="AO30" s="570"/>
    </row>
    <row r="31" spans="1:41" x14ac:dyDescent="0.2">
      <c r="B31" s="55" t="s">
        <v>116</v>
      </c>
      <c r="C31" s="11">
        <v>92.8</v>
      </c>
      <c r="D31" s="11">
        <v>100.7</v>
      </c>
      <c r="E31" s="60">
        <v>98.298000000000002</v>
      </c>
      <c r="F31" s="60">
        <v>106.149</v>
      </c>
      <c r="G31" s="60">
        <v>109.072</v>
      </c>
      <c r="H31" s="60">
        <v>114.548</v>
      </c>
      <c r="I31" s="60">
        <v>114.94499999999999</v>
      </c>
      <c r="J31" s="60">
        <v>108.42305039999998</v>
      </c>
      <c r="K31" s="60">
        <v>97.641546599999998</v>
      </c>
      <c r="L31" s="60">
        <v>98.085298263157895</v>
      </c>
      <c r="M31" s="60">
        <v>102.728458</v>
      </c>
      <c r="N31" s="60">
        <v>108.57875</v>
      </c>
      <c r="O31" s="60">
        <v>110.47757935483871</v>
      </c>
      <c r="P31" s="60">
        <v>105.67800467741934</v>
      </c>
      <c r="Q31" s="60">
        <v>114.50627451612901</v>
      </c>
      <c r="R31" s="60">
        <v>112.06341999999998</v>
      </c>
      <c r="S31" s="60">
        <v>108.56750711999999</v>
      </c>
      <c r="T31" s="60">
        <v>100.36757933000003</v>
      </c>
      <c r="U31" s="60">
        <v>75.120356860000001</v>
      </c>
      <c r="V31" s="60">
        <v>78.29322512401157</v>
      </c>
      <c r="W31" s="60">
        <v>78.698026772222505</v>
      </c>
      <c r="X31" s="60">
        <v>83.766307252460635</v>
      </c>
      <c r="Y31" s="60">
        <v>85.231135340521888</v>
      </c>
      <c r="Z31" s="60">
        <v>88.417263485824435</v>
      </c>
      <c r="AA31" s="60">
        <v>86.866479416552949</v>
      </c>
      <c r="AB31" s="60">
        <v>89.397901370632184</v>
      </c>
      <c r="AC31" s="60">
        <v>89.64615248308462</v>
      </c>
      <c r="AD31" s="60">
        <v>82.980810682965227</v>
      </c>
      <c r="AE31" s="60">
        <v>93.10989430832042</v>
      </c>
      <c r="AF31" s="60">
        <v>98.508826863138637</v>
      </c>
      <c r="AG31" s="60">
        <v>97.241283342567101</v>
      </c>
      <c r="AH31" s="60">
        <v>96.543987003666572</v>
      </c>
      <c r="AI31" s="60">
        <v>85.482366287707038</v>
      </c>
      <c r="AJ31" s="60">
        <v>66.793667118554623</v>
      </c>
      <c r="AK31" s="60">
        <v>60.861074508887171</v>
      </c>
      <c r="AL31" s="60">
        <v>65.222103551037975</v>
      </c>
      <c r="AM31" s="60">
        <v>68.319108333108801</v>
      </c>
      <c r="AN31" s="60">
        <v>68.325502067153352</v>
      </c>
      <c r="AO31" s="60">
        <v>63.441681127681356</v>
      </c>
    </row>
    <row r="32" spans="1:41" x14ac:dyDescent="0.2">
      <c r="B32" s="55" t="s">
        <v>115</v>
      </c>
      <c r="C32" s="11">
        <v>25.2</v>
      </c>
      <c r="D32" s="11">
        <v>25.5</v>
      </c>
      <c r="E32" s="60">
        <v>22.327999999999999</v>
      </c>
      <c r="F32" s="60">
        <v>21.856000000000002</v>
      </c>
      <c r="G32" s="60">
        <v>20.440000000000001</v>
      </c>
      <c r="H32" s="60">
        <v>19.634</v>
      </c>
      <c r="I32" s="60">
        <v>17.829000000000001</v>
      </c>
      <c r="J32" s="60">
        <v>14.068739999999998</v>
      </c>
      <c r="K32" s="60">
        <v>11.885714285714286</v>
      </c>
      <c r="L32" s="60">
        <v>10.784887999999999</v>
      </c>
      <c r="M32" s="60">
        <v>10.085706000000002</v>
      </c>
      <c r="N32" s="60">
        <v>6.9124000000000008</v>
      </c>
      <c r="O32" s="60">
        <v>3.4709833342977836</v>
      </c>
      <c r="P32" s="60">
        <v>1.9008</v>
      </c>
      <c r="Q32" s="60">
        <v>2.0579999999999998</v>
      </c>
      <c r="R32" s="60">
        <v>0.96324337654070935</v>
      </c>
      <c r="S32" s="60">
        <v>0.49397096232856891</v>
      </c>
      <c r="T32" s="60">
        <v>0.49397096232856891</v>
      </c>
      <c r="U32" s="60">
        <v>0.49397096232856891</v>
      </c>
      <c r="V32" s="274" t="s">
        <v>11</v>
      </c>
      <c r="W32" s="274" t="s">
        <v>11</v>
      </c>
      <c r="X32" s="274" t="s">
        <v>11</v>
      </c>
      <c r="Y32" s="274" t="s">
        <v>11</v>
      </c>
      <c r="Z32" s="274" t="s">
        <v>11</v>
      </c>
      <c r="AA32" s="274" t="s">
        <v>11</v>
      </c>
      <c r="AB32" s="274" t="s">
        <v>11</v>
      </c>
      <c r="AC32" s="274" t="s">
        <v>11</v>
      </c>
      <c r="AD32" s="274" t="s">
        <v>11</v>
      </c>
      <c r="AE32" s="274" t="s">
        <v>11</v>
      </c>
      <c r="AF32" s="274" t="s">
        <v>11</v>
      </c>
      <c r="AG32" s="274" t="s">
        <v>11</v>
      </c>
      <c r="AH32" s="274" t="s">
        <v>11</v>
      </c>
      <c r="AI32" s="274" t="s">
        <v>11</v>
      </c>
      <c r="AJ32" s="274" t="s">
        <v>11</v>
      </c>
      <c r="AK32" s="274" t="s">
        <v>11</v>
      </c>
      <c r="AL32" s="274" t="s">
        <v>11</v>
      </c>
      <c r="AM32" s="274" t="s">
        <v>11</v>
      </c>
      <c r="AN32" s="274" t="s">
        <v>11</v>
      </c>
      <c r="AO32" s="274" t="s">
        <v>11</v>
      </c>
    </row>
    <row r="33" spans="1:41" x14ac:dyDescent="0.2">
      <c r="B33" s="55" t="s">
        <v>114</v>
      </c>
      <c r="C33" s="11">
        <v>67.5</v>
      </c>
      <c r="D33" s="11">
        <v>71.7</v>
      </c>
      <c r="E33" s="60">
        <v>76.635000000000005</v>
      </c>
      <c r="F33" s="60">
        <v>96.233999999999995</v>
      </c>
      <c r="G33" s="60">
        <v>96.045000000000002</v>
      </c>
      <c r="H33" s="60">
        <v>100.682</v>
      </c>
      <c r="I33" s="60">
        <v>103.89700000000001</v>
      </c>
      <c r="J33" s="60">
        <v>90.445823999999988</v>
      </c>
      <c r="K33" s="60">
        <v>104.22681600000004</v>
      </c>
      <c r="L33" s="60">
        <v>83.19295000000001</v>
      </c>
      <c r="M33" s="60">
        <v>88.384500000000003</v>
      </c>
      <c r="N33" s="60">
        <v>85.612600000000015</v>
      </c>
      <c r="O33" s="60">
        <v>81.723160335195544</v>
      </c>
      <c r="P33" s="60">
        <v>83.808060335195549</v>
      </c>
      <c r="Q33" s="60">
        <v>83.842438128491636</v>
      </c>
      <c r="R33" s="60">
        <v>79.847148044692759</v>
      </c>
      <c r="S33" s="60">
        <v>71.450912290502814</v>
      </c>
      <c r="T33" s="60">
        <v>73.59543575418995</v>
      </c>
      <c r="U33" s="60">
        <v>76.975679999999997</v>
      </c>
      <c r="V33" s="60">
        <v>61.360285000000005</v>
      </c>
      <c r="W33" s="60">
        <v>59.882000000000005</v>
      </c>
      <c r="X33" s="60">
        <v>56.501980000000003</v>
      </c>
      <c r="Y33" s="60">
        <v>49.44</v>
      </c>
      <c r="Z33" s="60">
        <v>48.924999999999997</v>
      </c>
      <c r="AA33" s="60">
        <v>57.652000000000001</v>
      </c>
      <c r="AB33" s="60">
        <v>64.638000000000005</v>
      </c>
      <c r="AC33" s="60">
        <v>66.456000000000003</v>
      </c>
      <c r="AD33" s="60">
        <v>63.25</v>
      </c>
      <c r="AE33" s="60">
        <v>57.887999999999998</v>
      </c>
      <c r="AF33" s="60">
        <v>56.49</v>
      </c>
      <c r="AG33" s="60">
        <v>53.6</v>
      </c>
      <c r="AH33" s="60">
        <v>52.965000000000003</v>
      </c>
      <c r="AI33" s="60">
        <v>52.697499999999998</v>
      </c>
      <c r="AJ33" s="60">
        <v>55.08</v>
      </c>
      <c r="AK33" s="60">
        <v>58.24</v>
      </c>
      <c r="AL33" s="60">
        <v>58.41</v>
      </c>
      <c r="AM33" s="60">
        <v>54.992175000000003</v>
      </c>
      <c r="AN33" s="60">
        <v>42.75</v>
      </c>
      <c r="AO33" s="60">
        <v>46.478749999999998</v>
      </c>
    </row>
    <row r="34" spans="1:41" x14ac:dyDescent="0.2">
      <c r="B34" s="55" t="s">
        <v>81</v>
      </c>
      <c r="C34" s="11">
        <v>47.6</v>
      </c>
      <c r="D34" s="11">
        <v>46.7</v>
      </c>
      <c r="E34" s="60">
        <v>44.621000000000002</v>
      </c>
      <c r="F34" s="60">
        <v>46.844999999999999</v>
      </c>
      <c r="G34" s="60">
        <v>48.238</v>
      </c>
      <c r="H34" s="60">
        <v>49.934899999999999</v>
      </c>
      <c r="I34" s="60">
        <v>46.710999999999999</v>
      </c>
      <c r="J34" s="60">
        <v>44.272281999999997</v>
      </c>
      <c r="K34" s="60">
        <v>37.117395999999992</v>
      </c>
      <c r="L34" s="60">
        <v>33.071804875999995</v>
      </c>
      <c r="M34" s="60">
        <v>29.703449224</v>
      </c>
      <c r="N34" s="60">
        <v>26.504446500000004</v>
      </c>
      <c r="O34" s="60">
        <v>24.148937836842105</v>
      </c>
      <c r="P34" s="60">
        <v>20.576760517605262</v>
      </c>
      <c r="Q34" s="60">
        <v>19.904700857210521</v>
      </c>
      <c r="R34" s="60">
        <v>18.736732339921051</v>
      </c>
      <c r="S34" s="60">
        <v>20.943098137894737</v>
      </c>
      <c r="T34" s="60">
        <v>16.024579284210528</v>
      </c>
      <c r="U34" s="60">
        <v>16.649520750877194</v>
      </c>
      <c r="V34" s="60">
        <v>10.448707807768999</v>
      </c>
      <c r="W34" s="60">
        <v>8.0857912100066951</v>
      </c>
      <c r="X34" s="60">
        <v>8.1915574796637269</v>
      </c>
      <c r="Y34" s="60">
        <v>7.8192559934854442</v>
      </c>
      <c r="Z34" s="60">
        <v>7.3582822514269344</v>
      </c>
      <c r="AA34" s="60">
        <v>6.7613204499692561</v>
      </c>
      <c r="AB34" s="60">
        <v>7.3264786673069855</v>
      </c>
      <c r="AC34" s="60">
        <v>6.8555246782665336</v>
      </c>
      <c r="AD34" s="60">
        <v>7.3054257218121039</v>
      </c>
      <c r="AE34" s="60">
        <v>8.6022785986257873</v>
      </c>
      <c r="AF34" s="60">
        <v>11.82410083519243</v>
      </c>
      <c r="AG34" s="60">
        <v>13.367030558957092</v>
      </c>
      <c r="AH34" s="60">
        <v>14.224450000000001</v>
      </c>
      <c r="AI34" s="60">
        <v>13.538854202991985</v>
      </c>
      <c r="AJ34" s="60">
        <v>15.112622079015269</v>
      </c>
      <c r="AK34" s="60">
        <v>12.929367531600001</v>
      </c>
      <c r="AL34" s="60">
        <v>14.684702731301774</v>
      </c>
      <c r="AM34" s="60">
        <v>15.129777029126432</v>
      </c>
      <c r="AN34" s="60">
        <v>9.769352965236882</v>
      </c>
      <c r="AO34" s="60">
        <v>11.313366855311997</v>
      </c>
    </row>
    <row r="35" spans="1:41" x14ac:dyDescent="0.2">
      <c r="B35" s="55" t="s">
        <v>113</v>
      </c>
      <c r="C35" s="11">
        <v>99.4</v>
      </c>
      <c r="D35" s="11">
        <v>100.3</v>
      </c>
      <c r="E35" s="60">
        <v>103.8</v>
      </c>
      <c r="F35" s="60">
        <v>103.10652</v>
      </c>
      <c r="G35" s="60">
        <v>106.881625</v>
      </c>
      <c r="H35" s="60">
        <v>110.857652</v>
      </c>
      <c r="I35" s="60">
        <v>101.475973</v>
      </c>
      <c r="J35" s="60">
        <v>105.97806</v>
      </c>
      <c r="K35" s="60">
        <v>98.876404674197943</v>
      </c>
      <c r="L35" s="60">
        <v>99.666918720939918</v>
      </c>
      <c r="M35" s="60">
        <v>101.50688709535872</v>
      </c>
      <c r="N35" s="60">
        <v>106.55452504900001</v>
      </c>
      <c r="O35" s="60">
        <v>107.35867694381459</v>
      </c>
      <c r="P35" s="60">
        <v>109.97199999999999</v>
      </c>
      <c r="Q35" s="60">
        <v>104.652</v>
      </c>
      <c r="R35" s="60">
        <v>89.863</v>
      </c>
      <c r="S35" s="60">
        <v>92.626000000000005</v>
      </c>
      <c r="T35" s="60">
        <v>84.691999999999993</v>
      </c>
      <c r="U35" s="60">
        <v>81</v>
      </c>
      <c r="V35" s="60">
        <v>74</v>
      </c>
      <c r="W35" s="60">
        <v>69.641999999999996</v>
      </c>
      <c r="X35" s="60">
        <v>68</v>
      </c>
      <c r="Y35" s="60">
        <v>72</v>
      </c>
      <c r="Z35" s="60">
        <v>70.150000000000006</v>
      </c>
      <c r="AA35" s="60">
        <v>69.38</v>
      </c>
      <c r="AB35" s="60">
        <v>72.3</v>
      </c>
      <c r="AC35" s="60">
        <v>74.743999999999971</v>
      </c>
      <c r="AD35" s="60">
        <v>85.425885259928336</v>
      </c>
      <c r="AE35" s="60">
        <v>85.484167525158199</v>
      </c>
      <c r="AF35" s="60">
        <v>94.856756012811928</v>
      </c>
      <c r="AG35" s="60">
        <v>103.19697784292535</v>
      </c>
      <c r="AH35" s="60">
        <v>99.812666670000013</v>
      </c>
      <c r="AI35" s="60">
        <v>99.652133000000006</v>
      </c>
      <c r="AJ35" s="60">
        <v>98.509</v>
      </c>
      <c r="AK35" s="60">
        <v>101.33946666999999</v>
      </c>
      <c r="AL35" s="60">
        <v>92.926133333333325</v>
      </c>
      <c r="AM35" s="60">
        <v>85.754040000000003</v>
      </c>
      <c r="AN35" s="60">
        <v>84.147973333333326</v>
      </c>
      <c r="AO35" s="60">
        <v>80.001973333333325</v>
      </c>
    </row>
    <row r="36" spans="1:41" x14ac:dyDescent="0.2">
      <c r="B36" s="55" t="s">
        <v>112</v>
      </c>
      <c r="C36" s="60">
        <v>9</v>
      </c>
      <c r="D36" s="60">
        <v>8</v>
      </c>
      <c r="E36" s="60">
        <v>7.7889999999999997</v>
      </c>
      <c r="F36" s="60">
        <v>10.196</v>
      </c>
      <c r="G36" s="60">
        <v>10.663</v>
      </c>
      <c r="H36" s="60">
        <v>12.314</v>
      </c>
      <c r="I36" s="60">
        <v>10.666</v>
      </c>
      <c r="J36" s="60">
        <v>10.184950000000001</v>
      </c>
      <c r="K36" s="60">
        <v>10.281108999999999</v>
      </c>
      <c r="L36" s="60">
        <v>10.226620000000002</v>
      </c>
      <c r="M36" s="60">
        <v>10.467184</v>
      </c>
      <c r="N36" s="60">
        <v>8.1389049999999994</v>
      </c>
      <c r="O36" s="60">
        <v>5.8974447169811324</v>
      </c>
      <c r="P36" s="60">
        <v>5.2031518315134493</v>
      </c>
      <c r="Q36" s="60">
        <v>4.6641035849056607</v>
      </c>
      <c r="R36" s="60">
        <v>2.6030877358490567</v>
      </c>
      <c r="S36" s="60">
        <v>2.2759050943396231</v>
      </c>
      <c r="T36" s="60">
        <v>1.9160353773584906</v>
      </c>
      <c r="U36" s="60">
        <v>1.9556775</v>
      </c>
      <c r="V36" s="60">
        <v>1.9367874999999999</v>
      </c>
      <c r="W36" s="60">
        <v>1.9385174999999999</v>
      </c>
      <c r="X36" s="60">
        <v>1.9418775000000001</v>
      </c>
      <c r="Y36" s="60">
        <v>1.9418775000000001</v>
      </c>
      <c r="Z36" s="60">
        <v>1.9393575000000001</v>
      </c>
      <c r="AA36" s="60">
        <v>1.9386775000000001</v>
      </c>
      <c r="AB36" s="60">
        <v>1.9556775</v>
      </c>
      <c r="AC36" s="60">
        <v>1.94277426</v>
      </c>
      <c r="AD36" s="60">
        <v>1.9370765400000001</v>
      </c>
      <c r="AE36" s="60">
        <v>1.9370765400000001</v>
      </c>
      <c r="AF36" s="60">
        <v>1.9346775</v>
      </c>
      <c r="AG36" s="60">
        <v>1.9346775</v>
      </c>
      <c r="AH36" s="274" t="s">
        <v>11</v>
      </c>
      <c r="AI36" s="274" t="s">
        <v>11</v>
      </c>
      <c r="AJ36" s="274" t="s">
        <v>11</v>
      </c>
      <c r="AK36" s="274" t="s">
        <v>11</v>
      </c>
      <c r="AL36" s="274" t="s">
        <v>11</v>
      </c>
      <c r="AM36" s="274" t="s">
        <v>11</v>
      </c>
      <c r="AN36" s="274" t="s">
        <v>11</v>
      </c>
      <c r="AO36" s="274" t="s">
        <v>11</v>
      </c>
    </row>
    <row r="37" spans="1:41" x14ac:dyDescent="0.2">
      <c r="B37" s="55" t="s">
        <v>111</v>
      </c>
      <c r="C37" s="11">
        <v>2.5</v>
      </c>
      <c r="D37" s="11">
        <v>2.7</v>
      </c>
      <c r="E37" s="60">
        <v>2.2149999999999999</v>
      </c>
      <c r="F37" s="60">
        <v>2.0819999999999999</v>
      </c>
      <c r="G37" s="60">
        <v>2.5299999999999998</v>
      </c>
      <c r="H37" s="60">
        <v>3.3039999999999998</v>
      </c>
      <c r="I37" s="60">
        <v>3.6379999999999999</v>
      </c>
      <c r="J37" s="60">
        <v>3.6711360000000006</v>
      </c>
      <c r="K37" s="60">
        <v>5.3107199999999999</v>
      </c>
      <c r="L37" s="60">
        <v>5.0705499999999999</v>
      </c>
      <c r="M37" s="60">
        <v>7.3078500000000002</v>
      </c>
      <c r="N37" s="60">
        <v>5.8702500000000004</v>
      </c>
      <c r="O37" s="60">
        <v>6.9199318181818184</v>
      </c>
      <c r="P37" s="60">
        <v>7.0549977272727276</v>
      </c>
      <c r="Q37" s="60">
        <v>9.998800000000001</v>
      </c>
      <c r="R37" s="60">
        <v>10.799900000000001</v>
      </c>
      <c r="S37" s="60">
        <v>11.243774999999999</v>
      </c>
      <c r="T37" s="60">
        <v>12.885524999999999</v>
      </c>
      <c r="U37" s="60">
        <v>12.969675000000001</v>
      </c>
      <c r="V37" s="60">
        <v>13.612500000000002</v>
      </c>
      <c r="W37" s="60">
        <v>15.770700000000003</v>
      </c>
      <c r="X37" s="60">
        <v>15.9588</v>
      </c>
      <c r="Y37" s="60">
        <v>14.850000000000003</v>
      </c>
      <c r="Z37" s="60">
        <v>16.280549999999998</v>
      </c>
      <c r="AA37" s="60">
        <v>19.413900000000005</v>
      </c>
      <c r="AB37" s="60">
        <v>19.152000000000001</v>
      </c>
      <c r="AC37" s="60">
        <v>19.079999999999998</v>
      </c>
      <c r="AD37" s="60">
        <v>21.25</v>
      </c>
      <c r="AE37" s="60">
        <v>23.46</v>
      </c>
      <c r="AF37" s="60">
        <v>23.736000000000004</v>
      </c>
      <c r="AG37" s="60">
        <v>23.085000000000001</v>
      </c>
      <c r="AH37" s="60">
        <v>23.04</v>
      </c>
      <c r="AI37" s="60">
        <v>20.57</v>
      </c>
      <c r="AJ37" s="60">
        <v>20.64</v>
      </c>
      <c r="AK37" s="60">
        <v>20.4345</v>
      </c>
      <c r="AL37" s="60">
        <v>19.975000000000001</v>
      </c>
      <c r="AM37" s="60">
        <v>18.130559999999999</v>
      </c>
      <c r="AN37" s="60">
        <v>17.347000000000001</v>
      </c>
      <c r="AO37" s="60">
        <v>17.090304</v>
      </c>
    </row>
    <row r="38" spans="1:41" x14ac:dyDescent="0.2">
      <c r="B38" s="565" t="s">
        <v>86</v>
      </c>
      <c r="C38" s="60">
        <v>5.7119999999999997</v>
      </c>
      <c r="D38" s="60">
        <v>5.6040000000000001</v>
      </c>
      <c r="E38" s="60">
        <v>5.3545199999999999</v>
      </c>
      <c r="F38" s="60">
        <v>6.0898500000000002</v>
      </c>
      <c r="G38" s="60">
        <v>6.7533200000000004</v>
      </c>
      <c r="H38" s="60">
        <v>7.4902349999999993</v>
      </c>
      <c r="I38" s="60">
        <v>7.4737599999999995</v>
      </c>
      <c r="J38" s="60">
        <v>7.5262879400000005</v>
      </c>
      <c r="K38" s="60">
        <v>6.681131279999998</v>
      </c>
      <c r="L38" s="60">
        <v>6.5579609751999994</v>
      </c>
      <c r="M38" s="60">
        <v>11.632490844800001</v>
      </c>
      <c r="N38" s="60">
        <v>10.992814299999999</v>
      </c>
      <c r="O38" s="60">
        <v>8.3328682373684213</v>
      </c>
      <c r="P38" s="60">
        <v>10.656252103521053</v>
      </c>
      <c r="Q38" s="60">
        <v>10.030620171442106</v>
      </c>
      <c r="R38" s="60">
        <v>13.45563646798421</v>
      </c>
      <c r="S38" s="60">
        <v>14.530369627578947</v>
      </c>
      <c r="T38" s="60">
        <v>15.486086819170676</v>
      </c>
      <c r="U38" s="60">
        <v>18.469925352652144</v>
      </c>
      <c r="V38" s="60">
        <v>16.923489361553798</v>
      </c>
      <c r="W38" s="60">
        <v>16.374358242001339</v>
      </c>
      <c r="X38" s="60">
        <v>16.311721495932744</v>
      </c>
      <c r="Y38" s="60">
        <v>16.27905119869709</v>
      </c>
      <c r="Z38" s="60">
        <v>16.219616450285386</v>
      </c>
      <c r="AA38" s="60">
        <v>16.208064089993851</v>
      </c>
      <c r="AB38" s="60">
        <v>16.205695733461397</v>
      </c>
      <c r="AC38" s="60">
        <v>16.198133715653306</v>
      </c>
      <c r="AD38" s="60">
        <v>16.32468626436242</v>
      </c>
      <c r="AE38" s="60">
        <v>16.186278370318913</v>
      </c>
      <c r="AF38" s="60">
        <v>17.391448087763777</v>
      </c>
      <c r="AG38" s="60">
        <v>17.391448087763777</v>
      </c>
      <c r="AH38" s="60">
        <v>18.099592524555476</v>
      </c>
      <c r="AI38" s="60">
        <v>18.066151219837124</v>
      </c>
      <c r="AJ38" s="60">
        <v>18.231236570560146</v>
      </c>
      <c r="AK38" s="60">
        <v>16.642485224084325</v>
      </c>
      <c r="AL38" s="60">
        <v>18.518978439007206</v>
      </c>
      <c r="AM38" s="60">
        <v>19.591533358073296</v>
      </c>
      <c r="AN38" s="60">
        <v>17.077336078000599</v>
      </c>
      <c r="AO38" s="60">
        <v>16.458730048980421</v>
      </c>
    </row>
    <row r="39" spans="1:41" x14ac:dyDescent="0.2">
      <c r="A39" s="39" t="s">
        <v>110</v>
      </c>
      <c r="B39" s="55"/>
      <c r="C39" s="572">
        <v>349.71199999999999</v>
      </c>
      <c r="D39" s="572">
        <v>361.20400000000001</v>
      </c>
      <c r="E39" s="572">
        <v>361.04051999999996</v>
      </c>
      <c r="F39" s="572">
        <v>392.55836999999997</v>
      </c>
      <c r="G39" s="572">
        <v>400.62294499999996</v>
      </c>
      <c r="H39" s="572">
        <v>418.76478700000001</v>
      </c>
      <c r="I39" s="572">
        <v>406.63573300000002</v>
      </c>
      <c r="J39" s="572">
        <v>384.57033033999994</v>
      </c>
      <c r="K39" s="572">
        <v>372.02083783991225</v>
      </c>
      <c r="L39" s="572">
        <v>346.65699083529785</v>
      </c>
      <c r="M39" s="572">
        <v>361.81652516415863</v>
      </c>
      <c r="N39" s="572">
        <v>359.16469084900007</v>
      </c>
      <c r="O39" s="572">
        <v>348.32958257752006</v>
      </c>
      <c r="P39" s="572">
        <v>344.85002719252736</v>
      </c>
      <c r="Q39" s="572">
        <v>349.65693725817891</v>
      </c>
      <c r="R39" s="572">
        <v>328.33216796498772</v>
      </c>
      <c r="S39" s="572">
        <v>322.13153823264463</v>
      </c>
      <c r="T39" s="572">
        <v>305.46121252725817</v>
      </c>
      <c r="U39" s="572">
        <v>283.6348064258579</v>
      </c>
      <c r="V39" s="551">
        <v>256.57499479333438</v>
      </c>
      <c r="W39" s="551">
        <v>250.39139372423054</v>
      </c>
      <c r="X39" s="551">
        <v>250.67224372805711</v>
      </c>
      <c r="Y39" s="551">
        <v>247.56132003270443</v>
      </c>
      <c r="Z39" s="551">
        <v>249.2900696875368</v>
      </c>
      <c r="AA39" s="551">
        <v>258.22044145651608</v>
      </c>
      <c r="AB39" s="551">
        <v>270.97575327140055</v>
      </c>
      <c r="AC39" s="551">
        <v>274.92258513700443</v>
      </c>
      <c r="AD39" s="551">
        <v>278.47388446906803</v>
      </c>
      <c r="AE39" s="572">
        <v>286.66769534242331</v>
      </c>
      <c r="AF39" s="572">
        <v>304.74180929890679</v>
      </c>
      <c r="AG39" s="572">
        <v>309.81641733221329</v>
      </c>
      <c r="AH39" s="572">
        <v>304.68569619822205</v>
      </c>
      <c r="AI39" s="572">
        <v>290.00700471053614</v>
      </c>
      <c r="AJ39" s="572">
        <v>274.36652576813003</v>
      </c>
      <c r="AK39" s="572">
        <v>270.44689393457151</v>
      </c>
      <c r="AL39" s="572">
        <v>269.73691805468025</v>
      </c>
      <c r="AM39" s="572">
        <v>261.91719372030855</v>
      </c>
      <c r="AN39" s="572">
        <v>239.41716444372415</v>
      </c>
      <c r="AO39" s="572">
        <v>234.78480536530711</v>
      </c>
    </row>
    <row r="40" spans="1:41" ht="13.5" thickBot="1" x14ac:dyDescent="0.25">
      <c r="A40" s="5"/>
      <c r="B40" s="58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">
      <c r="B41" s="55"/>
      <c r="U41" s="12"/>
      <c r="V41" s="12"/>
      <c r="W41" s="12"/>
      <c r="X41" s="12"/>
      <c r="Y41" s="12"/>
      <c r="Z41" s="12"/>
      <c r="AB41" s="63"/>
      <c r="AC41" s="63"/>
      <c r="AD41" s="63"/>
      <c r="AE41" s="63"/>
      <c r="AF41" s="63"/>
      <c r="AG41" s="63"/>
      <c r="AH41" s="63"/>
      <c r="AI41" s="63"/>
    </row>
    <row r="42" spans="1:41" x14ac:dyDescent="0.2">
      <c r="A42" s="318" t="s">
        <v>399</v>
      </c>
      <c r="B42" s="318"/>
      <c r="C42" s="12"/>
      <c r="AB42" s="63"/>
      <c r="AC42" s="63"/>
      <c r="AD42" s="63"/>
      <c r="AE42" s="63"/>
      <c r="AF42" s="63"/>
      <c r="AG42" s="63"/>
      <c r="AH42" s="63"/>
      <c r="AI42" s="63"/>
    </row>
    <row r="43" spans="1:41" x14ac:dyDescent="0.2">
      <c r="A43" s="318" t="s">
        <v>388</v>
      </c>
      <c r="B43" s="72"/>
      <c r="C43" s="60"/>
      <c r="D43" s="64"/>
      <c r="E43" s="64"/>
      <c r="U43" s="573"/>
      <c r="V43" s="574"/>
      <c r="W43" s="574"/>
      <c r="X43" s="574"/>
      <c r="Y43" s="573"/>
      <c r="AA43" s="63"/>
    </row>
    <row r="44" spans="1:41" ht="15" x14ac:dyDescent="0.2">
      <c r="A44" s="718" t="s">
        <v>534</v>
      </c>
      <c r="B44" s="719"/>
      <c r="U44" s="575"/>
      <c r="V44" s="574"/>
      <c r="W44" s="574"/>
      <c r="X44" s="574"/>
      <c r="Y44" s="573"/>
      <c r="AA44" s="63"/>
    </row>
    <row r="45" spans="1:41" x14ac:dyDescent="0.2">
      <c r="B45" s="55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</row>
    <row r="46" spans="1:41" x14ac:dyDescent="0.2">
      <c r="B46" s="55"/>
      <c r="C46" s="261"/>
      <c r="D46" s="261"/>
      <c r="E46" s="261"/>
      <c r="F46" s="261"/>
      <c r="G46" s="261"/>
      <c r="H46" s="261"/>
      <c r="I46" s="261"/>
      <c r="J46" s="261"/>
      <c r="K46" s="261"/>
      <c r="L46" s="49"/>
      <c r="M46" s="49"/>
      <c r="N46" s="49"/>
      <c r="O46" s="49"/>
      <c r="P46" s="49"/>
      <c r="Q46" s="49"/>
    </row>
    <row r="47" spans="1:41" x14ac:dyDescent="0.2">
      <c r="B47" s="55"/>
      <c r="C47" s="261"/>
      <c r="D47" s="261"/>
      <c r="E47" s="261"/>
      <c r="F47" s="261"/>
      <c r="G47" s="261"/>
      <c r="H47" s="261"/>
      <c r="I47" s="261"/>
      <c r="J47" s="261"/>
      <c r="K47" s="261"/>
      <c r="AB47" s="63"/>
      <c r="AC47" s="63"/>
      <c r="AD47" s="63"/>
      <c r="AE47" s="63"/>
      <c r="AF47" s="63"/>
      <c r="AG47" s="63"/>
      <c r="AH47" s="63"/>
      <c r="AI47" s="63"/>
    </row>
    <row r="48" spans="1:41" x14ac:dyDescent="0.2">
      <c r="B48" s="55"/>
      <c r="I48" s="64"/>
    </row>
    <row r="49" spans="2:39" x14ac:dyDescent="0.2">
      <c r="B49" s="55"/>
      <c r="D49" s="49"/>
      <c r="AA49" s="63"/>
      <c r="AJ49" s="63"/>
      <c r="AK49" s="63"/>
      <c r="AL49" s="63"/>
      <c r="AM49" s="63"/>
    </row>
    <row r="50" spans="2:39" x14ac:dyDescent="0.2">
      <c r="B50" s="55"/>
    </row>
    <row r="51" spans="2:39" x14ac:dyDescent="0.2">
      <c r="B51" s="55"/>
    </row>
    <row r="52" spans="2:39" x14ac:dyDescent="0.2">
      <c r="B52" s="55"/>
    </row>
    <row r="53" spans="2:39" x14ac:dyDescent="0.2">
      <c r="B53" s="55"/>
    </row>
    <row r="54" spans="2:39" x14ac:dyDescent="0.2">
      <c r="B54" s="55"/>
    </row>
    <row r="55" spans="2:39" x14ac:dyDescent="0.2">
      <c r="B55" s="55"/>
    </row>
    <row r="56" spans="2:39" x14ac:dyDescent="0.2">
      <c r="B56" s="55"/>
    </row>
    <row r="57" spans="2:39" x14ac:dyDescent="0.2">
      <c r="B57" s="55"/>
    </row>
    <row r="58" spans="2:39" x14ac:dyDescent="0.2">
      <c r="B58" s="55"/>
    </row>
    <row r="59" spans="2:39" x14ac:dyDescent="0.2">
      <c r="B59" s="55"/>
    </row>
    <row r="60" spans="2:39" x14ac:dyDescent="0.2">
      <c r="B60" s="55"/>
    </row>
    <row r="61" spans="2:39" x14ac:dyDescent="0.2">
      <c r="B61" s="55"/>
    </row>
    <row r="62" spans="2:39" x14ac:dyDescent="0.2">
      <c r="B62" s="55"/>
    </row>
    <row r="63" spans="2:39" x14ac:dyDescent="0.2">
      <c r="B63" s="55"/>
    </row>
    <row r="64" spans="2:39" x14ac:dyDescent="0.2">
      <c r="B64" s="55"/>
    </row>
    <row r="65" spans="2:2" x14ac:dyDescent="0.2">
      <c r="B65" s="55"/>
    </row>
    <row r="66" spans="2:2" x14ac:dyDescent="0.2">
      <c r="B66" s="55"/>
    </row>
    <row r="67" spans="2:2" x14ac:dyDescent="0.2">
      <c r="B67" s="55"/>
    </row>
    <row r="68" spans="2:2" x14ac:dyDescent="0.2">
      <c r="B68" s="55"/>
    </row>
    <row r="69" spans="2:2" x14ac:dyDescent="0.2">
      <c r="B69" s="55"/>
    </row>
    <row r="70" spans="2:2" x14ac:dyDescent="0.2">
      <c r="B70" s="55"/>
    </row>
    <row r="71" spans="2:2" x14ac:dyDescent="0.2">
      <c r="B71" s="55"/>
    </row>
    <row r="72" spans="2:2" x14ac:dyDescent="0.2">
      <c r="B72" s="55"/>
    </row>
    <row r="73" spans="2:2" x14ac:dyDescent="0.2">
      <c r="B73" s="55"/>
    </row>
    <row r="74" spans="2:2" x14ac:dyDescent="0.2">
      <c r="B74" s="55"/>
    </row>
    <row r="75" spans="2:2" x14ac:dyDescent="0.2">
      <c r="B75" s="55"/>
    </row>
    <row r="76" spans="2:2" x14ac:dyDescent="0.2">
      <c r="B76" s="55"/>
    </row>
    <row r="77" spans="2:2" x14ac:dyDescent="0.2">
      <c r="B77" s="55"/>
    </row>
    <row r="78" spans="2:2" x14ac:dyDescent="0.2">
      <c r="B78" s="55"/>
    </row>
    <row r="79" spans="2:2" x14ac:dyDescent="0.2">
      <c r="B79" s="55"/>
    </row>
    <row r="80" spans="2:2" x14ac:dyDescent="0.2">
      <c r="B80" s="55"/>
    </row>
    <row r="81" spans="2:2" x14ac:dyDescent="0.2">
      <c r="B81" s="55"/>
    </row>
    <row r="82" spans="2:2" x14ac:dyDescent="0.2">
      <c r="B82" s="55"/>
    </row>
    <row r="83" spans="2:2" x14ac:dyDescent="0.2">
      <c r="B83" s="55"/>
    </row>
    <row r="84" spans="2:2" x14ac:dyDescent="0.2">
      <c r="B84" s="55"/>
    </row>
    <row r="85" spans="2:2" x14ac:dyDescent="0.2">
      <c r="B85" s="55"/>
    </row>
    <row r="86" spans="2:2" x14ac:dyDescent="0.2">
      <c r="B86" s="55"/>
    </row>
    <row r="87" spans="2:2" x14ac:dyDescent="0.2">
      <c r="B87" s="55"/>
    </row>
    <row r="88" spans="2:2" x14ac:dyDescent="0.2">
      <c r="B88" s="55"/>
    </row>
    <row r="89" spans="2:2" x14ac:dyDescent="0.2">
      <c r="B89" s="55"/>
    </row>
    <row r="90" spans="2:2" x14ac:dyDescent="0.2">
      <c r="B90" s="55"/>
    </row>
    <row r="91" spans="2:2" x14ac:dyDescent="0.2">
      <c r="B91" s="55"/>
    </row>
    <row r="92" spans="2:2" x14ac:dyDescent="0.2">
      <c r="B92" s="55"/>
    </row>
    <row r="93" spans="2:2" x14ac:dyDescent="0.2">
      <c r="B93" s="55"/>
    </row>
    <row r="94" spans="2:2" x14ac:dyDescent="0.2">
      <c r="B94" s="55"/>
    </row>
    <row r="95" spans="2:2" x14ac:dyDescent="0.2">
      <c r="B95" s="55"/>
    </row>
    <row r="96" spans="2:2" x14ac:dyDescent="0.2">
      <c r="B96" s="55"/>
    </row>
    <row r="97" spans="2:2" x14ac:dyDescent="0.2">
      <c r="B97" s="55"/>
    </row>
    <row r="98" spans="2:2" x14ac:dyDescent="0.2">
      <c r="B98" s="55"/>
    </row>
    <row r="99" spans="2:2" x14ac:dyDescent="0.2">
      <c r="B99" s="55"/>
    </row>
    <row r="100" spans="2:2" x14ac:dyDescent="0.2">
      <c r="B100" s="55"/>
    </row>
    <row r="101" spans="2:2" x14ac:dyDescent="0.2">
      <c r="B101" s="55"/>
    </row>
    <row r="102" spans="2:2" x14ac:dyDescent="0.2">
      <c r="B102" s="55"/>
    </row>
    <row r="103" spans="2:2" x14ac:dyDescent="0.2">
      <c r="B103" s="55"/>
    </row>
    <row r="104" spans="2:2" x14ac:dyDescent="0.2">
      <c r="B104" s="55"/>
    </row>
    <row r="105" spans="2:2" x14ac:dyDescent="0.2">
      <c r="B105" s="55"/>
    </row>
    <row r="106" spans="2:2" x14ac:dyDescent="0.2">
      <c r="B106" s="55"/>
    </row>
    <row r="107" spans="2:2" x14ac:dyDescent="0.2">
      <c r="B107" s="55"/>
    </row>
    <row r="108" spans="2:2" x14ac:dyDescent="0.2">
      <c r="B108" s="55"/>
    </row>
    <row r="109" spans="2:2" x14ac:dyDescent="0.2">
      <c r="B109" s="55"/>
    </row>
    <row r="110" spans="2:2" x14ac:dyDescent="0.2">
      <c r="B110" s="55"/>
    </row>
    <row r="111" spans="2:2" x14ac:dyDescent="0.2">
      <c r="B111" s="55"/>
    </row>
    <row r="112" spans="2:2" x14ac:dyDescent="0.2">
      <c r="B112" s="55"/>
    </row>
    <row r="113" spans="2:2" x14ac:dyDescent="0.2">
      <c r="B113" s="55"/>
    </row>
    <row r="114" spans="2:2" x14ac:dyDescent="0.2">
      <c r="B114" s="55"/>
    </row>
    <row r="115" spans="2:2" x14ac:dyDescent="0.2">
      <c r="B115" s="55"/>
    </row>
    <row r="116" spans="2:2" x14ac:dyDescent="0.2">
      <c r="B116" s="55"/>
    </row>
    <row r="117" spans="2:2" x14ac:dyDescent="0.2">
      <c r="B117" s="55"/>
    </row>
    <row r="118" spans="2:2" x14ac:dyDescent="0.2">
      <c r="B118" s="55"/>
    </row>
    <row r="119" spans="2:2" x14ac:dyDescent="0.2">
      <c r="B119" s="55"/>
    </row>
    <row r="120" spans="2:2" x14ac:dyDescent="0.2">
      <c r="B120" s="55"/>
    </row>
    <row r="121" spans="2:2" x14ac:dyDescent="0.2">
      <c r="B121" s="55"/>
    </row>
    <row r="122" spans="2:2" x14ac:dyDescent="0.2">
      <c r="B122" s="55"/>
    </row>
    <row r="123" spans="2:2" x14ac:dyDescent="0.2">
      <c r="B123" s="55"/>
    </row>
    <row r="124" spans="2:2" x14ac:dyDescent="0.2">
      <c r="B124" s="55"/>
    </row>
    <row r="125" spans="2:2" x14ac:dyDescent="0.2">
      <c r="B125" s="55"/>
    </row>
    <row r="126" spans="2:2" x14ac:dyDescent="0.2">
      <c r="B126" s="55"/>
    </row>
    <row r="127" spans="2:2" x14ac:dyDescent="0.2">
      <c r="B127" s="55"/>
    </row>
    <row r="128" spans="2:2" x14ac:dyDescent="0.2">
      <c r="B128" s="55"/>
    </row>
    <row r="129" spans="2:2" x14ac:dyDescent="0.2">
      <c r="B129" s="55"/>
    </row>
    <row r="130" spans="2:2" x14ac:dyDescent="0.2">
      <c r="B130" s="55"/>
    </row>
    <row r="131" spans="2:2" x14ac:dyDescent="0.2">
      <c r="B131" s="55"/>
    </row>
    <row r="132" spans="2:2" x14ac:dyDescent="0.2">
      <c r="B132" s="55"/>
    </row>
    <row r="133" spans="2:2" x14ac:dyDescent="0.2">
      <c r="B133" s="55"/>
    </row>
    <row r="134" spans="2:2" x14ac:dyDescent="0.2">
      <c r="B134" s="55"/>
    </row>
    <row r="135" spans="2:2" x14ac:dyDescent="0.2">
      <c r="B135" s="55"/>
    </row>
    <row r="136" spans="2:2" x14ac:dyDescent="0.2">
      <c r="B136" s="55"/>
    </row>
    <row r="137" spans="2:2" x14ac:dyDescent="0.2">
      <c r="B137" s="55"/>
    </row>
    <row r="138" spans="2:2" x14ac:dyDescent="0.2">
      <c r="B138" s="55"/>
    </row>
    <row r="139" spans="2:2" x14ac:dyDescent="0.2">
      <c r="B139" s="55"/>
    </row>
    <row r="140" spans="2:2" x14ac:dyDescent="0.2">
      <c r="B140" s="55"/>
    </row>
    <row r="141" spans="2:2" x14ac:dyDescent="0.2">
      <c r="B141" s="55"/>
    </row>
    <row r="142" spans="2:2" x14ac:dyDescent="0.2">
      <c r="B142" s="55"/>
    </row>
    <row r="143" spans="2:2" x14ac:dyDescent="0.2">
      <c r="B143" s="55"/>
    </row>
    <row r="144" spans="2:2" x14ac:dyDescent="0.2">
      <c r="B144" s="55"/>
    </row>
    <row r="145" spans="2:2" x14ac:dyDescent="0.2">
      <c r="B145" s="55"/>
    </row>
    <row r="146" spans="2:2" x14ac:dyDescent="0.2">
      <c r="B146" s="55"/>
    </row>
    <row r="147" spans="2:2" x14ac:dyDescent="0.2">
      <c r="B147" s="55"/>
    </row>
    <row r="148" spans="2:2" x14ac:dyDescent="0.2">
      <c r="B148" s="55"/>
    </row>
    <row r="149" spans="2:2" x14ac:dyDescent="0.2">
      <c r="B149" s="55"/>
    </row>
    <row r="150" spans="2:2" x14ac:dyDescent="0.2">
      <c r="B150" s="55"/>
    </row>
    <row r="151" spans="2:2" x14ac:dyDescent="0.2">
      <c r="B151" s="55"/>
    </row>
    <row r="152" spans="2:2" x14ac:dyDescent="0.2">
      <c r="B152" s="55"/>
    </row>
    <row r="153" spans="2:2" x14ac:dyDescent="0.2">
      <c r="B153" s="55"/>
    </row>
    <row r="154" spans="2:2" x14ac:dyDescent="0.2">
      <c r="B154" s="55"/>
    </row>
    <row r="155" spans="2:2" x14ac:dyDescent="0.2">
      <c r="B155" s="55"/>
    </row>
    <row r="156" spans="2:2" x14ac:dyDescent="0.2">
      <c r="B156" s="55"/>
    </row>
    <row r="157" spans="2:2" x14ac:dyDescent="0.2">
      <c r="B157" s="55"/>
    </row>
    <row r="158" spans="2:2" x14ac:dyDescent="0.2">
      <c r="B158" s="55"/>
    </row>
    <row r="159" spans="2:2" x14ac:dyDescent="0.2">
      <c r="B159" s="55"/>
    </row>
    <row r="160" spans="2:2" x14ac:dyDescent="0.2">
      <c r="B160" s="55"/>
    </row>
    <row r="161" spans="2:2" x14ac:dyDescent="0.2">
      <c r="B161" s="55"/>
    </row>
    <row r="162" spans="2:2" x14ac:dyDescent="0.2">
      <c r="B162" s="55"/>
    </row>
    <row r="163" spans="2:2" x14ac:dyDescent="0.2">
      <c r="B163" s="55"/>
    </row>
    <row r="164" spans="2:2" x14ac:dyDescent="0.2">
      <c r="B164" s="55"/>
    </row>
    <row r="165" spans="2:2" x14ac:dyDescent="0.2">
      <c r="B165" s="55"/>
    </row>
    <row r="166" spans="2:2" x14ac:dyDescent="0.2">
      <c r="B166" s="55"/>
    </row>
    <row r="167" spans="2:2" x14ac:dyDescent="0.2">
      <c r="B167" s="55"/>
    </row>
    <row r="168" spans="2:2" x14ac:dyDescent="0.2">
      <c r="B168" s="55"/>
    </row>
    <row r="169" spans="2:2" x14ac:dyDescent="0.2">
      <c r="B169" s="55"/>
    </row>
    <row r="170" spans="2:2" x14ac:dyDescent="0.2">
      <c r="B170" s="55"/>
    </row>
    <row r="171" spans="2:2" x14ac:dyDescent="0.2">
      <c r="B171" s="55"/>
    </row>
    <row r="172" spans="2:2" x14ac:dyDescent="0.2">
      <c r="B172" s="55"/>
    </row>
    <row r="173" spans="2:2" x14ac:dyDescent="0.2">
      <c r="B173" s="55"/>
    </row>
    <row r="174" spans="2:2" x14ac:dyDescent="0.2">
      <c r="B174" s="55"/>
    </row>
    <row r="175" spans="2:2" x14ac:dyDescent="0.2">
      <c r="B175" s="55"/>
    </row>
    <row r="176" spans="2:2" x14ac:dyDescent="0.2">
      <c r="B176" s="55"/>
    </row>
    <row r="177" spans="2:2" x14ac:dyDescent="0.2">
      <c r="B177" s="55"/>
    </row>
    <row r="178" spans="2:2" x14ac:dyDescent="0.2">
      <c r="B178" s="55"/>
    </row>
    <row r="179" spans="2:2" x14ac:dyDescent="0.2">
      <c r="B179" s="55"/>
    </row>
    <row r="180" spans="2:2" x14ac:dyDescent="0.2">
      <c r="B180" s="55"/>
    </row>
    <row r="181" spans="2:2" x14ac:dyDescent="0.2">
      <c r="B181" s="55"/>
    </row>
    <row r="182" spans="2:2" x14ac:dyDescent="0.2">
      <c r="B182" s="55"/>
    </row>
    <row r="183" spans="2:2" x14ac:dyDescent="0.2">
      <c r="B183" s="55"/>
    </row>
    <row r="184" spans="2:2" x14ac:dyDescent="0.2">
      <c r="B184" s="55"/>
    </row>
    <row r="185" spans="2:2" x14ac:dyDescent="0.2">
      <c r="B185" s="55"/>
    </row>
    <row r="186" spans="2:2" x14ac:dyDescent="0.2">
      <c r="B186" s="55"/>
    </row>
    <row r="187" spans="2:2" x14ac:dyDescent="0.2">
      <c r="B187" s="55"/>
    </row>
    <row r="188" spans="2:2" x14ac:dyDescent="0.2">
      <c r="B188" s="55"/>
    </row>
    <row r="189" spans="2:2" x14ac:dyDescent="0.2">
      <c r="B189" s="55"/>
    </row>
    <row r="190" spans="2:2" x14ac:dyDescent="0.2">
      <c r="B190" s="55"/>
    </row>
    <row r="191" spans="2:2" x14ac:dyDescent="0.2">
      <c r="B191" s="55"/>
    </row>
    <row r="192" spans="2:2" x14ac:dyDescent="0.2">
      <c r="B192" s="55"/>
    </row>
    <row r="193" spans="2:2" x14ac:dyDescent="0.2">
      <c r="B193" s="55"/>
    </row>
    <row r="194" spans="2:2" x14ac:dyDescent="0.2">
      <c r="B194" s="55"/>
    </row>
    <row r="195" spans="2:2" x14ac:dyDescent="0.2">
      <c r="B195" s="55"/>
    </row>
    <row r="196" spans="2:2" x14ac:dyDescent="0.2">
      <c r="B196" s="55"/>
    </row>
    <row r="197" spans="2:2" x14ac:dyDescent="0.2">
      <c r="B197" s="55"/>
    </row>
    <row r="198" spans="2:2" x14ac:dyDescent="0.2">
      <c r="B198" s="55"/>
    </row>
    <row r="199" spans="2:2" x14ac:dyDescent="0.2">
      <c r="B199" s="55"/>
    </row>
    <row r="200" spans="2:2" x14ac:dyDescent="0.2">
      <c r="B200" s="55"/>
    </row>
    <row r="201" spans="2:2" x14ac:dyDescent="0.2">
      <c r="B201" s="55"/>
    </row>
    <row r="202" spans="2:2" x14ac:dyDescent="0.2">
      <c r="B202" s="55"/>
    </row>
    <row r="203" spans="2:2" x14ac:dyDescent="0.2">
      <c r="B203" s="55"/>
    </row>
  </sheetData>
  <mergeCells count="1">
    <mergeCell ref="A44:B44"/>
  </mergeCells>
  <hyperlinks>
    <hyperlink ref="AN1" r:id="rId1" display="lisa.brown@defra.gsi.gov.uk " xr:uid="{B308B043-C81E-416B-9A28-84DCB4B7B633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1E14B"/>
  </sheetPr>
  <dimension ref="A1:AO205"/>
  <sheetViews>
    <sheetView showGridLines="0" zoomScaleNormal="100" workbookViewId="0">
      <pane xSplit="2" ySplit="7" topLeftCell="AA35" activePane="bottomRight" state="frozen"/>
      <selection activeCell="C7" sqref="C7"/>
      <selection pane="topRight" activeCell="C7" sqref="C7"/>
      <selection pane="bottomLeft" activeCell="C7" sqref="C7"/>
      <selection pane="bottomRight" activeCell="AN1" sqref="AN1"/>
    </sheetView>
  </sheetViews>
  <sheetFormatPr defaultColWidth="7.109375" defaultRowHeight="12.75" x14ac:dyDescent="0.2"/>
  <cols>
    <col min="1" max="1" width="4.33203125" style="12" customWidth="1"/>
    <col min="2" max="2" width="20.21875" style="12" customWidth="1"/>
    <col min="3" max="21" width="7.5546875" style="12" customWidth="1"/>
    <col min="22" max="24" width="7.5546875" style="63" customWidth="1"/>
    <col min="25" max="31" width="7.5546875" style="12" customWidth="1"/>
    <col min="32" max="33" width="7.109375" style="12"/>
    <col min="34" max="34" width="7.5546875" style="12" customWidth="1"/>
    <col min="35" max="35" width="7.33203125" style="12" customWidth="1"/>
    <col min="36" max="16384" width="7.109375" style="12"/>
  </cols>
  <sheetData>
    <row r="1" spans="1:41" x14ac:dyDescent="0.2">
      <c r="A1" s="3" t="s">
        <v>134</v>
      </c>
      <c r="V1" s="12"/>
      <c r="AM1" s="220" t="s">
        <v>432</v>
      </c>
      <c r="AN1" s="324" t="str">
        <f>'Notes and Contact Details'!$D$14</f>
        <v>crops-statistics@defra.gov.uk</v>
      </c>
    </row>
    <row r="2" spans="1:41" x14ac:dyDescent="0.2">
      <c r="A2" s="3" t="s">
        <v>133</v>
      </c>
      <c r="T2" s="57"/>
    </row>
    <row r="3" spans="1:41" x14ac:dyDescent="0.2">
      <c r="A3" s="3" t="s">
        <v>165</v>
      </c>
      <c r="T3" s="590"/>
    </row>
    <row r="4" spans="1:41" ht="13.5" thickBot="1" x14ac:dyDescent="0.25">
      <c r="A4" s="3" t="s">
        <v>131</v>
      </c>
      <c r="T4" s="590"/>
      <c r="V4" s="59"/>
      <c r="AA4" s="59"/>
    </row>
    <row r="5" spans="1:41" x14ac:dyDescent="0.2">
      <c r="A5" s="562"/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2"/>
      <c r="AN5" s="562"/>
      <c r="AO5" s="562"/>
    </row>
    <row r="6" spans="1:41" ht="12.75" customHeight="1" x14ac:dyDescent="0.2">
      <c r="A6" s="576"/>
      <c r="B6" s="523" t="s">
        <v>36</v>
      </c>
      <c r="C6" s="377">
        <v>1985</v>
      </c>
      <c r="D6" s="377">
        <v>1986</v>
      </c>
      <c r="E6" s="377">
        <v>1987</v>
      </c>
      <c r="F6" s="377">
        <v>1988</v>
      </c>
      <c r="G6" s="377">
        <v>1989</v>
      </c>
      <c r="H6" s="377">
        <v>1990</v>
      </c>
      <c r="I6" s="377">
        <v>1991</v>
      </c>
      <c r="J6" s="377">
        <v>1992</v>
      </c>
      <c r="K6" s="377">
        <v>1993</v>
      </c>
      <c r="L6" s="577">
        <v>1994</v>
      </c>
      <c r="M6" s="578">
        <v>1995</v>
      </c>
      <c r="N6" s="523">
        <v>1996</v>
      </c>
      <c r="O6" s="523">
        <v>1997</v>
      </c>
      <c r="P6" s="523">
        <v>1998</v>
      </c>
      <c r="Q6" s="523">
        <v>1999</v>
      </c>
      <c r="R6" s="523">
        <v>2000</v>
      </c>
      <c r="S6" s="523">
        <v>2001</v>
      </c>
      <c r="T6" s="523">
        <v>2002</v>
      </c>
      <c r="U6" s="523">
        <v>2003</v>
      </c>
      <c r="V6" s="523">
        <v>2004</v>
      </c>
      <c r="W6" s="523">
        <v>2005</v>
      </c>
      <c r="X6" s="523">
        <v>2006</v>
      </c>
      <c r="Y6" s="523">
        <v>2007</v>
      </c>
      <c r="Z6" s="523">
        <v>2008</v>
      </c>
      <c r="AA6" s="523">
        <v>2009</v>
      </c>
      <c r="AB6" s="523">
        <v>2010</v>
      </c>
      <c r="AC6" s="523">
        <v>2011</v>
      </c>
      <c r="AD6" s="523">
        <v>2012</v>
      </c>
      <c r="AE6" s="523">
        <v>2013</v>
      </c>
      <c r="AF6" s="523">
        <v>2014</v>
      </c>
      <c r="AG6" s="523">
        <v>2015</v>
      </c>
      <c r="AH6" s="523">
        <v>2016</v>
      </c>
      <c r="AI6" s="523">
        <v>2017</v>
      </c>
      <c r="AJ6" s="523">
        <v>2018</v>
      </c>
      <c r="AK6" s="523">
        <v>2019</v>
      </c>
      <c r="AL6" s="523">
        <v>2020</v>
      </c>
      <c r="AM6" s="523">
        <v>2021</v>
      </c>
      <c r="AN6" s="523">
        <v>2022</v>
      </c>
      <c r="AO6" s="523">
        <v>2023</v>
      </c>
    </row>
    <row r="7" spans="1:41" ht="13.5" thickBot="1" x14ac:dyDescent="0.25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375"/>
      <c r="P7" s="563"/>
      <c r="Q7" s="376"/>
      <c r="R7" s="376"/>
      <c r="S7" s="376"/>
      <c r="T7" s="376"/>
      <c r="U7" s="376"/>
      <c r="V7" s="376"/>
      <c r="W7" s="376"/>
      <c r="X7" s="376"/>
      <c r="Y7" s="365"/>
      <c r="Z7" s="365" t="s">
        <v>35</v>
      </c>
      <c r="AA7" s="365" t="s">
        <v>35</v>
      </c>
      <c r="AB7" s="365"/>
      <c r="AC7" s="365"/>
      <c r="AD7" s="365"/>
      <c r="AE7" s="365"/>
      <c r="AF7" s="365"/>
      <c r="AG7" s="365"/>
      <c r="AH7" s="525"/>
      <c r="AI7" s="365"/>
      <c r="AJ7" s="361"/>
      <c r="AK7" s="361"/>
      <c r="AL7" s="361"/>
      <c r="AM7" s="361"/>
      <c r="AN7" s="361"/>
      <c r="AO7" s="361"/>
    </row>
    <row r="8" spans="1:41" x14ac:dyDescent="0.2">
      <c r="A8" s="59" t="s">
        <v>130</v>
      </c>
      <c r="B8" s="565"/>
      <c r="N8" s="579"/>
      <c r="O8" s="579"/>
      <c r="P8" s="579"/>
      <c r="Q8" s="579"/>
      <c r="R8" s="185"/>
      <c r="S8" s="185"/>
      <c r="T8" s="185"/>
      <c r="U8" s="185"/>
      <c r="V8" s="185"/>
      <c r="W8" s="185"/>
      <c r="X8" s="185"/>
      <c r="Y8" s="185"/>
      <c r="AA8" s="580"/>
      <c r="AB8" s="580"/>
      <c r="AC8" s="580"/>
      <c r="AD8" s="580"/>
      <c r="AE8" s="580"/>
      <c r="AF8" s="580"/>
      <c r="AG8" s="580"/>
      <c r="AH8" s="580"/>
      <c r="AI8" s="580"/>
      <c r="AM8" s="580"/>
      <c r="AN8" s="580"/>
      <c r="AO8" s="580"/>
    </row>
    <row r="9" spans="1:41" x14ac:dyDescent="0.2">
      <c r="B9" s="565" t="s">
        <v>125</v>
      </c>
      <c r="C9" s="581">
        <v>492.63</v>
      </c>
      <c r="D9" s="581">
        <v>554.79999999999995</v>
      </c>
      <c r="E9" s="68">
        <v>702.54924820443966</v>
      </c>
      <c r="F9" s="68">
        <v>602.25720449556752</v>
      </c>
      <c r="G9" s="68">
        <v>586.52999853307904</v>
      </c>
      <c r="H9" s="68">
        <v>696.38055662255124</v>
      </c>
      <c r="I9" s="68">
        <v>608.41999999999996</v>
      </c>
      <c r="J9" s="68">
        <v>550.1660268051254</v>
      </c>
      <c r="K9" s="68">
        <v>606.99902134085607</v>
      </c>
      <c r="L9" s="68">
        <v>702.30142958048293</v>
      </c>
      <c r="M9" s="68">
        <v>602.20588756310394</v>
      </c>
      <c r="N9" s="580">
        <v>755.6488198107055</v>
      </c>
      <c r="O9" s="580">
        <v>551.23886513852676</v>
      </c>
      <c r="P9" s="580">
        <v>597.51698579554784</v>
      </c>
      <c r="Q9" s="580">
        <v>579.19427947877455</v>
      </c>
      <c r="R9" s="580">
        <v>752.5011509752826</v>
      </c>
      <c r="S9" s="580">
        <v>724.95929304433264</v>
      </c>
      <c r="T9" s="580">
        <v>793.23938402288866</v>
      </c>
      <c r="U9" s="580">
        <v>1041.4547400655499</v>
      </c>
      <c r="V9" s="580">
        <v>749.15873894415995</v>
      </c>
      <c r="W9" s="580">
        <v>870.35741982708214</v>
      </c>
      <c r="X9" s="580">
        <v>989.12463747072309</v>
      </c>
      <c r="Y9" s="580">
        <v>1009.1426201646879</v>
      </c>
      <c r="Z9" s="580">
        <v>1081.6238272100152</v>
      </c>
      <c r="AA9" s="580">
        <v>1033.8115424729081</v>
      </c>
      <c r="AB9" s="580">
        <v>1288.6858191824003</v>
      </c>
      <c r="AC9" s="580">
        <v>1051.1194946028716</v>
      </c>
      <c r="AD9" s="580">
        <v>1164.8788884605162</v>
      </c>
      <c r="AE9" s="580">
        <v>1165.0478511478025</v>
      </c>
      <c r="AF9" s="580">
        <v>1196.3096364308865</v>
      </c>
      <c r="AG9" s="580">
        <v>1226.1759795231819</v>
      </c>
      <c r="AH9" s="580">
        <v>855.09380988086843</v>
      </c>
      <c r="AI9" s="580">
        <v>966.8983510687649</v>
      </c>
      <c r="AJ9" s="580">
        <v>1087.282313372051</v>
      </c>
      <c r="AK9" s="580">
        <v>1377.7133429900855</v>
      </c>
      <c r="AL9" s="580">
        <v>1363.1464219297941</v>
      </c>
      <c r="AM9" s="580">
        <v>1802.8940565380001</v>
      </c>
      <c r="AN9" s="580">
        <v>1409.6897676626961</v>
      </c>
      <c r="AO9" s="580">
        <v>1707.5069506500056</v>
      </c>
    </row>
    <row r="10" spans="1:41" x14ac:dyDescent="0.2">
      <c r="B10" s="565" t="s">
        <v>124</v>
      </c>
      <c r="C10" s="581">
        <v>284.64</v>
      </c>
      <c r="D10" s="581">
        <v>418.47</v>
      </c>
      <c r="E10" s="68">
        <v>533.71215514152641</v>
      </c>
      <c r="F10" s="68">
        <v>364.75109809663246</v>
      </c>
      <c r="G10" s="68">
        <v>361.79060665362033</v>
      </c>
      <c r="H10" s="68">
        <v>514.66843231129667</v>
      </c>
      <c r="I10" s="68">
        <v>433.23</v>
      </c>
      <c r="J10" s="68">
        <v>306.26146617064961</v>
      </c>
      <c r="K10" s="68">
        <v>453.5298140077046</v>
      </c>
      <c r="L10" s="68">
        <v>528.20695252544169</v>
      </c>
      <c r="M10" s="68">
        <v>411.13660696586584</v>
      </c>
      <c r="N10" s="580">
        <v>533.92633403596574</v>
      </c>
      <c r="O10" s="580">
        <v>409.78370024953472</v>
      </c>
      <c r="P10" s="580">
        <v>433.20867342692623</v>
      </c>
      <c r="Q10" s="580">
        <v>424.87350715433161</v>
      </c>
      <c r="R10" s="580">
        <v>648.0756555108369</v>
      </c>
      <c r="S10" s="580">
        <v>708.57400195944854</v>
      </c>
      <c r="T10" s="580">
        <v>882.4124498732624</v>
      </c>
      <c r="U10" s="580">
        <v>1169.2960362220392</v>
      </c>
      <c r="V10" s="274" t="s">
        <v>11</v>
      </c>
      <c r="W10" s="274" t="s">
        <v>11</v>
      </c>
      <c r="X10" s="274" t="s">
        <v>11</v>
      </c>
      <c r="Y10" s="274" t="s">
        <v>11</v>
      </c>
      <c r="Z10" s="274" t="s">
        <v>11</v>
      </c>
      <c r="AA10" s="274" t="s">
        <v>11</v>
      </c>
      <c r="AB10" s="274" t="s">
        <v>11</v>
      </c>
      <c r="AC10" s="274" t="s">
        <v>11</v>
      </c>
      <c r="AD10" s="274" t="s">
        <v>11</v>
      </c>
      <c r="AE10" s="274" t="s">
        <v>11</v>
      </c>
      <c r="AF10" s="274" t="s">
        <v>11</v>
      </c>
      <c r="AG10" s="274" t="s">
        <v>11</v>
      </c>
      <c r="AH10" s="274" t="s">
        <v>11</v>
      </c>
      <c r="AI10" s="274" t="s">
        <v>11</v>
      </c>
      <c r="AJ10" s="274" t="s">
        <v>11</v>
      </c>
      <c r="AK10" s="274" t="s">
        <v>11</v>
      </c>
      <c r="AL10" s="274" t="s">
        <v>11</v>
      </c>
      <c r="AM10" s="274" t="s">
        <v>11</v>
      </c>
      <c r="AN10" s="274" t="s">
        <v>11</v>
      </c>
      <c r="AO10" s="274" t="s">
        <v>11</v>
      </c>
    </row>
    <row r="11" spans="1:41" x14ac:dyDescent="0.2">
      <c r="A11" s="519"/>
      <c r="B11" s="565" t="s">
        <v>114</v>
      </c>
      <c r="C11" s="581">
        <v>378.06</v>
      </c>
      <c r="D11" s="581">
        <v>396.62</v>
      </c>
      <c r="E11" s="68">
        <v>450.9736543354864</v>
      </c>
      <c r="F11" s="68">
        <v>440.91</v>
      </c>
      <c r="G11" s="68">
        <v>428.64</v>
      </c>
      <c r="H11" s="68">
        <v>507.15</v>
      </c>
      <c r="I11" s="68">
        <v>443.2</v>
      </c>
      <c r="J11" s="68">
        <v>536.92899571824694</v>
      </c>
      <c r="K11" s="68">
        <v>570.01209171217988</v>
      </c>
      <c r="L11" s="68">
        <v>596.94290548504171</v>
      </c>
      <c r="M11" s="68">
        <v>772.87717525555604</v>
      </c>
      <c r="N11" s="580">
        <v>620.52111926628265</v>
      </c>
      <c r="O11" s="580">
        <v>567.95048737530067</v>
      </c>
      <c r="P11" s="580">
        <v>505.55799746457666</v>
      </c>
      <c r="Q11" s="580">
        <v>458.84327733343338</v>
      </c>
      <c r="R11" s="580">
        <v>544.46506727157407</v>
      </c>
      <c r="S11" s="580">
        <v>470.48322130711784</v>
      </c>
      <c r="T11" s="580">
        <v>444.5680224009148</v>
      </c>
      <c r="U11" s="580">
        <v>511.54264074349908</v>
      </c>
      <c r="V11" s="580">
        <v>539.59660797509957</v>
      </c>
      <c r="W11" s="580">
        <v>654.14281180204364</v>
      </c>
      <c r="X11" s="580">
        <v>680.23756186937214</v>
      </c>
      <c r="Y11" s="580">
        <v>680.96158231682375</v>
      </c>
      <c r="Z11" s="580">
        <v>778.67788907528632</v>
      </c>
      <c r="AA11" s="580">
        <v>738.49637627344487</v>
      </c>
      <c r="AB11" s="580">
        <v>816.23773364147985</v>
      </c>
      <c r="AC11" s="580">
        <v>730.92592692976211</v>
      </c>
      <c r="AD11" s="580">
        <v>786.84099350458871</v>
      </c>
      <c r="AE11" s="580">
        <v>847.28742072152966</v>
      </c>
      <c r="AF11" s="580">
        <v>756.1800801640278</v>
      </c>
      <c r="AG11" s="580">
        <v>868.10265207919872</v>
      </c>
      <c r="AH11" s="580">
        <v>777.86043038682146</v>
      </c>
      <c r="AI11" s="580">
        <v>745.7000341936664</v>
      </c>
      <c r="AJ11" s="580">
        <v>878.87771572931354</v>
      </c>
      <c r="AK11" s="580">
        <v>836.4434970167132</v>
      </c>
      <c r="AL11" s="580">
        <v>922.99002660126803</v>
      </c>
      <c r="AM11" s="580">
        <v>879.36877164047144</v>
      </c>
      <c r="AN11" s="580">
        <v>1146.0278598532932</v>
      </c>
      <c r="AO11" s="580">
        <v>937.31870126099568</v>
      </c>
    </row>
    <row r="12" spans="1:41" x14ac:dyDescent="0.2">
      <c r="B12" s="565" t="s">
        <v>81</v>
      </c>
      <c r="C12" s="581">
        <v>642.5</v>
      </c>
      <c r="D12" s="581">
        <v>645.37</v>
      </c>
      <c r="E12" s="68">
        <v>850.09851863472352</v>
      </c>
      <c r="F12" s="68">
        <v>742.06425445618527</v>
      </c>
      <c r="G12" s="68">
        <v>679.71308926572408</v>
      </c>
      <c r="H12" s="68">
        <v>811.61672497591906</v>
      </c>
      <c r="I12" s="68">
        <v>781.72</v>
      </c>
      <c r="J12" s="68">
        <v>867.01357952973967</v>
      </c>
      <c r="K12" s="68">
        <v>913.80258240678359</v>
      </c>
      <c r="L12" s="68">
        <v>712.52895536531673</v>
      </c>
      <c r="M12" s="68">
        <v>869.77631726543018</v>
      </c>
      <c r="N12" s="580">
        <v>1429.9206506816702</v>
      </c>
      <c r="O12" s="580">
        <v>1211.6069054175412</v>
      </c>
      <c r="P12" s="580">
        <v>1138.2545992329631</v>
      </c>
      <c r="Q12" s="580">
        <v>1166.7221929307614</v>
      </c>
      <c r="R12" s="580">
        <v>1012.1540034920861</v>
      </c>
      <c r="S12" s="580">
        <v>1019.2144530294446</v>
      </c>
      <c r="T12" s="580">
        <v>1142.9961143720045</v>
      </c>
      <c r="U12" s="580">
        <v>1186.1665293793183</v>
      </c>
      <c r="V12" s="580">
        <v>1314.6348713467628</v>
      </c>
      <c r="W12" s="580">
        <v>1526.5720396479953</v>
      </c>
      <c r="X12" s="580">
        <v>1454.8575460097534</v>
      </c>
      <c r="Y12" s="580">
        <v>1661.5590886636587</v>
      </c>
      <c r="Z12" s="580">
        <v>1851.8692831112669</v>
      </c>
      <c r="AA12" s="580">
        <v>2010.1420509885909</v>
      </c>
      <c r="AB12" s="580">
        <v>1966.9290499422498</v>
      </c>
      <c r="AC12" s="580">
        <v>2029.3163850326232</v>
      </c>
      <c r="AD12" s="580">
        <v>2122.3677331064282</v>
      </c>
      <c r="AE12" s="580">
        <v>2056.2465394765104</v>
      </c>
      <c r="AF12" s="580">
        <v>1393.8169494918518</v>
      </c>
      <c r="AG12" s="580">
        <v>1287.4334072631882</v>
      </c>
      <c r="AH12" s="580">
        <v>1189.5670325581082</v>
      </c>
      <c r="AI12" s="580">
        <v>1249.9503986164946</v>
      </c>
      <c r="AJ12" s="580">
        <v>1130.1794699603563</v>
      </c>
      <c r="AK12" s="580">
        <v>1415.0429865786025</v>
      </c>
      <c r="AL12" s="580">
        <v>1434.2220333938444</v>
      </c>
      <c r="AM12" s="580">
        <v>1328.636967931418</v>
      </c>
      <c r="AN12" s="580">
        <v>1869.6927247368656</v>
      </c>
      <c r="AO12" s="580">
        <v>1973.8669335904419</v>
      </c>
    </row>
    <row r="13" spans="1:41" x14ac:dyDescent="0.2">
      <c r="B13" s="565" t="s">
        <v>113</v>
      </c>
      <c r="C13" s="581">
        <v>1363.77</v>
      </c>
      <c r="D13" s="581">
        <v>1370.67</v>
      </c>
      <c r="E13" s="581">
        <v>1387.55</v>
      </c>
      <c r="F13" s="581">
        <v>1447.4976779819549</v>
      </c>
      <c r="G13" s="581">
        <v>1398.8457402626398</v>
      </c>
      <c r="H13" s="581">
        <v>1467.8059308795691</v>
      </c>
      <c r="I13" s="581">
        <v>1527.764834344872</v>
      </c>
      <c r="J13" s="68">
        <v>1466.4788172788744</v>
      </c>
      <c r="K13" s="68">
        <v>1481.7656722175893</v>
      </c>
      <c r="L13" s="68">
        <v>1520.3884573384387</v>
      </c>
      <c r="M13" s="68">
        <v>1593.2000599740825</v>
      </c>
      <c r="N13" s="580">
        <v>1607.577426611582</v>
      </c>
      <c r="O13" s="580">
        <v>1571.7475689851874</v>
      </c>
      <c r="P13" s="580">
        <v>1586.3633305996814</v>
      </c>
      <c r="Q13" s="580">
        <v>1610.6626331914017</v>
      </c>
      <c r="R13" s="580">
        <v>1664.1494907664617</v>
      </c>
      <c r="S13" s="580">
        <v>1622.6375714027004</v>
      </c>
      <c r="T13" s="580">
        <v>1622.9210278272626</v>
      </c>
      <c r="U13" s="580">
        <v>1465.3448892299573</v>
      </c>
      <c r="V13" s="580">
        <v>1432.6814552533317</v>
      </c>
      <c r="W13" s="580">
        <v>1493.6011557500724</v>
      </c>
      <c r="X13" s="580">
        <v>1454.065113069802</v>
      </c>
      <c r="Y13" s="580">
        <v>1454.5753845659242</v>
      </c>
      <c r="Z13" s="580">
        <v>1483.0966170883326</v>
      </c>
      <c r="AA13" s="580">
        <v>1501.691664582683</v>
      </c>
      <c r="AB13" s="580">
        <v>1567.3779763312109</v>
      </c>
      <c r="AC13" s="580">
        <v>1597.0858890178019</v>
      </c>
      <c r="AD13" s="580">
        <v>1456.9638772649093</v>
      </c>
      <c r="AE13" s="580">
        <v>1465.1166474348149</v>
      </c>
      <c r="AF13" s="580">
        <v>1491.8512623786091</v>
      </c>
      <c r="AG13" s="580">
        <v>1493.7438500350827</v>
      </c>
      <c r="AH13" s="580">
        <v>1484.5520517738839</v>
      </c>
      <c r="AI13" s="580">
        <v>1480.9876319942825</v>
      </c>
      <c r="AJ13" s="580">
        <v>1500.9713830472624</v>
      </c>
      <c r="AK13" s="580">
        <v>1519.8349349964385</v>
      </c>
      <c r="AL13" s="580">
        <v>1549.6060853449901</v>
      </c>
      <c r="AM13" s="580">
        <v>1542.6353650674025</v>
      </c>
      <c r="AN13" s="580">
        <v>1618.8639218930916</v>
      </c>
      <c r="AO13" s="580">
        <v>1685.6395209093753</v>
      </c>
    </row>
    <row r="14" spans="1:41" x14ac:dyDescent="0.2">
      <c r="B14" s="565" t="s">
        <v>112</v>
      </c>
      <c r="C14" s="581">
        <v>510.45</v>
      </c>
      <c r="D14" s="581">
        <v>543.88</v>
      </c>
      <c r="E14" s="68">
        <v>613.22275003209654</v>
      </c>
      <c r="F14" s="68">
        <v>722.34209493919184</v>
      </c>
      <c r="G14" s="68">
        <v>909.31257619806809</v>
      </c>
      <c r="H14" s="68">
        <v>443.39775864869256</v>
      </c>
      <c r="I14" s="68">
        <v>598.35</v>
      </c>
      <c r="J14" s="68">
        <v>522.33216733927213</v>
      </c>
      <c r="K14" s="68">
        <v>422.86623638902302</v>
      </c>
      <c r="L14" s="68">
        <v>553.70509417636072</v>
      </c>
      <c r="M14" s="68">
        <v>481.6712872860295</v>
      </c>
      <c r="N14" s="580">
        <v>742.48557691053145</v>
      </c>
      <c r="O14" s="580">
        <v>730.48836910143825</v>
      </c>
      <c r="P14" s="580">
        <v>916.00432398559713</v>
      </c>
      <c r="Q14" s="580">
        <v>720.77058063297204</v>
      </c>
      <c r="R14" s="580">
        <v>923.08612268956188</v>
      </c>
      <c r="S14" s="580">
        <v>1188.2631806952725</v>
      </c>
      <c r="T14" s="580">
        <v>1102.8799643771492</v>
      </c>
      <c r="U14" s="580">
        <v>1192.0336034018508</v>
      </c>
      <c r="V14" s="580">
        <v>1201.7287892538152</v>
      </c>
      <c r="W14" s="580">
        <v>1200.5583119146065</v>
      </c>
      <c r="X14" s="580">
        <v>1199.0977275430212</v>
      </c>
      <c r="Y14" s="580">
        <v>1199.0977275430212</v>
      </c>
      <c r="Z14" s="580">
        <v>1200.7486486720077</v>
      </c>
      <c r="AA14" s="580">
        <v>1200.3973313854024</v>
      </c>
      <c r="AB14" s="580">
        <v>1190.6299977460103</v>
      </c>
      <c r="AC14" s="580">
        <v>1199.0233375940049</v>
      </c>
      <c r="AD14" s="580">
        <v>1201.0794459453437</v>
      </c>
      <c r="AE14" s="580">
        <v>1201.0794459453437</v>
      </c>
      <c r="AF14" s="580">
        <v>1201.9487989170925</v>
      </c>
      <c r="AG14" s="580">
        <v>1201.9487989170925</v>
      </c>
      <c r="AH14" s="274" t="s">
        <v>11</v>
      </c>
      <c r="AI14" s="274" t="s">
        <v>11</v>
      </c>
      <c r="AJ14" s="274" t="s">
        <v>11</v>
      </c>
      <c r="AK14" s="274" t="s">
        <v>11</v>
      </c>
      <c r="AL14" s="274" t="s">
        <v>11</v>
      </c>
      <c r="AM14" s="274" t="s">
        <v>11</v>
      </c>
      <c r="AN14" s="274" t="s">
        <v>11</v>
      </c>
      <c r="AO14" s="274" t="s">
        <v>11</v>
      </c>
    </row>
    <row r="15" spans="1:41" x14ac:dyDescent="0.2">
      <c r="B15" s="565" t="s">
        <v>111</v>
      </c>
      <c r="C15" s="581">
        <v>614.82000000000005</v>
      </c>
      <c r="D15" s="581">
        <v>745.92</v>
      </c>
      <c r="E15" s="68">
        <v>807.04063205417617</v>
      </c>
      <c r="F15" s="68">
        <v>946.20557156580219</v>
      </c>
      <c r="G15" s="68">
        <v>891.304347826087</v>
      </c>
      <c r="H15" s="68">
        <v>836.86440677966107</v>
      </c>
      <c r="I15" s="68">
        <v>978.01</v>
      </c>
      <c r="J15" s="68">
        <v>840.56795019644665</v>
      </c>
      <c r="K15" s="68">
        <v>737.45562521974102</v>
      </c>
      <c r="L15" s="68">
        <v>912.68965937954943</v>
      </c>
      <c r="M15" s="68">
        <v>916.73476499725518</v>
      </c>
      <c r="N15" s="580">
        <v>913.38677476374437</v>
      </c>
      <c r="O15" s="580">
        <v>898.1884993738413</v>
      </c>
      <c r="P15" s="580">
        <v>979.11068223988889</v>
      </c>
      <c r="Q15" s="580">
        <v>852.76961997110266</v>
      </c>
      <c r="R15" s="580">
        <v>697.11297193843666</v>
      </c>
      <c r="S15" s="580">
        <v>887.94201866077174</v>
      </c>
      <c r="T15" s="580">
        <v>600.54149428359199</v>
      </c>
      <c r="U15" s="580">
        <v>846.37782070897913</v>
      </c>
      <c r="V15" s="580">
        <v>732.88503104633867</v>
      </c>
      <c r="W15" s="580">
        <v>597.8092216321719</v>
      </c>
      <c r="X15" s="580">
        <v>803.48451747741512</v>
      </c>
      <c r="Y15" s="580">
        <v>790.73788302880541</v>
      </c>
      <c r="Z15" s="580">
        <v>861.25778867093936</v>
      </c>
      <c r="AA15" s="580">
        <v>687.41473661042858</v>
      </c>
      <c r="AB15" s="580">
        <v>1047.7694051162996</v>
      </c>
      <c r="AC15" s="580">
        <v>927.97053070620916</v>
      </c>
      <c r="AD15" s="580">
        <v>873.01948020765485</v>
      </c>
      <c r="AE15" s="580">
        <v>784.55416649509323</v>
      </c>
      <c r="AF15" s="580">
        <v>579.16400316567263</v>
      </c>
      <c r="AG15" s="580">
        <v>583.78031528294048</v>
      </c>
      <c r="AH15" s="580">
        <v>801.89326479419549</v>
      </c>
      <c r="AI15" s="580">
        <v>763.85402131160095</v>
      </c>
      <c r="AJ15" s="580">
        <v>696.20289316255798</v>
      </c>
      <c r="AK15" s="580">
        <v>854.95559034798123</v>
      </c>
      <c r="AL15" s="580">
        <v>1055.0752930683384</v>
      </c>
      <c r="AM15" s="580">
        <v>1210.9395769382004</v>
      </c>
      <c r="AN15" s="580">
        <v>1186.7933204577798</v>
      </c>
      <c r="AO15" s="580">
        <v>1379.240114953305</v>
      </c>
    </row>
    <row r="16" spans="1:41" ht="13.5" thickBot="1" x14ac:dyDescent="0.25">
      <c r="A16" s="4"/>
      <c r="B16" s="58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x14ac:dyDescent="0.2">
      <c r="B17" s="565"/>
      <c r="V17" s="12"/>
      <c r="W17" s="12"/>
      <c r="X17" s="12"/>
      <c r="AE17" s="47"/>
      <c r="AF17" s="47"/>
      <c r="AG17" s="47"/>
      <c r="AH17" s="47"/>
      <c r="AI17" s="47"/>
      <c r="AJ17" s="47"/>
      <c r="AK17" s="47"/>
      <c r="AL17" s="47"/>
    </row>
    <row r="18" spans="1:41" ht="13.5" thickBot="1" x14ac:dyDescent="0.25">
      <c r="A18" s="232" t="s">
        <v>42</v>
      </c>
      <c r="B18" s="565"/>
      <c r="V18" s="12"/>
      <c r="W18" s="12"/>
      <c r="X18" s="12"/>
      <c r="AE18" s="47"/>
      <c r="AF18" s="47"/>
      <c r="AG18" s="47"/>
      <c r="AH18" s="47"/>
      <c r="AI18" s="47"/>
      <c r="AJ18" s="47"/>
      <c r="AK18" s="47"/>
      <c r="AL18" s="47"/>
    </row>
    <row r="19" spans="1:41" x14ac:dyDescent="0.2">
      <c r="A19" s="180" t="s">
        <v>129</v>
      </c>
      <c r="B19" s="583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569"/>
      <c r="O19" s="569"/>
      <c r="P19" s="569"/>
      <c r="Q19" s="569"/>
      <c r="R19" s="199"/>
      <c r="S19" s="199"/>
      <c r="T19" s="199"/>
      <c r="U19" s="199"/>
      <c r="V19" s="199"/>
      <c r="W19" s="199"/>
      <c r="X19" s="199"/>
      <c r="Y19" s="199"/>
      <c r="Z19" s="199"/>
      <c r="AA19" s="584"/>
      <c r="AB19" s="584"/>
      <c r="AC19" s="584"/>
      <c r="AD19" s="584"/>
      <c r="AE19" s="584"/>
      <c r="AF19" s="584"/>
      <c r="AG19" s="584"/>
      <c r="AH19" s="584"/>
      <c r="AI19" s="584"/>
      <c r="AJ19" s="584"/>
      <c r="AK19" s="584"/>
      <c r="AL19" s="584"/>
      <c r="AM19" s="584"/>
      <c r="AN19" s="584"/>
      <c r="AO19" s="584"/>
    </row>
    <row r="20" spans="1:41" x14ac:dyDescent="0.2">
      <c r="B20" s="565" t="s">
        <v>125</v>
      </c>
      <c r="C20" s="27">
        <v>45.712000000000003</v>
      </c>
      <c r="D20" s="27">
        <v>55.869</v>
      </c>
      <c r="E20" s="67">
        <v>69.059186000000011</v>
      </c>
      <c r="F20" s="67">
        <v>63.929000000000002</v>
      </c>
      <c r="G20" s="67">
        <v>65.009932747830007</v>
      </c>
      <c r="H20" s="67">
        <v>81.820482137942918</v>
      </c>
      <c r="I20" s="67">
        <v>73.057040962922642</v>
      </c>
      <c r="J20" s="585">
        <v>59.650678852659844</v>
      </c>
      <c r="K20" s="585">
        <v>59.268323228407596</v>
      </c>
      <c r="L20" s="585">
        <v>68.885445191043857</v>
      </c>
      <c r="M20" s="585">
        <v>61.863682227879046</v>
      </c>
      <c r="N20" s="544">
        <v>82.047404294021646</v>
      </c>
      <c r="O20" s="544">
        <v>60.899535466812829</v>
      </c>
      <c r="P20" s="544">
        <v>63.144402819739412</v>
      </c>
      <c r="Q20" s="544">
        <v>66.321379164168107</v>
      </c>
      <c r="R20" s="544">
        <v>84.327852532226487</v>
      </c>
      <c r="S20" s="544">
        <v>78.707023209300729</v>
      </c>
      <c r="T20" s="544">
        <v>79.615516803597643</v>
      </c>
      <c r="U20" s="544">
        <v>78.234451727262652</v>
      </c>
      <c r="V20" s="544">
        <v>58.654053801775731</v>
      </c>
      <c r="W20" s="544">
        <v>68.495411526954214</v>
      </c>
      <c r="X20" s="544">
        <v>82.855318293351331</v>
      </c>
      <c r="Y20" s="544">
        <v>86.010371237145392</v>
      </c>
      <c r="Z20" s="544">
        <v>95.634218922973758</v>
      </c>
      <c r="AA20" s="544">
        <v>89.803569074817716</v>
      </c>
      <c r="AB20" s="544">
        <v>115.20580776100056</v>
      </c>
      <c r="AC20" s="544">
        <v>94.228818491111852</v>
      </c>
      <c r="AD20" s="544">
        <v>96.662594511925064</v>
      </c>
      <c r="AE20" s="544">
        <v>108.4774822845077</v>
      </c>
      <c r="AF20" s="544">
        <v>117.84705884987453</v>
      </c>
      <c r="AG20" s="544">
        <v>119.23492585266348</v>
      </c>
      <c r="AH20" s="544">
        <v>82.554165668054296</v>
      </c>
      <c r="AI20" s="544">
        <v>82.652759009040111</v>
      </c>
      <c r="AJ20" s="544">
        <v>72.623572903264773</v>
      </c>
      <c r="AK20" s="544">
        <v>83.849114419607616</v>
      </c>
      <c r="AL20" s="544">
        <v>88.907277086331945</v>
      </c>
      <c r="AM20" s="544">
        <v>123.17211436173761</v>
      </c>
      <c r="AN20" s="544">
        <v>96.317761134482467</v>
      </c>
      <c r="AO20" s="544">
        <v>108.3271114864372</v>
      </c>
    </row>
    <row r="21" spans="1:41" x14ac:dyDescent="0.2">
      <c r="B21" s="565" t="s">
        <v>124</v>
      </c>
      <c r="C21" s="27">
        <v>7.173</v>
      </c>
      <c r="D21" s="27">
        <v>10.670999999999999</v>
      </c>
      <c r="E21" s="67">
        <v>11.916725000000001</v>
      </c>
      <c r="F21" s="67">
        <v>7.9720000000000004</v>
      </c>
      <c r="G21" s="67">
        <v>7.5147474391190636</v>
      </c>
      <c r="H21" s="67">
        <v>10.364878235955233</v>
      </c>
      <c r="I21" s="67">
        <v>8.0688941679245829</v>
      </c>
      <c r="J21" s="585">
        <v>4.308712939573665</v>
      </c>
      <c r="K21" s="585">
        <v>5.3905257893487182</v>
      </c>
      <c r="L21" s="585">
        <v>5.6966528238082059</v>
      </c>
      <c r="M21" s="585">
        <v>4.1466029436952763</v>
      </c>
      <c r="N21" s="544">
        <v>3.6907123913902096</v>
      </c>
      <c r="O21" s="544">
        <v>1.4223523942330134</v>
      </c>
      <c r="P21" s="544">
        <v>0.82344304644990141</v>
      </c>
      <c r="Q21" s="544">
        <v>0.87438967772361431</v>
      </c>
      <c r="R21" s="544">
        <v>0.62425458266809208</v>
      </c>
      <c r="S21" s="544">
        <v>0.35001498162891409</v>
      </c>
      <c r="T21" s="544">
        <v>0.4358861270346055</v>
      </c>
      <c r="U21" s="544">
        <v>0.60735715318570049</v>
      </c>
      <c r="V21" s="586" t="s">
        <v>11</v>
      </c>
      <c r="W21" s="586" t="s">
        <v>11</v>
      </c>
      <c r="X21" s="586" t="s">
        <v>11</v>
      </c>
      <c r="Y21" s="586" t="s">
        <v>11</v>
      </c>
      <c r="Z21" s="586" t="s">
        <v>11</v>
      </c>
      <c r="AA21" s="586" t="s">
        <v>11</v>
      </c>
      <c r="AB21" s="586" t="s">
        <v>11</v>
      </c>
      <c r="AC21" s="586" t="s">
        <v>11</v>
      </c>
      <c r="AD21" s="586" t="s">
        <v>11</v>
      </c>
      <c r="AE21" s="586" t="s">
        <v>11</v>
      </c>
      <c r="AF21" s="586" t="s">
        <v>11</v>
      </c>
      <c r="AG21" s="586" t="s">
        <v>11</v>
      </c>
      <c r="AH21" s="586" t="s">
        <v>11</v>
      </c>
      <c r="AI21" s="586" t="s">
        <v>11</v>
      </c>
      <c r="AJ21" s="586" t="s">
        <v>11</v>
      </c>
      <c r="AK21" s="586" t="s">
        <v>11</v>
      </c>
      <c r="AL21" s="586" t="s">
        <v>11</v>
      </c>
      <c r="AM21" s="586" t="s">
        <v>11</v>
      </c>
      <c r="AN21" s="586" t="s">
        <v>11</v>
      </c>
      <c r="AO21" s="586" t="s">
        <v>11</v>
      </c>
    </row>
    <row r="22" spans="1:41" x14ac:dyDescent="0.2">
      <c r="A22" s="519"/>
      <c r="B22" s="565" t="s">
        <v>114</v>
      </c>
      <c r="C22" s="27">
        <v>25.536999999999999</v>
      </c>
      <c r="D22" s="27">
        <v>28.437999999999999</v>
      </c>
      <c r="E22" s="67">
        <v>34.560366000000002</v>
      </c>
      <c r="F22" s="67">
        <v>44.488944169251745</v>
      </c>
      <c r="G22" s="67">
        <v>44.018216455284858</v>
      </c>
      <c r="H22" s="67">
        <v>55.242546460253493</v>
      </c>
      <c r="I22" s="67">
        <v>50.837881881904629</v>
      </c>
      <c r="J22" s="585">
        <v>48.562985447229309</v>
      </c>
      <c r="K22" s="585">
        <v>59.410545400660524</v>
      </c>
      <c r="L22" s="585">
        <v>49.661441288871806</v>
      </c>
      <c r="M22" s="585">
        <v>68.310362696374696</v>
      </c>
      <c r="N22" s="544">
        <v>53.124426375296565</v>
      </c>
      <c r="O22" s="544">
        <v>46.41470874222415</v>
      </c>
      <c r="P22" s="544">
        <v>42.369835154451884</v>
      </c>
      <c r="Q22" s="544">
        <v>38.470539090502719</v>
      </c>
      <c r="R22" s="544">
        <v>43.473982831596977</v>
      </c>
      <c r="S22" s="544">
        <v>33.616455379768098</v>
      </c>
      <c r="T22" s="544">
        <v>32.718177330973802</v>
      </c>
      <c r="U22" s="544">
        <v>39.376342620226545</v>
      </c>
      <c r="V22" s="544">
        <v>33.109801650385386</v>
      </c>
      <c r="W22" s="544">
        <v>39.171379856329978</v>
      </c>
      <c r="X22" s="544">
        <v>38.434769115992026</v>
      </c>
      <c r="Y22" s="544">
        <v>33.666740629743764</v>
      </c>
      <c r="Z22" s="544">
        <v>38.096815723008383</v>
      </c>
      <c r="AA22" s="544">
        <v>42.575793084916647</v>
      </c>
      <c r="AB22" s="544">
        <v>52.759974627117977</v>
      </c>
      <c r="AC22" s="544">
        <v>48.574413400044271</v>
      </c>
      <c r="AD22" s="544">
        <v>49.767692839165235</v>
      </c>
      <c r="AE22" s="544">
        <v>49.047774210727901</v>
      </c>
      <c r="AF22" s="544">
        <v>42.716612728465932</v>
      </c>
      <c r="AG22" s="544">
        <v>46.530302151445049</v>
      </c>
      <c r="AH22" s="544">
        <v>41.199377695438002</v>
      </c>
      <c r="AI22" s="544">
        <v>39.296527551920732</v>
      </c>
      <c r="AJ22" s="544">
        <v>48.408584582370587</v>
      </c>
      <c r="AK22" s="544">
        <v>48.714469266253374</v>
      </c>
      <c r="AL22" s="544">
        <v>53.911847453780062</v>
      </c>
      <c r="AM22" s="544">
        <v>48.358401379587846</v>
      </c>
      <c r="AN22" s="544">
        <v>48.992691008728279</v>
      </c>
      <c r="AO22" s="544">
        <v>43.565401586234501</v>
      </c>
    </row>
    <row r="23" spans="1:41" x14ac:dyDescent="0.2">
      <c r="B23" s="565" t="s">
        <v>81</v>
      </c>
      <c r="C23" s="27">
        <v>30.638999999999999</v>
      </c>
      <c r="D23" s="27">
        <v>30.138999999999999</v>
      </c>
      <c r="E23" s="67">
        <v>37.932245999999999</v>
      </c>
      <c r="F23" s="67">
        <v>34.762</v>
      </c>
      <c r="G23" s="67">
        <v>33.297754325212075</v>
      </c>
      <c r="H23" s="67">
        <v>41.747078666007361</v>
      </c>
      <c r="I23" s="67">
        <v>38.338171132428947</v>
      </c>
      <c r="J23" s="585">
        <v>38.38466969077006</v>
      </c>
      <c r="K23" s="585">
        <v>33.917972317015213</v>
      </c>
      <c r="L23" s="585">
        <v>23.564618580341865</v>
      </c>
      <c r="M23" s="585">
        <v>25.835356676131422</v>
      </c>
      <c r="N23" s="544">
        <v>37.899255385237524</v>
      </c>
      <c r="O23" s="544">
        <v>29.25901984161683</v>
      </c>
      <c r="P23" s="544">
        <v>23.421592296479435</v>
      </c>
      <c r="Q23" s="544">
        <v>23.223256233755464</v>
      </c>
      <c r="R23" s="544">
        <v>18.964458650210734</v>
      </c>
      <c r="S23" s="544">
        <v>21.345508313356365</v>
      </c>
      <c r="T23" s="544">
        <v>18.316031856298753</v>
      </c>
      <c r="U23" s="544">
        <v>19.749104244896941</v>
      </c>
      <c r="V23" s="544">
        <v>13.736235644606316</v>
      </c>
      <c r="W23" s="544">
        <v>12.343542779627752</v>
      </c>
      <c r="X23" s="544">
        <v>11.91754921286141</v>
      </c>
      <c r="Y23" s="544">
        <v>12.992155862563527</v>
      </c>
      <c r="Z23" s="544">
        <v>13.626576877880355</v>
      </c>
      <c r="AA23" s="544">
        <v>13.591214556692302</v>
      </c>
      <c r="AB23" s="544">
        <v>14.410663724508289</v>
      </c>
      <c r="AC23" s="544">
        <v>13.912028557601779</v>
      </c>
      <c r="AD23" s="544">
        <v>15.504799828579745</v>
      </c>
      <c r="AE23" s="544">
        <v>17.688405600037122</v>
      </c>
      <c r="AF23" s="544">
        <v>16.480632156591973</v>
      </c>
      <c r="AG23" s="544">
        <v>17.209161697509288</v>
      </c>
      <c r="AH23" s="544">
        <v>16.920936776271184</v>
      </c>
      <c r="AI23" s="544">
        <v>16.922896207840434</v>
      </c>
      <c r="AJ23" s="544">
        <v>17.079975210972652</v>
      </c>
      <c r="AK23" s="544">
        <v>18.29561084648768</v>
      </c>
      <c r="AL23" s="544">
        <v>21.061124211071771</v>
      </c>
      <c r="AM23" s="544">
        <v>20.101981077456962</v>
      </c>
      <c r="AN23" s="544">
        <v>18.265688164489923</v>
      </c>
      <c r="AO23" s="544">
        <v>22.331080743278434</v>
      </c>
    </row>
    <row r="24" spans="1:41" x14ac:dyDescent="0.2">
      <c r="B24" s="565" t="s">
        <v>113</v>
      </c>
      <c r="C24" s="27">
        <v>134.69399999999999</v>
      </c>
      <c r="D24" s="27">
        <v>138.71199999999999</v>
      </c>
      <c r="E24" s="67">
        <v>144.02769000000001</v>
      </c>
      <c r="F24" s="585">
        <v>149.24644828480001</v>
      </c>
      <c r="G24" s="585">
        <v>149.51090584359886</v>
      </c>
      <c r="H24" s="585">
        <v>162.71751908898332</v>
      </c>
      <c r="I24" s="585">
        <v>155.03142308032972</v>
      </c>
      <c r="J24" s="585">
        <v>155.41458008630957</v>
      </c>
      <c r="K24" s="585">
        <v>146.5116622385213</v>
      </c>
      <c r="L24" s="585">
        <v>151.53243280180541</v>
      </c>
      <c r="M24" s="585">
        <v>161.72077860810793</v>
      </c>
      <c r="N24" s="544">
        <v>171.29464917209077</v>
      </c>
      <c r="O24" s="544">
        <v>168.74073949590667</v>
      </c>
      <c r="P24" s="544">
        <v>174.45554819270814</v>
      </c>
      <c r="Q24" s="544">
        <v>168.55906588874655</v>
      </c>
      <c r="R24" s="544">
        <v>149.54546568874653</v>
      </c>
      <c r="S24" s="544">
        <v>150.29842768874653</v>
      </c>
      <c r="T24" s="544">
        <v>137.44842768874653</v>
      </c>
      <c r="U24" s="544">
        <v>118.69293602762653</v>
      </c>
      <c r="V24" s="544">
        <v>106.01842768874654</v>
      </c>
      <c r="W24" s="544">
        <v>104.01737168874654</v>
      </c>
      <c r="X24" s="544">
        <v>98.876427688746531</v>
      </c>
      <c r="Y24" s="544">
        <v>104.72942768874654</v>
      </c>
      <c r="Z24" s="544">
        <v>104.03922768874654</v>
      </c>
      <c r="AA24" s="544">
        <v>104.18736768874655</v>
      </c>
      <c r="AB24" s="544">
        <v>113.32142768874654</v>
      </c>
      <c r="AC24" s="544">
        <v>119.37258768874655</v>
      </c>
      <c r="AD24" s="544">
        <v>124.46242900709247</v>
      </c>
      <c r="AE24" s="544">
        <v>125.24427693321586</v>
      </c>
      <c r="AF24" s="544">
        <v>141.51217120285321</v>
      </c>
      <c r="AG24" s="544">
        <v>154.14985099507643</v>
      </c>
      <c r="AH24" s="544">
        <v>148.17709909797128</v>
      </c>
      <c r="AI24" s="544">
        <v>147.58357647484931</v>
      </c>
      <c r="AJ24" s="544">
        <v>147.85918997260276</v>
      </c>
      <c r="AK24" s="544">
        <v>154.01926173897317</v>
      </c>
      <c r="AL24" s="544">
        <v>143.99890170091325</v>
      </c>
      <c r="AM24" s="544">
        <v>132.28721480140464</v>
      </c>
      <c r="AN24" s="544">
        <v>136.22411812975528</v>
      </c>
      <c r="AO24" s="544">
        <v>134.8544880014046</v>
      </c>
    </row>
    <row r="25" spans="1:41" x14ac:dyDescent="0.2">
      <c r="B25" s="565" t="s">
        <v>112</v>
      </c>
      <c r="C25" s="27">
        <v>4.5730000000000004</v>
      </c>
      <c r="D25" s="27">
        <v>4.351</v>
      </c>
      <c r="E25" s="67">
        <v>4.7763919999999995</v>
      </c>
      <c r="F25" s="67">
        <v>7.3650000000000002</v>
      </c>
      <c r="G25" s="67">
        <v>9.8618500419724597</v>
      </c>
      <c r="H25" s="67">
        <v>5.8258096592236415</v>
      </c>
      <c r="I25" s="67">
        <v>6.9739823532119392</v>
      </c>
      <c r="J25" s="585">
        <v>5.3199270077421197</v>
      </c>
      <c r="K25" s="585">
        <v>4.3475338687353116</v>
      </c>
      <c r="L25" s="585">
        <v>5.6625315902058553</v>
      </c>
      <c r="M25" s="585">
        <v>5.0417419915397312</v>
      </c>
      <c r="N25" s="544">
        <v>6.0430195743450081</v>
      </c>
      <c r="O25" s="544">
        <v>4.3080147731734408</v>
      </c>
      <c r="P25" s="544">
        <v>4.7661095760198986</v>
      </c>
      <c r="Q25" s="544">
        <v>3.3617486490247792</v>
      </c>
      <c r="R25" s="544">
        <v>2.402874165105656</v>
      </c>
      <c r="S25" s="544">
        <v>2.7043742263605743</v>
      </c>
      <c r="T25" s="544">
        <v>2.1131570287264898</v>
      </c>
      <c r="U25" s="544">
        <v>2.3312332974169232</v>
      </c>
      <c r="V25" s="544">
        <v>2.3274932974169231</v>
      </c>
      <c r="W25" s="544">
        <v>2.3273032974169232</v>
      </c>
      <c r="X25" s="544">
        <v>2.328500897416923</v>
      </c>
      <c r="Y25" s="544">
        <v>2.328500897416923</v>
      </c>
      <c r="Z25" s="544">
        <v>2.3286808974169229</v>
      </c>
      <c r="AA25" s="544">
        <v>2.3271832974169233</v>
      </c>
      <c r="AB25" s="544">
        <v>2.3284882974169232</v>
      </c>
      <c r="AC25" s="544">
        <v>2.3294316774169235</v>
      </c>
      <c r="AD25" s="544">
        <v>2.3265828174169232</v>
      </c>
      <c r="AE25" s="544">
        <v>2.3265828174169232</v>
      </c>
      <c r="AF25" s="544">
        <v>2.3253832974169231</v>
      </c>
      <c r="AG25" s="544">
        <v>2.3253832974169231</v>
      </c>
      <c r="AH25" s="586" t="s">
        <v>11</v>
      </c>
      <c r="AI25" s="586" t="s">
        <v>11</v>
      </c>
      <c r="AJ25" s="586" t="s">
        <v>11</v>
      </c>
      <c r="AK25" s="586" t="s">
        <v>11</v>
      </c>
      <c r="AL25" s="586" t="s">
        <v>11</v>
      </c>
      <c r="AM25" s="586" t="s">
        <v>11</v>
      </c>
      <c r="AN25" s="586" t="s">
        <v>11</v>
      </c>
      <c r="AO25" s="586" t="s">
        <v>11</v>
      </c>
    </row>
    <row r="26" spans="1:41" x14ac:dyDescent="0.2">
      <c r="B26" s="565" t="s">
        <v>111</v>
      </c>
      <c r="C26" s="27">
        <v>1.5309999999999999</v>
      </c>
      <c r="D26" s="27">
        <v>2.0139999999999998</v>
      </c>
      <c r="E26" s="67">
        <v>1.787595</v>
      </c>
      <c r="F26" s="67">
        <v>1.97</v>
      </c>
      <c r="G26" s="67">
        <v>2.2926761549516401</v>
      </c>
      <c r="H26" s="67">
        <v>2.8403523099032806</v>
      </c>
      <c r="I26" s="67">
        <v>3.6710288448549204</v>
      </c>
      <c r="J26" s="585">
        <v>3.0858392624123829</v>
      </c>
      <c r="K26" s="585">
        <v>3.9164203379669829</v>
      </c>
      <c r="L26" s="585">
        <v>4.6278385523669741</v>
      </c>
      <c r="M26" s="585">
        <v>6.6993601523851911</v>
      </c>
      <c r="N26" s="544">
        <v>5.3618087145568705</v>
      </c>
      <c r="O26" s="544">
        <v>6.2154031755420247</v>
      </c>
      <c r="P26" s="544">
        <v>6.9076236379508655</v>
      </c>
      <c r="Q26" s="544">
        <v>8.526672876167062</v>
      </c>
      <c r="R26" s="544">
        <v>7.528750385637923</v>
      </c>
      <c r="S26" s="544">
        <v>9.9838202708675183</v>
      </c>
      <c r="T26" s="544">
        <v>7.7382924381285818</v>
      </c>
      <c r="U26" s="544">
        <v>10.977245261803729</v>
      </c>
      <c r="V26" s="544">
        <v>9.9763974851182873</v>
      </c>
      <c r="W26" s="544">
        <v>9.4278698915944954</v>
      </c>
      <c r="X26" s="544">
        <v>12.822648717518572</v>
      </c>
      <c r="Y26" s="544">
        <v>11.742457562977762</v>
      </c>
      <c r="Z26" s="544">
        <v>14.02175049134666</v>
      </c>
      <c r="AA26" s="544">
        <v>13.345400955081203</v>
      </c>
      <c r="AB26" s="544">
        <v>20.066879646787374</v>
      </c>
      <c r="AC26" s="544">
        <v>17.70567772587447</v>
      </c>
      <c r="AD26" s="544">
        <v>18.551663954412668</v>
      </c>
      <c r="AE26" s="544">
        <v>18.405640745974889</v>
      </c>
      <c r="AF26" s="544">
        <v>13.747036779140409</v>
      </c>
      <c r="AG26" s="544">
        <v>13.476568578306679</v>
      </c>
      <c r="AH26" s="544">
        <v>18.475620820858264</v>
      </c>
      <c r="AI26" s="544">
        <v>15.712477218379632</v>
      </c>
      <c r="AJ26" s="544">
        <v>14.369627714875199</v>
      </c>
      <c r="AK26" s="544">
        <v>17.470590010965822</v>
      </c>
      <c r="AL26" s="544">
        <v>21.075128979040063</v>
      </c>
      <c r="AM26" s="544">
        <v>21.955012656052656</v>
      </c>
      <c r="AN26" s="544">
        <v>20.587303729981109</v>
      </c>
      <c r="AO26" s="544">
        <v>23.57163285354693</v>
      </c>
    </row>
    <row r="27" spans="1:41" x14ac:dyDescent="0.2">
      <c r="B27" s="565" t="s">
        <v>86</v>
      </c>
      <c r="C27" s="27">
        <v>4.9180000000000001</v>
      </c>
      <c r="D27" s="27">
        <v>5.3440000000000003</v>
      </c>
      <c r="E27" s="67">
        <v>4.7330510000000006</v>
      </c>
      <c r="F27" s="67">
        <v>4.4438333333333331</v>
      </c>
      <c r="G27" s="67">
        <v>4.512666666666667</v>
      </c>
      <c r="H27" s="66">
        <v>5.9924999999999997</v>
      </c>
      <c r="I27" s="66">
        <v>6.1653333333333329</v>
      </c>
      <c r="J27" s="585">
        <v>6.1713938474309105</v>
      </c>
      <c r="K27" s="585">
        <v>5.4671401967986721</v>
      </c>
      <c r="L27" s="585">
        <v>4.0367950483183588</v>
      </c>
      <c r="M27" s="585">
        <v>2.7364190415005001</v>
      </c>
      <c r="N27" s="544">
        <v>3.416535457991134</v>
      </c>
      <c r="O27" s="544">
        <v>2.1926337109751599</v>
      </c>
      <c r="P27" s="544">
        <v>4.4030722486260423</v>
      </c>
      <c r="Q27" s="544">
        <v>2.6003797049983852</v>
      </c>
      <c r="R27" s="544">
        <v>6.5207730882192667</v>
      </c>
      <c r="S27" s="544">
        <v>7.6879303494249216</v>
      </c>
      <c r="T27" s="544">
        <v>8.5663503298035621</v>
      </c>
      <c r="U27" s="544">
        <v>9.9082847651755657</v>
      </c>
      <c r="V27" s="544">
        <v>12.053765102738172</v>
      </c>
      <c r="W27" s="544">
        <v>11.759578729742461</v>
      </c>
      <c r="X27" s="544">
        <v>11.639269486389193</v>
      </c>
      <c r="Y27" s="544">
        <v>11.854190816329618</v>
      </c>
      <c r="Z27" s="544">
        <v>12.000590949392983</v>
      </c>
      <c r="AA27" s="544">
        <v>12.059225285155371</v>
      </c>
      <c r="AB27" s="544">
        <v>12.169176718718569</v>
      </c>
      <c r="AC27" s="544">
        <v>12.109905325597266</v>
      </c>
      <c r="AD27" s="544">
        <v>12.445538862572858</v>
      </c>
      <c r="AE27" s="544">
        <v>12.882260016864336</v>
      </c>
      <c r="AF27" s="544">
        <v>12.390278664963352</v>
      </c>
      <c r="AG27" s="544">
        <v>12.387446207024718</v>
      </c>
      <c r="AH27" s="544">
        <v>26.481958652944265</v>
      </c>
      <c r="AI27" s="544">
        <v>30.219430941983674</v>
      </c>
      <c r="AJ27" s="544">
        <v>32.796666475097354</v>
      </c>
      <c r="AK27" s="544">
        <v>27.991431255523768</v>
      </c>
      <c r="AL27" s="544">
        <v>35.041564252144788</v>
      </c>
      <c r="AM27" s="544">
        <v>42.157691668481448</v>
      </c>
      <c r="AN27" s="544">
        <v>40.444901647154666</v>
      </c>
      <c r="AO27" s="544">
        <v>41.365926665438764</v>
      </c>
    </row>
    <row r="28" spans="1:41" x14ac:dyDescent="0.2">
      <c r="A28" s="65" t="s">
        <v>128</v>
      </c>
      <c r="B28" s="565"/>
      <c r="C28" s="26">
        <v>254.77700000000002</v>
      </c>
      <c r="D28" s="26">
        <v>275.53799999999995</v>
      </c>
      <c r="E28" s="26">
        <v>308.793251</v>
      </c>
      <c r="F28" s="26">
        <v>314.17722578738511</v>
      </c>
      <c r="G28" s="26">
        <v>316.01874967463567</v>
      </c>
      <c r="H28" s="26">
        <v>366.55116655826924</v>
      </c>
      <c r="I28" s="26">
        <v>342.14375575691071</v>
      </c>
      <c r="J28" s="26">
        <v>320.89878713412793</v>
      </c>
      <c r="K28" s="26">
        <v>318.23012337745428</v>
      </c>
      <c r="L28" s="26">
        <v>313.66775587676233</v>
      </c>
      <c r="M28" s="26">
        <v>336.35430433761377</v>
      </c>
      <c r="N28" s="26">
        <v>362.8778113649297</v>
      </c>
      <c r="O28" s="26">
        <v>319.45240760048409</v>
      </c>
      <c r="P28" s="26">
        <v>320.29162697242555</v>
      </c>
      <c r="Q28" s="26">
        <v>311.93743128508669</v>
      </c>
      <c r="R28" s="26">
        <v>313.38841192441157</v>
      </c>
      <c r="S28" s="26">
        <v>304.69355441945362</v>
      </c>
      <c r="T28" s="26">
        <v>286.95183960331002</v>
      </c>
      <c r="U28" s="26">
        <v>279.87695509759453</v>
      </c>
      <c r="V28" s="545">
        <v>235.87617467078738</v>
      </c>
      <c r="W28" s="545">
        <v>247.54245777041237</v>
      </c>
      <c r="X28" s="545">
        <v>258.87448341227599</v>
      </c>
      <c r="Y28" s="545">
        <v>263.32384469492354</v>
      </c>
      <c r="Z28" s="545">
        <v>279.74786155076555</v>
      </c>
      <c r="AA28" s="545">
        <v>277.88975394282676</v>
      </c>
      <c r="AB28" s="545">
        <v>330.26241846429622</v>
      </c>
      <c r="AC28" s="545">
        <v>308.23286286639313</v>
      </c>
      <c r="AD28" s="545">
        <v>319.72130182116496</v>
      </c>
      <c r="AE28" s="545">
        <v>334.07242260874472</v>
      </c>
      <c r="AF28" s="545">
        <v>347.01917367930633</v>
      </c>
      <c r="AG28" s="545">
        <v>365.31363877944261</v>
      </c>
      <c r="AH28" s="545">
        <v>333.80915871153729</v>
      </c>
      <c r="AI28" s="545">
        <v>332.38766740401388</v>
      </c>
      <c r="AJ28" s="545">
        <v>333.13761685918337</v>
      </c>
      <c r="AK28" s="545">
        <v>350.34047753781141</v>
      </c>
      <c r="AL28" s="545">
        <v>363.99584368328192</v>
      </c>
      <c r="AM28" s="545">
        <v>388.03241594472115</v>
      </c>
      <c r="AN28" s="545">
        <v>360.83246381459168</v>
      </c>
      <c r="AO28" s="545">
        <v>374.01564133634042</v>
      </c>
    </row>
    <row r="29" spans="1:41" ht="13.5" thickBot="1" x14ac:dyDescent="0.25">
      <c r="A29" s="4"/>
      <c r="B29" s="58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x14ac:dyDescent="0.2">
      <c r="B30" s="565"/>
      <c r="V30" s="12"/>
      <c r="W30" s="12"/>
      <c r="X30" s="12"/>
    </row>
    <row r="31" spans="1:41" ht="13.5" thickBot="1" x14ac:dyDescent="0.25">
      <c r="A31" s="587" t="s">
        <v>127</v>
      </c>
      <c r="B31" s="565"/>
      <c r="N31" s="49"/>
      <c r="O31" s="49"/>
      <c r="V31" s="518"/>
      <c r="W31" s="518"/>
      <c r="X31" s="518"/>
      <c r="Y31" s="518"/>
      <c r="Z31" s="518"/>
    </row>
    <row r="32" spans="1:41" x14ac:dyDescent="0.2">
      <c r="A32" s="181" t="s">
        <v>126</v>
      </c>
      <c r="B32" s="61"/>
      <c r="C32" s="61"/>
      <c r="D32" s="61"/>
      <c r="E32" s="61"/>
      <c r="F32" s="61"/>
      <c r="G32" s="61"/>
      <c r="H32" s="61"/>
      <c r="I32" s="588"/>
      <c r="J32" s="61"/>
      <c r="K32" s="61"/>
      <c r="L32" s="61"/>
      <c r="M32" s="61"/>
      <c r="N32" s="589"/>
      <c r="O32" s="589"/>
      <c r="P32" s="61"/>
      <c r="Q32" s="61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</row>
    <row r="33" spans="1:41" x14ac:dyDescent="0.2">
      <c r="A33" s="565"/>
      <c r="B33" s="565" t="s">
        <v>125</v>
      </c>
      <c r="C33" s="452">
        <v>107.43096731299491</v>
      </c>
      <c r="D33" s="452">
        <v>131.00921189831246</v>
      </c>
      <c r="E33" s="452">
        <v>177.77693898757229</v>
      </c>
      <c r="F33" s="452">
        <v>159.50075283776991</v>
      </c>
      <c r="G33" s="452">
        <v>166.13448053109161</v>
      </c>
      <c r="H33" s="452">
        <v>211.14419621110792</v>
      </c>
      <c r="I33" s="452">
        <v>194.73421286452768</v>
      </c>
      <c r="J33" s="452">
        <v>146.84305707961798</v>
      </c>
      <c r="K33" s="452">
        <v>149.39478670218242</v>
      </c>
      <c r="L33" s="452">
        <v>245.01881793496869</v>
      </c>
      <c r="M33" s="452">
        <v>223.57673374730413</v>
      </c>
      <c r="N33" s="64">
        <v>289.51095375448705</v>
      </c>
      <c r="O33" s="64">
        <v>216.31211323516172</v>
      </c>
      <c r="P33" s="64">
        <v>240.30795234441749</v>
      </c>
      <c r="Q33" s="64">
        <v>255.25957912311424</v>
      </c>
      <c r="R33" s="64">
        <v>318.02629556579603</v>
      </c>
      <c r="S33" s="64">
        <v>299.0956610651748</v>
      </c>
      <c r="T33" s="64">
        <v>337.51119930305498</v>
      </c>
      <c r="U33" s="64">
        <v>455.27497513537389</v>
      </c>
      <c r="V33" s="64">
        <v>310.44051537872241</v>
      </c>
      <c r="W33" s="64">
        <v>356.17428264912695</v>
      </c>
      <c r="X33" s="64">
        <v>412.03311951815499</v>
      </c>
      <c r="Y33" s="64">
        <v>409.1338892132398</v>
      </c>
      <c r="Z33" s="64">
        <v>449.08932508900364</v>
      </c>
      <c r="AA33" s="64">
        <v>428.06289110178</v>
      </c>
      <c r="AB33" s="64">
        <v>539.97115530613041</v>
      </c>
      <c r="AC33" s="64">
        <v>445.53559588581317</v>
      </c>
      <c r="AD33" s="64">
        <v>473.7724739436519</v>
      </c>
      <c r="AE33" s="64">
        <v>493.5908275532683</v>
      </c>
      <c r="AF33" s="64">
        <v>508.25180371981298</v>
      </c>
      <c r="AG33" s="64">
        <v>514.68135283261313</v>
      </c>
      <c r="AH33" s="64">
        <v>356.26476079953011</v>
      </c>
      <c r="AI33" s="64">
        <v>372.59504579651133</v>
      </c>
      <c r="AJ33" s="64">
        <v>395.44553718085911</v>
      </c>
      <c r="AK33" s="64">
        <v>488.5457928078286</v>
      </c>
      <c r="AL33" s="64">
        <v>471.08184754057095</v>
      </c>
      <c r="AM33" s="64">
        <v>420.227727016053</v>
      </c>
      <c r="AN33" s="64">
        <v>421.227727016053</v>
      </c>
      <c r="AO33" s="64">
        <v>422.227727016053</v>
      </c>
    </row>
    <row r="34" spans="1:41" x14ac:dyDescent="0.2">
      <c r="A34" s="565"/>
      <c r="B34" s="565" t="s">
        <v>124</v>
      </c>
      <c r="C34" s="452">
        <v>29.457957023822839</v>
      </c>
      <c r="D34" s="452">
        <v>43.483768268988172</v>
      </c>
      <c r="E34" s="452">
        <v>58.81919447940674</v>
      </c>
      <c r="F34" s="452">
        <v>41.491360857369706</v>
      </c>
      <c r="G34" s="452">
        <v>43.172287257583072</v>
      </c>
      <c r="H34" s="452">
        <v>63.354507077390537</v>
      </c>
      <c r="I34" s="452">
        <v>52.690206660843636</v>
      </c>
      <c r="J34" s="452">
        <v>36.828515054874138</v>
      </c>
      <c r="K34" s="452">
        <v>56.67256729658645</v>
      </c>
      <c r="L34" s="452">
        <v>63.713821986446767</v>
      </c>
      <c r="M34" s="452">
        <v>52.541851795429238</v>
      </c>
      <c r="N34" s="64">
        <v>64.749340199828239</v>
      </c>
      <c r="O34" s="64">
        <v>49.046634283897014</v>
      </c>
      <c r="P34" s="64">
        <v>45.746835913883416</v>
      </c>
      <c r="Q34" s="64">
        <v>58.292645181574287</v>
      </c>
      <c r="R34" s="64">
        <v>78.031822833511512</v>
      </c>
      <c r="S34" s="64">
        <v>87.503745407228521</v>
      </c>
      <c r="T34" s="64">
        <v>108.97153175865138</v>
      </c>
      <c r="U34" s="64">
        <v>151.83928829642511</v>
      </c>
      <c r="V34" s="274" t="s">
        <v>11</v>
      </c>
      <c r="W34" s="274" t="s">
        <v>11</v>
      </c>
      <c r="X34" s="274" t="s">
        <v>11</v>
      </c>
      <c r="Y34" s="274" t="s">
        <v>11</v>
      </c>
      <c r="Z34" s="274" t="s">
        <v>11</v>
      </c>
      <c r="AA34" s="274" t="s">
        <v>11</v>
      </c>
      <c r="AB34" s="274" t="s">
        <v>11</v>
      </c>
      <c r="AC34" s="274" t="s">
        <v>11</v>
      </c>
      <c r="AD34" s="274" t="s">
        <v>11</v>
      </c>
      <c r="AE34" s="274" t="s">
        <v>11</v>
      </c>
      <c r="AF34" s="274" t="s">
        <v>11</v>
      </c>
      <c r="AG34" s="274" t="s">
        <v>11</v>
      </c>
      <c r="AH34" s="274" t="s">
        <v>11</v>
      </c>
      <c r="AI34" s="274" t="s">
        <v>11</v>
      </c>
      <c r="AJ34" s="274" t="s">
        <v>11</v>
      </c>
      <c r="AK34" s="274" t="s">
        <v>11</v>
      </c>
      <c r="AL34" s="274" t="s">
        <v>11</v>
      </c>
      <c r="AM34" s="274" t="s">
        <v>11</v>
      </c>
      <c r="AN34" s="274" t="s">
        <v>11</v>
      </c>
      <c r="AO34" s="274" t="s">
        <v>11</v>
      </c>
    </row>
    <row r="35" spans="1:41" x14ac:dyDescent="0.2">
      <c r="A35" s="565"/>
      <c r="B35" s="565" t="s">
        <v>114</v>
      </c>
      <c r="C35" s="452">
        <v>116.8741418764302</v>
      </c>
      <c r="D35" s="452">
        <v>131.87108741015535</v>
      </c>
      <c r="E35" s="452">
        <v>167.64669415474171</v>
      </c>
      <c r="F35" s="452">
        <v>177.38813464613932</v>
      </c>
      <c r="G35" s="452">
        <v>169.10571054661872</v>
      </c>
      <c r="H35" s="452">
        <v>215.37055150196292</v>
      </c>
      <c r="I35" s="452">
        <v>192.49481969672331</v>
      </c>
      <c r="J35" s="452">
        <v>228.20951807908509</v>
      </c>
      <c r="K35" s="452">
        <v>244.2867820750844</v>
      </c>
      <c r="L35" s="452">
        <v>260.00754601503564</v>
      </c>
      <c r="M35" s="452">
        <v>355.78313904361818</v>
      </c>
      <c r="N35" s="64">
        <v>279.16146282341862</v>
      </c>
      <c r="O35" s="64">
        <v>249.7372201088173</v>
      </c>
      <c r="P35" s="64">
        <v>231.94763249771049</v>
      </c>
      <c r="Q35" s="64">
        <v>205.81765434172456</v>
      </c>
      <c r="R35" s="64">
        <v>243.65543529336179</v>
      </c>
      <c r="S35" s="64">
        <v>202.96532662752486</v>
      </c>
      <c r="T35" s="64">
        <v>193.74662951261288</v>
      </c>
      <c r="U35" s="64">
        <v>285.35892020326122</v>
      </c>
      <c r="V35" s="64">
        <v>254.69078192604144</v>
      </c>
      <c r="W35" s="64">
        <v>326.15636849567011</v>
      </c>
      <c r="X35" s="64">
        <v>339.82996565863863</v>
      </c>
      <c r="Y35" s="64">
        <v>326.86155951207536</v>
      </c>
      <c r="Z35" s="64">
        <v>369.871997310761</v>
      </c>
      <c r="AA35" s="64">
        <v>367.03269900790212</v>
      </c>
      <c r="AB35" s="64">
        <v>462.80679497471908</v>
      </c>
      <c r="AC35" s="64">
        <v>415.16592649610487</v>
      </c>
      <c r="AD35" s="64">
        <v>432.76254642752377</v>
      </c>
      <c r="AE35" s="64">
        <v>454.14605750673985</v>
      </c>
      <c r="AF35" s="64">
        <v>406.82488312824694</v>
      </c>
      <c r="AG35" s="64">
        <v>465.30302151445051</v>
      </c>
      <c r="AH35" s="64">
        <v>416.15533025694953</v>
      </c>
      <c r="AI35" s="64">
        <v>398.9495182936115</v>
      </c>
      <c r="AJ35" s="64">
        <v>474.59396649382933</v>
      </c>
      <c r="AK35" s="64">
        <v>434.95061844869082</v>
      </c>
      <c r="AL35" s="64">
        <v>490.1077041252733</v>
      </c>
      <c r="AM35" s="64">
        <v>406.86750741892098</v>
      </c>
      <c r="AN35" s="64">
        <v>406.86750741892098</v>
      </c>
      <c r="AO35" s="64">
        <v>406.86750741892098</v>
      </c>
    </row>
    <row r="36" spans="1:41" x14ac:dyDescent="0.2">
      <c r="A36" s="565"/>
      <c r="B36" s="565" t="s">
        <v>81</v>
      </c>
      <c r="C36" s="452">
        <v>20.367960624256067</v>
      </c>
      <c r="D36" s="452">
        <v>20.061032602786792</v>
      </c>
      <c r="E36" s="452">
        <v>27.016249530549477</v>
      </c>
      <c r="F36" s="452">
        <v>22.592739301742483</v>
      </c>
      <c r="G36" s="452">
        <v>21.98199937590579</v>
      </c>
      <c r="H36" s="452">
        <v>27.183114811109377</v>
      </c>
      <c r="I36" s="452">
        <v>26.795319020176759</v>
      </c>
      <c r="J36" s="452">
        <v>28.710572484586848</v>
      </c>
      <c r="K36" s="452">
        <v>28.595174839477913</v>
      </c>
      <c r="L36" s="452">
        <v>24.092515024254862</v>
      </c>
      <c r="M36" s="452">
        <v>29.126670435322911</v>
      </c>
      <c r="N36" s="64">
        <v>52.390455329330273</v>
      </c>
      <c r="O36" s="64">
        <v>43.944269599127296</v>
      </c>
      <c r="P36" s="64">
        <v>39.309776304534147</v>
      </c>
      <c r="Q36" s="64">
        <v>41.276133624074255</v>
      </c>
      <c r="R36" s="64">
        <v>35.820533280159452</v>
      </c>
      <c r="S36" s="64">
        <v>44.689992134541257</v>
      </c>
      <c r="T36" s="64">
        <v>38.779639317317582</v>
      </c>
      <c r="U36" s="64">
        <v>46.599671395181723</v>
      </c>
      <c r="V36" s="64">
        <v>47.301086930462517</v>
      </c>
      <c r="W36" s="64">
        <v>48.25466293834149</v>
      </c>
      <c r="X36" s="64">
        <v>47.710273481169821</v>
      </c>
      <c r="Y36" s="64">
        <v>55.808229650186966</v>
      </c>
      <c r="Z36" s="64">
        <v>60.230626228254749</v>
      </c>
      <c r="AA36" s="64">
        <v>61.194122272365163</v>
      </c>
      <c r="AB36" s="64">
        <v>64.825297906020197</v>
      </c>
      <c r="AC36" s="64">
        <v>63.970755591850953</v>
      </c>
      <c r="AD36" s="64">
        <v>57.269648668903017</v>
      </c>
      <c r="AE36" s="64">
        <v>56.924722064006538</v>
      </c>
      <c r="AF36" s="64">
        <v>48.720523612920957</v>
      </c>
      <c r="AG36" s="64">
        <v>48.956853448812346</v>
      </c>
      <c r="AH36" s="64">
        <v>41.42719249913376</v>
      </c>
      <c r="AI36" s="64">
        <v>40.217733715428487</v>
      </c>
      <c r="AJ36" s="64">
        <v>39.695346377663213</v>
      </c>
      <c r="AK36" s="64">
        <v>42.553869950429544</v>
      </c>
      <c r="AL36" s="64">
        <v>42.987149877682512</v>
      </c>
      <c r="AM36" s="64">
        <v>54.466251485140901</v>
      </c>
      <c r="AN36" s="64">
        <v>54.466251485140901</v>
      </c>
      <c r="AO36" s="64">
        <v>54.466251485140901</v>
      </c>
    </row>
    <row r="37" spans="1:41" x14ac:dyDescent="0.2">
      <c r="A37" s="565"/>
      <c r="B37" s="565" t="s">
        <v>112</v>
      </c>
      <c r="C37" s="452">
        <v>32.970439798125454</v>
      </c>
      <c r="D37" s="452">
        <v>34.179104477611943</v>
      </c>
      <c r="E37" s="452">
        <v>41.898175438596489</v>
      </c>
      <c r="F37" s="452">
        <v>51.341930986406418</v>
      </c>
      <c r="G37" s="452">
        <v>66.54419731425412</v>
      </c>
      <c r="H37" s="452">
        <v>34.069062334641181</v>
      </c>
      <c r="I37" s="452">
        <v>47.980614745180183</v>
      </c>
      <c r="J37" s="452">
        <v>39.436078634115042</v>
      </c>
      <c r="K37" s="452">
        <v>31.561044419131118</v>
      </c>
      <c r="L37" s="452">
        <v>40.616372629959876</v>
      </c>
      <c r="M37" s="452">
        <v>35.731693774200792</v>
      </c>
      <c r="N37" s="64">
        <v>55.187393373013776</v>
      </c>
      <c r="O37" s="64">
        <v>52.114667894228141</v>
      </c>
      <c r="P37" s="64">
        <v>66.796363415674065</v>
      </c>
      <c r="Q37" s="64">
        <v>53.423489070286735</v>
      </c>
      <c r="R37" s="64">
        <v>68.531631464564256</v>
      </c>
      <c r="S37" s="64">
        <v>90.384559211193377</v>
      </c>
      <c r="T37" s="64">
        <v>81.565306621880396</v>
      </c>
      <c r="U37" s="64">
        <v>89.628346690385342</v>
      </c>
      <c r="V37" s="64">
        <v>89.484555840712147</v>
      </c>
      <c r="W37" s="64">
        <v>90.170604316812202</v>
      </c>
      <c r="X37" s="64">
        <v>89.868811170085806</v>
      </c>
      <c r="Y37" s="64">
        <v>89.868811170085806</v>
      </c>
      <c r="Z37" s="64">
        <v>90.119229776196718</v>
      </c>
      <c r="AA37" s="64">
        <v>90.165954956099313</v>
      </c>
      <c r="AB37" s="64">
        <v>88.502025747507531</v>
      </c>
      <c r="AC37" s="64">
        <v>89.818382921588054</v>
      </c>
      <c r="AD37" s="64">
        <v>90.259351778079818</v>
      </c>
      <c r="AE37" s="64">
        <v>90.259351778079818</v>
      </c>
      <c r="AF37" s="64">
        <v>90.446647118511208</v>
      </c>
      <c r="AG37" s="64">
        <v>90.446647118511208</v>
      </c>
      <c r="AH37" s="274" t="s">
        <v>11</v>
      </c>
      <c r="AI37" s="274" t="s">
        <v>11</v>
      </c>
      <c r="AJ37" s="274" t="s">
        <v>11</v>
      </c>
      <c r="AK37" s="274" t="s">
        <v>11</v>
      </c>
      <c r="AL37" s="274" t="s">
        <v>11</v>
      </c>
      <c r="AM37" s="64">
        <v>91.283912846297397</v>
      </c>
      <c r="AN37" s="64">
        <v>91.283912846297397</v>
      </c>
      <c r="AO37" s="64">
        <v>91.283912846297397</v>
      </c>
    </row>
    <row r="38" spans="1:41" x14ac:dyDescent="0.2">
      <c r="A38" s="565"/>
      <c r="B38" s="565" t="s">
        <v>111</v>
      </c>
      <c r="C38" s="452">
        <v>25.747748662524671</v>
      </c>
      <c r="D38" s="452">
        <v>33.333021056806224</v>
      </c>
      <c r="E38" s="452">
        <v>32.700171883574761</v>
      </c>
      <c r="F38" s="452">
        <v>41.082038166437144</v>
      </c>
      <c r="G38" s="452">
        <v>39.189402222269962</v>
      </c>
      <c r="H38" s="452">
        <v>39.488142809331457</v>
      </c>
      <c r="I38" s="452">
        <v>57.996211011544958</v>
      </c>
      <c r="J38" s="452">
        <v>51.072663908595509</v>
      </c>
      <c r="K38" s="452">
        <v>68.060291793642236</v>
      </c>
      <c r="L38" s="452">
        <v>83.196674267656761</v>
      </c>
      <c r="M38" s="452">
        <v>115.5062095238826</v>
      </c>
      <c r="N38" s="64">
        <v>109.42466764401777</v>
      </c>
      <c r="O38" s="64">
        <v>146.87311478187382</v>
      </c>
      <c r="P38" s="64">
        <v>177.22183094451199</v>
      </c>
      <c r="Q38" s="64">
        <v>196.32318500855612</v>
      </c>
      <c r="R38" s="64">
        <v>160.96453691354159</v>
      </c>
      <c r="S38" s="64">
        <v>203.7514340993371</v>
      </c>
      <c r="T38" s="64">
        <v>141.8096073626229</v>
      </c>
      <c r="U38" s="64">
        <v>201.16567743413748</v>
      </c>
      <c r="V38" s="64">
        <v>181.38904518396885</v>
      </c>
      <c r="W38" s="64">
        <v>159.79440494227958</v>
      </c>
      <c r="X38" s="64">
        <v>206.81691479868664</v>
      </c>
      <c r="Y38" s="64">
        <v>195.70762604962937</v>
      </c>
      <c r="Z38" s="64">
        <v>215.71923832841014</v>
      </c>
      <c r="AA38" s="64">
        <v>180.34325614974597</v>
      </c>
      <c r="AB38" s="64">
        <v>278.70666176093573</v>
      </c>
      <c r="AC38" s="64">
        <v>245.91219063714541</v>
      </c>
      <c r="AD38" s="64">
        <v>218.25487005191371</v>
      </c>
      <c r="AE38" s="64">
        <v>200.06131245624877</v>
      </c>
      <c r="AF38" s="64">
        <v>149.42431281674357</v>
      </c>
      <c r="AG38" s="64">
        <v>149.73965087007423</v>
      </c>
      <c r="AH38" s="64">
        <v>205.28467578731406</v>
      </c>
      <c r="AI38" s="64">
        <v>184.85267315740742</v>
      </c>
      <c r="AJ38" s="64">
        <v>167.08869435901394</v>
      </c>
      <c r="AK38" s="64">
        <v>204.3343860931675</v>
      </c>
      <c r="AL38" s="64">
        <v>247.94269387105956</v>
      </c>
      <c r="AM38" s="64">
        <v>187.17278244097599</v>
      </c>
      <c r="AN38" s="64">
        <v>187.17278244097599</v>
      </c>
      <c r="AO38" s="64">
        <v>187.17278244097599</v>
      </c>
    </row>
    <row r="39" spans="1:41" x14ac:dyDescent="0.2">
      <c r="B39" s="565" t="s">
        <v>384</v>
      </c>
      <c r="C39" s="452">
        <v>27.244587603514951</v>
      </c>
      <c r="D39" s="452">
        <v>29.642146451799061</v>
      </c>
      <c r="E39" s="452">
        <v>28.091597594128039</v>
      </c>
      <c r="F39" s="452">
        <v>22.216648595148836</v>
      </c>
      <c r="G39" s="452">
        <v>21.27930629484527</v>
      </c>
      <c r="H39" s="452">
        <v>26.012968365809726</v>
      </c>
      <c r="I39" s="452">
        <v>26.931721808297482</v>
      </c>
      <c r="J39" s="452">
        <v>27.153035438214513</v>
      </c>
      <c r="K39" s="452">
        <v>25.606521184275191</v>
      </c>
      <c r="L39" s="452">
        <v>20.914112463593881</v>
      </c>
      <c r="M39" s="452">
        <v>15.70529893179285</v>
      </c>
      <c r="N39" s="64">
        <v>24.190944389310737</v>
      </c>
      <c r="O39" s="64">
        <v>16.818840356428275</v>
      </c>
      <c r="P39" s="64">
        <v>37.809472312991687</v>
      </c>
      <c r="Q39" s="64">
        <v>23.408009010752991</v>
      </c>
      <c r="R39" s="64">
        <v>62.148789280403903</v>
      </c>
      <c r="S39" s="64">
        <v>80.732659151947246</v>
      </c>
      <c r="T39" s="64">
        <v>91.799269865001975</v>
      </c>
      <c r="U39" s="64">
        <v>119.48964572053644</v>
      </c>
      <c r="V39" s="64">
        <v>216.79433638018295</v>
      </c>
      <c r="W39" s="64">
        <v>235.19157459484921</v>
      </c>
      <c r="X39" s="64">
        <v>242.48478096644149</v>
      </c>
      <c r="Y39" s="64">
        <v>263.42646258510263</v>
      </c>
      <c r="Z39" s="64">
        <v>272.74070339529504</v>
      </c>
      <c r="AA39" s="64">
        <v>272.83315124785906</v>
      </c>
      <c r="AB39" s="64">
        <v>281.69390552589277</v>
      </c>
      <c r="AC39" s="64">
        <v>281.62570524644804</v>
      </c>
      <c r="AD39" s="64">
        <v>230.47294189949739</v>
      </c>
      <c r="AE39" s="64">
        <v>207.77838736877962</v>
      </c>
      <c r="AF39" s="64">
        <v>198.56215809236141</v>
      </c>
      <c r="AG39" s="64">
        <v>199.79751946814059</v>
      </c>
      <c r="AH39" s="274" t="s">
        <v>11</v>
      </c>
      <c r="AI39" s="274" t="s">
        <v>11</v>
      </c>
      <c r="AJ39" s="274" t="s">
        <v>11</v>
      </c>
      <c r="AK39" s="274" t="s">
        <v>11</v>
      </c>
      <c r="AL39" s="274" t="s">
        <v>11</v>
      </c>
      <c r="AM39" s="64">
        <v>213.376553930884</v>
      </c>
      <c r="AN39" s="64">
        <v>213.376553930884</v>
      </c>
      <c r="AO39" s="64">
        <v>213.376553930884</v>
      </c>
    </row>
    <row r="40" spans="1:41" ht="13.5" thickBot="1" x14ac:dyDescent="0.25">
      <c r="A40" s="4"/>
      <c r="B40" s="58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">
      <c r="B41" s="565"/>
      <c r="V41" s="12"/>
      <c r="W41" s="12"/>
      <c r="X41" s="12"/>
    </row>
    <row r="42" spans="1:41" x14ac:dyDescent="0.2">
      <c r="A42" s="318" t="s">
        <v>450</v>
      </c>
      <c r="B42" s="72"/>
    </row>
    <row r="43" spans="1:41" ht="15" x14ac:dyDescent="0.2">
      <c r="A43" s="718" t="s">
        <v>534</v>
      </c>
      <c r="B43" s="719"/>
    </row>
    <row r="44" spans="1:41" x14ac:dyDescent="0.2">
      <c r="B44" s="258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49"/>
      <c r="W44" s="49"/>
      <c r="X44" s="49"/>
    </row>
    <row r="45" spans="1:41" x14ac:dyDescent="0.2">
      <c r="A45" s="553"/>
      <c r="B45" s="258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12"/>
      <c r="W45" s="12"/>
      <c r="X45" s="12"/>
    </row>
    <row r="46" spans="1:41" x14ac:dyDescent="0.2">
      <c r="B46" s="565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12"/>
      <c r="W46" s="12"/>
      <c r="X46" s="12"/>
    </row>
    <row r="47" spans="1:41" x14ac:dyDescent="0.2">
      <c r="B47" s="56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12"/>
      <c r="W47" s="12"/>
      <c r="X47" s="12"/>
    </row>
    <row r="48" spans="1:41" x14ac:dyDescent="0.2">
      <c r="B48" s="565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12"/>
      <c r="W48" s="12"/>
      <c r="X48" s="12"/>
    </row>
    <row r="49" spans="2:24" x14ac:dyDescent="0.2">
      <c r="B49" s="565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12"/>
      <c r="W49" s="12"/>
      <c r="X49" s="12"/>
    </row>
    <row r="50" spans="2:24" x14ac:dyDescent="0.2">
      <c r="B50" s="56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12"/>
      <c r="W50" s="12"/>
      <c r="X50" s="12"/>
    </row>
    <row r="51" spans="2:24" x14ac:dyDescent="0.2">
      <c r="B51" s="565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12"/>
      <c r="W51" s="12"/>
      <c r="X51" s="12"/>
    </row>
    <row r="52" spans="2:24" x14ac:dyDescent="0.2">
      <c r="B52" s="565"/>
      <c r="V52" s="12"/>
      <c r="W52" s="12"/>
      <c r="X52" s="12"/>
    </row>
    <row r="53" spans="2:24" x14ac:dyDescent="0.2">
      <c r="B53" s="565"/>
      <c r="V53" s="12"/>
      <c r="W53" s="12"/>
      <c r="X53" s="12"/>
    </row>
    <row r="54" spans="2:24" x14ac:dyDescent="0.2">
      <c r="B54" s="565"/>
      <c r="V54" s="12"/>
      <c r="W54" s="12"/>
      <c r="X54" s="12"/>
    </row>
    <row r="55" spans="2:24" x14ac:dyDescent="0.2">
      <c r="B55" s="565"/>
      <c r="V55" s="12"/>
      <c r="W55" s="12"/>
      <c r="X55" s="12"/>
    </row>
    <row r="56" spans="2:24" x14ac:dyDescent="0.2">
      <c r="B56" s="565"/>
      <c r="V56" s="12"/>
      <c r="W56" s="12"/>
      <c r="X56" s="12"/>
    </row>
    <row r="57" spans="2:24" x14ac:dyDescent="0.2">
      <c r="B57" s="565"/>
      <c r="V57" s="12"/>
      <c r="W57" s="12"/>
      <c r="X57" s="12"/>
    </row>
    <row r="58" spans="2:24" x14ac:dyDescent="0.2">
      <c r="B58" s="565"/>
      <c r="V58" s="12"/>
      <c r="W58" s="12"/>
      <c r="X58" s="12"/>
    </row>
    <row r="59" spans="2:24" x14ac:dyDescent="0.2">
      <c r="B59" s="565"/>
      <c r="V59" s="12"/>
      <c r="W59" s="12"/>
      <c r="X59" s="12"/>
    </row>
    <row r="60" spans="2:24" x14ac:dyDescent="0.2">
      <c r="B60" s="565"/>
      <c r="V60" s="12"/>
      <c r="W60" s="12"/>
      <c r="X60" s="12"/>
    </row>
    <row r="61" spans="2:24" x14ac:dyDescent="0.2">
      <c r="B61" s="565"/>
      <c r="V61" s="12"/>
      <c r="W61" s="12"/>
      <c r="X61" s="12"/>
    </row>
    <row r="62" spans="2:24" x14ac:dyDescent="0.2">
      <c r="B62" s="565"/>
      <c r="V62" s="12"/>
      <c r="W62" s="12"/>
      <c r="X62" s="12"/>
    </row>
    <row r="63" spans="2:24" x14ac:dyDescent="0.2">
      <c r="B63" s="565"/>
      <c r="V63" s="12"/>
      <c r="W63" s="12"/>
      <c r="X63" s="12"/>
    </row>
    <row r="64" spans="2:24" x14ac:dyDescent="0.2">
      <c r="B64" s="565"/>
      <c r="V64" s="12"/>
      <c r="W64" s="12"/>
      <c r="X64" s="12"/>
    </row>
    <row r="65" spans="2:24" x14ac:dyDescent="0.2">
      <c r="B65" s="565"/>
      <c r="V65" s="12"/>
      <c r="W65" s="12"/>
      <c r="X65" s="12"/>
    </row>
    <row r="66" spans="2:24" x14ac:dyDescent="0.2">
      <c r="B66" s="565"/>
      <c r="V66" s="12"/>
      <c r="W66" s="12"/>
      <c r="X66" s="12"/>
    </row>
    <row r="67" spans="2:24" x14ac:dyDescent="0.2">
      <c r="B67" s="565"/>
      <c r="V67" s="12"/>
      <c r="W67" s="12"/>
      <c r="X67" s="12"/>
    </row>
    <row r="68" spans="2:24" x14ac:dyDescent="0.2">
      <c r="B68" s="565"/>
      <c r="V68" s="12"/>
      <c r="W68" s="12"/>
      <c r="X68" s="12"/>
    </row>
    <row r="69" spans="2:24" x14ac:dyDescent="0.2">
      <c r="B69" s="565"/>
      <c r="V69" s="12"/>
      <c r="W69" s="12"/>
      <c r="X69" s="12"/>
    </row>
    <row r="70" spans="2:24" x14ac:dyDescent="0.2">
      <c r="B70" s="565"/>
      <c r="V70" s="12"/>
      <c r="W70" s="12"/>
      <c r="X70" s="12"/>
    </row>
    <row r="71" spans="2:24" x14ac:dyDescent="0.2">
      <c r="B71" s="565"/>
      <c r="V71" s="12"/>
      <c r="W71" s="12"/>
      <c r="X71" s="12"/>
    </row>
    <row r="72" spans="2:24" x14ac:dyDescent="0.2">
      <c r="B72" s="565"/>
      <c r="V72" s="12"/>
      <c r="W72" s="12"/>
      <c r="X72" s="12"/>
    </row>
    <row r="73" spans="2:24" x14ac:dyDescent="0.2">
      <c r="B73" s="565"/>
      <c r="V73" s="12"/>
      <c r="W73" s="12"/>
      <c r="X73" s="12"/>
    </row>
    <row r="74" spans="2:24" x14ac:dyDescent="0.2">
      <c r="B74" s="565"/>
      <c r="V74" s="12"/>
      <c r="W74" s="12"/>
      <c r="X74" s="12"/>
    </row>
    <row r="75" spans="2:24" x14ac:dyDescent="0.2">
      <c r="B75" s="565"/>
      <c r="V75" s="12"/>
      <c r="W75" s="12"/>
      <c r="X75" s="12"/>
    </row>
    <row r="76" spans="2:24" x14ac:dyDescent="0.2">
      <c r="B76" s="565"/>
      <c r="V76" s="12"/>
      <c r="W76" s="12"/>
      <c r="X76" s="12"/>
    </row>
    <row r="77" spans="2:24" x14ac:dyDescent="0.2">
      <c r="B77" s="565"/>
      <c r="V77" s="12"/>
      <c r="W77" s="12"/>
      <c r="X77" s="12"/>
    </row>
    <row r="78" spans="2:24" x14ac:dyDescent="0.2">
      <c r="B78" s="565"/>
      <c r="V78" s="12"/>
      <c r="W78" s="12"/>
      <c r="X78" s="12"/>
    </row>
    <row r="79" spans="2:24" x14ac:dyDescent="0.2">
      <c r="B79" s="565"/>
      <c r="V79" s="12"/>
      <c r="W79" s="12"/>
      <c r="X79" s="12"/>
    </row>
    <row r="80" spans="2:24" x14ac:dyDescent="0.2">
      <c r="B80" s="565"/>
      <c r="V80" s="12"/>
      <c r="W80" s="12"/>
      <c r="X80" s="12"/>
    </row>
    <row r="81" spans="2:24" x14ac:dyDescent="0.2">
      <c r="B81" s="565"/>
      <c r="V81" s="12"/>
      <c r="W81" s="12"/>
      <c r="X81" s="12"/>
    </row>
    <row r="82" spans="2:24" x14ac:dyDescent="0.2">
      <c r="B82" s="565"/>
      <c r="V82" s="12"/>
      <c r="W82" s="12"/>
      <c r="X82" s="12"/>
    </row>
    <row r="83" spans="2:24" x14ac:dyDescent="0.2">
      <c r="B83" s="565"/>
      <c r="V83" s="12"/>
      <c r="W83" s="12"/>
      <c r="X83" s="12"/>
    </row>
    <row r="84" spans="2:24" x14ac:dyDescent="0.2">
      <c r="B84" s="565"/>
      <c r="V84" s="12"/>
      <c r="W84" s="12"/>
      <c r="X84" s="12"/>
    </row>
    <row r="85" spans="2:24" x14ac:dyDescent="0.2">
      <c r="B85" s="565"/>
      <c r="V85" s="12"/>
      <c r="W85" s="12"/>
      <c r="X85" s="12"/>
    </row>
    <row r="86" spans="2:24" x14ac:dyDescent="0.2">
      <c r="B86" s="565"/>
      <c r="V86" s="12"/>
      <c r="W86" s="12"/>
      <c r="X86" s="12"/>
    </row>
    <row r="87" spans="2:24" x14ac:dyDescent="0.2">
      <c r="B87" s="565"/>
      <c r="V87" s="12"/>
      <c r="W87" s="12"/>
      <c r="X87" s="12"/>
    </row>
    <row r="88" spans="2:24" x14ac:dyDescent="0.2">
      <c r="B88" s="565"/>
      <c r="V88" s="12"/>
      <c r="W88" s="12"/>
      <c r="X88" s="12"/>
    </row>
    <row r="89" spans="2:24" x14ac:dyDescent="0.2">
      <c r="B89" s="565"/>
      <c r="V89" s="12"/>
      <c r="W89" s="12"/>
      <c r="X89" s="12"/>
    </row>
    <row r="90" spans="2:24" x14ac:dyDescent="0.2">
      <c r="B90" s="565"/>
      <c r="V90" s="12"/>
      <c r="W90" s="12"/>
      <c r="X90" s="12"/>
    </row>
    <row r="91" spans="2:24" x14ac:dyDescent="0.2">
      <c r="B91" s="565"/>
      <c r="V91" s="12"/>
      <c r="W91" s="12"/>
      <c r="X91" s="12"/>
    </row>
    <row r="92" spans="2:24" x14ac:dyDescent="0.2">
      <c r="B92" s="565"/>
      <c r="V92" s="12"/>
      <c r="W92" s="12"/>
      <c r="X92" s="12"/>
    </row>
    <row r="93" spans="2:24" x14ac:dyDescent="0.2">
      <c r="B93" s="565"/>
      <c r="V93" s="12"/>
      <c r="W93" s="12"/>
      <c r="X93" s="12"/>
    </row>
    <row r="94" spans="2:24" x14ac:dyDescent="0.2">
      <c r="B94" s="565"/>
      <c r="V94" s="12"/>
      <c r="W94" s="12"/>
      <c r="X94" s="12"/>
    </row>
    <row r="95" spans="2:24" x14ac:dyDescent="0.2">
      <c r="B95" s="565"/>
      <c r="V95" s="12"/>
      <c r="W95" s="12"/>
      <c r="X95" s="12"/>
    </row>
    <row r="96" spans="2:24" x14ac:dyDescent="0.2">
      <c r="B96" s="565"/>
      <c r="V96" s="12"/>
      <c r="W96" s="12"/>
      <c r="X96" s="12"/>
    </row>
    <row r="97" spans="2:24" x14ac:dyDescent="0.2">
      <c r="B97" s="565"/>
      <c r="V97" s="12"/>
      <c r="W97" s="12"/>
      <c r="X97" s="12"/>
    </row>
    <row r="98" spans="2:24" x14ac:dyDescent="0.2">
      <c r="B98" s="565"/>
      <c r="V98" s="12"/>
      <c r="W98" s="12"/>
      <c r="X98" s="12"/>
    </row>
    <row r="99" spans="2:24" x14ac:dyDescent="0.2">
      <c r="B99" s="565"/>
      <c r="V99" s="12"/>
      <c r="W99" s="12"/>
      <c r="X99" s="12"/>
    </row>
    <row r="100" spans="2:24" x14ac:dyDescent="0.2">
      <c r="B100" s="565"/>
      <c r="V100" s="12"/>
      <c r="W100" s="12"/>
      <c r="X100" s="12"/>
    </row>
    <row r="101" spans="2:24" x14ac:dyDescent="0.2">
      <c r="B101" s="565"/>
      <c r="V101" s="12"/>
      <c r="W101" s="12"/>
      <c r="X101" s="12"/>
    </row>
    <row r="102" spans="2:24" x14ac:dyDescent="0.2">
      <c r="B102" s="565"/>
      <c r="V102" s="12"/>
      <c r="W102" s="12"/>
      <c r="X102" s="12"/>
    </row>
    <row r="103" spans="2:24" x14ac:dyDescent="0.2">
      <c r="B103" s="565"/>
      <c r="V103" s="12"/>
      <c r="W103" s="12"/>
      <c r="X103" s="12"/>
    </row>
    <row r="104" spans="2:24" x14ac:dyDescent="0.2">
      <c r="B104" s="565"/>
      <c r="V104" s="12"/>
      <c r="W104" s="12"/>
      <c r="X104" s="12"/>
    </row>
    <row r="105" spans="2:24" x14ac:dyDescent="0.2">
      <c r="B105" s="565"/>
      <c r="V105" s="12"/>
      <c r="W105" s="12"/>
      <c r="X105" s="12"/>
    </row>
    <row r="106" spans="2:24" x14ac:dyDescent="0.2">
      <c r="B106" s="565"/>
      <c r="V106" s="12"/>
      <c r="W106" s="12"/>
      <c r="X106" s="12"/>
    </row>
    <row r="107" spans="2:24" x14ac:dyDescent="0.2">
      <c r="B107" s="565"/>
      <c r="V107" s="12"/>
      <c r="W107" s="12"/>
      <c r="X107" s="12"/>
    </row>
    <row r="108" spans="2:24" x14ac:dyDescent="0.2">
      <c r="B108" s="565"/>
      <c r="V108" s="12"/>
      <c r="W108" s="12"/>
      <c r="X108" s="12"/>
    </row>
    <row r="109" spans="2:24" x14ac:dyDescent="0.2">
      <c r="B109" s="565"/>
      <c r="V109" s="12"/>
      <c r="W109" s="12"/>
      <c r="X109" s="12"/>
    </row>
    <row r="110" spans="2:24" x14ac:dyDescent="0.2">
      <c r="B110" s="565"/>
      <c r="V110" s="12"/>
      <c r="W110" s="12"/>
      <c r="X110" s="12"/>
    </row>
    <row r="111" spans="2:24" x14ac:dyDescent="0.2">
      <c r="B111" s="565"/>
      <c r="V111" s="12"/>
      <c r="W111" s="12"/>
      <c r="X111" s="12"/>
    </row>
    <row r="112" spans="2:24" x14ac:dyDescent="0.2">
      <c r="B112" s="565"/>
      <c r="V112" s="12"/>
      <c r="W112" s="12"/>
      <c r="X112" s="12"/>
    </row>
    <row r="113" spans="2:24" x14ac:dyDescent="0.2">
      <c r="B113" s="565"/>
      <c r="V113" s="12"/>
      <c r="W113" s="12"/>
      <c r="X113" s="12"/>
    </row>
    <row r="114" spans="2:24" x14ac:dyDescent="0.2">
      <c r="B114" s="565"/>
      <c r="V114" s="12"/>
      <c r="W114" s="12"/>
      <c r="X114" s="12"/>
    </row>
    <row r="115" spans="2:24" x14ac:dyDescent="0.2">
      <c r="B115" s="565"/>
      <c r="V115" s="12"/>
      <c r="W115" s="12"/>
      <c r="X115" s="12"/>
    </row>
    <row r="116" spans="2:24" x14ac:dyDescent="0.2">
      <c r="B116" s="565"/>
      <c r="V116" s="12"/>
      <c r="W116" s="12"/>
      <c r="X116" s="12"/>
    </row>
    <row r="117" spans="2:24" x14ac:dyDescent="0.2">
      <c r="B117" s="565"/>
      <c r="V117" s="12"/>
      <c r="W117" s="12"/>
      <c r="X117" s="12"/>
    </row>
    <row r="118" spans="2:24" x14ac:dyDescent="0.2">
      <c r="B118" s="565"/>
      <c r="V118" s="12"/>
      <c r="W118" s="12"/>
      <c r="X118" s="12"/>
    </row>
    <row r="119" spans="2:24" x14ac:dyDescent="0.2">
      <c r="B119" s="565"/>
      <c r="V119" s="12"/>
      <c r="W119" s="12"/>
      <c r="X119" s="12"/>
    </row>
    <row r="120" spans="2:24" x14ac:dyDescent="0.2">
      <c r="B120" s="565"/>
      <c r="V120" s="12"/>
      <c r="W120" s="12"/>
      <c r="X120" s="12"/>
    </row>
    <row r="121" spans="2:24" x14ac:dyDescent="0.2">
      <c r="B121" s="565"/>
      <c r="V121" s="12"/>
      <c r="W121" s="12"/>
      <c r="X121" s="12"/>
    </row>
    <row r="122" spans="2:24" x14ac:dyDescent="0.2">
      <c r="B122" s="565"/>
      <c r="V122" s="12"/>
      <c r="W122" s="12"/>
      <c r="X122" s="12"/>
    </row>
    <row r="123" spans="2:24" x14ac:dyDescent="0.2">
      <c r="B123" s="565"/>
      <c r="V123" s="12"/>
      <c r="W123" s="12"/>
      <c r="X123" s="12"/>
    </row>
    <row r="124" spans="2:24" x14ac:dyDescent="0.2">
      <c r="B124" s="565"/>
      <c r="V124" s="12"/>
      <c r="W124" s="12"/>
      <c r="X124" s="12"/>
    </row>
    <row r="125" spans="2:24" x14ac:dyDescent="0.2">
      <c r="B125" s="565"/>
      <c r="V125" s="12"/>
      <c r="W125" s="12"/>
      <c r="X125" s="12"/>
    </row>
    <row r="126" spans="2:24" x14ac:dyDescent="0.2">
      <c r="B126" s="565"/>
      <c r="V126" s="12"/>
      <c r="W126" s="12"/>
      <c r="X126" s="12"/>
    </row>
    <row r="127" spans="2:24" x14ac:dyDescent="0.2">
      <c r="B127" s="565"/>
      <c r="V127" s="12"/>
      <c r="W127" s="12"/>
      <c r="X127" s="12"/>
    </row>
    <row r="128" spans="2:24" x14ac:dyDescent="0.2">
      <c r="B128" s="565"/>
      <c r="V128" s="12"/>
      <c r="W128" s="12"/>
      <c r="X128" s="12"/>
    </row>
    <row r="129" spans="2:24" x14ac:dyDescent="0.2">
      <c r="B129" s="565"/>
      <c r="V129" s="12"/>
      <c r="W129" s="12"/>
      <c r="X129" s="12"/>
    </row>
    <row r="130" spans="2:24" x14ac:dyDescent="0.2">
      <c r="B130" s="565"/>
      <c r="V130" s="12"/>
      <c r="W130" s="12"/>
      <c r="X130" s="12"/>
    </row>
    <row r="131" spans="2:24" x14ac:dyDescent="0.2">
      <c r="B131" s="565"/>
      <c r="V131" s="12"/>
      <c r="W131" s="12"/>
      <c r="X131" s="12"/>
    </row>
    <row r="132" spans="2:24" x14ac:dyDescent="0.2">
      <c r="B132" s="565"/>
      <c r="V132" s="12"/>
      <c r="W132" s="12"/>
      <c r="X132" s="12"/>
    </row>
    <row r="133" spans="2:24" x14ac:dyDescent="0.2">
      <c r="B133" s="565"/>
      <c r="V133" s="12"/>
      <c r="W133" s="12"/>
      <c r="X133" s="12"/>
    </row>
    <row r="134" spans="2:24" x14ac:dyDescent="0.2">
      <c r="B134" s="565"/>
      <c r="V134" s="12"/>
      <c r="W134" s="12"/>
      <c r="X134" s="12"/>
    </row>
    <row r="135" spans="2:24" x14ac:dyDescent="0.2">
      <c r="B135" s="565"/>
      <c r="V135" s="12"/>
      <c r="W135" s="12"/>
      <c r="X135" s="12"/>
    </row>
    <row r="136" spans="2:24" x14ac:dyDescent="0.2">
      <c r="B136" s="565"/>
      <c r="V136" s="12"/>
      <c r="W136" s="12"/>
      <c r="X136" s="12"/>
    </row>
    <row r="137" spans="2:24" x14ac:dyDescent="0.2">
      <c r="B137" s="565"/>
      <c r="V137" s="12"/>
      <c r="W137" s="12"/>
      <c r="X137" s="12"/>
    </row>
    <row r="138" spans="2:24" x14ac:dyDescent="0.2">
      <c r="B138" s="565"/>
      <c r="V138" s="12"/>
      <c r="W138" s="12"/>
      <c r="X138" s="12"/>
    </row>
    <row r="139" spans="2:24" x14ac:dyDescent="0.2">
      <c r="B139" s="565"/>
      <c r="V139" s="12"/>
      <c r="W139" s="12"/>
      <c r="X139" s="12"/>
    </row>
    <row r="140" spans="2:24" x14ac:dyDescent="0.2">
      <c r="B140" s="565"/>
      <c r="V140" s="12"/>
      <c r="W140" s="12"/>
      <c r="X140" s="12"/>
    </row>
    <row r="141" spans="2:24" x14ac:dyDescent="0.2">
      <c r="B141" s="565"/>
      <c r="V141" s="12"/>
      <c r="W141" s="12"/>
      <c r="X141" s="12"/>
    </row>
    <row r="142" spans="2:24" x14ac:dyDescent="0.2">
      <c r="B142" s="565"/>
      <c r="V142" s="12"/>
      <c r="W142" s="12"/>
      <c r="X142" s="12"/>
    </row>
    <row r="143" spans="2:24" x14ac:dyDescent="0.2">
      <c r="B143" s="565"/>
      <c r="V143" s="12"/>
      <c r="W143" s="12"/>
      <c r="X143" s="12"/>
    </row>
    <row r="144" spans="2:24" x14ac:dyDescent="0.2">
      <c r="B144" s="565"/>
      <c r="V144" s="12"/>
      <c r="W144" s="12"/>
      <c r="X144" s="12"/>
    </row>
    <row r="145" spans="2:24" x14ac:dyDescent="0.2">
      <c r="B145" s="565"/>
      <c r="V145" s="12"/>
      <c r="W145" s="12"/>
      <c r="X145" s="12"/>
    </row>
    <row r="146" spans="2:24" x14ac:dyDescent="0.2">
      <c r="B146" s="565"/>
      <c r="V146" s="12"/>
      <c r="W146" s="12"/>
      <c r="X146" s="12"/>
    </row>
    <row r="147" spans="2:24" x14ac:dyDescent="0.2">
      <c r="B147" s="565"/>
      <c r="V147" s="12"/>
      <c r="W147" s="12"/>
      <c r="X147" s="12"/>
    </row>
    <row r="148" spans="2:24" x14ac:dyDescent="0.2">
      <c r="B148" s="565"/>
      <c r="V148" s="12"/>
      <c r="W148" s="12"/>
      <c r="X148" s="12"/>
    </row>
    <row r="149" spans="2:24" x14ac:dyDescent="0.2">
      <c r="B149" s="565"/>
      <c r="V149" s="12"/>
      <c r="W149" s="12"/>
      <c r="X149" s="12"/>
    </row>
    <row r="150" spans="2:24" x14ac:dyDescent="0.2">
      <c r="B150" s="565"/>
      <c r="V150" s="12"/>
      <c r="W150" s="12"/>
      <c r="X150" s="12"/>
    </row>
    <row r="151" spans="2:24" x14ac:dyDescent="0.2">
      <c r="B151" s="565"/>
      <c r="V151" s="12"/>
      <c r="W151" s="12"/>
      <c r="X151" s="12"/>
    </row>
    <row r="152" spans="2:24" x14ac:dyDescent="0.2">
      <c r="B152" s="565"/>
      <c r="V152" s="12"/>
      <c r="W152" s="12"/>
      <c r="X152" s="12"/>
    </row>
    <row r="153" spans="2:24" x14ac:dyDescent="0.2">
      <c r="B153" s="565"/>
      <c r="V153" s="12"/>
      <c r="W153" s="12"/>
      <c r="X153" s="12"/>
    </row>
    <row r="154" spans="2:24" x14ac:dyDescent="0.2">
      <c r="B154" s="565"/>
      <c r="V154" s="12"/>
      <c r="W154" s="12"/>
      <c r="X154" s="12"/>
    </row>
    <row r="155" spans="2:24" x14ac:dyDescent="0.2">
      <c r="B155" s="565"/>
      <c r="V155" s="12"/>
      <c r="W155" s="12"/>
      <c r="X155" s="12"/>
    </row>
    <row r="156" spans="2:24" x14ac:dyDescent="0.2">
      <c r="B156" s="565"/>
      <c r="V156" s="12"/>
      <c r="W156" s="12"/>
      <c r="X156" s="12"/>
    </row>
    <row r="157" spans="2:24" x14ac:dyDescent="0.2">
      <c r="B157" s="565"/>
      <c r="V157" s="12"/>
      <c r="W157" s="12"/>
      <c r="X157" s="12"/>
    </row>
    <row r="158" spans="2:24" x14ac:dyDescent="0.2">
      <c r="B158" s="565"/>
      <c r="V158" s="12"/>
      <c r="W158" s="12"/>
      <c r="X158" s="12"/>
    </row>
    <row r="159" spans="2:24" x14ac:dyDescent="0.2">
      <c r="B159" s="565"/>
      <c r="V159" s="12"/>
      <c r="W159" s="12"/>
      <c r="X159" s="12"/>
    </row>
    <row r="160" spans="2:24" x14ac:dyDescent="0.2">
      <c r="B160" s="565"/>
      <c r="V160" s="12"/>
      <c r="W160" s="12"/>
      <c r="X160" s="12"/>
    </row>
    <row r="161" spans="2:24" x14ac:dyDescent="0.2">
      <c r="B161" s="565"/>
      <c r="V161" s="12"/>
      <c r="W161" s="12"/>
      <c r="X161" s="12"/>
    </row>
    <row r="162" spans="2:24" x14ac:dyDescent="0.2">
      <c r="B162" s="565"/>
      <c r="V162" s="12"/>
      <c r="W162" s="12"/>
      <c r="X162" s="12"/>
    </row>
    <row r="163" spans="2:24" x14ac:dyDescent="0.2">
      <c r="B163" s="565"/>
      <c r="V163" s="12"/>
      <c r="W163" s="12"/>
      <c r="X163" s="12"/>
    </row>
    <row r="164" spans="2:24" x14ac:dyDescent="0.2">
      <c r="B164" s="565"/>
      <c r="V164" s="12"/>
      <c r="W164" s="12"/>
      <c r="X164" s="12"/>
    </row>
    <row r="165" spans="2:24" x14ac:dyDescent="0.2">
      <c r="B165" s="565"/>
      <c r="V165" s="12"/>
      <c r="W165" s="12"/>
      <c r="X165" s="12"/>
    </row>
    <row r="166" spans="2:24" x14ac:dyDescent="0.2">
      <c r="B166" s="565"/>
      <c r="V166" s="12"/>
      <c r="W166" s="12"/>
      <c r="X166" s="12"/>
    </row>
    <row r="167" spans="2:24" x14ac:dyDescent="0.2">
      <c r="B167" s="565"/>
      <c r="V167" s="12"/>
      <c r="W167" s="12"/>
      <c r="X167" s="12"/>
    </row>
    <row r="168" spans="2:24" x14ac:dyDescent="0.2">
      <c r="B168" s="565"/>
      <c r="V168" s="12"/>
      <c r="W168" s="12"/>
      <c r="X168" s="12"/>
    </row>
    <row r="169" spans="2:24" x14ac:dyDescent="0.2">
      <c r="B169" s="565"/>
      <c r="V169" s="12"/>
      <c r="W169" s="12"/>
      <c r="X169" s="12"/>
    </row>
    <row r="170" spans="2:24" x14ac:dyDescent="0.2">
      <c r="B170" s="565"/>
      <c r="V170" s="12"/>
      <c r="W170" s="12"/>
      <c r="X170" s="12"/>
    </row>
    <row r="171" spans="2:24" x14ac:dyDescent="0.2">
      <c r="B171" s="565"/>
      <c r="V171" s="12"/>
      <c r="W171" s="12"/>
      <c r="X171" s="12"/>
    </row>
    <row r="172" spans="2:24" x14ac:dyDescent="0.2">
      <c r="B172" s="565"/>
      <c r="V172" s="12"/>
      <c r="W172" s="12"/>
      <c r="X172" s="12"/>
    </row>
    <row r="173" spans="2:24" x14ac:dyDescent="0.2">
      <c r="B173" s="565"/>
      <c r="V173" s="12"/>
      <c r="W173" s="12"/>
      <c r="X173" s="12"/>
    </row>
    <row r="174" spans="2:24" x14ac:dyDescent="0.2">
      <c r="B174" s="565"/>
      <c r="V174" s="12"/>
      <c r="W174" s="12"/>
      <c r="X174" s="12"/>
    </row>
    <row r="175" spans="2:24" x14ac:dyDescent="0.2">
      <c r="B175" s="565"/>
      <c r="V175" s="12"/>
      <c r="W175" s="12"/>
      <c r="X175" s="12"/>
    </row>
    <row r="176" spans="2:24" x14ac:dyDescent="0.2">
      <c r="B176" s="565"/>
      <c r="V176" s="12"/>
      <c r="W176" s="12"/>
      <c r="X176" s="12"/>
    </row>
    <row r="177" spans="2:24" x14ac:dyDescent="0.2">
      <c r="B177" s="565"/>
      <c r="V177" s="12"/>
      <c r="W177" s="12"/>
      <c r="X177" s="12"/>
    </row>
    <row r="178" spans="2:24" x14ac:dyDescent="0.2">
      <c r="B178" s="565"/>
      <c r="V178" s="12"/>
      <c r="W178" s="12"/>
      <c r="X178" s="12"/>
    </row>
    <row r="179" spans="2:24" x14ac:dyDescent="0.2">
      <c r="B179" s="565"/>
      <c r="V179" s="12"/>
      <c r="W179" s="12"/>
      <c r="X179" s="12"/>
    </row>
    <row r="180" spans="2:24" x14ac:dyDescent="0.2">
      <c r="B180" s="565"/>
      <c r="V180" s="12"/>
      <c r="W180" s="12"/>
      <c r="X180" s="12"/>
    </row>
    <row r="181" spans="2:24" x14ac:dyDescent="0.2">
      <c r="B181" s="565"/>
      <c r="V181" s="12"/>
      <c r="W181" s="12"/>
      <c r="X181" s="12"/>
    </row>
    <row r="182" spans="2:24" x14ac:dyDescent="0.2">
      <c r="B182" s="565"/>
      <c r="V182" s="12"/>
      <c r="W182" s="12"/>
      <c r="X182" s="12"/>
    </row>
    <row r="183" spans="2:24" x14ac:dyDescent="0.2">
      <c r="B183" s="565"/>
      <c r="V183" s="12"/>
      <c r="W183" s="12"/>
      <c r="X183" s="12"/>
    </row>
    <row r="184" spans="2:24" x14ac:dyDescent="0.2">
      <c r="B184" s="565"/>
      <c r="V184" s="12"/>
      <c r="W184" s="12"/>
      <c r="X184" s="12"/>
    </row>
    <row r="185" spans="2:24" x14ac:dyDescent="0.2">
      <c r="B185" s="565"/>
      <c r="V185" s="12"/>
      <c r="W185" s="12"/>
      <c r="X185" s="12"/>
    </row>
    <row r="186" spans="2:24" x14ac:dyDescent="0.2">
      <c r="B186" s="565"/>
      <c r="V186" s="12"/>
      <c r="W186" s="12"/>
      <c r="X186" s="12"/>
    </row>
    <row r="187" spans="2:24" x14ac:dyDescent="0.2">
      <c r="B187" s="565"/>
      <c r="V187" s="12"/>
      <c r="W187" s="12"/>
      <c r="X187" s="12"/>
    </row>
    <row r="188" spans="2:24" x14ac:dyDescent="0.2">
      <c r="B188" s="565"/>
      <c r="V188" s="12"/>
      <c r="W188" s="12"/>
      <c r="X188" s="12"/>
    </row>
    <row r="189" spans="2:24" x14ac:dyDescent="0.2">
      <c r="B189" s="565"/>
      <c r="V189" s="12"/>
      <c r="W189" s="12"/>
      <c r="X189" s="12"/>
    </row>
    <row r="190" spans="2:24" x14ac:dyDescent="0.2">
      <c r="B190" s="565"/>
      <c r="V190" s="12"/>
      <c r="W190" s="12"/>
      <c r="X190" s="12"/>
    </row>
    <row r="191" spans="2:24" x14ac:dyDescent="0.2">
      <c r="B191" s="565"/>
      <c r="V191" s="12"/>
      <c r="W191" s="12"/>
      <c r="X191" s="12"/>
    </row>
    <row r="192" spans="2:24" x14ac:dyDescent="0.2">
      <c r="B192" s="565"/>
      <c r="V192" s="12"/>
      <c r="W192" s="12"/>
      <c r="X192" s="12"/>
    </row>
    <row r="193" spans="2:24" x14ac:dyDescent="0.2">
      <c r="B193" s="565"/>
      <c r="V193" s="12"/>
      <c r="W193" s="12"/>
      <c r="X193" s="12"/>
    </row>
    <row r="194" spans="2:24" x14ac:dyDescent="0.2">
      <c r="B194" s="565"/>
      <c r="V194" s="12"/>
      <c r="W194" s="12"/>
      <c r="X194" s="12"/>
    </row>
    <row r="195" spans="2:24" x14ac:dyDescent="0.2">
      <c r="B195" s="565"/>
      <c r="V195" s="12"/>
      <c r="W195" s="12"/>
      <c r="X195" s="12"/>
    </row>
    <row r="196" spans="2:24" x14ac:dyDescent="0.2">
      <c r="B196" s="565"/>
      <c r="V196" s="12"/>
      <c r="W196" s="12"/>
      <c r="X196" s="12"/>
    </row>
    <row r="197" spans="2:24" x14ac:dyDescent="0.2">
      <c r="B197" s="565"/>
      <c r="V197" s="12"/>
      <c r="W197" s="12"/>
      <c r="X197" s="12"/>
    </row>
    <row r="198" spans="2:24" x14ac:dyDescent="0.2">
      <c r="B198" s="565"/>
      <c r="V198" s="12"/>
      <c r="W198" s="12"/>
      <c r="X198" s="12"/>
    </row>
    <row r="199" spans="2:24" x14ac:dyDescent="0.2">
      <c r="B199" s="565"/>
      <c r="V199" s="12"/>
      <c r="W199" s="12"/>
      <c r="X199" s="12"/>
    </row>
    <row r="200" spans="2:24" x14ac:dyDescent="0.2">
      <c r="B200" s="565"/>
      <c r="V200" s="12"/>
      <c r="W200" s="12"/>
      <c r="X200" s="12"/>
    </row>
    <row r="201" spans="2:24" x14ac:dyDescent="0.2">
      <c r="B201" s="565"/>
      <c r="V201" s="12"/>
      <c r="W201" s="12"/>
      <c r="X201" s="12"/>
    </row>
    <row r="202" spans="2:24" x14ac:dyDescent="0.2">
      <c r="B202" s="565"/>
      <c r="V202" s="12"/>
      <c r="W202" s="12"/>
      <c r="X202" s="12"/>
    </row>
    <row r="203" spans="2:24" x14ac:dyDescent="0.2">
      <c r="B203" s="565"/>
      <c r="V203" s="12"/>
      <c r="W203" s="12"/>
      <c r="X203" s="12"/>
    </row>
    <row r="204" spans="2:24" x14ac:dyDescent="0.2">
      <c r="B204" s="565"/>
      <c r="V204" s="12"/>
      <c r="W204" s="12"/>
      <c r="X204" s="12"/>
    </row>
    <row r="205" spans="2:24" x14ac:dyDescent="0.2">
      <c r="B205" s="565"/>
      <c r="V205" s="12"/>
      <c r="W205" s="12"/>
      <c r="X205" s="12"/>
    </row>
  </sheetData>
  <mergeCells count="1">
    <mergeCell ref="A43:B43"/>
  </mergeCells>
  <hyperlinks>
    <hyperlink ref="AN1" r:id="rId1" display="lisa.brown@defra.gsi.gov.uk " xr:uid="{E9A9D477-B228-4C44-A2F6-8339468B8614}"/>
  </hyperlinks>
  <printOptions horizont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verticalDpi="300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1E14B"/>
  </sheetPr>
  <dimension ref="A1:AL281"/>
  <sheetViews>
    <sheetView showGridLines="0" zoomScaleNormal="100" workbookViewId="0">
      <pane xSplit="2" ySplit="6" topLeftCell="Z38" activePane="bottomRight" state="frozen"/>
      <selection activeCell="C7" sqref="C7"/>
      <selection pane="topRight" activeCell="C7" sqref="C7"/>
      <selection pane="bottomLeft" activeCell="C7" sqref="C7"/>
      <selection pane="bottomRight" activeCell="AK1" sqref="AK1"/>
    </sheetView>
  </sheetViews>
  <sheetFormatPr defaultRowHeight="12.75" x14ac:dyDescent="0.2"/>
  <cols>
    <col min="1" max="1" width="3.5546875" style="222" customWidth="1"/>
    <col min="2" max="2" width="26.77734375" style="222" customWidth="1"/>
    <col min="3" max="10" width="6.77734375" style="222" customWidth="1"/>
    <col min="11" max="11" width="6.77734375" style="262" customWidth="1"/>
    <col min="12" max="18" width="6.77734375" style="222" customWidth="1"/>
    <col min="19" max="23" width="6.77734375" style="265" customWidth="1"/>
    <col min="24" max="29" width="6.77734375" style="222" customWidth="1"/>
    <col min="30" max="30" width="7.109375" style="222" customWidth="1"/>
    <col min="31" max="31" width="7.88671875" style="222" bestFit="1" customWidth="1"/>
    <col min="32" max="32" width="7.44140625" style="222" bestFit="1" customWidth="1"/>
    <col min="33" max="33" width="7.44140625" style="222" customWidth="1"/>
    <col min="34" max="34" width="7.109375" style="222" customWidth="1"/>
    <col min="35" max="16384" width="8.88671875" style="222"/>
  </cols>
  <sheetData>
    <row r="1" spans="1:38" x14ac:dyDescent="0.2">
      <c r="A1" s="203" t="s">
        <v>367</v>
      </c>
      <c r="S1" s="222"/>
      <c r="T1" s="263"/>
      <c r="U1" s="222"/>
      <c r="V1" s="222"/>
      <c r="W1" s="222"/>
      <c r="AJ1" s="220" t="s">
        <v>432</v>
      </c>
      <c r="AK1" s="324" t="str">
        <f>'Notes and Contact Details'!$D$14</f>
        <v>crops-statistics@defra.gov.uk</v>
      </c>
    </row>
    <row r="2" spans="1:38" x14ac:dyDescent="0.2">
      <c r="A2" s="203" t="s">
        <v>168</v>
      </c>
      <c r="C2" s="223"/>
      <c r="D2" s="223"/>
      <c r="S2" s="222"/>
      <c r="T2" s="263"/>
      <c r="U2" s="222"/>
      <c r="V2" s="222"/>
      <c r="W2" s="222"/>
    </row>
    <row r="3" spans="1:38" ht="13.5" thickBot="1" x14ac:dyDescent="0.25">
      <c r="A3" s="232" t="s">
        <v>68</v>
      </c>
      <c r="C3" s="198"/>
      <c r="D3" s="198"/>
      <c r="E3" s="86"/>
      <c r="S3" s="222"/>
      <c r="T3" s="263"/>
      <c r="U3" s="222"/>
      <c r="V3" s="222"/>
      <c r="W3" s="264"/>
    </row>
    <row r="4" spans="1:38" x14ac:dyDescent="0.2">
      <c r="A4" s="522"/>
      <c r="B4" s="522"/>
      <c r="C4" s="522"/>
      <c r="D4" s="522"/>
      <c r="E4" s="522"/>
      <c r="F4" s="522"/>
      <c r="G4" s="522"/>
      <c r="H4" s="522"/>
      <c r="I4" s="522"/>
      <c r="J4" s="522"/>
      <c r="K4" s="591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</row>
    <row r="5" spans="1:38" x14ac:dyDescent="0.2">
      <c r="A5" s="592"/>
      <c r="B5" s="359" t="s">
        <v>36</v>
      </c>
      <c r="C5" s="593">
        <v>1988</v>
      </c>
      <c r="D5" s="593">
        <v>1989</v>
      </c>
      <c r="E5" s="593">
        <v>1990</v>
      </c>
      <c r="F5" s="593">
        <v>1991</v>
      </c>
      <c r="G5" s="593">
        <v>1992</v>
      </c>
      <c r="H5" s="593">
        <v>1993</v>
      </c>
      <c r="I5" s="593">
        <v>1994</v>
      </c>
      <c r="J5" s="359">
        <v>1995</v>
      </c>
      <c r="K5" s="378">
        <v>1996</v>
      </c>
      <c r="L5" s="359">
        <v>1997</v>
      </c>
      <c r="M5" s="359">
        <v>1998</v>
      </c>
      <c r="N5" s="359">
        <v>1999</v>
      </c>
      <c r="O5" s="359">
        <v>2000</v>
      </c>
      <c r="P5" s="594">
        <v>2001</v>
      </c>
      <c r="Q5" s="594">
        <v>2002</v>
      </c>
      <c r="R5" s="594">
        <v>2003</v>
      </c>
      <c r="S5" s="594">
        <v>2004</v>
      </c>
      <c r="T5" s="594">
        <v>2005</v>
      </c>
      <c r="U5" s="594">
        <v>2006</v>
      </c>
      <c r="V5" s="594">
        <v>2007</v>
      </c>
      <c r="W5" s="594">
        <v>2008</v>
      </c>
      <c r="X5" s="594">
        <v>2009</v>
      </c>
      <c r="Y5" s="594">
        <v>2010</v>
      </c>
      <c r="Z5" s="594">
        <v>2011</v>
      </c>
      <c r="AA5" s="594">
        <v>2012</v>
      </c>
      <c r="AB5" s="594">
        <v>2013</v>
      </c>
      <c r="AC5" s="594">
        <v>2014</v>
      </c>
      <c r="AD5" s="594">
        <v>2015</v>
      </c>
      <c r="AE5" s="594">
        <v>2016</v>
      </c>
      <c r="AF5" s="594">
        <v>2017</v>
      </c>
      <c r="AG5" s="594">
        <v>2018</v>
      </c>
      <c r="AH5" s="594">
        <v>2019</v>
      </c>
      <c r="AI5" s="594">
        <v>2020</v>
      </c>
      <c r="AJ5" s="594">
        <v>2021</v>
      </c>
      <c r="AK5" s="594">
        <v>2022</v>
      </c>
      <c r="AL5" s="594">
        <v>2023</v>
      </c>
    </row>
    <row r="6" spans="1:38" ht="13.5" thickBot="1" x14ac:dyDescent="0.25">
      <c r="A6" s="595"/>
      <c r="B6" s="595"/>
      <c r="C6" s="592"/>
      <c r="D6" s="592"/>
      <c r="E6" s="592"/>
      <c r="F6" s="592"/>
      <c r="G6" s="592"/>
      <c r="H6" s="592"/>
      <c r="I6" s="592"/>
      <c r="J6" s="592"/>
      <c r="K6" s="596"/>
      <c r="L6" s="379"/>
      <c r="M6" s="592"/>
      <c r="N6" s="379"/>
      <c r="O6" s="592"/>
      <c r="P6" s="592"/>
      <c r="Q6" s="592"/>
      <c r="R6" s="592"/>
      <c r="S6" s="592"/>
      <c r="T6" s="592"/>
      <c r="U6" s="592"/>
      <c r="V6" s="379"/>
      <c r="W6" s="379" t="s">
        <v>35</v>
      </c>
      <c r="X6" s="379" t="s">
        <v>35</v>
      </c>
      <c r="Y6" s="379"/>
      <c r="Z6" s="379"/>
      <c r="AA6" s="379"/>
      <c r="AB6" s="379"/>
      <c r="AC6" s="379"/>
      <c r="AD6" s="379"/>
      <c r="AE6" s="380"/>
      <c r="AF6" s="361"/>
      <c r="AG6" s="361"/>
      <c r="AH6" s="361"/>
      <c r="AI6" s="361"/>
      <c r="AJ6" s="361"/>
      <c r="AK6" s="361"/>
      <c r="AL6" s="361"/>
    </row>
    <row r="7" spans="1:38" x14ac:dyDescent="0.2">
      <c r="A7" s="521" t="s">
        <v>151</v>
      </c>
      <c r="C7" s="597"/>
      <c r="D7" s="597"/>
      <c r="E7" s="597"/>
      <c r="F7" s="597"/>
      <c r="G7" s="597"/>
      <c r="H7" s="597"/>
      <c r="I7" s="597"/>
      <c r="J7" s="598"/>
      <c r="K7" s="599"/>
      <c r="L7" s="598"/>
      <c r="M7" s="598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600"/>
      <c r="Z7" s="600"/>
      <c r="AA7" s="600"/>
      <c r="AB7" s="600"/>
      <c r="AC7" s="600"/>
      <c r="AD7" s="600"/>
      <c r="AE7" s="600"/>
      <c r="AF7" s="600"/>
      <c r="AJ7" s="600"/>
      <c r="AK7" s="600"/>
      <c r="AL7" s="600"/>
    </row>
    <row r="8" spans="1:38" x14ac:dyDescent="0.2">
      <c r="A8" s="521"/>
      <c r="J8" s="601"/>
      <c r="L8" s="601"/>
      <c r="M8" s="601"/>
      <c r="S8" s="222"/>
      <c r="T8" s="222"/>
      <c r="U8" s="222"/>
      <c r="V8" s="222"/>
      <c r="W8" s="222"/>
      <c r="Y8" s="602"/>
      <c r="Z8" s="602"/>
      <c r="AA8" s="602"/>
      <c r="AB8" s="602"/>
      <c r="AC8" s="602"/>
      <c r="AD8" s="602"/>
      <c r="AE8" s="602"/>
      <c r="AF8" s="602"/>
      <c r="AJ8" s="602"/>
      <c r="AK8" s="602"/>
      <c r="AL8" s="602"/>
    </row>
    <row r="9" spans="1:38" x14ac:dyDescent="0.2">
      <c r="A9" s="603"/>
      <c r="B9" s="604" t="s">
        <v>150</v>
      </c>
      <c r="C9" s="605">
        <v>2.3232549999999996</v>
      </c>
      <c r="D9" s="605">
        <v>2.7334439999999978</v>
      </c>
      <c r="E9" s="605">
        <v>4.2326149999999991</v>
      </c>
      <c r="F9" s="605">
        <v>5.0465140000000002</v>
      </c>
      <c r="G9" s="605">
        <v>7.5095509999999974</v>
      </c>
      <c r="H9" s="605">
        <v>5.8377959999999991</v>
      </c>
      <c r="I9" s="605">
        <v>8.8028809999999957</v>
      </c>
      <c r="J9" s="605">
        <v>7.3687870000000002</v>
      </c>
      <c r="K9" s="606">
        <v>8.2611689999999953</v>
      </c>
      <c r="L9" s="606">
        <v>7.5939849999999982</v>
      </c>
      <c r="M9" s="606">
        <v>7.7515259999999984</v>
      </c>
      <c r="N9" s="606">
        <v>7.8897469999999998</v>
      </c>
      <c r="O9" s="606">
        <v>6.960555999999996</v>
      </c>
      <c r="P9" s="606">
        <v>9.4484519999999943</v>
      </c>
      <c r="Q9" s="606">
        <v>11.993996000000008</v>
      </c>
      <c r="R9" s="606">
        <v>16.95640400000001</v>
      </c>
      <c r="S9" s="606">
        <v>14.126776999999999</v>
      </c>
      <c r="T9" s="606">
        <v>15.449039000000001</v>
      </c>
      <c r="U9" s="606">
        <v>13.230027999999997</v>
      </c>
      <c r="V9" s="606">
        <v>20.396329000000005</v>
      </c>
      <c r="W9" s="606">
        <v>19.362897000000007</v>
      </c>
      <c r="X9" s="607">
        <v>18.251232999999999</v>
      </c>
      <c r="Y9" s="607">
        <v>19.763952999999997</v>
      </c>
      <c r="Z9" s="607">
        <v>29.204235000000008</v>
      </c>
      <c r="AA9" s="607">
        <v>18.645427000000002</v>
      </c>
      <c r="AB9" s="607">
        <v>21.438418999999989</v>
      </c>
      <c r="AC9" s="607">
        <v>23.863146999999984</v>
      </c>
      <c r="AD9" s="262">
        <v>30.038011999999984</v>
      </c>
      <c r="AE9" s="262">
        <v>33.844063000000013</v>
      </c>
      <c r="AF9" s="262">
        <v>27.977063999999981</v>
      </c>
      <c r="AG9" s="262">
        <v>27.686647000000004</v>
      </c>
      <c r="AH9" s="262">
        <v>33.442245999999983</v>
      </c>
      <c r="AI9" s="262">
        <v>42.926179000000005</v>
      </c>
      <c r="AJ9" s="262">
        <v>28.695172999999979</v>
      </c>
      <c r="AK9" s="262">
        <v>30.816035999999993</v>
      </c>
      <c r="AL9" s="262">
        <v>30.529197000000014</v>
      </c>
    </row>
    <row r="10" spans="1:38" x14ac:dyDescent="0.2">
      <c r="A10" s="603"/>
      <c r="B10" s="608" t="s">
        <v>82</v>
      </c>
      <c r="C10" s="609">
        <v>2.0482939999999998</v>
      </c>
      <c r="D10" s="609">
        <v>2.8949999999999996</v>
      </c>
      <c r="E10" s="609">
        <v>3.7404939999999991</v>
      </c>
      <c r="F10" s="609">
        <v>4.5518510000000019</v>
      </c>
      <c r="G10" s="609">
        <v>3.4627299999999992</v>
      </c>
      <c r="H10" s="609">
        <v>4.8148250000000008</v>
      </c>
      <c r="I10" s="609">
        <v>5.1982199999999992</v>
      </c>
      <c r="J10" s="610">
        <v>7.4912470000000013</v>
      </c>
      <c r="K10" s="610">
        <v>5.7092439999999991</v>
      </c>
      <c r="L10" s="610">
        <v>5.8976819999999988</v>
      </c>
      <c r="M10" s="610">
        <v>7.7845699999999987</v>
      </c>
      <c r="N10" s="610">
        <v>8.1899920000000002</v>
      </c>
      <c r="O10" s="610">
        <v>9.297284000000003</v>
      </c>
      <c r="P10" s="610">
        <v>15.208886000000003</v>
      </c>
      <c r="Q10" s="610">
        <v>12.216043999999993</v>
      </c>
      <c r="R10" s="610">
        <v>10.31474600000001</v>
      </c>
      <c r="S10" s="610">
        <v>10.547419</v>
      </c>
      <c r="T10" s="610">
        <v>14.594662999999983</v>
      </c>
      <c r="U10" s="610">
        <v>14.828730000000013</v>
      </c>
      <c r="V10" s="610">
        <v>20.622959000000012</v>
      </c>
      <c r="W10" s="610">
        <v>21.768945000000006</v>
      </c>
      <c r="X10" s="610">
        <v>13.152661</v>
      </c>
      <c r="Y10" s="610">
        <v>14.878963999999993</v>
      </c>
      <c r="Z10" s="610">
        <v>17.342771999999993</v>
      </c>
      <c r="AA10" s="610">
        <v>21.273457000000001</v>
      </c>
      <c r="AB10" s="610">
        <v>21.829635999999983</v>
      </c>
      <c r="AC10" s="607">
        <v>14.582647999999997</v>
      </c>
      <c r="AD10" s="262">
        <v>12.810057999999994</v>
      </c>
      <c r="AE10" s="262">
        <v>16.173542000000001</v>
      </c>
      <c r="AF10" s="262">
        <v>11.567082000000001</v>
      </c>
      <c r="AG10" s="262">
        <v>11.675512999999997</v>
      </c>
      <c r="AH10" s="262">
        <v>11.358511000000002</v>
      </c>
      <c r="AI10" s="262">
        <v>11.628828000000007</v>
      </c>
      <c r="AJ10" s="262">
        <v>11.858198</v>
      </c>
      <c r="AK10" s="262">
        <v>6.1352569999999993</v>
      </c>
      <c r="AL10" s="262">
        <v>8.2773910000000033</v>
      </c>
    </row>
    <row r="11" spans="1:38" x14ac:dyDescent="0.2">
      <c r="A11" s="611"/>
      <c r="B11" s="604" t="s">
        <v>85</v>
      </c>
      <c r="C11" s="612">
        <v>1.7566549999999996</v>
      </c>
      <c r="D11" s="612">
        <v>1.5242819999999997</v>
      </c>
      <c r="E11" s="609">
        <v>1.5654219999999992</v>
      </c>
      <c r="F11" s="609">
        <v>1.5558340000000002</v>
      </c>
      <c r="G11" s="609">
        <v>1.995028</v>
      </c>
      <c r="H11" s="609">
        <v>1.3927839999999996</v>
      </c>
      <c r="I11" s="609">
        <v>2.6511120000000012</v>
      </c>
      <c r="J11" s="610">
        <v>2.7900810000000003</v>
      </c>
      <c r="K11" s="610">
        <v>4.4411539999999992</v>
      </c>
      <c r="L11" s="610">
        <v>3.1270650000000018</v>
      </c>
      <c r="M11" s="610">
        <v>3.4230990000000001</v>
      </c>
      <c r="N11" s="610">
        <v>3.5130119999999994</v>
      </c>
      <c r="O11" s="610">
        <v>4.2934419999999971</v>
      </c>
      <c r="P11" s="610">
        <v>6.2666210000000051</v>
      </c>
      <c r="Q11" s="610">
        <v>5.6995200000000033</v>
      </c>
      <c r="R11" s="610">
        <v>6.1314960000000012</v>
      </c>
      <c r="S11" s="610">
        <v>6.0409450000000016</v>
      </c>
      <c r="T11" s="610">
        <v>8.0565889999999989</v>
      </c>
      <c r="U11" s="610">
        <v>9.2105040000000002</v>
      </c>
      <c r="V11" s="610">
        <v>8.6693559999999987</v>
      </c>
      <c r="W11" s="610">
        <v>9.8593310000000081</v>
      </c>
      <c r="X11" s="610">
        <v>9.2453110000000009</v>
      </c>
      <c r="Y11" s="610">
        <v>9.7587440000000001</v>
      </c>
      <c r="Z11" s="610">
        <v>10.377295000000004</v>
      </c>
      <c r="AA11" s="610">
        <v>10.949804</v>
      </c>
      <c r="AB11" s="610">
        <v>14.287996999999997</v>
      </c>
      <c r="AC11" s="610">
        <v>14.210702000000007</v>
      </c>
      <c r="AD11" s="262">
        <v>13.357874999999996</v>
      </c>
      <c r="AE11" s="262">
        <v>12.860216999999999</v>
      </c>
      <c r="AF11" s="262">
        <v>12.154235999999994</v>
      </c>
      <c r="AG11" s="262">
        <v>13.241668000000002</v>
      </c>
      <c r="AH11" s="262">
        <v>13.233162000000002</v>
      </c>
      <c r="AI11" s="262">
        <v>12.542452000000003</v>
      </c>
      <c r="AJ11" s="262">
        <v>13.656890000000001</v>
      </c>
      <c r="AK11" s="262">
        <v>11.702884000000005</v>
      </c>
      <c r="AL11" s="262">
        <v>10.581616999999993</v>
      </c>
    </row>
    <row r="12" spans="1:38" x14ac:dyDescent="0.2">
      <c r="A12" s="521"/>
      <c r="B12" s="613" t="s">
        <v>149</v>
      </c>
      <c r="C12" s="612">
        <v>5.2954209999999993</v>
      </c>
      <c r="D12" s="612">
        <v>4.6176660000000016</v>
      </c>
      <c r="E12" s="609">
        <v>4.3736739999999994</v>
      </c>
      <c r="F12" s="609">
        <v>4.6159310000000024</v>
      </c>
      <c r="G12" s="609">
        <v>5.9995510000000003</v>
      </c>
      <c r="H12" s="609">
        <v>5.3557050000000004</v>
      </c>
      <c r="I12" s="609">
        <v>9.0533710000000038</v>
      </c>
      <c r="J12" s="610">
        <v>8.2269020000000026</v>
      </c>
      <c r="K12" s="610">
        <v>10.312136000000002</v>
      </c>
      <c r="L12" s="610">
        <v>13.025322999999997</v>
      </c>
      <c r="M12" s="610">
        <v>11.091163</v>
      </c>
      <c r="N12" s="610">
        <v>10.190951999999998</v>
      </c>
      <c r="O12" s="610">
        <v>9.0338399999999996</v>
      </c>
      <c r="P12" s="610">
        <v>9.4254319999999989</v>
      </c>
      <c r="Q12" s="610">
        <v>101.79460900000002</v>
      </c>
      <c r="R12" s="610">
        <v>16.628005999999999</v>
      </c>
      <c r="S12" s="610">
        <v>12.337944999999999</v>
      </c>
      <c r="T12" s="610">
        <v>16.330287999999992</v>
      </c>
      <c r="U12" s="610">
        <v>19.678964000000001</v>
      </c>
      <c r="V12" s="610">
        <v>18.834982</v>
      </c>
      <c r="W12" s="610">
        <v>19.140752000000003</v>
      </c>
      <c r="X12" s="610">
        <v>18.986616999999995</v>
      </c>
      <c r="Y12" s="610">
        <v>22.338312000000005</v>
      </c>
      <c r="Z12" s="610">
        <v>18.526434999999999</v>
      </c>
      <c r="AA12" s="610">
        <v>18.757526000000002</v>
      </c>
      <c r="AB12" s="610">
        <v>21.356071</v>
      </c>
      <c r="AC12" s="610">
        <v>21.515423000000006</v>
      </c>
      <c r="AD12" s="262">
        <v>26.798791000000012</v>
      </c>
      <c r="AE12" s="262">
        <v>28.203762000000008</v>
      </c>
      <c r="AF12" s="262">
        <v>28.205662999999987</v>
      </c>
      <c r="AG12" s="262">
        <v>29.763734000000003</v>
      </c>
      <c r="AH12" s="262">
        <v>34.054547000000007</v>
      </c>
      <c r="AI12" s="262">
        <v>35.492876999999993</v>
      </c>
      <c r="AJ12" s="262">
        <v>28.099330999999996</v>
      </c>
      <c r="AK12" s="262">
        <v>29.974983999999992</v>
      </c>
      <c r="AL12" s="262">
        <v>30.111308000000005</v>
      </c>
    </row>
    <row r="13" spans="1:38" x14ac:dyDescent="0.2">
      <c r="A13" s="611"/>
      <c r="B13" s="613" t="s">
        <v>148</v>
      </c>
      <c r="C13" s="610">
        <v>4.5372080000000006</v>
      </c>
      <c r="D13" s="610">
        <v>5.8325120000000004</v>
      </c>
      <c r="E13" s="609">
        <v>6.845499000000002</v>
      </c>
      <c r="F13" s="609">
        <v>7.2902179999999941</v>
      </c>
      <c r="G13" s="609">
        <v>8.8990440000000035</v>
      </c>
      <c r="H13" s="609">
        <v>7.7588049999999971</v>
      </c>
      <c r="I13" s="609">
        <v>10.065547</v>
      </c>
      <c r="J13" s="610">
        <v>13.395023000000004</v>
      </c>
      <c r="K13" s="610">
        <v>17.027445000000004</v>
      </c>
      <c r="L13" s="610">
        <v>18.024468000000017</v>
      </c>
      <c r="M13" s="610">
        <v>18.322493000000001</v>
      </c>
      <c r="N13" s="610">
        <v>25.218918999999985</v>
      </c>
      <c r="O13" s="610">
        <v>26.404388999999995</v>
      </c>
      <c r="P13" s="610">
        <v>28.608126999999996</v>
      </c>
      <c r="Q13" s="610">
        <v>25.335746000000007</v>
      </c>
      <c r="R13" s="610">
        <v>28.134934999999999</v>
      </c>
      <c r="S13" s="610">
        <v>32.910585000000019</v>
      </c>
      <c r="T13" s="610">
        <v>34.758246</v>
      </c>
      <c r="U13" s="610">
        <v>36.173657999999989</v>
      </c>
      <c r="V13" s="610">
        <v>35.688647999999979</v>
      </c>
      <c r="W13" s="610">
        <v>34.907620000000023</v>
      </c>
      <c r="X13" s="610">
        <v>34.172055000000022</v>
      </c>
      <c r="Y13" s="610">
        <v>34.229072999999971</v>
      </c>
      <c r="Z13" s="610">
        <v>35.346901999999993</v>
      </c>
      <c r="AA13" s="610">
        <v>36.414373999999995</v>
      </c>
      <c r="AB13" s="610">
        <v>33.327658</v>
      </c>
      <c r="AC13" s="610">
        <v>36.036833000000023</v>
      </c>
      <c r="AD13" s="262">
        <v>37.386108999999998</v>
      </c>
      <c r="AE13" s="262">
        <v>37.024905000000004</v>
      </c>
      <c r="AF13" s="262">
        <v>34.933180999999998</v>
      </c>
      <c r="AG13" s="262">
        <v>37.271062000000008</v>
      </c>
      <c r="AH13" s="262">
        <v>37.373265999999987</v>
      </c>
      <c r="AI13" s="262">
        <v>43.226106000000016</v>
      </c>
      <c r="AJ13" s="262">
        <v>47.855624000000013</v>
      </c>
      <c r="AK13" s="262">
        <v>32.82325100000002</v>
      </c>
      <c r="AL13" s="262">
        <v>27.862484000000016</v>
      </c>
    </row>
    <row r="14" spans="1:38" x14ac:dyDescent="0.2">
      <c r="A14" s="603"/>
      <c r="B14" s="613" t="s">
        <v>147</v>
      </c>
      <c r="C14" s="610">
        <v>45.953894999999989</v>
      </c>
      <c r="D14" s="610">
        <v>32.660314999999997</v>
      </c>
      <c r="E14" s="609">
        <v>30.615783000000008</v>
      </c>
      <c r="F14" s="609">
        <v>36.591152000000037</v>
      </c>
      <c r="G14" s="609">
        <v>34.349890000000009</v>
      </c>
      <c r="H14" s="609">
        <v>21.128146000000019</v>
      </c>
      <c r="I14" s="609">
        <v>32.38579800000003</v>
      </c>
      <c r="J14" s="610">
        <v>42.981240999999983</v>
      </c>
      <c r="K14" s="610">
        <v>50.977006999999958</v>
      </c>
      <c r="L14" s="610">
        <v>28.420305999999982</v>
      </c>
      <c r="M14" s="610">
        <v>37.538792000000022</v>
      </c>
      <c r="N14" s="610">
        <v>46.318791000000019</v>
      </c>
      <c r="O14" s="610">
        <v>41.178418999999991</v>
      </c>
      <c r="P14" s="610">
        <v>110.56873299999999</v>
      </c>
      <c r="Q14" s="610">
        <v>68.542765999999972</v>
      </c>
      <c r="R14" s="610">
        <v>49.010547000000017</v>
      </c>
      <c r="S14" s="610">
        <v>40.966202999999993</v>
      </c>
      <c r="T14" s="610">
        <v>59.626939999999969</v>
      </c>
      <c r="U14" s="610">
        <v>48.970681999999996</v>
      </c>
      <c r="V14" s="610">
        <v>52.713174000000016</v>
      </c>
      <c r="W14" s="610">
        <v>50.087066999999976</v>
      </c>
      <c r="X14" s="610">
        <v>65.249696999999983</v>
      </c>
      <c r="Y14" s="610">
        <v>40.056719999999999</v>
      </c>
      <c r="Z14" s="610">
        <v>39.555568000000036</v>
      </c>
      <c r="AA14" s="610">
        <v>50.046318000000021</v>
      </c>
      <c r="AB14" s="610">
        <v>55.683803000000005</v>
      </c>
      <c r="AC14" s="610">
        <v>27.393186000000007</v>
      </c>
      <c r="AD14" s="262">
        <v>49.416883999999989</v>
      </c>
      <c r="AE14" s="262">
        <v>73.288136000000051</v>
      </c>
      <c r="AF14" s="262">
        <v>38.914623999999968</v>
      </c>
      <c r="AG14" s="262">
        <v>42.982630999999984</v>
      </c>
      <c r="AH14" s="262">
        <v>41.37215699999998</v>
      </c>
      <c r="AI14" s="262">
        <v>47.427532999999983</v>
      </c>
      <c r="AJ14" s="262">
        <v>49.807958999999947</v>
      </c>
      <c r="AK14" s="262">
        <v>26.239222999999999</v>
      </c>
      <c r="AL14" s="262">
        <v>48.320276000000014</v>
      </c>
    </row>
    <row r="15" spans="1:38" x14ac:dyDescent="0.2">
      <c r="A15" s="603"/>
      <c r="B15" s="604" t="s">
        <v>511</v>
      </c>
      <c r="C15" s="610">
        <v>49.159982000000007</v>
      </c>
      <c r="D15" s="610">
        <v>43.059100999999977</v>
      </c>
      <c r="E15" s="609">
        <v>31.066879999999998</v>
      </c>
      <c r="F15" s="609">
        <v>29.686654000000001</v>
      </c>
      <c r="G15" s="609">
        <v>29.307216999999994</v>
      </c>
      <c r="H15" s="609">
        <v>23.330483999999988</v>
      </c>
      <c r="I15" s="609">
        <v>69.811334999999985</v>
      </c>
      <c r="J15" s="610">
        <v>72.383799999999994</v>
      </c>
      <c r="K15" s="610">
        <v>99.005249000000035</v>
      </c>
      <c r="L15" s="610">
        <v>96.507423000000003</v>
      </c>
      <c r="M15" s="610">
        <v>110.22420600000001</v>
      </c>
      <c r="N15" s="610">
        <v>105.84256299999996</v>
      </c>
      <c r="O15" s="610">
        <v>92.558319999999924</v>
      </c>
      <c r="P15" s="610">
        <v>115.21215399999997</v>
      </c>
      <c r="Q15" s="610">
        <v>110.731365</v>
      </c>
      <c r="R15" s="610">
        <v>108.63251900000002</v>
      </c>
      <c r="S15" s="610">
        <v>116.61583900000002</v>
      </c>
      <c r="T15" s="610">
        <v>125.39621199999993</v>
      </c>
      <c r="U15" s="610">
        <v>125.6634059999999</v>
      </c>
      <c r="V15" s="610">
        <v>116.24714000000006</v>
      </c>
      <c r="W15" s="610">
        <v>110.48243799999996</v>
      </c>
      <c r="X15" s="610">
        <v>87.300282000000024</v>
      </c>
      <c r="Y15" s="610">
        <v>115.50857700000002</v>
      </c>
      <c r="Z15" s="610">
        <v>147.90847700000012</v>
      </c>
      <c r="AA15" s="610">
        <v>188.68998899999991</v>
      </c>
      <c r="AB15" s="610">
        <v>182.58369999999999</v>
      </c>
      <c r="AC15" s="610">
        <v>151.74252899999996</v>
      </c>
      <c r="AD15" s="262">
        <v>161.15773099999998</v>
      </c>
      <c r="AE15" s="262">
        <v>154.0828829999999</v>
      </c>
      <c r="AF15" s="262">
        <v>135.83825300000007</v>
      </c>
      <c r="AG15" s="262">
        <v>137.69585699999999</v>
      </c>
      <c r="AH15" s="262">
        <v>135.74862499999995</v>
      </c>
      <c r="AI15" s="262">
        <v>128.65389700000003</v>
      </c>
      <c r="AJ15" s="262">
        <v>103.34979199999999</v>
      </c>
      <c r="AK15" s="262">
        <v>129.48478700000004</v>
      </c>
      <c r="AL15" s="262">
        <v>144.91232100000002</v>
      </c>
    </row>
    <row r="16" spans="1:38" x14ac:dyDescent="0.2">
      <c r="A16" s="603"/>
      <c r="B16" s="604" t="s">
        <v>512</v>
      </c>
      <c r="C16" s="610">
        <v>29.211631999999994</v>
      </c>
      <c r="D16" s="610">
        <v>25.709350999999995</v>
      </c>
      <c r="E16" s="609">
        <v>27.61087800000001</v>
      </c>
      <c r="F16" s="609">
        <v>13.737715999999994</v>
      </c>
      <c r="G16" s="609">
        <v>17.281113000000001</v>
      </c>
      <c r="H16" s="609">
        <v>10.824490999999998</v>
      </c>
      <c r="I16" s="609">
        <v>11.378430999999997</v>
      </c>
      <c r="J16" s="610">
        <v>14.514675999999998</v>
      </c>
      <c r="K16" s="610">
        <v>22.285552999999997</v>
      </c>
      <c r="L16" s="610">
        <v>14.471580999999999</v>
      </c>
      <c r="M16" s="610">
        <v>14.524177</v>
      </c>
      <c r="N16" s="610">
        <v>14.034116999999995</v>
      </c>
      <c r="O16" s="610">
        <v>15.797007999999998</v>
      </c>
      <c r="P16" s="610">
        <v>20.535698999999994</v>
      </c>
      <c r="Q16" s="610">
        <v>20.049496999999999</v>
      </c>
      <c r="R16" s="610">
        <v>24.545112999999997</v>
      </c>
      <c r="S16" s="610">
        <v>30.683778000000022</v>
      </c>
      <c r="T16" s="610">
        <v>18.455646000000005</v>
      </c>
      <c r="U16" s="610">
        <v>24.684364000000002</v>
      </c>
      <c r="V16" s="610">
        <v>37.661221000000019</v>
      </c>
      <c r="W16" s="610">
        <v>24.627944999999997</v>
      </c>
      <c r="X16" s="610">
        <v>19.292394999999992</v>
      </c>
      <c r="Y16" s="610">
        <v>16.532172999999993</v>
      </c>
      <c r="Z16" s="610">
        <v>17.959274000000011</v>
      </c>
      <c r="AA16" s="610">
        <v>16.510573000000001</v>
      </c>
      <c r="AB16" s="610">
        <v>24.919025000000016</v>
      </c>
      <c r="AC16" s="610">
        <v>18.647866999999991</v>
      </c>
      <c r="AD16" s="262">
        <v>29.181816999999992</v>
      </c>
      <c r="AE16" s="262">
        <v>23.323080000000001</v>
      </c>
      <c r="AF16" s="262">
        <v>24.363517999999985</v>
      </c>
      <c r="AG16" s="262">
        <v>19.524401000000005</v>
      </c>
      <c r="AH16" s="262">
        <v>29.238329000000018</v>
      </c>
      <c r="AI16" s="262">
        <v>23.209814999999999</v>
      </c>
      <c r="AJ16" s="262">
        <v>19.015695000000004</v>
      </c>
      <c r="AK16" s="262">
        <v>27.101748999999995</v>
      </c>
      <c r="AL16" s="262">
        <v>36.476531000000008</v>
      </c>
    </row>
    <row r="17" spans="1:38" x14ac:dyDescent="0.2">
      <c r="A17" s="603"/>
      <c r="B17" s="604" t="s">
        <v>99</v>
      </c>
      <c r="C17" s="610">
        <v>6.206169</v>
      </c>
      <c r="D17" s="610">
        <v>10.105008</v>
      </c>
      <c r="E17" s="609">
        <v>12.757161</v>
      </c>
      <c r="F17" s="609">
        <v>8.0900069999999999</v>
      </c>
      <c r="G17" s="609">
        <v>35.269477999999999</v>
      </c>
      <c r="H17" s="609">
        <v>5.9142769999999993</v>
      </c>
      <c r="I17" s="609">
        <v>13.885466999999998</v>
      </c>
      <c r="J17" s="610">
        <v>18.682346000000006</v>
      </c>
      <c r="K17" s="610">
        <v>20.63693</v>
      </c>
      <c r="L17" s="610">
        <v>15.307276000000005</v>
      </c>
      <c r="M17" s="610">
        <v>15.070334000000003</v>
      </c>
      <c r="N17" s="610">
        <v>17.743532000000002</v>
      </c>
      <c r="O17" s="610">
        <v>17.588916000000001</v>
      </c>
      <c r="P17" s="610">
        <v>20.455242000000002</v>
      </c>
      <c r="Q17" s="610">
        <v>33.072957999999986</v>
      </c>
      <c r="R17" s="610">
        <v>24.122326999999991</v>
      </c>
      <c r="S17" s="610">
        <v>31.362448000000011</v>
      </c>
      <c r="T17" s="610">
        <v>32.413600000000017</v>
      </c>
      <c r="U17" s="610">
        <v>28.068011000000009</v>
      </c>
      <c r="V17" s="610">
        <v>36.021483000000003</v>
      </c>
      <c r="W17" s="610">
        <v>33.913277999999984</v>
      </c>
      <c r="X17" s="610">
        <v>31.185434999999998</v>
      </c>
      <c r="Y17" s="610">
        <v>29.901454000000001</v>
      </c>
      <c r="Z17" s="610">
        <v>32.345978000000017</v>
      </c>
      <c r="AA17" s="610">
        <v>40.535962000000005</v>
      </c>
      <c r="AB17" s="610">
        <v>39.580625999999995</v>
      </c>
      <c r="AC17" s="610">
        <v>36.923932999999998</v>
      </c>
      <c r="AD17" s="262">
        <v>19.414537000000021</v>
      </c>
      <c r="AE17" s="262">
        <v>23.547520999999978</v>
      </c>
      <c r="AF17" s="262">
        <v>19.960452999999998</v>
      </c>
      <c r="AG17" s="262">
        <v>19.287710000000011</v>
      </c>
      <c r="AH17" s="262">
        <v>19.674372000000012</v>
      </c>
      <c r="AI17" s="262">
        <v>25.726254000000008</v>
      </c>
      <c r="AJ17" s="262">
        <v>24.705077000000013</v>
      </c>
      <c r="AK17" s="262">
        <v>22.744212000000012</v>
      </c>
      <c r="AL17" s="262">
        <v>24.744718000000002</v>
      </c>
    </row>
    <row r="18" spans="1:38" x14ac:dyDescent="0.2">
      <c r="A18" s="603"/>
      <c r="B18" s="613" t="s">
        <v>84</v>
      </c>
      <c r="C18" s="610">
        <v>13.261747</v>
      </c>
      <c r="D18" s="610">
        <v>13.740198999999997</v>
      </c>
      <c r="E18" s="609">
        <v>13.130171999999996</v>
      </c>
      <c r="F18" s="609">
        <v>13.734108000000004</v>
      </c>
      <c r="G18" s="609">
        <v>31.385107999999995</v>
      </c>
      <c r="H18" s="609">
        <v>10.153983999999996</v>
      </c>
      <c r="I18" s="609">
        <v>22.762856999999997</v>
      </c>
      <c r="J18" s="610">
        <v>27.046158999999992</v>
      </c>
      <c r="K18" s="610">
        <v>28.311159</v>
      </c>
      <c r="L18" s="610">
        <v>34.339038000000031</v>
      </c>
      <c r="M18" s="610">
        <v>36.446871999999999</v>
      </c>
      <c r="N18" s="610">
        <v>34.473822999999996</v>
      </c>
      <c r="O18" s="610">
        <v>28.986726999999998</v>
      </c>
      <c r="P18" s="610">
        <v>33.077798999999999</v>
      </c>
      <c r="Q18" s="610">
        <v>28.188020000000005</v>
      </c>
      <c r="R18" s="610">
        <v>40.802086000000024</v>
      </c>
      <c r="S18" s="610">
        <v>40.670372000000008</v>
      </c>
      <c r="T18" s="610">
        <v>60.071429000000016</v>
      </c>
      <c r="U18" s="610">
        <v>47.619275999999992</v>
      </c>
      <c r="V18" s="610">
        <v>42.908000999999992</v>
      </c>
      <c r="W18" s="610">
        <v>50.037527000000011</v>
      </c>
      <c r="X18" s="610">
        <v>61.13075400000001</v>
      </c>
      <c r="Y18" s="610">
        <v>69.554935999999984</v>
      </c>
      <c r="Z18" s="610">
        <v>89.576156999999995</v>
      </c>
      <c r="AA18" s="610">
        <v>77.866219000000029</v>
      </c>
      <c r="AB18" s="610">
        <v>78.453275999999988</v>
      </c>
      <c r="AC18" s="610">
        <v>81.780273999999977</v>
      </c>
      <c r="AD18" s="262">
        <v>82.084255000000013</v>
      </c>
      <c r="AE18" s="262">
        <v>83.317247000000066</v>
      </c>
      <c r="AF18" s="262">
        <v>73.153863999999999</v>
      </c>
      <c r="AG18" s="262">
        <v>54.331526999999994</v>
      </c>
      <c r="AH18" s="262">
        <v>53.124644000000032</v>
      </c>
      <c r="AI18" s="262">
        <v>59.494827999999977</v>
      </c>
      <c r="AJ18" s="262">
        <v>32.151482000000001</v>
      </c>
      <c r="AK18" s="262">
        <v>30.304772000000003</v>
      </c>
      <c r="AL18" s="262">
        <v>26.383175999999999</v>
      </c>
    </row>
    <row r="19" spans="1:38" x14ac:dyDescent="0.2">
      <c r="A19" s="603"/>
      <c r="B19" s="613" t="s">
        <v>83</v>
      </c>
      <c r="C19" s="612">
        <v>7.7289720000000006</v>
      </c>
      <c r="D19" s="612">
        <v>8.4591120000000029</v>
      </c>
      <c r="E19" s="609">
        <v>8.9822310000000023</v>
      </c>
      <c r="F19" s="609">
        <v>10.814518999999999</v>
      </c>
      <c r="G19" s="609">
        <v>22.001224999999987</v>
      </c>
      <c r="H19" s="609">
        <v>8.4739429999999984</v>
      </c>
      <c r="I19" s="609">
        <v>23.081053000000018</v>
      </c>
      <c r="J19" s="610">
        <v>15.888870000000002</v>
      </c>
      <c r="K19" s="610">
        <v>18.885867000000008</v>
      </c>
      <c r="L19" s="610">
        <v>21.471926999999997</v>
      </c>
      <c r="M19" s="610">
        <v>24.926336000000003</v>
      </c>
      <c r="N19" s="610">
        <v>21.104627999999998</v>
      </c>
      <c r="O19" s="610">
        <v>26.426941000000006</v>
      </c>
      <c r="P19" s="610">
        <v>29.339627000000007</v>
      </c>
      <c r="Q19" s="610">
        <v>26.561074999999995</v>
      </c>
      <c r="R19" s="610">
        <v>28.448773000000003</v>
      </c>
      <c r="S19" s="610">
        <v>29.314382000000005</v>
      </c>
      <c r="T19" s="610">
        <v>34.43705299999997</v>
      </c>
      <c r="U19" s="610">
        <v>36.873917000000013</v>
      </c>
      <c r="V19" s="610">
        <v>30.883100000000002</v>
      </c>
      <c r="W19" s="610">
        <v>34.342163000000035</v>
      </c>
      <c r="X19" s="610">
        <v>29.178286000000018</v>
      </c>
      <c r="Y19" s="610">
        <v>31.547635999999983</v>
      </c>
      <c r="Z19" s="610">
        <v>41.272406999999944</v>
      </c>
      <c r="AA19" s="610">
        <v>52.433746000000021</v>
      </c>
      <c r="AB19" s="610">
        <v>48.557410999999981</v>
      </c>
      <c r="AC19" s="610">
        <v>34.97241799999999</v>
      </c>
      <c r="AD19" s="262">
        <v>37.926927999999968</v>
      </c>
      <c r="AE19" s="262">
        <v>42.50659600000003</v>
      </c>
      <c r="AF19" s="262">
        <v>42.773109999999981</v>
      </c>
      <c r="AG19" s="262">
        <v>41.945174000000016</v>
      </c>
      <c r="AH19" s="262">
        <v>39.214701999999996</v>
      </c>
      <c r="AI19" s="262">
        <v>49.93299899999996</v>
      </c>
      <c r="AJ19" s="262">
        <v>44.821913000000016</v>
      </c>
      <c r="AK19" s="262">
        <v>44.173414999999977</v>
      </c>
      <c r="AL19" s="262">
        <v>44.56627799999999</v>
      </c>
    </row>
    <row r="20" spans="1:38" x14ac:dyDescent="0.2">
      <c r="A20" s="603"/>
      <c r="B20" s="613" t="s">
        <v>114</v>
      </c>
      <c r="C20" s="612">
        <v>46.871715000000002</v>
      </c>
      <c r="D20" s="612">
        <v>51.27367000000001</v>
      </c>
      <c r="E20" s="609">
        <v>52.406142000000017</v>
      </c>
      <c r="F20" s="609">
        <v>46.483934999999995</v>
      </c>
      <c r="G20" s="609">
        <v>74.574876000000046</v>
      </c>
      <c r="H20" s="609">
        <v>29.024832000000011</v>
      </c>
      <c r="I20" s="609">
        <v>49.105878000000004</v>
      </c>
      <c r="J20" s="610">
        <v>41.234442999999992</v>
      </c>
      <c r="K20" s="610">
        <v>51.67044499999998</v>
      </c>
      <c r="L20" s="610">
        <v>60.289829999999988</v>
      </c>
      <c r="M20" s="610">
        <v>65.245165</v>
      </c>
      <c r="N20" s="610">
        <v>67.459344000000002</v>
      </c>
      <c r="O20" s="610">
        <v>65.839796000000035</v>
      </c>
      <c r="P20" s="610">
        <v>79.445451000000006</v>
      </c>
      <c r="Q20" s="610">
        <v>73.251280000000023</v>
      </c>
      <c r="R20" s="610">
        <v>85.30872699999999</v>
      </c>
      <c r="S20" s="610">
        <v>102.09224099999999</v>
      </c>
      <c r="T20" s="610">
        <v>129.02827900000003</v>
      </c>
      <c r="U20" s="610">
        <v>134.75688700000001</v>
      </c>
      <c r="V20" s="610">
        <v>130.63573300000002</v>
      </c>
      <c r="W20" s="610">
        <v>134.16468899999995</v>
      </c>
      <c r="X20" s="610">
        <v>132.03826500000008</v>
      </c>
      <c r="Y20" s="610">
        <v>151.06567700000005</v>
      </c>
      <c r="Z20" s="610">
        <v>136.36682700000009</v>
      </c>
      <c r="AA20" s="610">
        <v>136.42155899999997</v>
      </c>
      <c r="AB20" s="610">
        <v>134.81995500000008</v>
      </c>
      <c r="AC20" s="610">
        <v>150.99205599999996</v>
      </c>
      <c r="AD20" s="262">
        <v>153.20467799999997</v>
      </c>
      <c r="AE20" s="262">
        <v>166.89220900000007</v>
      </c>
      <c r="AF20" s="262">
        <v>159.72455599999998</v>
      </c>
      <c r="AG20" s="262">
        <v>168.608158</v>
      </c>
      <c r="AH20" s="262">
        <v>188.84488800000005</v>
      </c>
      <c r="AI20" s="262">
        <v>195.19619400000008</v>
      </c>
      <c r="AJ20" s="262">
        <v>169.17714399999991</v>
      </c>
      <c r="AK20" s="262">
        <v>200.68811799999989</v>
      </c>
      <c r="AL20" s="262">
        <v>181.0344189999999</v>
      </c>
    </row>
    <row r="21" spans="1:38" x14ac:dyDescent="0.2">
      <c r="A21" s="603"/>
      <c r="B21" s="613" t="s">
        <v>81</v>
      </c>
      <c r="C21" s="610">
        <v>25.148257000000008</v>
      </c>
      <c r="D21" s="610">
        <v>26.358873999999997</v>
      </c>
      <c r="E21" s="609">
        <v>26.435151000000012</v>
      </c>
      <c r="F21" s="609">
        <v>22.516522000000005</v>
      </c>
      <c r="G21" s="609">
        <v>90.24683499999999</v>
      </c>
      <c r="H21" s="609">
        <v>18.379418999999995</v>
      </c>
      <c r="I21" s="609">
        <v>106.878925</v>
      </c>
      <c r="J21" s="610">
        <v>125.14461499999994</v>
      </c>
      <c r="K21" s="610">
        <v>126.61493600000001</v>
      </c>
      <c r="L21" s="610">
        <v>142.77921899999998</v>
      </c>
      <c r="M21" s="610">
        <v>146.194322</v>
      </c>
      <c r="N21" s="610">
        <v>149.44489899999994</v>
      </c>
      <c r="O21" s="610">
        <v>165.05709999999996</v>
      </c>
      <c r="P21" s="610">
        <v>167.4691819999999</v>
      </c>
      <c r="Q21" s="610">
        <v>148.69626199999993</v>
      </c>
      <c r="R21" s="610">
        <v>197.82145600000004</v>
      </c>
      <c r="S21" s="610">
        <v>182.62633199999991</v>
      </c>
      <c r="T21" s="610">
        <v>188.38830399999992</v>
      </c>
      <c r="U21" s="610">
        <v>173.86213099999983</v>
      </c>
      <c r="V21" s="610">
        <v>178.71669999999997</v>
      </c>
      <c r="W21" s="610">
        <v>172.53934500000011</v>
      </c>
      <c r="X21" s="610">
        <v>155.123886</v>
      </c>
      <c r="Y21" s="610">
        <v>154.26129700000001</v>
      </c>
      <c r="Z21" s="610">
        <v>142.28898000000009</v>
      </c>
      <c r="AA21" s="610">
        <v>169.1858410000001</v>
      </c>
      <c r="AB21" s="610">
        <v>174.62506000000002</v>
      </c>
      <c r="AC21" s="610">
        <v>186.08224299999998</v>
      </c>
      <c r="AD21" s="262">
        <v>207.44508299999987</v>
      </c>
      <c r="AE21" s="262">
        <v>221.40846699999997</v>
      </c>
      <c r="AF21" s="262">
        <v>192.2008460000001</v>
      </c>
      <c r="AG21" s="262">
        <v>215.63361999999998</v>
      </c>
      <c r="AH21" s="262">
        <v>216.49311299999991</v>
      </c>
      <c r="AI21" s="262">
        <v>230.84621800000011</v>
      </c>
      <c r="AJ21" s="262">
        <v>201.69739899999985</v>
      </c>
      <c r="AK21" s="262">
        <v>132.80670699999996</v>
      </c>
      <c r="AL21" s="262">
        <v>125.37695899999999</v>
      </c>
    </row>
    <row r="22" spans="1:38" x14ac:dyDescent="0.2">
      <c r="A22" s="603"/>
      <c r="B22" s="613" t="s">
        <v>113</v>
      </c>
      <c r="C22" s="610">
        <v>24.936225000000011</v>
      </c>
      <c r="D22" s="610">
        <v>27.371915999999999</v>
      </c>
      <c r="E22" s="609">
        <v>34.028562999999998</v>
      </c>
      <c r="F22" s="609">
        <v>34.266933999999992</v>
      </c>
      <c r="G22" s="609">
        <v>36.58098800000004</v>
      </c>
      <c r="H22" s="609">
        <v>35.575422000000025</v>
      </c>
      <c r="I22" s="609">
        <v>53.87118100000005</v>
      </c>
      <c r="J22" s="610">
        <v>51.48855999999995</v>
      </c>
      <c r="K22" s="610">
        <v>51.062176000000029</v>
      </c>
      <c r="L22" s="610">
        <v>86.236107999999987</v>
      </c>
      <c r="M22" s="610">
        <v>67.982497000000066</v>
      </c>
      <c r="N22" s="610">
        <v>59.396076999999984</v>
      </c>
      <c r="O22" s="610">
        <v>68.354606000000061</v>
      </c>
      <c r="P22" s="610">
        <v>72.417906000000045</v>
      </c>
      <c r="Q22" s="610">
        <v>75.156592000000003</v>
      </c>
      <c r="R22" s="610">
        <v>99.503364999999974</v>
      </c>
      <c r="S22" s="610">
        <v>110.23640700000013</v>
      </c>
      <c r="T22" s="610">
        <v>134.11996600000018</v>
      </c>
      <c r="U22" s="610">
        <v>105.34048199999992</v>
      </c>
      <c r="V22" s="610">
        <v>99.744605000000078</v>
      </c>
      <c r="W22" s="610">
        <v>109.47905799999998</v>
      </c>
      <c r="X22" s="614">
        <v>93.82130800000013</v>
      </c>
      <c r="Y22" s="614">
        <v>98.278624000000008</v>
      </c>
      <c r="Z22" s="614">
        <v>101.31042100000001</v>
      </c>
      <c r="AA22" s="614">
        <v>88.283200999999977</v>
      </c>
      <c r="AB22" s="614">
        <v>117.12703799999989</v>
      </c>
      <c r="AC22" s="610">
        <v>126.51646099999991</v>
      </c>
      <c r="AD22" s="262">
        <v>125.39209300000007</v>
      </c>
      <c r="AE22" s="262">
        <v>122.54294499999969</v>
      </c>
      <c r="AF22" s="262">
        <v>125.75179100000011</v>
      </c>
      <c r="AG22" s="262">
        <v>130.42295199999992</v>
      </c>
      <c r="AH22" s="262">
        <v>132.26470400000005</v>
      </c>
      <c r="AI22" s="262">
        <v>115.64381499999979</v>
      </c>
      <c r="AJ22" s="262">
        <v>106.09266699999995</v>
      </c>
      <c r="AK22" s="262">
        <v>98.113236000000043</v>
      </c>
      <c r="AL22" s="262">
        <v>96.363249999999994</v>
      </c>
    </row>
    <row r="23" spans="1:38" x14ac:dyDescent="0.2">
      <c r="A23" s="603"/>
      <c r="B23" s="613" t="s">
        <v>144</v>
      </c>
      <c r="C23" s="612">
        <v>123.821926</v>
      </c>
      <c r="D23" s="612">
        <v>142.70848700000013</v>
      </c>
      <c r="E23" s="609">
        <v>185.88518600000009</v>
      </c>
      <c r="F23" s="609">
        <v>162.62640699999994</v>
      </c>
      <c r="G23" s="609">
        <v>217.20149399999991</v>
      </c>
      <c r="H23" s="609">
        <v>97.568331000000015</v>
      </c>
      <c r="I23" s="609">
        <v>216.66573600000007</v>
      </c>
      <c r="J23" s="610">
        <v>248.65026700000021</v>
      </c>
      <c r="K23" s="610">
        <v>201.77918700000001</v>
      </c>
      <c r="L23" s="610">
        <v>203.06782100000004</v>
      </c>
      <c r="M23" s="610">
        <v>211.77408000000014</v>
      </c>
      <c r="N23" s="610">
        <v>197.60763899999995</v>
      </c>
      <c r="O23" s="610">
        <v>172.31417999999991</v>
      </c>
      <c r="P23" s="610">
        <v>240.18966999999986</v>
      </c>
      <c r="Q23" s="610">
        <v>273.45930899999968</v>
      </c>
      <c r="R23" s="610">
        <v>279.24460500000049</v>
      </c>
      <c r="S23" s="610">
        <v>286.16726700000021</v>
      </c>
      <c r="T23" s="610">
        <v>319.07003000000014</v>
      </c>
      <c r="U23" s="610">
        <v>318.71794000000011</v>
      </c>
      <c r="V23" s="610">
        <v>372.63020500000005</v>
      </c>
      <c r="W23" s="610">
        <v>378.82888400000002</v>
      </c>
      <c r="X23" s="614">
        <v>358.92819700000001</v>
      </c>
      <c r="Y23" s="614">
        <v>365.47218300000026</v>
      </c>
      <c r="Z23" s="614">
        <v>362.20823700000022</v>
      </c>
      <c r="AA23" s="614">
        <v>341.22256499999997</v>
      </c>
      <c r="AB23" s="614">
        <v>427.22273300000001</v>
      </c>
      <c r="AC23" s="610">
        <v>405.26487599999967</v>
      </c>
      <c r="AD23" s="262">
        <v>390.74762800000019</v>
      </c>
      <c r="AE23" s="262">
        <v>394.85685699999959</v>
      </c>
      <c r="AF23" s="262">
        <v>341.97735200000034</v>
      </c>
      <c r="AG23" s="262">
        <v>399.69655900000009</v>
      </c>
      <c r="AH23" s="262">
        <v>476.71467999999976</v>
      </c>
      <c r="AI23" s="262">
        <v>306.47654999999975</v>
      </c>
      <c r="AJ23" s="262">
        <v>296.19457200000022</v>
      </c>
      <c r="AK23" s="262">
        <v>368.62425200000052</v>
      </c>
      <c r="AL23" s="262">
        <v>386.27409799999981</v>
      </c>
    </row>
    <row r="24" spans="1:38" x14ac:dyDescent="0.2">
      <c r="A24" s="603"/>
      <c r="B24" s="613" t="s">
        <v>143</v>
      </c>
      <c r="C24" s="610">
        <v>2.921303</v>
      </c>
      <c r="D24" s="610">
        <v>3.9984700000000011</v>
      </c>
      <c r="E24" s="609">
        <v>4.2529209999999997</v>
      </c>
      <c r="F24" s="609">
        <v>5.8186810000000015</v>
      </c>
      <c r="G24" s="609">
        <v>5.0289130000000002</v>
      </c>
      <c r="H24" s="609">
        <v>5.1169190000000002</v>
      </c>
      <c r="I24" s="609">
        <v>5.6393220000000008</v>
      </c>
      <c r="J24" s="610">
        <v>7.7862080000000002</v>
      </c>
      <c r="K24" s="610">
        <v>7.9757379999999989</v>
      </c>
      <c r="L24" s="610">
        <v>8.7408799999999989</v>
      </c>
      <c r="M24" s="610">
        <v>11.529325000000002</v>
      </c>
      <c r="N24" s="610">
        <v>12.929386000000004</v>
      </c>
      <c r="O24" s="610">
        <v>11.219433999999998</v>
      </c>
      <c r="P24" s="610">
        <v>7.9202130000000039</v>
      </c>
      <c r="Q24" s="610">
        <v>7.4361509999999997</v>
      </c>
      <c r="R24" s="610">
        <v>8.8406899999999986</v>
      </c>
      <c r="S24" s="610">
        <v>13.556659999999999</v>
      </c>
      <c r="T24" s="610">
        <v>13.222429999999997</v>
      </c>
      <c r="U24" s="610">
        <v>15.288883999999994</v>
      </c>
      <c r="V24" s="610">
        <v>13.698018999999995</v>
      </c>
      <c r="W24" s="610">
        <v>15.487614000000001</v>
      </c>
      <c r="X24" s="610">
        <v>12.491850000000001</v>
      </c>
      <c r="Y24" s="610">
        <v>9.7269619999999986</v>
      </c>
      <c r="Z24" s="610">
        <v>10.656095999999994</v>
      </c>
      <c r="AA24" s="610">
        <v>10.428642000000002</v>
      </c>
      <c r="AB24" s="610">
        <v>11.880386</v>
      </c>
      <c r="AC24" s="610">
        <v>12.640151000000007</v>
      </c>
      <c r="AD24" s="262">
        <v>12.800796999999999</v>
      </c>
      <c r="AE24" s="262">
        <v>14.393947000000001</v>
      </c>
      <c r="AF24" s="262">
        <v>14.855170999999999</v>
      </c>
      <c r="AG24" s="262">
        <v>16.158695999999996</v>
      </c>
      <c r="AH24" s="262">
        <v>17.021650000000005</v>
      </c>
      <c r="AI24" s="262">
        <v>19.939505999999994</v>
      </c>
      <c r="AJ24" s="262">
        <v>14.697433</v>
      </c>
      <c r="AK24" s="262">
        <v>17.031758000000011</v>
      </c>
      <c r="AL24" s="262">
        <v>12.684850000000003</v>
      </c>
    </row>
    <row r="25" spans="1:38" x14ac:dyDescent="0.2">
      <c r="A25" s="603"/>
      <c r="B25" s="613" t="s">
        <v>111</v>
      </c>
      <c r="C25" s="610">
        <v>25.948069</v>
      </c>
      <c r="D25" s="610">
        <v>25.553327000000003</v>
      </c>
      <c r="E25" s="609">
        <v>27.310779999999998</v>
      </c>
      <c r="F25" s="609">
        <v>30.374814999999995</v>
      </c>
      <c r="G25" s="609">
        <v>52.000262999999997</v>
      </c>
      <c r="H25" s="609">
        <v>26.122327999999985</v>
      </c>
      <c r="I25" s="609">
        <v>46.638726000000013</v>
      </c>
      <c r="J25" s="610">
        <v>45.159404999999978</v>
      </c>
      <c r="K25" s="610">
        <v>53.848010999999985</v>
      </c>
      <c r="L25" s="610">
        <v>61.425664999999981</v>
      </c>
      <c r="M25" s="610">
        <v>65.473968000000028</v>
      </c>
      <c r="N25" s="610">
        <v>75.719376999999994</v>
      </c>
      <c r="O25" s="610">
        <v>80.573741999999982</v>
      </c>
      <c r="P25" s="610">
        <v>80.237523000000024</v>
      </c>
      <c r="Q25" s="610">
        <v>83.280614999999997</v>
      </c>
      <c r="R25" s="610">
        <v>87.993201999999982</v>
      </c>
      <c r="S25" s="610">
        <v>102.99514600000009</v>
      </c>
      <c r="T25" s="610">
        <v>137.85792800000004</v>
      </c>
      <c r="U25" s="610">
        <v>117.783452</v>
      </c>
      <c r="V25" s="610">
        <v>122.53718400000001</v>
      </c>
      <c r="W25" s="610">
        <v>124.42047999999996</v>
      </c>
      <c r="X25" s="610">
        <v>112.61240199999995</v>
      </c>
      <c r="Y25" s="610">
        <v>122.83650599999999</v>
      </c>
      <c r="Z25" s="610">
        <v>139.38310499999997</v>
      </c>
      <c r="AA25" s="610">
        <v>151.690855</v>
      </c>
      <c r="AB25" s="610">
        <v>168.34553399999996</v>
      </c>
      <c r="AC25" s="610">
        <v>183.02708700000028</v>
      </c>
      <c r="AD25" s="262">
        <v>182.90437</v>
      </c>
      <c r="AE25" s="262">
        <v>208.37836599999986</v>
      </c>
      <c r="AF25" s="262">
        <v>196.07503900000003</v>
      </c>
      <c r="AG25" s="262">
        <v>193.842241</v>
      </c>
      <c r="AH25" s="262">
        <v>205.0358919999999</v>
      </c>
      <c r="AI25" s="262">
        <v>221.13062199999996</v>
      </c>
      <c r="AJ25" s="262">
        <v>191.92038199999999</v>
      </c>
      <c r="AK25" s="262">
        <v>217.76398200000003</v>
      </c>
      <c r="AL25" s="262">
        <v>209.977563</v>
      </c>
    </row>
    <row r="26" spans="1:38" x14ac:dyDescent="0.2">
      <c r="A26" s="603"/>
      <c r="B26" s="613" t="s">
        <v>142</v>
      </c>
      <c r="C26" s="610">
        <v>2.3226929999999992</v>
      </c>
      <c r="D26" s="610">
        <v>3.2064009999999996</v>
      </c>
      <c r="E26" s="609">
        <v>3.5663239999999989</v>
      </c>
      <c r="F26" s="609">
        <v>5.1510909999999983</v>
      </c>
      <c r="G26" s="609">
        <v>7.4075200000000017</v>
      </c>
      <c r="H26" s="609">
        <v>3.6940620000000011</v>
      </c>
      <c r="I26" s="609">
        <v>5.2968209999999987</v>
      </c>
      <c r="J26" s="610">
        <v>6.3017180000000002</v>
      </c>
      <c r="K26" s="610">
        <v>6.165682000000003</v>
      </c>
      <c r="L26" s="610">
        <v>8.0646310000000003</v>
      </c>
      <c r="M26" s="610">
        <v>10.350642999999998</v>
      </c>
      <c r="N26" s="610">
        <v>9.2517409999999956</v>
      </c>
      <c r="O26" s="610">
        <v>14.238457999999996</v>
      </c>
      <c r="P26" s="610">
        <v>13.488747000000005</v>
      </c>
      <c r="Q26" s="610">
        <v>15.69062400000001</v>
      </c>
      <c r="R26" s="610">
        <v>20.278158999999995</v>
      </c>
      <c r="S26" s="610">
        <v>17.14012000000001</v>
      </c>
      <c r="T26" s="610">
        <v>27.031348000000012</v>
      </c>
      <c r="U26" s="610">
        <v>26.807282000000026</v>
      </c>
      <c r="V26" s="610">
        <v>29.020943000000003</v>
      </c>
      <c r="W26" s="610">
        <v>27.869314999999997</v>
      </c>
      <c r="X26" s="610">
        <v>23.539180000000002</v>
      </c>
      <c r="Y26" s="610">
        <v>26.723551999999991</v>
      </c>
      <c r="Z26" s="610">
        <v>28.672582000000006</v>
      </c>
      <c r="AA26" s="610">
        <v>22.696731999999994</v>
      </c>
      <c r="AB26" s="610">
        <v>16.419206999999997</v>
      </c>
      <c r="AC26" s="610">
        <v>21.675688999999991</v>
      </c>
      <c r="AD26" s="262">
        <v>32.926980999999977</v>
      </c>
      <c r="AE26" s="262">
        <v>42.575804000000012</v>
      </c>
      <c r="AF26" s="262">
        <v>46.419711999999997</v>
      </c>
      <c r="AG26" s="262">
        <v>61.462606000000001</v>
      </c>
      <c r="AH26" s="262">
        <v>52.450008000000004</v>
      </c>
      <c r="AI26" s="262">
        <v>53.504783000000003</v>
      </c>
      <c r="AJ26" s="262">
        <v>57.469729000000008</v>
      </c>
      <c r="AK26" s="262">
        <v>56.864796999999989</v>
      </c>
      <c r="AL26" s="262">
        <v>63.662845999999973</v>
      </c>
    </row>
    <row r="27" spans="1:38" x14ac:dyDescent="0.2">
      <c r="A27" s="603"/>
      <c r="B27" s="604" t="s">
        <v>141</v>
      </c>
      <c r="C27" s="610">
        <v>227.76966500000006</v>
      </c>
      <c r="D27" s="610">
        <v>224.35030000000003</v>
      </c>
      <c r="E27" s="609">
        <v>220.89337399999997</v>
      </c>
      <c r="F27" s="609">
        <v>221.38063700000001</v>
      </c>
      <c r="G27" s="609">
        <v>328.29360199999991</v>
      </c>
      <c r="H27" s="609">
        <v>130.31894100000008</v>
      </c>
      <c r="I27" s="609">
        <v>235.9032729999999</v>
      </c>
      <c r="J27" s="610">
        <v>267.31031700000011</v>
      </c>
      <c r="K27" s="610">
        <v>287.22916999999978</v>
      </c>
      <c r="L27" s="610">
        <v>307.40626799999995</v>
      </c>
      <c r="M27" s="610">
        <v>307.76817799999975</v>
      </c>
      <c r="N27" s="610">
        <v>304.45920700000016</v>
      </c>
      <c r="O27" s="610">
        <v>288.14123099999995</v>
      </c>
      <c r="P27" s="610">
        <v>307.33513099999999</v>
      </c>
      <c r="Q27" s="610">
        <v>315.98726199999982</v>
      </c>
      <c r="R27" s="610">
        <v>341.64338499999991</v>
      </c>
      <c r="S27" s="610">
        <v>386.71587599999998</v>
      </c>
      <c r="T27" s="610">
        <v>421.2112419999998</v>
      </c>
      <c r="U27" s="610">
        <v>443.57873599999982</v>
      </c>
      <c r="V27" s="610">
        <v>421.18542100000008</v>
      </c>
      <c r="W27" s="610">
        <v>419.11182900000023</v>
      </c>
      <c r="X27" s="610">
        <v>396.67457999999993</v>
      </c>
      <c r="Y27" s="610">
        <v>386.5089319999999</v>
      </c>
      <c r="Z27" s="610">
        <v>414.54092900000001</v>
      </c>
      <c r="AA27" s="610">
        <v>409.2366890000003</v>
      </c>
      <c r="AB27" s="610">
        <v>420.68018999999998</v>
      </c>
      <c r="AC27" s="610">
        <v>413.15917500000023</v>
      </c>
      <c r="AD27" s="262">
        <v>402.32585899999992</v>
      </c>
      <c r="AE27" s="262">
        <v>402.46090600000014</v>
      </c>
      <c r="AF27" s="262">
        <v>398.29396400000024</v>
      </c>
      <c r="AG27" s="262">
        <v>410.93753800000025</v>
      </c>
      <c r="AH27" s="262">
        <v>409.06256200000007</v>
      </c>
      <c r="AI27" s="262">
        <v>382.69551599999988</v>
      </c>
      <c r="AJ27" s="262">
        <v>334.78359699999987</v>
      </c>
      <c r="AK27" s="262">
        <v>385.33971600000012</v>
      </c>
      <c r="AL27" s="262">
        <v>368.63365899999985</v>
      </c>
    </row>
    <row r="28" spans="1:38" x14ac:dyDescent="0.2">
      <c r="A28" s="603"/>
      <c r="B28" s="613" t="s">
        <v>513</v>
      </c>
      <c r="C28" s="610">
        <v>36.001778000000002</v>
      </c>
      <c r="D28" s="610">
        <v>33.366900000000008</v>
      </c>
      <c r="E28" s="609">
        <v>35.249020999999992</v>
      </c>
      <c r="F28" s="609">
        <v>39.272027000000008</v>
      </c>
      <c r="G28" s="609">
        <v>42.948186999999997</v>
      </c>
      <c r="H28" s="609">
        <v>41.531259999999975</v>
      </c>
      <c r="I28" s="609">
        <v>58.500741000000005</v>
      </c>
      <c r="J28" s="610">
        <v>90.910063000000022</v>
      </c>
      <c r="K28" s="610">
        <v>88.881899999999987</v>
      </c>
      <c r="L28" s="610">
        <v>92.946072000000001</v>
      </c>
      <c r="M28" s="610">
        <v>78.942276000000035</v>
      </c>
      <c r="N28" s="610">
        <v>85.67393200000005</v>
      </c>
      <c r="O28" s="610">
        <v>114.52924299999998</v>
      </c>
      <c r="P28" s="610">
        <v>129.15955600000001</v>
      </c>
      <c r="Q28" s="610">
        <v>139.60433399999994</v>
      </c>
      <c r="R28" s="610">
        <v>148.06124399999999</v>
      </c>
      <c r="S28" s="610">
        <v>144.725435</v>
      </c>
      <c r="T28" s="610">
        <v>162.60997199999997</v>
      </c>
      <c r="U28" s="610">
        <v>164.78311199999996</v>
      </c>
      <c r="V28" s="610">
        <v>169.79062000000008</v>
      </c>
      <c r="W28" s="610">
        <v>179.65887899999993</v>
      </c>
      <c r="X28" s="610">
        <v>164.42570000000012</v>
      </c>
      <c r="Y28" s="610">
        <v>164.944379</v>
      </c>
      <c r="Z28" s="610">
        <v>173.63013100000003</v>
      </c>
      <c r="AA28" s="610">
        <v>188.35984300000001</v>
      </c>
      <c r="AB28" s="610">
        <v>211.86378100000002</v>
      </c>
      <c r="AC28" s="610">
        <v>218.39234300000041</v>
      </c>
      <c r="AD28" s="262">
        <v>248.84456899999941</v>
      </c>
      <c r="AE28" s="262">
        <v>267.33988000000045</v>
      </c>
      <c r="AF28" s="262">
        <v>258.60656200000108</v>
      </c>
      <c r="AG28" s="262">
        <v>235.8875139999991</v>
      </c>
      <c r="AH28" s="262">
        <v>209.91030600000067</v>
      </c>
      <c r="AI28" s="262">
        <v>207.01218300000028</v>
      </c>
      <c r="AJ28" s="262">
        <v>202.05194799999958</v>
      </c>
      <c r="AK28" s="262">
        <v>175.42799300000024</v>
      </c>
      <c r="AL28" s="262">
        <v>184.41775400000074</v>
      </c>
    </row>
    <row r="29" spans="1:38" x14ac:dyDescent="0.2">
      <c r="A29" s="603"/>
      <c r="B29" s="604"/>
      <c r="C29" s="610"/>
      <c r="D29" s="610"/>
      <c r="E29" s="609"/>
      <c r="F29" s="609"/>
      <c r="G29" s="609"/>
      <c r="H29" s="609"/>
      <c r="I29" s="609"/>
      <c r="J29" s="610"/>
      <c r="K29" s="610"/>
      <c r="L29" s="610"/>
      <c r="M29" s="610"/>
      <c r="N29" s="610"/>
      <c r="O29" s="610"/>
      <c r="P29" s="610"/>
      <c r="Q29" s="610"/>
      <c r="R29" s="610"/>
      <c r="S29" s="610"/>
      <c r="T29" s="610"/>
      <c r="U29" s="610"/>
      <c r="V29" s="610"/>
      <c r="W29" s="610"/>
      <c r="X29" s="610"/>
      <c r="Y29" s="610"/>
      <c r="Z29" s="610"/>
      <c r="AA29" s="610"/>
      <c r="AB29" s="610"/>
      <c r="AC29" s="610"/>
      <c r="AD29" s="262"/>
      <c r="AE29" s="262"/>
      <c r="AF29" s="262"/>
      <c r="AG29" s="262"/>
      <c r="AH29" s="262"/>
      <c r="AI29" s="262"/>
      <c r="AJ29" s="610"/>
      <c r="AK29" s="610"/>
      <c r="AL29" s="610"/>
    </row>
    <row r="30" spans="1:38" x14ac:dyDescent="0.2">
      <c r="A30" s="603"/>
      <c r="B30" s="615" t="s">
        <v>514</v>
      </c>
      <c r="C30" s="69">
        <v>683.22486100000015</v>
      </c>
      <c r="D30" s="69">
        <v>689.52433500000006</v>
      </c>
      <c r="E30" s="69">
        <v>734.94827100000009</v>
      </c>
      <c r="F30" s="69">
        <v>703.60555299999999</v>
      </c>
      <c r="G30" s="69">
        <v>1051.7426129999999</v>
      </c>
      <c r="H30" s="69">
        <v>492.31675400000006</v>
      </c>
      <c r="I30" s="69">
        <v>987.57667500000002</v>
      </c>
      <c r="J30" s="69">
        <v>1114.7547280000003</v>
      </c>
      <c r="K30" s="69">
        <v>1161.0801579999998</v>
      </c>
      <c r="L30" s="69">
        <v>1229.142568</v>
      </c>
      <c r="M30" s="69">
        <v>1252.364022</v>
      </c>
      <c r="N30" s="69">
        <v>1256.4616780000001</v>
      </c>
      <c r="O30" s="69">
        <v>1258.7936319999999</v>
      </c>
      <c r="P30" s="69">
        <v>1495.8101510000001</v>
      </c>
      <c r="Q30" s="69">
        <v>1576.7480249999994</v>
      </c>
      <c r="R30" s="69">
        <v>1622.4217850000002</v>
      </c>
      <c r="S30" s="69">
        <v>1711.8321770000002</v>
      </c>
      <c r="T30" s="69">
        <v>1952.1292040000003</v>
      </c>
      <c r="U30" s="69">
        <v>1905.9204459999996</v>
      </c>
      <c r="V30" s="69">
        <v>1958.6058230000003</v>
      </c>
      <c r="W30" s="69">
        <v>1970.090056</v>
      </c>
      <c r="X30" s="69">
        <v>1836.8000940000002</v>
      </c>
      <c r="Y30" s="69">
        <v>1883.8886540000001</v>
      </c>
      <c r="Z30" s="69">
        <v>1988.4728080000002</v>
      </c>
      <c r="AA30" s="69">
        <v>2049.6493220000007</v>
      </c>
      <c r="AB30" s="69">
        <v>2225.0015060000001</v>
      </c>
      <c r="AC30" s="69">
        <v>2179.4190410000001</v>
      </c>
      <c r="AD30" s="69">
        <v>2256.1650549999995</v>
      </c>
      <c r="AE30" s="69">
        <v>2369.0213329999997</v>
      </c>
      <c r="AF30" s="69">
        <v>2183.7460410000017</v>
      </c>
      <c r="AG30" s="69">
        <v>2268.0558079999996</v>
      </c>
      <c r="AH30" s="69">
        <v>2355.6323640000001</v>
      </c>
      <c r="AI30" s="69">
        <v>2212.7071549999996</v>
      </c>
      <c r="AJ30" s="69">
        <v>1978.1020049999993</v>
      </c>
      <c r="AK30" s="69">
        <v>2044.161129000001</v>
      </c>
      <c r="AL30" s="69">
        <v>2061.1906950000002</v>
      </c>
    </row>
    <row r="31" spans="1:38" x14ac:dyDescent="0.2">
      <c r="C31" s="610"/>
      <c r="D31" s="610"/>
      <c r="E31" s="610"/>
      <c r="F31" s="610"/>
      <c r="G31" s="610"/>
      <c r="H31" s="610"/>
      <c r="I31" s="610"/>
      <c r="J31" s="610"/>
      <c r="K31" s="610"/>
      <c r="L31" s="610"/>
      <c r="M31" s="610"/>
      <c r="N31" s="610"/>
      <c r="O31" s="610"/>
      <c r="P31" s="610"/>
      <c r="Q31" s="610"/>
      <c r="R31" s="610"/>
      <c r="S31" s="610"/>
      <c r="T31" s="610"/>
      <c r="U31" s="610"/>
      <c r="V31" s="610"/>
      <c r="W31" s="610"/>
      <c r="X31" s="610"/>
      <c r="Y31" s="610"/>
      <c r="Z31" s="610"/>
      <c r="AA31" s="610"/>
      <c r="AB31" s="610"/>
      <c r="AC31" s="610"/>
      <c r="AD31" s="610"/>
      <c r="AE31" s="610"/>
      <c r="AF31" s="610"/>
      <c r="AG31" s="262"/>
      <c r="AH31" s="262"/>
      <c r="AI31" s="262"/>
      <c r="AJ31" s="610"/>
      <c r="AK31" s="610"/>
      <c r="AL31" s="610"/>
    </row>
    <row r="32" spans="1:38" x14ac:dyDescent="0.2">
      <c r="A32" s="616" t="s">
        <v>400</v>
      </c>
      <c r="B32" s="603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  <c r="AC32" s="610"/>
      <c r="AD32" s="610"/>
      <c r="AE32" s="610"/>
      <c r="AF32" s="610"/>
      <c r="AG32" s="262"/>
      <c r="AH32" s="262"/>
      <c r="AI32" s="262"/>
      <c r="AJ32" s="610"/>
      <c r="AK32" s="610"/>
      <c r="AL32" s="610"/>
    </row>
    <row r="33" spans="1:38" x14ac:dyDescent="0.2">
      <c r="A33" s="616"/>
      <c r="B33" s="603"/>
      <c r="C33" s="610"/>
      <c r="D33" s="610"/>
      <c r="E33" s="610"/>
      <c r="F33" s="610"/>
      <c r="G33" s="610"/>
      <c r="H33" s="610"/>
      <c r="I33" s="610"/>
      <c r="J33" s="610"/>
      <c r="K33" s="610"/>
      <c r="L33" s="610"/>
      <c r="M33" s="610"/>
      <c r="N33" s="610"/>
      <c r="O33" s="610"/>
      <c r="P33" s="610"/>
      <c r="Q33" s="610"/>
      <c r="R33" s="610"/>
      <c r="S33" s="610"/>
      <c r="T33" s="610"/>
      <c r="U33" s="610"/>
      <c r="V33" s="610"/>
      <c r="W33" s="610"/>
      <c r="X33" s="610"/>
      <c r="Y33" s="610"/>
      <c r="Z33" s="610"/>
      <c r="AA33" s="610"/>
      <c r="AB33" s="610"/>
      <c r="AC33" s="610"/>
      <c r="AD33" s="610"/>
      <c r="AE33" s="610"/>
      <c r="AF33" s="610"/>
      <c r="AG33" s="262"/>
      <c r="AH33" s="262"/>
      <c r="AI33" s="262"/>
      <c r="AJ33" s="610"/>
      <c r="AK33" s="610"/>
      <c r="AL33" s="610"/>
    </row>
    <row r="34" spans="1:38" x14ac:dyDescent="0.2">
      <c r="A34" s="603"/>
      <c r="B34" s="603" t="s">
        <v>141</v>
      </c>
      <c r="C34" s="610">
        <v>17</v>
      </c>
      <c r="D34" s="610">
        <v>17.100000000000001</v>
      </c>
      <c r="E34" s="609">
        <v>13.32</v>
      </c>
      <c r="F34" s="609">
        <v>12.57</v>
      </c>
      <c r="G34" s="609">
        <v>12.673</v>
      </c>
      <c r="H34" s="609">
        <v>9.3000000000000007</v>
      </c>
      <c r="I34" s="609">
        <v>9.8000000000000007</v>
      </c>
      <c r="J34" s="610">
        <v>9.9834017999999993</v>
      </c>
      <c r="K34" s="610">
        <v>10.390373800000001</v>
      </c>
      <c r="L34" s="610">
        <v>11.616740999999999</v>
      </c>
      <c r="M34" s="610">
        <v>10.7433344</v>
      </c>
      <c r="N34" s="610">
        <v>11.5583344</v>
      </c>
      <c r="O34" s="610">
        <v>11.5423344</v>
      </c>
      <c r="P34" s="610">
        <v>11.4363344</v>
      </c>
      <c r="Q34" s="610">
        <v>9.2413343999999995</v>
      </c>
      <c r="R34" s="610">
        <v>9.3183343999999995</v>
      </c>
      <c r="S34" s="610">
        <v>8.2363344000000005</v>
      </c>
      <c r="T34" s="610">
        <v>6.0443343999999994</v>
      </c>
      <c r="U34" s="610" t="s">
        <v>11</v>
      </c>
      <c r="V34" s="610" t="s">
        <v>11</v>
      </c>
      <c r="W34" s="610" t="s">
        <v>11</v>
      </c>
      <c r="X34" s="610" t="s">
        <v>11</v>
      </c>
      <c r="Y34" s="610" t="s">
        <v>7</v>
      </c>
      <c r="Z34" s="610" t="s">
        <v>7</v>
      </c>
      <c r="AA34" s="610" t="s">
        <v>7</v>
      </c>
      <c r="AB34" s="610" t="s">
        <v>7</v>
      </c>
      <c r="AC34" s="610" t="s">
        <v>7</v>
      </c>
      <c r="AD34" s="610" t="s">
        <v>7</v>
      </c>
      <c r="AE34" s="610" t="s">
        <v>7</v>
      </c>
      <c r="AF34" s="610" t="s">
        <v>7</v>
      </c>
      <c r="AG34" s="262"/>
      <c r="AH34" s="262"/>
      <c r="AI34" s="262"/>
      <c r="AJ34" s="610" t="s">
        <v>7</v>
      </c>
      <c r="AK34" s="610" t="s">
        <v>7</v>
      </c>
      <c r="AL34" s="610" t="s">
        <v>7</v>
      </c>
    </row>
    <row r="35" spans="1:38" x14ac:dyDescent="0.2">
      <c r="B35" s="603" t="s">
        <v>140</v>
      </c>
      <c r="C35" s="610">
        <v>10.6</v>
      </c>
      <c r="D35" s="610">
        <v>6.7</v>
      </c>
      <c r="E35" s="609">
        <v>6.8520000000000003</v>
      </c>
      <c r="F35" s="609">
        <v>4.5279999999999996</v>
      </c>
      <c r="G35" s="609">
        <v>8.0730000000000004</v>
      </c>
      <c r="H35" s="609">
        <v>4.5880000000000001</v>
      </c>
      <c r="I35" s="609">
        <v>4.9359999999999999</v>
      </c>
      <c r="J35" s="610">
        <v>1.82</v>
      </c>
      <c r="K35" s="610">
        <v>1.972</v>
      </c>
      <c r="L35" s="610">
        <v>1.827</v>
      </c>
      <c r="M35" s="610">
        <v>1.6220000000000001</v>
      </c>
      <c r="N35" s="610">
        <v>1.133</v>
      </c>
      <c r="O35" s="610">
        <v>0.92400000000000004</v>
      </c>
      <c r="P35" s="610">
        <v>0.54700000000000004</v>
      </c>
      <c r="Q35" s="610">
        <v>0.52</v>
      </c>
      <c r="R35" s="610">
        <v>0.19700000000000001</v>
      </c>
      <c r="S35" s="610">
        <v>0.186</v>
      </c>
      <c r="T35" s="610">
        <v>0.157</v>
      </c>
      <c r="U35" s="610" t="s">
        <v>11</v>
      </c>
      <c r="V35" s="610" t="s">
        <v>11</v>
      </c>
      <c r="W35" s="610" t="s">
        <v>11</v>
      </c>
      <c r="X35" s="610" t="s">
        <v>11</v>
      </c>
      <c r="Y35" s="610" t="s">
        <v>7</v>
      </c>
      <c r="Z35" s="610" t="s">
        <v>7</v>
      </c>
      <c r="AA35" s="610" t="s">
        <v>7</v>
      </c>
      <c r="AB35" s="610" t="s">
        <v>7</v>
      </c>
      <c r="AC35" s="610" t="s">
        <v>7</v>
      </c>
      <c r="AD35" s="610" t="s">
        <v>7</v>
      </c>
      <c r="AE35" s="610" t="s">
        <v>7</v>
      </c>
      <c r="AF35" s="610" t="s">
        <v>7</v>
      </c>
      <c r="AG35" s="262"/>
      <c r="AH35" s="262"/>
      <c r="AI35" s="262"/>
      <c r="AJ35" s="610" t="s">
        <v>7</v>
      </c>
      <c r="AK35" s="610" t="s">
        <v>7</v>
      </c>
      <c r="AL35" s="610" t="s">
        <v>7</v>
      </c>
    </row>
    <row r="36" spans="1:38" x14ac:dyDescent="0.2">
      <c r="A36" s="603"/>
      <c r="B36" s="603" t="s">
        <v>139</v>
      </c>
      <c r="C36" s="610">
        <v>4.9000000000000004</v>
      </c>
      <c r="D36" s="610">
        <v>5.0999999999999996</v>
      </c>
      <c r="E36" s="609">
        <v>5.1449999999999996</v>
      </c>
      <c r="F36" s="609">
        <v>3.738</v>
      </c>
      <c r="G36" s="609">
        <v>2.4769999999999999</v>
      </c>
      <c r="H36" s="609">
        <v>2.778</v>
      </c>
      <c r="I36" s="609">
        <v>4.0759999999999996</v>
      </c>
      <c r="J36" s="610">
        <v>3.39</v>
      </c>
      <c r="K36" s="610">
        <v>3.5019999999999998</v>
      </c>
      <c r="L36" s="610">
        <v>3.6059999999999999</v>
      </c>
      <c r="M36" s="610">
        <v>2.9329999999999998</v>
      </c>
      <c r="N36" s="610">
        <v>2.09</v>
      </c>
      <c r="O36" s="610">
        <v>1.7090000000000001</v>
      </c>
      <c r="P36" s="610">
        <v>1.6379999999999999</v>
      </c>
      <c r="Q36" s="610">
        <v>1.7410000000000001</v>
      </c>
      <c r="R36" s="610">
        <v>1.6539999999999999</v>
      </c>
      <c r="S36" s="610">
        <v>1.569</v>
      </c>
      <c r="T36" s="610">
        <v>0.75700000000000001</v>
      </c>
      <c r="U36" s="610" t="s">
        <v>11</v>
      </c>
      <c r="V36" s="610" t="s">
        <v>11</v>
      </c>
      <c r="W36" s="610" t="s">
        <v>11</v>
      </c>
      <c r="X36" s="610" t="s">
        <v>11</v>
      </c>
      <c r="Y36" s="610" t="s">
        <v>7</v>
      </c>
      <c r="Z36" s="610" t="s">
        <v>7</v>
      </c>
      <c r="AA36" s="610" t="s">
        <v>7</v>
      </c>
      <c r="AB36" s="610" t="s">
        <v>7</v>
      </c>
      <c r="AC36" s="610" t="s">
        <v>7</v>
      </c>
      <c r="AD36" s="610" t="s">
        <v>7</v>
      </c>
      <c r="AE36" s="610" t="s">
        <v>7</v>
      </c>
      <c r="AF36" s="610" t="s">
        <v>7</v>
      </c>
      <c r="AG36" s="262"/>
      <c r="AH36" s="262"/>
      <c r="AI36" s="262"/>
      <c r="AJ36" s="610" t="s">
        <v>7</v>
      </c>
      <c r="AK36" s="610" t="s">
        <v>7</v>
      </c>
      <c r="AL36" s="610" t="s">
        <v>7</v>
      </c>
    </row>
    <row r="37" spans="1:38" x14ac:dyDescent="0.2">
      <c r="A37" s="603"/>
      <c r="B37" s="603" t="s">
        <v>138</v>
      </c>
      <c r="C37" s="610">
        <v>3.8</v>
      </c>
      <c r="D37" s="610">
        <v>3.3</v>
      </c>
      <c r="E37" s="609">
        <v>2.4700000000000002</v>
      </c>
      <c r="F37" s="609">
        <v>2.2130000000000001</v>
      </c>
      <c r="G37" s="609">
        <v>2.6480000000000001</v>
      </c>
      <c r="H37" s="609">
        <v>3.7</v>
      </c>
      <c r="I37" s="609">
        <v>3</v>
      </c>
      <c r="J37" s="610">
        <v>3.204971</v>
      </c>
      <c r="K37" s="610">
        <v>2.2624109999999997</v>
      </c>
      <c r="L37" s="610">
        <v>1.6045039999999999</v>
      </c>
      <c r="M37" s="610">
        <v>1.1543280000000002</v>
      </c>
      <c r="N37" s="610">
        <v>0.85532799999999998</v>
      </c>
      <c r="O37" s="610">
        <v>0.64432800000000001</v>
      </c>
      <c r="P37" s="610">
        <v>0.66332800000000003</v>
      </c>
      <c r="Q37" s="610">
        <v>0.70832799999999996</v>
      </c>
      <c r="R37" s="610">
        <v>0.58132799999999996</v>
      </c>
      <c r="S37" s="610">
        <v>0.59132799999999996</v>
      </c>
      <c r="T37" s="610">
        <v>0.98332799999999998</v>
      </c>
      <c r="U37" s="610" t="s">
        <v>11</v>
      </c>
      <c r="V37" s="610" t="s">
        <v>11</v>
      </c>
      <c r="W37" s="610" t="s">
        <v>11</v>
      </c>
      <c r="X37" s="610" t="s">
        <v>11</v>
      </c>
      <c r="Y37" s="610" t="s">
        <v>7</v>
      </c>
      <c r="Z37" s="610" t="s">
        <v>7</v>
      </c>
      <c r="AA37" s="610" t="s">
        <v>7</v>
      </c>
      <c r="AB37" s="610" t="s">
        <v>7</v>
      </c>
      <c r="AC37" s="610" t="s">
        <v>7</v>
      </c>
      <c r="AD37" s="610" t="s">
        <v>7</v>
      </c>
      <c r="AE37" s="610" t="s">
        <v>7</v>
      </c>
      <c r="AF37" s="610" t="s">
        <v>7</v>
      </c>
      <c r="AG37" s="262"/>
      <c r="AH37" s="262"/>
      <c r="AI37" s="262"/>
      <c r="AJ37" s="610" t="s">
        <v>7</v>
      </c>
      <c r="AK37" s="610" t="s">
        <v>7</v>
      </c>
      <c r="AL37" s="610" t="s">
        <v>7</v>
      </c>
    </row>
    <row r="38" spans="1:38" x14ac:dyDescent="0.2">
      <c r="A38" s="603"/>
      <c r="B38" s="603"/>
      <c r="C38" s="610"/>
      <c r="D38" s="610"/>
      <c r="E38" s="609"/>
      <c r="F38" s="609"/>
      <c r="G38" s="609"/>
      <c r="H38" s="609"/>
      <c r="I38" s="609"/>
      <c r="J38" s="610"/>
      <c r="K38" s="610"/>
      <c r="L38" s="610"/>
      <c r="M38" s="610"/>
      <c r="N38" s="610"/>
      <c r="O38" s="610"/>
      <c r="P38" s="610"/>
      <c r="Q38" s="610"/>
      <c r="R38" s="610"/>
      <c r="S38" s="610"/>
      <c r="T38" s="610"/>
      <c r="U38" s="610"/>
      <c r="V38" s="610"/>
      <c r="W38" s="610"/>
      <c r="X38" s="610"/>
      <c r="Y38" s="610"/>
      <c r="Z38" s="610"/>
      <c r="AA38" s="610"/>
      <c r="AB38" s="610"/>
      <c r="AC38" s="610"/>
      <c r="AD38" s="610"/>
      <c r="AE38" s="610"/>
      <c r="AF38" s="610"/>
      <c r="AG38" s="262"/>
      <c r="AH38" s="262"/>
      <c r="AI38" s="262"/>
      <c r="AJ38" s="610"/>
      <c r="AK38" s="610"/>
      <c r="AL38" s="610"/>
    </row>
    <row r="39" spans="1:38" x14ac:dyDescent="0.2">
      <c r="A39" s="603"/>
      <c r="B39" s="616" t="s">
        <v>137</v>
      </c>
      <c r="C39" s="617">
        <v>36.299999999999997</v>
      </c>
      <c r="D39" s="617">
        <v>32.199999999999996</v>
      </c>
      <c r="E39" s="618">
        <v>27.786999999999999</v>
      </c>
      <c r="F39" s="618">
        <v>23.048999999999999</v>
      </c>
      <c r="G39" s="618">
        <v>25.871000000000002</v>
      </c>
      <c r="H39" s="618">
        <v>20.366</v>
      </c>
      <c r="I39" s="618">
        <v>21.812000000000001</v>
      </c>
      <c r="J39" s="617">
        <v>18.398372800000001</v>
      </c>
      <c r="K39" s="617">
        <v>18.126784799999999</v>
      </c>
      <c r="L39" s="617">
        <v>18.654244999999996</v>
      </c>
      <c r="M39" s="617">
        <v>16.452662400000001</v>
      </c>
      <c r="N39" s="617">
        <v>15.636662399999999</v>
      </c>
      <c r="O39" s="617">
        <v>14.819662399999999</v>
      </c>
      <c r="P39" s="617">
        <v>14.2846624</v>
      </c>
      <c r="Q39" s="617">
        <v>12.210662399999999</v>
      </c>
      <c r="R39" s="617">
        <v>11.750662399999998</v>
      </c>
      <c r="S39" s="617">
        <v>10.5826624</v>
      </c>
      <c r="T39" s="617">
        <v>7.9416623999999993</v>
      </c>
      <c r="U39" s="610" t="s">
        <v>11</v>
      </c>
      <c r="V39" s="610" t="s">
        <v>11</v>
      </c>
      <c r="W39" s="610" t="s">
        <v>11</v>
      </c>
      <c r="X39" s="610" t="s">
        <v>11</v>
      </c>
      <c r="Y39" s="610" t="s">
        <v>7</v>
      </c>
      <c r="Z39" s="610" t="s">
        <v>7</v>
      </c>
      <c r="AA39" s="610" t="s">
        <v>7</v>
      </c>
      <c r="AB39" s="610" t="s">
        <v>7</v>
      </c>
      <c r="AC39" s="610" t="s">
        <v>7</v>
      </c>
      <c r="AD39" s="610" t="s">
        <v>7</v>
      </c>
      <c r="AE39" s="610" t="s">
        <v>7</v>
      </c>
      <c r="AF39" s="610" t="s">
        <v>7</v>
      </c>
      <c r="AG39" s="262"/>
      <c r="AH39" s="262"/>
      <c r="AI39" s="262"/>
      <c r="AJ39" s="610" t="s">
        <v>7</v>
      </c>
      <c r="AK39" s="610" t="s">
        <v>7</v>
      </c>
      <c r="AL39" s="610" t="s">
        <v>7</v>
      </c>
    </row>
    <row r="40" spans="1:38" x14ac:dyDescent="0.2">
      <c r="A40" s="603"/>
      <c r="B40" s="616"/>
      <c r="C40" s="610"/>
      <c r="D40" s="610"/>
      <c r="E40" s="618"/>
      <c r="F40" s="618"/>
      <c r="G40" s="618"/>
      <c r="H40" s="618"/>
      <c r="I40" s="618"/>
      <c r="J40" s="617"/>
      <c r="K40" s="617"/>
      <c r="L40" s="617"/>
      <c r="M40" s="617"/>
      <c r="N40" s="617"/>
      <c r="O40" s="617"/>
      <c r="P40" s="610"/>
      <c r="Q40" s="610"/>
      <c r="R40" s="610"/>
      <c r="S40" s="610"/>
      <c r="T40" s="610"/>
      <c r="U40" s="610"/>
      <c r="V40" s="610"/>
      <c r="W40" s="610"/>
      <c r="X40" s="610"/>
      <c r="Y40" s="610"/>
      <c r="Z40" s="610"/>
      <c r="AA40" s="610"/>
      <c r="AB40" s="610"/>
      <c r="AC40" s="610"/>
      <c r="AD40" s="610"/>
      <c r="AE40" s="610"/>
      <c r="AF40" s="610"/>
      <c r="AG40" s="262"/>
      <c r="AH40" s="262"/>
      <c r="AI40" s="262"/>
      <c r="AJ40" s="610"/>
      <c r="AK40" s="610"/>
      <c r="AL40" s="610"/>
    </row>
    <row r="41" spans="1:38" s="197" customFormat="1" x14ac:dyDescent="0.2">
      <c r="A41" s="224" t="s">
        <v>136</v>
      </c>
      <c r="B41" s="225"/>
      <c r="C41" s="69">
        <v>719.5248610000001</v>
      </c>
      <c r="D41" s="69">
        <v>721.72433500000011</v>
      </c>
      <c r="E41" s="69">
        <v>762.73527100000013</v>
      </c>
      <c r="F41" s="69">
        <v>726.65455299999996</v>
      </c>
      <c r="G41" s="69">
        <v>1077.613613</v>
      </c>
      <c r="H41" s="69">
        <v>512.68275400000005</v>
      </c>
      <c r="I41" s="69">
        <v>1009.388675</v>
      </c>
      <c r="J41" s="69">
        <v>1133.1531008000004</v>
      </c>
      <c r="K41" s="69">
        <v>1179.2069427999998</v>
      </c>
      <c r="L41" s="69">
        <v>1247.7968129999999</v>
      </c>
      <c r="M41" s="69">
        <v>1268.8166844</v>
      </c>
      <c r="N41" s="69">
        <v>1272.0983404000001</v>
      </c>
      <c r="O41" s="69">
        <v>1273.6132943999999</v>
      </c>
      <c r="P41" s="69">
        <v>1510.0948134</v>
      </c>
      <c r="Q41" s="69">
        <v>1588.9586873999995</v>
      </c>
      <c r="R41" s="69">
        <v>1634.1724474000002</v>
      </c>
      <c r="S41" s="69">
        <v>1722.4148394000001</v>
      </c>
      <c r="T41" s="69">
        <v>1960.0708664000003</v>
      </c>
      <c r="U41" s="69">
        <v>1905.9204459999996</v>
      </c>
      <c r="V41" s="69">
        <v>1958.6058230000003</v>
      </c>
      <c r="W41" s="69">
        <v>1970.090056</v>
      </c>
      <c r="X41" s="69">
        <v>1836.7851870000002</v>
      </c>
      <c r="Y41" s="69">
        <v>1883.8774430000001</v>
      </c>
      <c r="Z41" s="69">
        <v>1988.4630910000001</v>
      </c>
      <c r="AA41" s="69">
        <v>2049.6493220000007</v>
      </c>
      <c r="AB41" s="69">
        <v>2225.4030450000005</v>
      </c>
      <c r="AC41" s="69">
        <v>2179.4190410000001</v>
      </c>
      <c r="AD41" s="438">
        <v>2256.1650549999995</v>
      </c>
      <c r="AE41" s="438">
        <v>2369.0213329999997</v>
      </c>
      <c r="AF41" s="438">
        <v>2183.7460410000017</v>
      </c>
      <c r="AG41" s="438">
        <v>2268.0558079999996</v>
      </c>
      <c r="AH41" s="438">
        <v>2355.6323640000001</v>
      </c>
      <c r="AI41" s="438">
        <v>2212.7071549999996</v>
      </c>
      <c r="AJ41" s="438">
        <v>1978.1020049999993</v>
      </c>
      <c r="AK41" s="438">
        <v>2044.161129000001</v>
      </c>
      <c r="AL41" s="438">
        <v>2061.1906950000002</v>
      </c>
    </row>
    <row r="42" spans="1:38" ht="13.5" thickBot="1" x14ac:dyDescent="0.25">
      <c r="A42" s="86"/>
      <c r="B42" s="619"/>
      <c r="C42" s="86"/>
      <c r="D42" s="86"/>
      <c r="E42" s="86"/>
      <c r="F42" s="86"/>
      <c r="G42" s="86"/>
      <c r="H42" s="86"/>
      <c r="I42" s="86"/>
      <c r="J42" s="86"/>
      <c r="K42" s="620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</row>
    <row r="43" spans="1:38" x14ac:dyDescent="0.2">
      <c r="B43" s="226"/>
    </row>
    <row r="44" spans="1:38" x14ac:dyDescent="0.2">
      <c r="A44" s="264" t="s">
        <v>135</v>
      </c>
      <c r="B44" s="226"/>
    </row>
    <row r="45" spans="1:38" x14ac:dyDescent="0.2">
      <c r="A45" s="239" t="s">
        <v>335</v>
      </c>
      <c r="B45" s="227"/>
      <c r="X45" s="621"/>
    </row>
    <row r="46" spans="1:38" ht="15" x14ac:dyDescent="0.2">
      <c r="A46" s="718" t="s">
        <v>534</v>
      </c>
      <c r="B46" s="719"/>
    </row>
    <row r="47" spans="1:38" x14ac:dyDescent="0.2">
      <c r="A47" s="226"/>
      <c r="B47" s="226"/>
      <c r="Z47" s="69"/>
    </row>
    <row r="48" spans="1:38" x14ac:dyDescent="0.2">
      <c r="A48" s="226"/>
      <c r="B48" s="228"/>
    </row>
    <row r="49" spans="2:23" x14ac:dyDescent="0.2">
      <c r="B49" s="226"/>
    </row>
    <row r="50" spans="2:23" x14ac:dyDescent="0.2">
      <c r="B50" s="226"/>
      <c r="J50" s="266">
        <v>2.7907890000000001E-3</v>
      </c>
      <c r="K50" s="266">
        <v>4.4411540000000001E-3</v>
      </c>
      <c r="L50" s="266">
        <v>3.1270649999999983E-3</v>
      </c>
      <c r="M50" s="266">
        <v>3.4230989999999985E-3</v>
      </c>
      <c r="N50" s="266">
        <v>3.5130120000000016E-3</v>
      </c>
      <c r="O50" s="266">
        <v>4.2934420000000023E-3</v>
      </c>
    </row>
    <row r="51" spans="2:23" x14ac:dyDescent="0.2">
      <c r="B51" s="226"/>
      <c r="J51" s="266">
        <v>9.8082289999999982E-3</v>
      </c>
      <c r="K51" s="266">
        <v>1.0312136000000001E-2</v>
      </c>
      <c r="L51" s="266">
        <v>1.3025323000000007E-2</v>
      </c>
      <c r="M51" s="266">
        <v>1.1091162999999999E-2</v>
      </c>
      <c r="N51" s="266">
        <v>1.0190951999999994E-2</v>
      </c>
      <c r="O51" s="266">
        <v>9.0338399999999978E-3</v>
      </c>
      <c r="S51" s="222"/>
      <c r="T51" s="222"/>
      <c r="U51" s="222"/>
      <c r="V51" s="222"/>
      <c r="W51" s="222"/>
    </row>
    <row r="52" spans="2:23" x14ac:dyDescent="0.2">
      <c r="B52" s="226"/>
      <c r="J52" s="266">
        <v>1.3490247000000002E-2</v>
      </c>
      <c r="K52" s="266">
        <v>1.7027444999999992E-2</v>
      </c>
      <c r="L52" s="266">
        <v>1.8024467999999995E-2</v>
      </c>
      <c r="M52" s="266">
        <v>1.8322493000000002E-2</v>
      </c>
      <c r="N52" s="266">
        <v>2.5218918999999999E-2</v>
      </c>
      <c r="O52" s="266">
        <v>2.6404388999999983E-2</v>
      </c>
      <c r="S52" s="222"/>
      <c r="T52" s="222"/>
      <c r="U52" s="222"/>
      <c r="V52" s="222"/>
      <c r="W52" s="222"/>
    </row>
    <row r="53" spans="2:23" x14ac:dyDescent="0.2">
      <c r="B53" s="226"/>
      <c r="J53" s="266">
        <v>4.5671511999999991E-2</v>
      </c>
      <c r="K53" s="266">
        <v>5.0977006999999984E-2</v>
      </c>
      <c r="L53" s="266">
        <v>2.8420305999999996E-2</v>
      </c>
      <c r="M53" s="266">
        <v>3.7538792000000029E-2</v>
      </c>
      <c r="N53" s="266">
        <v>4.6318791000000033E-2</v>
      </c>
      <c r="O53" s="266">
        <v>4.1178419000000008E-2</v>
      </c>
      <c r="S53" s="222"/>
      <c r="T53" s="222"/>
      <c r="U53" s="222"/>
      <c r="V53" s="222"/>
      <c r="W53" s="222"/>
    </row>
    <row r="54" spans="2:23" x14ac:dyDescent="0.2">
      <c r="B54" s="226"/>
      <c r="J54" s="266">
        <v>7.5886744000000006E-2</v>
      </c>
      <c r="K54" s="266">
        <v>9.9005249000000031E-2</v>
      </c>
      <c r="L54" s="266">
        <v>9.6507422999999981E-2</v>
      </c>
      <c r="M54" s="266">
        <v>0.11022420600000009</v>
      </c>
      <c r="N54" s="266">
        <v>0.10584256300000004</v>
      </c>
      <c r="O54" s="266">
        <v>9.2558320000000083E-2</v>
      </c>
      <c r="S54" s="222"/>
      <c r="T54" s="222"/>
      <c r="U54" s="222"/>
      <c r="V54" s="222"/>
      <c r="W54" s="222"/>
    </row>
    <row r="55" spans="2:23" x14ac:dyDescent="0.2">
      <c r="B55" s="226"/>
      <c r="J55" s="266">
        <v>3.596237E-2</v>
      </c>
      <c r="K55" s="266">
        <v>4.2922482999999997E-2</v>
      </c>
      <c r="L55" s="266">
        <v>2.9778856999999992E-2</v>
      </c>
      <c r="M55" s="266">
        <v>2.9594511000000004E-2</v>
      </c>
      <c r="N55" s="266">
        <v>3.1777648999999998E-2</v>
      </c>
      <c r="O55" s="266">
        <v>3.3385924000000011E-2</v>
      </c>
      <c r="S55" s="222"/>
      <c r="T55" s="222"/>
      <c r="U55" s="222"/>
      <c r="V55" s="222"/>
      <c r="W55" s="222"/>
    </row>
    <row r="56" spans="2:23" x14ac:dyDescent="0.2">
      <c r="B56" s="226"/>
      <c r="J56" s="266">
        <v>2.8058838000000003E-2</v>
      </c>
      <c r="K56" s="266">
        <v>2.8311159000000002E-2</v>
      </c>
      <c r="L56" s="266">
        <v>3.4339038000000016E-2</v>
      </c>
      <c r="M56" s="266">
        <v>3.6446872000000005E-2</v>
      </c>
      <c r="N56" s="266">
        <v>3.4473822999999994E-2</v>
      </c>
      <c r="O56" s="266">
        <v>2.8986726999999986E-2</v>
      </c>
      <c r="S56" s="222"/>
      <c r="T56" s="222"/>
      <c r="U56" s="222"/>
      <c r="V56" s="222"/>
      <c r="W56" s="222"/>
    </row>
    <row r="57" spans="2:23" x14ac:dyDescent="0.2">
      <c r="B57" s="226"/>
      <c r="J57" s="266">
        <v>1.6803194999999996E-2</v>
      </c>
      <c r="K57" s="266">
        <v>1.8885867000000004E-2</v>
      </c>
      <c r="L57" s="266">
        <v>2.1471927000000016E-2</v>
      </c>
      <c r="M57" s="266">
        <v>2.4926335999999997E-2</v>
      </c>
      <c r="N57" s="266">
        <v>2.1104628000000004E-2</v>
      </c>
      <c r="O57" s="266">
        <v>2.6426941000000023E-2</v>
      </c>
      <c r="S57" s="222"/>
      <c r="T57" s="222"/>
      <c r="U57" s="222"/>
      <c r="V57" s="222"/>
      <c r="W57" s="222"/>
    </row>
    <row r="58" spans="2:23" x14ac:dyDescent="0.2">
      <c r="B58" s="226"/>
      <c r="J58" s="266">
        <v>4.3305230000000007E-2</v>
      </c>
      <c r="K58" s="266">
        <v>5.1670444999999988E-2</v>
      </c>
      <c r="L58" s="266">
        <v>6.0289830000000003E-2</v>
      </c>
      <c r="M58" s="266">
        <v>6.5245165000000022E-2</v>
      </c>
      <c r="N58" s="266">
        <v>6.7459343999999991E-2</v>
      </c>
      <c r="O58" s="266">
        <v>6.5839796000000048E-2</v>
      </c>
      <c r="S58" s="222"/>
      <c r="T58" s="222"/>
      <c r="U58" s="222"/>
      <c r="V58" s="222"/>
      <c r="W58" s="222"/>
    </row>
    <row r="59" spans="2:23" x14ac:dyDescent="0.2">
      <c r="B59" s="226"/>
      <c r="J59" s="266">
        <v>1.5893976000000001E-2</v>
      </c>
      <c r="K59" s="266">
        <v>1.3970412999999999E-2</v>
      </c>
      <c r="L59" s="266">
        <v>1.3491666999999992E-2</v>
      </c>
      <c r="M59" s="266">
        <v>1.5536095999999999E-2</v>
      </c>
      <c r="N59" s="266">
        <v>1.6079739000000006E-2</v>
      </c>
      <c r="O59" s="266">
        <v>1.6257840000000006E-2</v>
      </c>
      <c r="S59" s="222"/>
      <c r="T59" s="222"/>
      <c r="U59" s="222"/>
      <c r="V59" s="222"/>
      <c r="W59" s="222"/>
    </row>
    <row r="60" spans="2:23" x14ac:dyDescent="0.2">
      <c r="B60" s="226"/>
      <c r="J60" s="266">
        <v>0.12840796199999999</v>
      </c>
      <c r="K60" s="266">
        <v>0.12661493600000004</v>
      </c>
      <c r="L60" s="266">
        <v>0.14277921900000001</v>
      </c>
      <c r="M60" s="266">
        <v>0.14619432199999982</v>
      </c>
      <c r="N60" s="266">
        <v>0.14944489899999955</v>
      </c>
      <c r="O60" s="266">
        <v>0.16505710000000032</v>
      </c>
      <c r="S60" s="222"/>
      <c r="T60" s="222"/>
      <c r="U60" s="222"/>
      <c r="V60" s="222"/>
      <c r="W60" s="222"/>
    </row>
    <row r="61" spans="2:23" x14ac:dyDescent="0.2">
      <c r="B61" s="226"/>
      <c r="J61" s="266">
        <v>5.1540957999999998E-2</v>
      </c>
      <c r="K61" s="266">
        <v>5.1062176000000022E-2</v>
      </c>
      <c r="L61" s="266">
        <v>8.6236108000000006E-2</v>
      </c>
      <c r="M61" s="266">
        <v>6.7982497000000072E-2</v>
      </c>
      <c r="N61" s="266">
        <v>5.9396077000000033E-2</v>
      </c>
      <c r="O61" s="266">
        <v>6.8354606000000095E-2</v>
      </c>
      <c r="S61" s="222"/>
      <c r="T61" s="222"/>
      <c r="U61" s="222"/>
      <c r="V61" s="222"/>
      <c r="W61" s="222"/>
    </row>
    <row r="62" spans="2:23" x14ac:dyDescent="0.2">
      <c r="B62" s="226"/>
      <c r="J62" s="266">
        <v>0.25989887699999997</v>
      </c>
      <c r="K62" s="266">
        <v>0.201779187</v>
      </c>
      <c r="L62" s="266">
        <v>0.20306782099999976</v>
      </c>
      <c r="M62" s="266">
        <v>0.21177407999999989</v>
      </c>
      <c r="N62" s="266">
        <v>0.197607639</v>
      </c>
      <c r="O62" s="266">
        <v>0.17231418000000026</v>
      </c>
      <c r="S62" s="222"/>
      <c r="T62" s="222"/>
      <c r="U62" s="222"/>
      <c r="V62" s="222"/>
      <c r="W62" s="222"/>
    </row>
    <row r="63" spans="2:23" x14ac:dyDescent="0.2">
      <c r="B63" s="226"/>
      <c r="J63" s="266">
        <v>7.8175710000000006E-3</v>
      </c>
      <c r="K63" s="266">
        <v>7.9757379999999996E-3</v>
      </c>
      <c r="L63" s="266">
        <v>8.7408799999999995E-3</v>
      </c>
      <c r="M63" s="266">
        <v>1.1529324999999998E-2</v>
      </c>
      <c r="N63" s="266">
        <v>1.2929385999999992E-2</v>
      </c>
      <c r="O63" s="266">
        <v>1.1219433999999986E-2</v>
      </c>
      <c r="S63" s="222"/>
      <c r="T63" s="222"/>
      <c r="U63" s="222"/>
      <c r="V63" s="222"/>
      <c r="W63" s="222"/>
    </row>
    <row r="64" spans="2:23" x14ac:dyDescent="0.2">
      <c r="B64" s="226"/>
      <c r="J64" s="266">
        <v>4.8265913000000001E-2</v>
      </c>
      <c r="K64" s="266">
        <v>5.3848011000000008E-2</v>
      </c>
      <c r="L64" s="266">
        <v>6.1425665000000046E-2</v>
      </c>
      <c r="M64" s="266">
        <v>6.5473967999999994E-2</v>
      </c>
      <c r="N64" s="266">
        <v>7.5719377000000074E-2</v>
      </c>
      <c r="O64" s="266">
        <v>8.0573742000000004E-2</v>
      </c>
      <c r="S64" s="222"/>
      <c r="T64" s="222"/>
      <c r="U64" s="222"/>
      <c r="V64" s="222"/>
      <c r="W64" s="222"/>
    </row>
    <row r="65" spans="2:23" x14ac:dyDescent="0.2">
      <c r="B65" s="226"/>
      <c r="J65" s="266">
        <v>6.3826179999999996E-3</v>
      </c>
      <c r="K65" s="266">
        <v>6.1656820000000031E-3</v>
      </c>
      <c r="L65" s="266">
        <v>8.0646310000000027E-3</v>
      </c>
      <c r="M65" s="266">
        <v>1.0350642999999991E-2</v>
      </c>
      <c r="N65" s="266">
        <v>9.2517409999999991E-3</v>
      </c>
      <c r="O65" s="266">
        <v>1.4238457999999997E-2</v>
      </c>
      <c r="S65" s="222"/>
      <c r="T65" s="222"/>
      <c r="U65" s="222"/>
      <c r="V65" s="222"/>
      <c r="W65" s="222"/>
    </row>
    <row r="66" spans="2:23" x14ac:dyDescent="0.2">
      <c r="B66" s="226"/>
      <c r="J66" s="266">
        <v>0.27259940100000007</v>
      </c>
      <c r="K66" s="266">
        <v>0.28722916999999987</v>
      </c>
      <c r="L66" s="266">
        <v>0.30740626799999987</v>
      </c>
      <c r="M66" s="266">
        <v>0.30776817799999973</v>
      </c>
      <c r="N66" s="266">
        <v>0.30445920699999979</v>
      </c>
      <c r="O66" s="266">
        <v>0.28814123099999994</v>
      </c>
      <c r="S66" s="222"/>
      <c r="T66" s="222"/>
      <c r="U66" s="222"/>
      <c r="V66" s="222"/>
      <c r="W66" s="222"/>
    </row>
    <row r="67" spans="2:23" x14ac:dyDescent="0.2">
      <c r="B67" s="226"/>
      <c r="J67" s="266">
        <v>9.6864848999999989E-2</v>
      </c>
      <c r="K67" s="266">
        <v>9.247992599999999E-2</v>
      </c>
      <c r="L67" s="266">
        <v>9.6873639000000011E-2</v>
      </c>
      <c r="M67" s="266">
        <v>8.3849032000000004E-2</v>
      </c>
      <c r="N67" s="266">
        <v>9.1482230999999997E-2</v>
      </c>
      <c r="O67" s="266">
        <v>0.12202191299999997</v>
      </c>
      <c r="S67" s="222"/>
      <c r="T67" s="222"/>
      <c r="U67" s="222"/>
      <c r="V67" s="222"/>
      <c r="W67" s="222"/>
    </row>
    <row r="68" spans="2:23" x14ac:dyDescent="0.2">
      <c r="B68" s="226"/>
      <c r="S68" s="222"/>
      <c r="T68" s="222"/>
      <c r="U68" s="222"/>
      <c r="V68" s="222"/>
      <c r="W68" s="222"/>
    </row>
    <row r="69" spans="2:23" x14ac:dyDescent="0.2">
      <c r="B69" s="226"/>
      <c r="S69" s="222"/>
      <c r="T69" s="222"/>
      <c r="U69" s="222"/>
      <c r="V69" s="222"/>
      <c r="W69" s="222"/>
    </row>
    <row r="70" spans="2:23" x14ac:dyDescent="0.2">
      <c r="B70" s="226"/>
      <c r="S70" s="222"/>
      <c r="T70" s="222"/>
      <c r="U70" s="222"/>
      <c r="V70" s="222"/>
      <c r="W70" s="222"/>
    </row>
    <row r="71" spans="2:23" x14ac:dyDescent="0.2">
      <c r="B71" s="226"/>
      <c r="S71" s="222"/>
      <c r="T71" s="222"/>
      <c r="U71" s="222"/>
      <c r="V71" s="222"/>
      <c r="W71" s="222"/>
    </row>
    <row r="72" spans="2:23" x14ac:dyDescent="0.2">
      <c r="B72" s="226"/>
      <c r="S72" s="222"/>
      <c r="T72" s="222"/>
      <c r="U72" s="222"/>
      <c r="V72" s="222"/>
      <c r="W72" s="222"/>
    </row>
    <row r="73" spans="2:23" x14ac:dyDescent="0.2">
      <c r="B73" s="226"/>
      <c r="S73" s="222"/>
      <c r="T73" s="222"/>
      <c r="U73" s="222"/>
      <c r="V73" s="222"/>
      <c r="W73" s="222"/>
    </row>
    <row r="74" spans="2:23" x14ac:dyDescent="0.2">
      <c r="B74" s="226"/>
      <c r="S74" s="222"/>
      <c r="T74" s="222"/>
      <c r="U74" s="222"/>
      <c r="V74" s="222"/>
      <c r="W74" s="222"/>
    </row>
    <row r="75" spans="2:23" x14ac:dyDescent="0.2">
      <c r="B75" s="226"/>
      <c r="S75" s="222"/>
      <c r="T75" s="222"/>
      <c r="U75" s="222"/>
      <c r="V75" s="222"/>
      <c r="W75" s="222"/>
    </row>
    <row r="76" spans="2:23" x14ac:dyDescent="0.2">
      <c r="B76" s="226"/>
      <c r="S76" s="222"/>
      <c r="T76" s="222"/>
      <c r="U76" s="222"/>
      <c r="V76" s="222"/>
      <c r="W76" s="222"/>
    </row>
    <row r="77" spans="2:23" x14ac:dyDescent="0.2">
      <c r="B77" s="226"/>
      <c r="S77" s="222"/>
      <c r="T77" s="222"/>
      <c r="U77" s="222"/>
      <c r="V77" s="222"/>
      <c r="W77" s="222"/>
    </row>
    <row r="78" spans="2:23" x14ac:dyDescent="0.2">
      <c r="B78" s="226"/>
      <c r="S78" s="222"/>
      <c r="T78" s="222"/>
      <c r="U78" s="222"/>
      <c r="V78" s="222"/>
      <c r="W78" s="222"/>
    </row>
    <row r="79" spans="2:23" x14ac:dyDescent="0.2">
      <c r="B79" s="226"/>
      <c r="S79" s="222"/>
      <c r="T79" s="222"/>
      <c r="U79" s="222"/>
      <c r="V79" s="222"/>
      <c r="W79" s="222"/>
    </row>
    <row r="80" spans="2:23" x14ac:dyDescent="0.2">
      <c r="B80" s="226"/>
      <c r="S80" s="222"/>
      <c r="T80" s="222"/>
      <c r="U80" s="222"/>
      <c r="V80" s="222"/>
      <c r="W80" s="222"/>
    </row>
    <row r="81" spans="2:23" x14ac:dyDescent="0.2">
      <c r="B81" s="226"/>
      <c r="S81" s="222"/>
      <c r="T81" s="222"/>
      <c r="U81" s="222"/>
      <c r="V81" s="222"/>
      <c r="W81" s="222"/>
    </row>
    <row r="82" spans="2:23" x14ac:dyDescent="0.2">
      <c r="B82" s="226"/>
      <c r="S82" s="222"/>
      <c r="T82" s="222"/>
      <c r="U82" s="222"/>
      <c r="V82" s="222"/>
      <c r="W82" s="222"/>
    </row>
    <row r="83" spans="2:23" x14ac:dyDescent="0.2">
      <c r="B83" s="226"/>
      <c r="K83" s="222"/>
      <c r="S83" s="222"/>
      <c r="T83" s="222"/>
      <c r="U83" s="222"/>
      <c r="V83" s="222"/>
      <c r="W83" s="222"/>
    </row>
    <row r="84" spans="2:23" x14ac:dyDescent="0.2">
      <c r="B84" s="226"/>
      <c r="K84" s="222"/>
      <c r="S84" s="222"/>
      <c r="T84" s="222"/>
      <c r="U84" s="222"/>
      <c r="V84" s="222"/>
      <c r="W84" s="222"/>
    </row>
    <row r="85" spans="2:23" x14ac:dyDescent="0.2">
      <c r="B85" s="226"/>
      <c r="K85" s="222"/>
      <c r="S85" s="222"/>
      <c r="T85" s="222"/>
      <c r="U85" s="222"/>
      <c r="V85" s="222"/>
      <c r="W85" s="222"/>
    </row>
    <row r="86" spans="2:23" x14ac:dyDescent="0.2">
      <c r="B86" s="226"/>
      <c r="K86" s="222"/>
      <c r="S86" s="222"/>
      <c r="T86" s="222"/>
      <c r="U86" s="222"/>
      <c r="V86" s="222"/>
      <c r="W86" s="222"/>
    </row>
    <row r="87" spans="2:23" x14ac:dyDescent="0.2">
      <c r="B87" s="226"/>
      <c r="K87" s="222"/>
      <c r="S87" s="222"/>
      <c r="T87" s="222"/>
      <c r="U87" s="222"/>
      <c r="V87" s="222"/>
      <c r="W87" s="222"/>
    </row>
    <row r="88" spans="2:23" x14ac:dyDescent="0.2">
      <c r="B88" s="226"/>
      <c r="K88" s="222"/>
      <c r="S88" s="222"/>
      <c r="T88" s="222"/>
      <c r="U88" s="222"/>
      <c r="V88" s="222"/>
      <c r="W88" s="222"/>
    </row>
    <row r="89" spans="2:23" x14ac:dyDescent="0.2">
      <c r="B89" s="226"/>
      <c r="K89" s="222"/>
      <c r="S89" s="222"/>
      <c r="T89" s="222"/>
      <c r="U89" s="222"/>
      <c r="V89" s="222"/>
      <c r="W89" s="222"/>
    </row>
    <row r="90" spans="2:23" x14ac:dyDescent="0.2">
      <c r="B90" s="226"/>
      <c r="K90" s="222"/>
      <c r="S90" s="222"/>
      <c r="T90" s="222"/>
      <c r="U90" s="222"/>
      <c r="V90" s="222"/>
      <c r="W90" s="222"/>
    </row>
    <row r="91" spans="2:23" x14ac:dyDescent="0.2">
      <c r="B91" s="226"/>
      <c r="K91" s="222"/>
      <c r="S91" s="222"/>
      <c r="T91" s="222"/>
      <c r="U91" s="222"/>
      <c r="V91" s="222"/>
      <c r="W91" s="222"/>
    </row>
    <row r="92" spans="2:23" x14ac:dyDescent="0.2">
      <c r="B92" s="226"/>
      <c r="K92" s="222"/>
      <c r="S92" s="222"/>
      <c r="T92" s="222"/>
      <c r="U92" s="222"/>
      <c r="V92" s="222"/>
      <c r="W92" s="222"/>
    </row>
    <row r="93" spans="2:23" x14ac:dyDescent="0.2">
      <c r="B93" s="226"/>
      <c r="K93" s="222"/>
      <c r="S93" s="222"/>
      <c r="T93" s="222"/>
      <c r="U93" s="222"/>
      <c r="V93" s="222"/>
      <c r="W93" s="222"/>
    </row>
    <row r="94" spans="2:23" x14ac:dyDescent="0.2">
      <c r="B94" s="226"/>
      <c r="K94" s="222"/>
      <c r="S94" s="222"/>
      <c r="T94" s="222"/>
      <c r="U94" s="222"/>
      <c r="V94" s="222"/>
      <c r="W94" s="222"/>
    </row>
    <row r="95" spans="2:23" x14ac:dyDescent="0.2">
      <c r="B95" s="226"/>
      <c r="K95" s="222"/>
      <c r="S95" s="222"/>
      <c r="T95" s="222"/>
      <c r="U95" s="222"/>
      <c r="V95" s="222"/>
      <c r="W95" s="222"/>
    </row>
    <row r="96" spans="2:23" x14ac:dyDescent="0.2">
      <c r="B96" s="226"/>
      <c r="K96" s="222"/>
      <c r="S96" s="222"/>
      <c r="T96" s="222"/>
      <c r="U96" s="222"/>
      <c r="V96" s="222"/>
      <c r="W96" s="222"/>
    </row>
    <row r="97" spans="2:23" x14ac:dyDescent="0.2">
      <c r="B97" s="226"/>
      <c r="K97" s="222"/>
      <c r="S97" s="222"/>
      <c r="T97" s="222"/>
      <c r="U97" s="222"/>
      <c r="V97" s="222"/>
      <c r="W97" s="222"/>
    </row>
    <row r="98" spans="2:23" x14ac:dyDescent="0.2">
      <c r="B98" s="226"/>
      <c r="K98" s="222"/>
      <c r="S98" s="222"/>
      <c r="T98" s="222"/>
      <c r="U98" s="222"/>
      <c r="V98" s="222"/>
      <c r="W98" s="222"/>
    </row>
    <row r="99" spans="2:23" x14ac:dyDescent="0.2">
      <c r="B99" s="226"/>
      <c r="K99" s="222"/>
      <c r="S99" s="222"/>
      <c r="T99" s="222"/>
      <c r="U99" s="222"/>
      <c r="V99" s="222"/>
      <c r="W99" s="222"/>
    </row>
    <row r="100" spans="2:23" x14ac:dyDescent="0.2">
      <c r="B100" s="226"/>
      <c r="K100" s="222"/>
      <c r="S100" s="222"/>
      <c r="T100" s="222"/>
      <c r="U100" s="222"/>
      <c r="V100" s="222"/>
      <c r="W100" s="222"/>
    </row>
    <row r="101" spans="2:23" x14ac:dyDescent="0.2">
      <c r="B101" s="226"/>
      <c r="K101" s="222"/>
      <c r="S101" s="222"/>
      <c r="T101" s="222"/>
      <c r="U101" s="222"/>
      <c r="V101" s="222"/>
      <c r="W101" s="222"/>
    </row>
    <row r="102" spans="2:23" x14ac:dyDescent="0.2">
      <c r="B102" s="226"/>
      <c r="K102" s="222"/>
      <c r="S102" s="222"/>
      <c r="T102" s="222"/>
      <c r="U102" s="222"/>
      <c r="V102" s="222"/>
      <c r="W102" s="222"/>
    </row>
    <row r="103" spans="2:23" x14ac:dyDescent="0.2">
      <c r="B103" s="226"/>
      <c r="K103" s="222"/>
      <c r="S103" s="222"/>
      <c r="T103" s="222"/>
      <c r="U103" s="222"/>
      <c r="V103" s="222"/>
      <c r="W103" s="222"/>
    </row>
    <row r="104" spans="2:23" x14ac:dyDescent="0.2">
      <c r="B104" s="226"/>
      <c r="K104" s="222"/>
      <c r="S104" s="222"/>
      <c r="T104" s="222"/>
      <c r="U104" s="222"/>
      <c r="V104" s="222"/>
      <c r="W104" s="222"/>
    </row>
    <row r="105" spans="2:23" x14ac:dyDescent="0.2">
      <c r="B105" s="226"/>
      <c r="K105" s="222"/>
      <c r="S105" s="222"/>
      <c r="T105" s="222"/>
      <c r="U105" s="222"/>
      <c r="V105" s="222"/>
      <c r="W105" s="222"/>
    </row>
    <row r="106" spans="2:23" x14ac:dyDescent="0.2">
      <c r="B106" s="226"/>
      <c r="K106" s="222"/>
      <c r="S106" s="222"/>
      <c r="T106" s="222"/>
      <c r="U106" s="222"/>
      <c r="V106" s="222"/>
      <c r="W106" s="222"/>
    </row>
    <row r="107" spans="2:23" x14ac:dyDescent="0.2">
      <c r="B107" s="226"/>
      <c r="K107" s="222"/>
      <c r="S107" s="222"/>
      <c r="T107" s="222"/>
      <c r="U107" s="222"/>
      <c r="V107" s="222"/>
      <c r="W107" s="222"/>
    </row>
    <row r="108" spans="2:23" x14ac:dyDescent="0.2">
      <c r="B108" s="226"/>
      <c r="K108" s="222"/>
      <c r="S108" s="222"/>
      <c r="T108" s="222"/>
      <c r="U108" s="222"/>
      <c r="V108" s="222"/>
      <c r="W108" s="222"/>
    </row>
    <row r="109" spans="2:23" x14ac:dyDescent="0.2">
      <c r="B109" s="226"/>
      <c r="K109" s="222"/>
      <c r="S109" s="222"/>
      <c r="T109" s="222"/>
      <c r="U109" s="222"/>
      <c r="V109" s="222"/>
      <c r="W109" s="222"/>
    </row>
    <row r="110" spans="2:23" x14ac:dyDescent="0.2">
      <c r="B110" s="226"/>
      <c r="K110" s="222"/>
      <c r="S110" s="222"/>
      <c r="T110" s="222"/>
      <c r="U110" s="222"/>
      <c r="V110" s="222"/>
      <c r="W110" s="222"/>
    </row>
    <row r="111" spans="2:23" x14ac:dyDescent="0.2">
      <c r="B111" s="226"/>
      <c r="K111" s="222"/>
      <c r="S111" s="222"/>
      <c r="T111" s="222"/>
      <c r="U111" s="222"/>
      <c r="V111" s="222"/>
      <c r="W111" s="222"/>
    </row>
    <row r="112" spans="2:23" x14ac:dyDescent="0.2">
      <c r="B112" s="226"/>
      <c r="K112" s="222"/>
      <c r="S112" s="222"/>
      <c r="T112" s="222"/>
      <c r="U112" s="222"/>
      <c r="V112" s="222"/>
      <c r="W112" s="222"/>
    </row>
    <row r="113" spans="2:23" x14ac:dyDescent="0.2">
      <c r="B113" s="226"/>
      <c r="K113" s="222"/>
      <c r="S113" s="222"/>
      <c r="T113" s="222"/>
      <c r="U113" s="222"/>
      <c r="V113" s="222"/>
      <c r="W113" s="222"/>
    </row>
    <row r="114" spans="2:23" x14ac:dyDescent="0.2">
      <c r="B114" s="226"/>
      <c r="K114" s="222"/>
      <c r="S114" s="222"/>
      <c r="T114" s="222"/>
      <c r="U114" s="222"/>
      <c r="V114" s="222"/>
      <c r="W114" s="222"/>
    </row>
    <row r="115" spans="2:23" x14ac:dyDescent="0.2">
      <c r="B115" s="226"/>
      <c r="K115" s="222"/>
      <c r="S115" s="222"/>
      <c r="T115" s="222"/>
      <c r="U115" s="222"/>
      <c r="V115" s="222"/>
      <c r="W115" s="222"/>
    </row>
    <row r="116" spans="2:23" x14ac:dyDescent="0.2">
      <c r="B116" s="226"/>
      <c r="K116" s="222"/>
      <c r="S116" s="222"/>
      <c r="T116" s="222"/>
      <c r="U116" s="222"/>
      <c r="V116" s="222"/>
      <c r="W116" s="222"/>
    </row>
    <row r="117" spans="2:23" x14ac:dyDescent="0.2">
      <c r="B117" s="226"/>
      <c r="K117" s="222"/>
      <c r="S117" s="222"/>
      <c r="T117" s="222"/>
      <c r="U117" s="222"/>
      <c r="V117" s="222"/>
      <c r="W117" s="222"/>
    </row>
    <row r="118" spans="2:23" x14ac:dyDescent="0.2">
      <c r="B118" s="226"/>
      <c r="K118" s="222"/>
      <c r="S118" s="222"/>
      <c r="T118" s="222"/>
      <c r="U118" s="222"/>
      <c r="V118" s="222"/>
      <c r="W118" s="222"/>
    </row>
    <row r="119" spans="2:23" x14ac:dyDescent="0.2">
      <c r="B119" s="226"/>
      <c r="K119" s="222"/>
      <c r="S119" s="222"/>
      <c r="T119" s="222"/>
      <c r="U119" s="222"/>
      <c r="V119" s="222"/>
      <c r="W119" s="222"/>
    </row>
    <row r="120" spans="2:23" x14ac:dyDescent="0.2">
      <c r="B120" s="226"/>
      <c r="K120" s="222"/>
      <c r="S120" s="222"/>
      <c r="T120" s="222"/>
      <c r="U120" s="222"/>
      <c r="V120" s="222"/>
      <c r="W120" s="222"/>
    </row>
    <row r="121" spans="2:23" x14ac:dyDescent="0.2">
      <c r="B121" s="226"/>
      <c r="K121" s="222"/>
      <c r="S121" s="222"/>
      <c r="T121" s="222"/>
      <c r="U121" s="222"/>
      <c r="V121" s="222"/>
      <c r="W121" s="222"/>
    </row>
    <row r="122" spans="2:23" x14ac:dyDescent="0.2">
      <c r="B122" s="226"/>
      <c r="K122" s="222"/>
      <c r="S122" s="222"/>
      <c r="T122" s="222"/>
      <c r="U122" s="222"/>
      <c r="V122" s="222"/>
      <c r="W122" s="222"/>
    </row>
    <row r="123" spans="2:23" x14ac:dyDescent="0.2">
      <c r="B123" s="226"/>
      <c r="K123" s="222"/>
      <c r="S123" s="222"/>
      <c r="T123" s="222"/>
      <c r="U123" s="222"/>
      <c r="V123" s="222"/>
      <c r="W123" s="222"/>
    </row>
    <row r="124" spans="2:23" x14ac:dyDescent="0.2">
      <c r="B124" s="226"/>
      <c r="K124" s="222"/>
      <c r="S124" s="222"/>
      <c r="T124" s="222"/>
      <c r="U124" s="222"/>
      <c r="V124" s="222"/>
      <c r="W124" s="222"/>
    </row>
    <row r="125" spans="2:23" x14ac:dyDescent="0.2">
      <c r="B125" s="226"/>
      <c r="K125" s="222"/>
      <c r="S125" s="222"/>
      <c r="T125" s="222"/>
      <c r="U125" s="222"/>
      <c r="V125" s="222"/>
      <c r="W125" s="222"/>
    </row>
    <row r="126" spans="2:23" x14ac:dyDescent="0.2">
      <c r="B126" s="226"/>
      <c r="K126" s="222"/>
      <c r="S126" s="222"/>
      <c r="T126" s="222"/>
      <c r="U126" s="222"/>
      <c r="V126" s="222"/>
      <c r="W126" s="222"/>
    </row>
    <row r="127" spans="2:23" x14ac:dyDescent="0.2">
      <c r="B127" s="226"/>
      <c r="K127" s="222"/>
      <c r="S127" s="222"/>
      <c r="T127" s="222"/>
      <c r="U127" s="222"/>
      <c r="V127" s="222"/>
      <c r="W127" s="222"/>
    </row>
    <row r="128" spans="2:23" x14ac:dyDescent="0.2">
      <c r="B128" s="226"/>
      <c r="K128" s="222"/>
      <c r="S128" s="222"/>
      <c r="T128" s="222"/>
      <c r="U128" s="222"/>
      <c r="V128" s="222"/>
      <c r="W128" s="222"/>
    </row>
    <row r="129" spans="2:23" x14ac:dyDescent="0.2">
      <c r="B129" s="226"/>
      <c r="K129" s="222"/>
      <c r="S129" s="222"/>
      <c r="T129" s="222"/>
      <c r="U129" s="222"/>
      <c r="V129" s="222"/>
      <c r="W129" s="222"/>
    </row>
    <row r="130" spans="2:23" x14ac:dyDescent="0.2">
      <c r="B130" s="226"/>
      <c r="K130" s="222"/>
      <c r="S130" s="222"/>
      <c r="T130" s="222"/>
      <c r="U130" s="222"/>
      <c r="V130" s="222"/>
      <c r="W130" s="222"/>
    </row>
    <row r="131" spans="2:23" x14ac:dyDescent="0.2">
      <c r="B131" s="226"/>
      <c r="K131" s="222"/>
      <c r="S131" s="222"/>
      <c r="T131" s="222"/>
      <c r="U131" s="222"/>
      <c r="V131" s="222"/>
      <c r="W131" s="222"/>
    </row>
    <row r="132" spans="2:23" x14ac:dyDescent="0.2">
      <c r="B132" s="226"/>
      <c r="K132" s="222"/>
      <c r="S132" s="222"/>
      <c r="T132" s="222"/>
      <c r="U132" s="222"/>
      <c r="V132" s="222"/>
      <c r="W132" s="222"/>
    </row>
    <row r="133" spans="2:23" x14ac:dyDescent="0.2">
      <c r="B133" s="226"/>
      <c r="K133" s="222"/>
      <c r="S133" s="222"/>
      <c r="T133" s="222"/>
      <c r="U133" s="222"/>
      <c r="V133" s="222"/>
      <c r="W133" s="222"/>
    </row>
    <row r="134" spans="2:23" x14ac:dyDescent="0.2">
      <c r="B134" s="226"/>
      <c r="K134" s="222"/>
      <c r="S134" s="222"/>
      <c r="T134" s="222"/>
      <c r="U134" s="222"/>
      <c r="V134" s="222"/>
      <c r="W134" s="222"/>
    </row>
    <row r="135" spans="2:23" x14ac:dyDescent="0.2">
      <c r="B135" s="226"/>
      <c r="K135" s="222"/>
      <c r="S135" s="222"/>
      <c r="T135" s="222"/>
      <c r="U135" s="222"/>
      <c r="V135" s="222"/>
      <c r="W135" s="222"/>
    </row>
    <row r="136" spans="2:23" x14ac:dyDescent="0.2">
      <c r="B136" s="226"/>
      <c r="K136" s="222"/>
      <c r="S136" s="222"/>
      <c r="T136" s="222"/>
      <c r="U136" s="222"/>
      <c r="V136" s="222"/>
      <c r="W136" s="222"/>
    </row>
    <row r="137" spans="2:23" x14ac:dyDescent="0.2">
      <c r="B137" s="226"/>
      <c r="K137" s="222"/>
      <c r="S137" s="222"/>
      <c r="T137" s="222"/>
      <c r="U137" s="222"/>
      <c r="V137" s="222"/>
      <c r="W137" s="222"/>
    </row>
    <row r="138" spans="2:23" x14ac:dyDescent="0.2">
      <c r="B138" s="226"/>
      <c r="K138" s="222"/>
      <c r="S138" s="222"/>
      <c r="T138" s="222"/>
      <c r="U138" s="222"/>
      <c r="V138" s="222"/>
      <c r="W138" s="222"/>
    </row>
    <row r="139" spans="2:23" x14ac:dyDescent="0.2">
      <c r="B139" s="226"/>
      <c r="K139" s="222"/>
      <c r="S139" s="222"/>
      <c r="T139" s="222"/>
      <c r="U139" s="222"/>
      <c r="V139" s="222"/>
      <c r="W139" s="222"/>
    </row>
    <row r="140" spans="2:23" x14ac:dyDescent="0.2">
      <c r="B140" s="226"/>
      <c r="K140" s="222"/>
      <c r="S140" s="222"/>
      <c r="T140" s="222"/>
      <c r="U140" s="222"/>
      <c r="V140" s="222"/>
      <c r="W140" s="222"/>
    </row>
    <row r="141" spans="2:23" x14ac:dyDescent="0.2">
      <c r="B141" s="226"/>
      <c r="K141" s="222"/>
      <c r="S141" s="222"/>
      <c r="T141" s="222"/>
      <c r="U141" s="222"/>
      <c r="V141" s="222"/>
      <c r="W141" s="222"/>
    </row>
    <row r="142" spans="2:23" x14ac:dyDescent="0.2">
      <c r="B142" s="226"/>
      <c r="K142" s="222"/>
      <c r="S142" s="222"/>
      <c r="T142" s="222"/>
      <c r="U142" s="222"/>
      <c r="V142" s="222"/>
      <c r="W142" s="222"/>
    </row>
    <row r="143" spans="2:23" x14ac:dyDescent="0.2">
      <c r="B143" s="226"/>
      <c r="K143" s="222"/>
      <c r="S143" s="222"/>
      <c r="T143" s="222"/>
      <c r="U143" s="222"/>
      <c r="V143" s="222"/>
      <c r="W143" s="222"/>
    </row>
    <row r="144" spans="2:23" x14ac:dyDescent="0.2">
      <c r="B144" s="226"/>
      <c r="K144" s="222"/>
      <c r="S144" s="222"/>
      <c r="T144" s="222"/>
      <c r="U144" s="222"/>
      <c r="V144" s="222"/>
      <c r="W144" s="222"/>
    </row>
    <row r="145" spans="2:23" x14ac:dyDescent="0.2">
      <c r="B145" s="226"/>
      <c r="K145" s="222"/>
      <c r="S145" s="222"/>
      <c r="T145" s="222"/>
      <c r="U145" s="222"/>
      <c r="V145" s="222"/>
      <c r="W145" s="222"/>
    </row>
    <row r="146" spans="2:23" x14ac:dyDescent="0.2">
      <c r="B146" s="226"/>
      <c r="K146" s="222"/>
      <c r="S146" s="222"/>
      <c r="T146" s="222"/>
      <c r="U146" s="222"/>
      <c r="V146" s="222"/>
      <c r="W146" s="222"/>
    </row>
    <row r="147" spans="2:23" x14ac:dyDescent="0.2">
      <c r="B147" s="226"/>
      <c r="K147" s="222"/>
      <c r="S147" s="222"/>
      <c r="T147" s="222"/>
      <c r="U147" s="222"/>
      <c r="V147" s="222"/>
      <c r="W147" s="222"/>
    </row>
    <row r="148" spans="2:23" x14ac:dyDescent="0.2">
      <c r="B148" s="226"/>
      <c r="K148" s="222"/>
      <c r="S148" s="222"/>
      <c r="T148" s="222"/>
      <c r="U148" s="222"/>
      <c r="V148" s="222"/>
      <c r="W148" s="222"/>
    </row>
    <row r="149" spans="2:23" x14ac:dyDescent="0.2">
      <c r="B149" s="226"/>
      <c r="K149" s="222"/>
      <c r="S149" s="222"/>
      <c r="T149" s="222"/>
      <c r="U149" s="222"/>
      <c r="V149" s="222"/>
      <c r="W149" s="222"/>
    </row>
    <row r="150" spans="2:23" x14ac:dyDescent="0.2">
      <c r="B150" s="226"/>
      <c r="K150" s="222"/>
      <c r="S150" s="222"/>
      <c r="T150" s="222"/>
      <c r="U150" s="222"/>
      <c r="V150" s="222"/>
      <c r="W150" s="222"/>
    </row>
    <row r="151" spans="2:23" x14ac:dyDescent="0.2">
      <c r="B151" s="226"/>
      <c r="K151" s="222"/>
      <c r="S151" s="222"/>
      <c r="T151" s="222"/>
      <c r="U151" s="222"/>
      <c r="V151" s="222"/>
      <c r="W151" s="222"/>
    </row>
    <row r="152" spans="2:23" x14ac:dyDescent="0.2">
      <c r="B152" s="226"/>
      <c r="K152" s="222"/>
      <c r="S152" s="222"/>
      <c r="T152" s="222"/>
      <c r="U152" s="222"/>
      <c r="V152" s="222"/>
      <c r="W152" s="222"/>
    </row>
    <row r="153" spans="2:23" x14ac:dyDescent="0.2">
      <c r="B153" s="226"/>
      <c r="K153" s="222"/>
      <c r="S153" s="222"/>
      <c r="T153" s="222"/>
      <c r="U153" s="222"/>
      <c r="V153" s="222"/>
      <c r="W153" s="222"/>
    </row>
    <row r="154" spans="2:23" x14ac:dyDescent="0.2">
      <c r="B154" s="226"/>
      <c r="K154" s="222"/>
      <c r="S154" s="222"/>
      <c r="T154" s="222"/>
      <c r="U154" s="222"/>
      <c r="V154" s="222"/>
      <c r="W154" s="222"/>
    </row>
    <row r="155" spans="2:23" x14ac:dyDescent="0.2">
      <c r="B155" s="226"/>
      <c r="K155" s="222"/>
      <c r="S155" s="222"/>
      <c r="T155" s="222"/>
      <c r="U155" s="222"/>
      <c r="V155" s="222"/>
      <c r="W155" s="222"/>
    </row>
    <row r="156" spans="2:23" x14ac:dyDescent="0.2">
      <c r="B156" s="226"/>
      <c r="K156" s="222"/>
      <c r="S156" s="222"/>
      <c r="T156" s="222"/>
      <c r="U156" s="222"/>
      <c r="V156" s="222"/>
      <c r="W156" s="222"/>
    </row>
    <row r="157" spans="2:23" x14ac:dyDescent="0.2">
      <c r="B157" s="226"/>
      <c r="K157" s="222"/>
      <c r="S157" s="222"/>
      <c r="T157" s="222"/>
      <c r="U157" s="222"/>
      <c r="V157" s="222"/>
      <c r="W157" s="222"/>
    </row>
    <row r="158" spans="2:23" x14ac:dyDescent="0.2">
      <c r="B158" s="226"/>
      <c r="K158" s="222"/>
      <c r="S158" s="222"/>
      <c r="T158" s="222"/>
      <c r="U158" s="222"/>
      <c r="V158" s="222"/>
      <c r="W158" s="222"/>
    </row>
    <row r="159" spans="2:23" x14ac:dyDescent="0.2">
      <c r="B159" s="226"/>
      <c r="K159" s="222"/>
      <c r="S159" s="222"/>
      <c r="T159" s="222"/>
      <c r="U159" s="222"/>
      <c r="V159" s="222"/>
      <c r="W159" s="222"/>
    </row>
    <row r="160" spans="2:23" x14ac:dyDescent="0.2">
      <c r="B160" s="226"/>
      <c r="K160" s="222"/>
      <c r="S160" s="222"/>
      <c r="T160" s="222"/>
      <c r="U160" s="222"/>
      <c r="V160" s="222"/>
      <c r="W160" s="222"/>
    </row>
    <row r="161" spans="2:23" x14ac:dyDescent="0.2">
      <c r="B161" s="226"/>
      <c r="K161" s="222"/>
      <c r="S161" s="222"/>
      <c r="T161" s="222"/>
      <c r="U161" s="222"/>
      <c r="V161" s="222"/>
      <c r="W161" s="222"/>
    </row>
    <row r="162" spans="2:23" x14ac:dyDescent="0.2">
      <c r="B162" s="226"/>
      <c r="K162" s="222"/>
      <c r="S162" s="222"/>
      <c r="T162" s="222"/>
      <c r="U162" s="222"/>
      <c r="V162" s="222"/>
      <c r="W162" s="222"/>
    </row>
    <row r="163" spans="2:23" x14ac:dyDescent="0.2">
      <c r="B163" s="226"/>
      <c r="K163" s="222"/>
      <c r="S163" s="222"/>
      <c r="T163" s="222"/>
      <c r="U163" s="222"/>
      <c r="V163" s="222"/>
      <c r="W163" s="222"/>
    </row>
    <row r="164" spans="2:23" x14ac:dyDescent="0.2">
      <c r="B164" s="226"/>
      <c r="K164" s="222"/>
      <c r="S164" s="222"/>
      <c r="T164" s="222"/>
      <c r="U164" s="222"/>
      <c r="V164" s="222"/>
      <c r="W164" s="222"/>
    </row>
    <row r="165" spans="2:23" x14ac:dyDescent="0.2">
      <c r="B165" s="226"/>
      <c r="K165" s="222"/>
      <c r="S165" s="222"/>
      <c r="T165" s="222"/>
      <c r="U165" s="222"/>
      <c r="V165" s="222"/>
      <c r="W165" s="222"/>
    </row>
    <row r="166" spans="2:23" x14ac:dyDescent="0.2">
      <c r="B166" s="226"/>
      <c r="K166" s="222"/>
      <c r="S166" s="222"/>
      <c r="T166" s="222"/>
      <c r="U166" s="222"/>
      <c r="V166" s="222"/>
      <c r="W166" s="222"/>
    </row>
    <row r="167" spans="2:23" x14ac:dyDescent="0.2">
      <c r="B167" s="226"/>
      <c r="K167" s="222"/>
      <c r="S167" s="222"/>
      <c r="T167" s="222"/>
      <c r="U167" s="222"/>
      <c r="V167" s="222"/>
      <c r="W167" s="222"/>
    </row>
    <row r="168" spans="2:23" x14ac:dyDescent="0.2">
      <c r="B168" s="226"/>
      <c r="K168" s="222"/>
      <c r="S168" s="222"/>
      <c r="T168" s="222"/>
      <c r="U168" s="222"/>
      <c r="V168" s="222"/>
      <c r="W168" s="222"/>
    </row>
    <row r="169" spans="2:23" x14ac:dyDescent="0.2">
      <c r="B169" s="226"/>
      <c r="K169" s="222"/>
      <c r="S169" s="222"/>
      <c r="T169" s="222"/>
      <c r="U169" s="222"/>
      <c r="V169" s="222"/>
      <c r="W169" s="222"/>
    </row>
    <row r="170" spans="2:23" x14ac:dyDescent="0.2">
      <c r="B170" s="226"/>
      <c r="K170" s="222"/>
      <c r="S170" s="222"/>
      <c r="T170" s="222"/>
      <c r="U170" s="222"/>
      <c r="V170" s="222"/>
      <c r="W170" s="222"/>
    </row>
    <row r="171" spans="2:23" x14ac:dyDescent="0.2">
      <c r="B171" s="226"/>
      <c r="K171" s="222"/>
      <c r="S171" s="222"/>
      <c r="T171" s="222"/>
      <c r="U171" s="222"/>
      <c r="V171" s="222"/>
      <c r="W171" s="222"/>
    </row>
    <row r="172" spans="2:23" x14ac:dyDescent="0.2">
      <c r="B172" s="226"/>
      <c r="K172" s="222"/>
      <c r="S172" s="222"/>
      <c r="T172" s="222"/>
      <c r="U172" s="222"/>
      <c r="V172" s="222"/>
      <c r="W172" s="222"/>
    </row>
    <row r="173" spans="2:23" x14ac:dyDescent="0.2">
      <c r="B173" s="226"/>
      <c r="K173" s="222"/>
      <c r="S173" s="222"/>
      <c r="T173" s="222"/>
      <c r="U173" s="222"/>
      <c r="V173" s="222"/>
      <c r="W173" s="222"/>
    </row>
    <row r="174" spans="2:23" x14ac:dyDescent="0.2">
      <c r="B174" s="226"/>
      <c r="K174" s="222"/>
      <c r="S174" s="222"/>
      <c r="T174" s="222"/>
      <c r="U174" s="222"/>
      <c r="V174" s="222"/>
      <c r="W174" s="222"/>
    </row>
    <row r="175" spans="2:23" x14ac:dyDescent="0.2">
      <c r="B175" s="226"/>
      <c r="K175" s="222"/>
      <c r="S175" s="222"/>
      <c r="T175" s="222"/>
      <c r="U175" s="222"/>
      <c r="V175" s="222"/>
      <c r="W175" s="222"/>
    </row>
    <row r="176" spans="2:23" x14ac:dyDescent="0.2">
      <c r="B176" s="226"/>
      <c r="K176" s="222"/>
      <c r="S176" s="222"/>
      <c r="T176" s="222"/>
      <c r="U176" s="222"/>
      <c r="V176" s="222"/>
      <c r="W176" s="222"/>
    </row>
    <row r="177" spans="2:23" x14ac:dyDescent="0.2">
      <c r="B177" s="226"/>
      <c r="K177" s="222"/>
      <c r="S177" s="222"/>
      <c r="T177" s="222"/>
      <c r="U177" s="222"/>
      <c r="V177" s="222"/>
      <c r="W177" s="222"/>
    </row>
    <row r="178" spans="2:23" x14ac:dyDescent="0.2">
      <c r="B178" s="226"/>
      <c r="K178" s="222"/>
      <c r="S178" s="222"/>
      <c r="T178" s="222"/>
      <c r="U178" s="222"/>
      <c r="V178" s="222"/>
      <c r="W178" s="222"/>
    </row>
    <row r="179" spans="2:23" x14ac:dyDescent="0.2">
      <c r="B179" s="226"/>
      <c r="K179" s="222"/>
      <c r="S179" s="222"/>
      <c r="T179" s="222"/>
      <c r="U179" s="222"/>
      <c r="V179" s="222"/>
      <c r="W179" s="222"/>
    </row>
    <row r="180" spans="2:23" x14ac:dyDescent="0.2">
      <c r="B180" s="226"/>
      <c r="K180" s="222"/>
      <c r="S180" s="222"/>
      <c r="T180" s="222"/>
      <c r="U180" s="222"/>
      <c r="V180" s="222"/>
      <c r="W180" s="222"/>
    </row>
    <row r="181" spans="2:23" x14ac:dyDescent="0.2">
      <c r="B181" s="226"/>
      <c r="K181" s="222"/>
      <c r="S181" s="222"/>
      <c r="T181" s="222"/>
      <c r="U181" s="222"/>
      <c r="V181" s="222"/>
      <c r="W181" s="222"/>
    </row>
    <row r="182" spans="2:23" x14ac:dyDescent="0.2">
      <c r="B182" s="226"/>
      <c r="K182" s="222"/>
      <c r="S182" s="222"/>
      <c r="T182" s="222"/>
      <c r="U182" s="222"/>
      <c r="V182" s="222"/>
      <c r="W182" s="222"/>
    </row>
    <row r="183" spans="2:23" x14ac:dyDescent="0.2">
      <c r="B183" s="226"/>
      <c r="K183" s="222"/>
      <c r="S183" s="222"/>
      <c r="T183" s="222"/>
      <c r="U183" s="222"/>
      <c r="V183" s="222"/>
      <c r="W183" s="222"/>
    </row>
    <row r="184" spans="2:23" x14ac:dyDescent="0.2">
      <c r="B184" s="226"/>
      <c r="K184" s="222"/>
      <c r="S184" s="222"/>
      <c r="T184" s="222"/>
      <c r="U184" s="222"/>
      <c r="V184" s="222"/>
      <c r="W184" s="222"/>
    </row>
    <row r="185" spans="2:23" x14ac:dyDescent="0.2">
      <c r="B185" s="226"/>
      <c r="K185" s="222"/>
      <c r="S185" s="222"/>
      <c r="T185" s="222"/>
      <c r="U185" s="222"/>
      <c r="V185" s="222"/>
      <c r="W185" s="222"/>
    </row>
    <row r="186" spans="2:23" x14ac:dyDescent="0.2">
      <c r="B186" s="226"/>
      <c r="K186" s="222"/>
      <c r="S186" s="222"/>
      <c r="T186" s="222"/>
      <c r="U186" s="222"/>
      <c r="V186" s="222"/>
      <c r="W186" s="222"/>
    </row>
    <row r="187" spans="2:23" x14ac:dyDescent="0.2">
      <c r="B187" s="226"/>
      <c r="K187" s="222"/>
      <c r="S187" s="222"/>
      <c r="T187" s="222"/>
      <c r="U187" s="222"/>
      <c r="V187" s="222"/>
      <c r="W187" s="222"/>
    </row>
    <row r="188" spans="2:23" x14ac:dyDescent="0.2">
      <c r="B188" s="226"/>
      <c r="K188" s="222"/>
      <c r="S188" s="222"/>
      <c r="T188" s="222"/>
      <c r="U188" s="222"/>
      <c r="V188" s="222"/>
      <c r="W188" s="222"/>
    </row>
    <row r="189" spans="2:23" x14ac:dyDescent="0.2">
      <c r="B189" s="226"/>
      <c r="K189" s="222"/>
      <c r="S189" s="222"/>
      <c r="T189" s="222"/>
      <c r="U189" s="222"/>
      <c r="V189" s="222"/>
      <c r="W189" s="222"/>
    </row>
    <row r="190" spans="2:23" x14ac:dyDescent="0.2">
      <c r="B190" s="226"/>
      <c r="K190" s="222"/>
      <c r="S190" s="222"/>
      <c r="T190" s="222"/>
      <c r="U190" s="222"/>
      <c r="V190" s="222"/>
      <c r="W190" s="222"/>
    </row>
    <row r="191" spans="2:23" x14ac:dyDescent="0.2">
      <c r="B191" s="226"/>
      <c r="K191" s="222"/>
      <c r="S191" s="222"/>
      <c r="T191" s="222"/>
      <c r="U191" s="222"/>
      <c r="V191" s="222"/>
      <c r="W191" s="222"/>
    </row>
    <row r="192" spans="2:23" x14ac:dyDescent="0.2">
      <c r="B192" s="226"/>
      <c r="K192" s="222"/>
      <c r="S192" s="222"/>
      <c r="T192" s="222"/>
      <c r="U192" s="222"/>
      <c r="V192" s="222"/>
      <c r="W192" s="222"/>
    </row>
    <row r="193" spans="2:23" x14ac:dyDescent="0.2">
      <c r="B193" s="226"/>
      <c r="K193" s="222"/>
      <c r="S193" s="222"/>
      <c r="T193" s="222"/>
      <c r="U193" s="222"/>
      <c r="V193" s="222"/>
      <c r="W193" s="222"/>
    </row>
    <row r="194" spans="2:23" x14ac:dyDescent="0.2">
      <c r="B194" s="226"/>
      <c r="K194" s="222"/>
      <c r="S194" s="222"/>
      <c r="T194" s="222"/>
      <c r="U194" s="222"/>
      <c r="V194" s="222"/>
      <c r="W194" s="222"/>
    </row>
    <row r="195" spans="2:23" x14ac:dyDescent="0.2">
      <c r="B195" s="226"/>
      <c r="K195" s="222"/>
      <c r="S195" s="222"/>
      <c r="T195" s="222"/>
      <c r="U195" s="222"/>
      <c r="V195" s="222"/>
      <c r="W195" s="222"/>
    </row>
    <row r="196" spans="2:23" x14ac:dyDescent="0.2">
      <c r="B196" s="226"/>
      <c r="K196" s="222"/>
      <c r="S196" s="222"/>
      <c r="T196" s="222"/>
      <c r="U196" s="222"/>
      <c r="V196" s="222"/>
      <c r="W196" s="222"/>
    </row>
    <row r="197" spans="2:23" x14ac:dyDescent="0.2">
      <c r="B197" s="226"/>
      <c r="K197" s="222"/>
      <c r="S197" s="222"/>
      <c r="T197" s="222"/>
      <c r="U197" s="222"/>
      <c r="V197" s="222"/>
      <c r="W197" s="222"/>
    </row>
    <row r="198" spans="2:23" x14ac:dyDescent="0.2">
      <c r="B198" s="226"/>
      <c r="K198" s="222"/>
      <c r="S198" s="222"/>
      <c r="T198" s="222"/>
      <c r="U198" s="222"/>
      <c r="V198" s="222"/>
      <c r="W198" s="222"/>
    </row>
    <row r="199" spans="2:23" x14ac:dyDescent="0.2">
      <c r="B199" s="226"/>
      <c r="K199" s="222"/>
      <c r="S199" s="222"/>
      <c r="T199" s="222"/>
      <c r="U199" s="222"/>
      <c r="V199" s="222"/>
      <c r="W199" s="222"/>
    </row>
    <row r="200" spans="2:23" x14ac:dyDescent="0.2">
      <c r="B200" s="226"/>
      <c r="K200" s="222"/>
      <c r="S200" s="222"/>
      <c r="T200" s="222"/>
      <c r="U200" s="222"/>
      <c r="V200" s="222"/>
      <c r="W200" s="222"/>
    </row>
    <row r="201" spans="2:23" x14ac:dyDescent="0.2">
      <c r="B201" s="226"/>
      <c r="K201" s="222"/>
      <c r="S201" s="222"/>
      <c r="T201" s="222"/>
      <c r="U201" s="222"/>
      <c r="V201" s="222"/>
      <c r="W201" s="222"/>
    </row>
    <row r="202" spans="2:23" x14ac:dyDescent="0.2">
      <c r="B202" s="226"/>
      <c r="K202" s="222"/>
      <c r="S202" s="222"/>
      <c r="T202" s="222"/>
      <c r="U202" s="222"/>
      <c r="V202" s="222"/>
      <c r="W202" s="222"/>
    </row>
    <row r="203" spans="2:23" x14ac:dyDescent="0.2">
      <c r="B203" s="226"/>
      <c r="K203" s="222"/>
      <c r="S203" s="222"/>
      <c r="T203" s="222"/>
      <c r="U203" s="222"/>
      <c r="V203" s="222"/>
      <c r="W203" s="222"/>
    </row>
    <row r="204" spans="2:23" x14ac:dyDescent="0.2">
      <c r="B204" s="226"/>
      <c r="K204" s="222"/>
      <c r="S204" s="222"/>
      <c r="T204" s="222"/>
      <c r="U204" s="222"/>
      <c r="V204" s="222"/>
      <c r="W204" s="222"/>
    </row>
    <row r="205" spans="2:23" x14ac:dyDescent="0.2">
      <c r="B205" s="226"/>
      <c r="K205" s="222"/>
      <c r="S205" s="222"/>
      <c r="T205" s="222"/>
      <c r="U205" s="222"/>
      <c r="V205" s="222"/>
      <c r="W205" s="222"/>
    </row>
    <row r="206" spans="2:23" x14ac:dyDescent="0.2">
      <c r="B206" s="226"/>
      <c r="K206" s="222"/>
      <c r="S206" s="222"/>
      <c r="T206" s="222"/>
      <c r="U206" s="222"/>
      <c r="V206" s="222"/>
      <c r="W206" s="222"/>
    </row>
    <row r="207" spans="2:23" x14ac:dyDescent="0.2">
      <c r="B207" s="226"/>
      <c r="K207" s="222"/>
      <c r="S207" s="222"/>
      <c r="T207" s="222"/>
      <c r="U207" s="222"/>
      <c r="V207" s="222"/>
      <c r="W207" s="222"/>
    </row>
    <row r="208" spans="2:23" x14ac:dyDescent="0.2">
      <c r="B208" s="226"/>
      <c r="K208" s="222"/>
      <c r="S208" s="222"/>
      <c r="T208" s="222"/>
      <c r="U208" s="222"/>
      <c r="V208" s="222"/>
      <c r="W208" s="222"/>
    </row>
    <row r="209" spans="2:23" x14ac:dyDescent="0.2">
      <c r="B209" s="226"/>
      <c r="K209" s="222"/>
      <c r="S209" s="222"/>
      <c r="T209" s="222"/>
      <c r="U209" s="222"/>
      <c r="V209" s="222"/>
      <c r="W209" s="222"/>
    </row>
    <row r="210" spans="2:23" x14ac:dyDescent="0.2">
      <c r="B210" s="226"/>
      <c r="K210" s="222"/>
      <c r="S210" s="222"/>
      <c r="T210" s="222"/>
      <c r="U210" s="222"/>
      <c r="V210" s="222"/>
      <c r="W210" s="222"/>
    </row>
    <row r="211" spans="2:23" x14ac:dyDescent="0.2">
      <c r="B211" s="226"/>
      <c r="K211" s="222"/>
      <c r="S211" s="222"/>
      <c r="T211" s="222"/>
      <c r="U211" s="222"/>
      <c r="V211" s="222"/>
      <c r="W211" s="222"/>
    </row>
    <row r="212" spans="2:23" x14ac:dyDescent="0.2">
      <c r="B212" s="226"/>
      <c r="K212" s="222"/>
      <c r="S212" s="222"/>
      <c r="T212" s="222"/>
      <c r="U212" s="222"/>
      <c r="V212" s="222"/>
      <c r="W212" s="222"/>
    </row>
    <row r="213" spans="2:23" x14ac:dyDescent="0.2">
      <c r="B213" s="226"/>
      <c r="K213" s="222"/>
      <c r="S213" s="222"/>
      <c r="T213" s="222"/>
      <c r="U213" s="222"/>
      <c r="V213" s="222"/>
      <c r="W213" s="222"/>
    </row>
    <row r="214" spans="2:23" x14ac:dyDescent="0.2">
      <c r="B214" s="226"/>
      <c r="K214" s="222"/>
      <c r="S214" s="222"/>
      <c r="T214" s="222"/>
      <c r="U214" s="222"/>
      <c r="V214" s="222"/>
      <c r="W214" s="222"/>
    </row>
    <row r="215" spans="2:23" x14ac:dyDescent="0.2">
      <c r="B215" s="226"/>
      <c r="K215" s="222"/>
      <c r="S215" s="222"/>
      <c r="T215" s="222"/>
      <c r="U215" s="222"/>
      <c r="V215" s="222"/>
      <c r="W215" s="222"/>
    </row>
    <row r="216" spans="2:23" x14ac:dyDescent="0.2">
      <c r="B216" s="226"/>
      <c r="K216" s="222"/>
      <c r="S216" s="222"/>
      <c r="T216" s="222"/>
      <c r="U216" s="222"/>
      <c r="V216" s="222"/>
      <c r="W216" s="222"/>
    </row>
    <row r="217" spans="2:23" x14ac:dyDescent="0.2">
      <c r="B217" s="226"/>
      <c r="K217" s="222"/>
      <c r="S217" s="222"/>
      <c r="T217" s="222"/>
      <c r="U217" s="222"/>
      <c r="V217" s="222"/>
      <c r="W217" s="222"/>
    </row>
    <row r="218" spans="2:23" x14ac:dyDescent="0.2">
      <c r="B218" s="226"/>
      <c r="K218" s="222"/>
      <c r="S218" s="222"/>
      <c r="T218" s="222"/>
      <c r="U218" s="222"/>
      <c r="V218" s="222"/>
      <c r="W218" s="222"/>
    </row>
    <row r="219" spans="2:23" x14ac:dyDescent="0.2">
      <c r="B219" s="226"/>
      <c r="K219" s="222"/>
      <c r="S219" s="222"/>
      <c r="T219" s="222"/>
      <c r="U219" s="222"/>
      <c r="V219" s="222"/>
      <c r="W219" s="222"/>
    </row>
    <row r="220" spans="2:23" x14ac:dyDescent="0.2">
      <c r="B220" s="226"/>
      <c r="K220" s="222"/>
      <c r="S220" s="222"/>
      <c r="T220" s="222"/>
      <c r="U220" s="222"/>
      <c r="V220" s="222"/>
      <c r="W220" s="222"/>
    </row>
    <row r="221" spans="2:23" x14ac:dyDescent="0.2">
      <c r="B221" s="226"/>
      <c r="K221" s="222"/>
      <c r="S221" s="222"/>
      <c r="T221" s="222"/>
      <c r="U221" s="222"/>
      <c r="V221" s="222"/>
      <c r="W221" s="222"/>
    </row>
    <row r="222" spans="2:23" x14ac:dyDescent="0.2">
      <c r="B222" s="226"/>
      <c r="K222" s="222"/>
      <c r="S222" s="222"/>
      <c r="T222" s="222"/>
      <c r="U222" s="222"/>
      <c r="V222" s="222"/>
      <c r="W222" s="222"/>
    </row>
    <row r="223" spans="2:23" x14ac:dyDescent="0.2">
      <c r="B223" s="226"/>
      <c r="K223" s="222"/>
      <c r="S223" s="222"/>
      <c r="T223" s="222"/>
      <c r="U223" s="222"/>
      <c r="V223" s="222"/>
      <c r="W223" s="222"/>
    </row>
    <row r="224" spans="2:23" x14ac:dyDescent="0.2">
      <c r="B224" s="226"/>
      <c r="K224" s="222"/>
      <c r="S224" s="222"/>
      <c r="T224" s="222"/>
      <c r="U224" s="222"/>
      <c r="V224" s="222"/>
      <c r="W224" s="222"/>
    </row>
    <row r="225" spans="2:23" x14ac:dyDescent="0.2">
      <c r="B225" s="226"/>
      <c r="K225" s="222"/>
      <c r="S225" s="222"/>
      <c r="T225" s="222"/>
      <c r="U225" s="222"/>
      <c r="V225" s="222"/>
      <c r="W225" s="222"/>
    </row>
    <row r="226" spans="2:23" x14ac:dyDescent="0.2">
      <c r="B226" s="226"/>
      <c r="K226" s="222"/>
      <c r="S226" s="222"/>
      <c r="T226" s="222"/>
      <c r="U226" s="222"/>
      <c r="V226" s="222"/>
      <c r="W226" s="222"/>
    </row>
    <row r="227" spans="2:23" x14ac:dyDescent="0.2">
      <c r="B227" s="226"/>
      <c r="K227" s="222"/>
      <c r="S227" s="222"/>
      <c r="T227" s="222"/>
      <c r="U227" s="222"/>
      <c r="V227" s="222"/>
      <c r="W227" s="222"/>
    </row>
    <row r="228" spans="2:23" x14ac:dyDescent="0.2">
      <c r="B228" s="226"/>
      <c r="K228" s="222"/>
      <c r="S228" s="222"/>
      <c r="T228" s="222"/>
      <c r="U228" s="222"/>
      <c r="V228" s="222"/>
      <c r="W228" s="222"/>
    </row>
    <row r="229" spans="2:23" x14ac:dyDescent="0.2">
      <c r="B229" s="226"/>
      <c r="K229" s="222"/>
      <c r="S229" s="222"/>
      <c r="T229" s="222"/>
      <c r="U229" s="222"/>
      <c r="V229" s="222"/>
      <c r="W229" s="222"/>
    </row>
    <row r="230" spans="2:23" x14ac:dyDescent="0.2">
      <c r="B230" s="226"/>
      <c r="K230" s="222"/>
      <c r="S230" s="222"/>
      <c r="T230" s="222"/>
      <c r="U230" s="222"/>
      <c r="V230" s="222"/>
      <c r="W230" s="222"/>
    </row>
    <row r="231" spans="2:23" x14ac:dyDescent="0.2">
      <c r="B231" s="226"/>
      <c r="K231" s="222"/>
      <c r="S231" s="222"/>
      <c r="T231" s="222"/>
      <c r="U231" s="222"/>
      <c r="V231" s="222"/>
      <c r="W231" s="222"/>
    </row>
    <row r="232" spans="2:23" x14ac:dyDescent="0.2">
      <c r="B232" s="226"/>
      <c r="K232" s="222"/>
      <c r="S232" s="222"/>
      <c r="T232" s="222"/>
      <c r="U232" s="222"/>
      <c r="V232" s="222"/>
      <c r="W232" s="222"/>
    </row>
    <row r="233" spans="2:23" x14ac:dyDescent="0.2">
      <c r="B233" s="226"/>
      <c r="K233" s="222"/>
      <c r="S233" s="222"/>
      <c r="T233" s="222"/>
      <c r="U233" s="222"/>
      <c r="V233" s="222"/>
      <c r="W233" s="222"/>
    </row>
    <row r="234" spans="2:23" x14ac:dyDescent="0.2">
      <c r="B234" s="226"/>
      <c r="K234" s="222"/>
      <c r="S234" s="222"/>
      <c r="T234" s="222"/>
      <c r="U234" s="222"/>
      <c r="V234" s="222"/>
      <c r="W234" s="222"/>
    </row>
    <row r="235" spans="2:23" x14ac:dyDescent="0.2">
      <c r="B235" s="226"/>
      <c r="K235" s="222"/>
      <c r="S235" s="222"/>
      <c r="T235" s="222"/>
      <c r="U235" s="222"/>
      <c r="V235" s="222"/>
      <c r="W235" s="222"/>
    </row>
    <row r="236" spans="2:23" x14ac:dyDescent="0.2">
      <c r="B236" s="226"/>
      <c r="K236" s="222"/>
      <c r="S236" s="222"/>
      <c r="T236" s="222"/>
      <c r="U236" s="222"/>
      <c r="V236" s="222"/>
      <c r="W236" s="222"/>
    </row>
    <row r="237" spans="2:23" x14ac:dyDescent="0.2">
      <c r="B237" s="226"/>
      <c r="K237" s="222"/>
      <c r="S237" s="222"/>
      <c r="T237" s="222"/>
      <c r="U237" s="222"/>
      <c r="V237" s="222"/>
      <c r="W237" s="222"/>
    </row>
    <row r="238" spans="2:23" x14ac:dyDescent="0.2">
      <c r="B238" s="226"/>
      <c r="K238" s="222"/>
      <c r="S238" s="222"/>
      <c r="T238" s="222"/>
      <c r="U238" s="222"/>
      <c r="V238" s="222"/>
      <c r="W238" s="222"/>
    </row>
    <row r="239" spans="2:23" x14ac:dyDescent="0.2">
      <c r="B239" s="226"/>
      <c r="K239" s="222"/>
      <c r="S239" s="222"/>
      <c r="T239" s="222"/>
      <c r="U239" s="222"/>
      <c r="V239" s="222"/>
      <c r="W239" s="222"/>
    </row>
    <row r="240" spans="2:23" x14ac:dyDescent="0.2">
      <c r="B240" s="226"/>
      <c r="K240" s="222"/>
      <c r="S240" s="222"/>
      <c r="T240" s="222"/>
      <c r="U240" s="222"/>
      <c r="V240" s="222"/>
      <c r="W240" s="222"/>
    </row>
    <row r="241" spans="2:23" x14ac:dyDescent="0.2">
      <c r="B241" s="226"/>
      <c r="K241" s="222"/>
      <c r="S241" s="222"/>
      <c r="T241" s="222"/>
      <c r="U241" s="222"/>
      <c r="V241" s="222"/>
      <c r="W241" s="222"/>
    </row>
    <row r="242" spans="2:23" x14ac:dyDescent="0.2">
      <c r="B242" s="226"/>
      <c r="K242" s="222"/>
      <c r="S242" s="222"/>
      <c r="T242" s="222"/>
      <c r="U242" s="222"/>
      <c r="V242" s="222"/>
      <c r="W242" s="222"/>
    </row>
    <row r="243" spans="2:23" x14ac:dyDescent="0.2">
      <c r="B243" s="226"/>
      <c r="K243" s="222"/>
      <c r="S243" s="222"/>
      <c r="T243" s="222"/>
      <c r="U243" s="222"/>
      <c r="V243" s="222"/>
      <c r="W243" s="222"/>
    </row>
    <row r="244" spans="2:23" x14ac:dyDescent="0.2">
      <c r="B244" s="226"/>
      <c r="K244" s="222"/>
      <c r="S244" s="222"/>
      <c r="T244" s="222"/>
      <c r="U244" s="222"/>
      <c r="V244" s="222"/>
      <c r="W244" s="222"/>
    </row>
    <row r="245" spans="2:23" x14ac:dyDescent="0.2">
      <c r="B245" s="226"/>
      <c r="K245" s="222"/>
      <c r="S245" s="222"/>
      <c r="T245" s="222"/>
      <c r="U245" s="222"/>
      <c r="V245" s="222"/>
      <c r="W245" s="222"/>
    </row>
    <row r="246" spans="2:23" x14ac:dyDescent="0.2">
      <c r="B246" s="226"/>
      <c r="K246" s="222"/>
      <c r="S246" s="222"/>
      <c r="T246" s="222"/>
      <c r="U246" s="222"/>
      <c r="V246" s="222"/>
      <c r="W246" s="222"/>
    </row>
    <row r="247" spans="2:23" x14ac:dyDescent="0.2">
      <c r="B247" s="226"/>
      <c r="K247" s="222"/>
      <c r="S247" s="222"/>
      <c r="T247" s="222"/>
      <c r="U247" s="222"/>
      <c r="V247" s="222"/>
      <c r="W247" s="222"/>
    </row>
    <row r="248" spans="2:23" x14ac:dyDescent="0.2">
      <c r="B248" s="226"/>
      <c r="K248" s="222"/>
      <c r="S248" s="222"/>
      <c r="T248" s="222"/>
      <c r="U248" s="222"/>
      <c r="V248" s="222"/>
      <c r="W248" s="222"/>
    </row>
    <row r="249" spans="2:23" x14ac:dyDescent="0.2">
      <c r="B249" s="226"/>
      <c r="K249" s="222"/>
      <c r="S249" s="222"/>
      <c r="T249" s="222"/>
      <c r="U249" s="222"/>
      <c r="V249" s="222"/>
      <c r="W249" s="222"/>
    </row>
    <row r="250" spans="2:23" x14ac:dyDescent="0.2">
      <c r="B250" s="226"/>
      <c r="K250" s="222"/>
      <c r="S250" s="222"/>
      <c r="T250" s="222"/>
      <c r="U250" s="222"/>
      <c r="V250" s="222"/>
      <c r="W250" s="222"/>
    </row>
    <row r="251" spans="2:23" x14ac:dyDescent="0.2">
      <c r="B251" s="226"/>
      <c r="K251" s="222"/>
      <c r="S251" s="222"/>
      <c r="T251" s="222"/>
      <c r="U251" s="222"/>
      <c r="V251" s="222"/>
      <c r="W251" s="222"/>
    </row>
    <row r="252" spans="2:23" x14ac:dyDescent="0.2">
      <c r="B252" s="226"/>
      <c r="K252" s="222"/>
      <c r="S252" s="222"/>
      <c r="T252" s="222"/>
      <c r="U252" s="222"/>
      <c r="V252" s="222"/>
      <c r="W252" s="222"/>
    </row>
    <row r="253" spans="2:23" x14ac:dyDescent="0.2">
      <c r="B253" s="226"/>
      <c r="K253" s="222"/>
      <c r="S253" s="222"/>
      <c r="T253" s="222"/>
      <c r="U253" s="222"/>
      <c r="V253" s="222"/>
      <c r="W253" s="222"/>
    </row>
    <row r="254" spans="2:23" x14ac:dyDescent="0.2">
      <c r="B254" s="226"/>
      <c r="K254" s="222"/>
      <c r="S254" s="222"/>
      <c r="T254" s="222"/>
      <c r="U254" s="222"/>
      <c r="V254" s="222"/>
      <c r="W254" s="222"/>
    </row>
    <row r="255" spans="2:23" x14ac:dyDescent="0.2">
      <c r="B255" s="226"/>
      <c r="K255" s="222"/>
      <c r="S255" s="222"/>
      <c r="T255" s="222"/>
      <c r="U255" s="222"/>
      <c r="V255" s="222"/>
      <c r="W255" s="222"/>
    </row>
    <row r="256" spans="2:23" x14ac:dyDescent="0.2">
      <c r="B256" s="226"/>
      <c r="K256" s="222"/>
      <c r="S256" s="222"/>
      <c r="T256" s="222"/>
      <c r="U256" s="222"/>
      <c r="V256" s="222"/>
      <c r="W256" s="222"/>
    </row>
    <row r="257" spans="2:23" x14ac:dyDescent="0.2">
      <c r="B257" s="226"/>
      <c r="K257" s="222"/>
      <c r="S257" s="222"/>
      <c r="T257" s="222"/>
      <c r="U257" s="222"/>
      <c r="V257" s="222"/>
      <c r="W257" s="222"/>
    </row>
    <row r="258" spans="2:23" x14ac:dyDescent="0.2">
      <c r="B258" s="226"/>
      <c r="K258" s="222"/>
      <c r="S258" s="222"/>
      <c r="T258" s="222"/>
      <c r="U258" s="222"/>
      <c r="V258" s="222"/>
      <c r="W258" s="222"/>
    </row>
    <row r="259" spans="2:23" x14ac:dyDescent="0.2">
      <c r="B259" s="226"/>
      <c r="K259" s="222"/>
      <c r="S259" s="222"/>
      <c r="T259" s="222"/>
      <c r="U259" s="222"/>
      <c r="V259" s="222"/>
      <c r="W259" s="222"/>
    </row>
    <row r="260" spans="2:23" x14ac:dyDescent="0.2">
      <c r="B260" s="226"/>
      <c r="K260" s="222"/>
      <c r="S260" s="222"/>
      <c r="T260" s="222"/>
      <c r="U260" s="222"/>
      <c r="V260" s="222"/>
      <c r="W260" s="222"/>
    </row>
    <row r="261" spans="2:23" x14ac:dyDescent="0.2">
      <c r="B261" s="226"/>
      <c r="K261" s="222"/>
      <c r="S261" s="222"/>
      <c r="T261" s="222"/>
      <c r="U261" s="222"/>
      <c r="V261" s="222"/>
      <c r="W261" s="222"/>
    </row>
    <row r="262" spans="2:23" x14ac:dyDescent="0.2">
      <c r="B262" s="226"/>
      <c r="K262" s="222"/>
      <c r="S262" s="222"/>
      <c r="T262" s="222"/>
      <c r="U262" s="222"/>
      <c r="V262" s="222"/>
      <c r="W262" s="222"/>
    </row>
    <row r="263" spans="2:23" x14ac:dyDescent="0.2">
      <c r="B263" s="226"/>
      <c r="K263" s="222"/>
      <c r="S263" s="222"/>
      <c r="T263" s="222"/>
      <c r="U263" s="222"/>
      <c r="V263" s="222"/>
      <c r="W263" s="222"/>
    </row>
    <row r="264" spans="2:23" x14ac:dyDescent="0.2">
      <c r="B264" s="226"/>
      <c r="K264" s="222"/>
      <c r="S264" s="222"/>
      <c r="T264" s="222"/>
      <c r="U264" s="222"/>
      <c r="V264" s="222"/>
      <c r="W264" s="222"/>
    </row>
    <row r="265" spans="2:23" x14ac:dyDescent="0.2">
      <c r="B265" s="226"/>
      <c r="K265" s="222"/>
      <c r="S265" s="222"/>
      <c r="T265" s="222"/>
      <c r="U265" s="222"/>
      <c r="V265" s="222"/>
      <c r="W265" s="222"/>
    </row>
    <row r="266" spans="2:23" x14ac:dyDescent="0.2">
      <c r="B266" s="226"/>
      <c r="K266" s="222"/>
      <c r="S266" s="222"/>
      <c r="T266" s="222"/>
      <c r="U266" s="222"/>
      <c r="V266" s="222"/>
      <c r="W266" s="222"/>
    </row>
    <row r="267" spans="2:23" x14ac:dyDescent="0.2">
      <c r="B267" s="226"/>
      <c r="K267" s="222"/>
      <c r="S267" s="222"/>
      <c r="T267" s="222"/>
      <c r="U267" s="222"/>
      <c r="V267" s="222"/>
      <c r="W267" s="222"/>
    </row>
    <row r="268" spans="2:23" x14ac:dyDescent="0.2">
      <c r="B268" s="226"/>
      <c r="K268" s="222"/>
      <c r="S268" s="222"/>
      <c r="T268" s="222"/>
      <c r="U268" s="222"/>
      <c r="V268" s="222"/>
      <c r="W268" s="222"/>
    </row>
    <row r="269" spans="2:23" x14ac:dyDescent="0.2">
      <c r="B269" s="226"/>
      <c r="K269" s="222"/>
      <c r="S269" s="222"/>
      <c r="T269" s="222"/>
      <c r="U269" s="222"/>
      <c r="V269" s="222"/>
      <c r="W269" s="222"/>
    </row>
    <row r="270" spans="2:23" x14ac:dyDescent="0.2">
      <c r="B270" s="226"/>
      <c r="K270" s="222"/>
      <c r="S270" s="222"/>
      <c r="T270" s="222"/>
      <c r="U270" s="222"/>
      <c r="V270" s="222"/>
      <c r="W270" s="222"/>
    </row>
    <row r="271" spans="2:23" x14ac:dyDescent="0.2">
      <c r="B271" s="226"/>
      <c r="K271" s="222"/>
      <c r="S271" s="222"/>
      <c r="T271" s="222"/>
      <c r="U271" s="222"/>
      <c r="V271" s="222"/>
      <c r="W271" s="222"/>
    </row>
    <row r="272" spans="2:23" x14ac:dyDescent="0.2">
      <c r="B272" s="226"/>
      <c r="K272" s="222"/>
      <c r="S272" s="222"/>
      <c r="T272" s="222"/>
      <c r="U272" s="222"/>
      <c r="V272" s="222"/>
      <c r="W272" s="222"/>
    </row>
    <row r="273" spans="2:23" x14ac:dyDescent="0.2">
      <c r="B273" s="226"/>
      <c r="K273" s="222"/>
      <c r="S273" s="222"/>
      <c r="T273" s="222"/>
      <c r="U273" s="222"/>
      <c r="V273" s="222"/>
      <c r="W273" s="222"/>
    </row>
    <row r="274" spans="2:23" x14ac:dyDescent="0.2">
      <c r="B274" s="226"/>
      <c r="K274" s="222"/>
      <c r="S274" s="222"/>
      <c r="T274" s="222"/>
      <c r="U274" s="222"/>
      <c r="V274" s="222"/>
      <c r="W274" s="222"/>
    </row>
    <row r="275" spans="2:23" x14ac:dyDescent="0.2">
      <c r="B275" s="226"/>
      <c r="K275" s="222"/>
      <c r="S275" s="222"/>
      <c r="T275" s="222"/>
      <c r="U275" s="222"/>
      <c r="V275" s="222"/>
      <c r="W275" s="222"/>
    </row>
    <row r="276" spans="2:23" x14ac:dyDescent="0.2">
      <c r="B276" s="226"/>
      <c r="K276" s="222"/>
      <c r="S276" s="222"/>
      <c r="T276" s="222"/>
      <c r="U276" s="222"/>
      <c r="V276" s="222"/>
      <c r="W276" s="222"/>
    </row>
    <row r="277" spans="2:23" x14ac:dyDescent="0.2">
      <c r="B277" s="226"/>
      <c r="K277" s="222"/>
      <c r="S277" s="222"/>
      <c r="T277" s="222"/>
      <c r="U277" s="222"/>
      <c r="V277" s="222"/>
      <c r="W277" s="222"/>
    </row>
    <row r="278" spans="2:23" x14ac:dyDescent="0.2">
      <c r="B278" s="226"/>
      <c r="K278" s="222"/>
      <c r="S278" s="222"/>
      <c r="T278" s="222"/>
      <c r="U278" s="222"/>
      <c r="V278" s="222"/>
      <c r="W278" s="222"/>
    </row>
    <row r="279" spans="2:23" x14ac:dyDescent="0.2">
      <c r="B279" s="226"/>
      <c r="K279" s="222"/>
      <c r="S279" s="222"/>
      <c r="T279" s="222"/>
      <c r="U279" s="222"/>
      <c r="V279" s="222"/>
      <c r="W279" s="222"/>
    </row>
    <row r="280" spans="2:23" x14ac:dyDescent="0.2">
      <c r="B280" s="226"/>
      <c r="K280" s="222"/>
      <c r="S280" s="222"/>
      <c r="T280" s="222"/>
      <c r="U280" s="222"/>
      <c r="V280" s="222"/>
      <c r="W280" s="222"/>
    </row>
    <row r="281" spans="2:23" x14ac:dyDescent="0.2">
      <c r="B281" s="226"/>
      <c r="K281" s="222"/>
      <c r="S281" s="222"/>
      <c r="T281" s="222"/>
      <c r="U281" s="222"/>
      <c r="V281" s="222"/>
      <c r="W281" s="222"/>
    </row>
  </sheetData>
  <mergeCells count="1">
    <mergeCell ref="A46:B46"/>
  </mergeCells>
  <hyperlinks>
    <hyperlink ref="AK1" r:id="rId1" display="lisa.brown@defra.gsi.gov.uk " xr:uid="{7FB1202E-70A4-4F98-B0CD-E6BAD070460F}"/>
  </hyperlinks>
  <printOptions horizontalCentered="1" verticalCentered="1"/>
  <pageMargins left="0.39370078740157505" right="0.39370078740157505" top="0.511811023622047" bottom="0.511811023622047" header="0.511811023622047" footer="0.511811023622047"/>
  <pageSetup paperSize="9" fitToWidth="0" fitToHeight="0" orientation="landscape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A1E14B"/>
  </sheetPr>
  <dimension ref="A1:AL281"/>
  <sheetViews>
    <sheetView showGridLines="0" zoomScaleNormal="100" workbookViewId="0">
      <pane xSplit="2" ySplit="6" topLeftCell="Y36" activePane="bottomRight" state="frozen"/>
      <selection activeCell="C7" sqref="C7"/>
      <selection pane="topRight" activeCell="C7" sqref="C7"/>
      <selection pane="bottomLeft" activeCell="C7" sqref="C7"/>
      <selection pane="bottomRight" activeCell="AJ1" sqref="AJ1"/>
    </sheetView>
  </sheetViews>
  <sheetFormatPr defaultRowHeight="12.75" x14ac:dyDescent="0.2"/>
  <cols>
    <col min="1" max="1" width="3.5546875" style="222" customWidth="1"/>
    <col min="2" max="2" width="27.6640625" style="222" customWidth="1"/>
    <col min="3" max="17" width="6.77734375" style="222" customWidth="1"/>
    <col min="18" max="22" width="6.77734375" style="265" customWidth="1"/>
    <col min="23" max="28" width="6.77734375" style="222" customWidth="1"/>
    <col min="29" max="30" width="7.109375" style="222" customWidth="1"/>
    <col min="31" max="31" width="7.44140625" style="222" customWidth="1"/>
    <col min="32" max="16384" width="8.88671875" style="222"/>
  </cols>
  <sheetData>
    <row r="1" spans="1:38" x14ac:dyDescent="0.2">
      <c r="A1" s="203" t="s">
        <v>368</v>
      </c>
      <c r="R1" s="222"/>
      <c r="S1" s="263"/>
      <c r="T1" s="222"/>
      <c r="U1" s="222"/>
      <c r="V1" s="222"/>
      <c r="AI1" s="220" t="s">
        <v>432</v>
      </c>
      <c r="AJ1" s="324" t="str">
        <f>'Notes and Contact Details'!$D$14</f>
        <v>crops-statistics@defra.gov.uk</v>
      </c>
    </row>
    <row r="2" spans="1:38" x14ac:dyDescent="0.2">
      <c r="A2" s="203" t="s">
        <v>171</v>
      </c>
      <c r="R2" s="222"/>
      <c r="S2" s="263"/>
      <c r="T2" s="222"/>
      <c r="U2" s="222"/>
      <c r="V2" s="222"/>
      <c r="W2" s="263"/>
    </row>
    <row r="3" spans="1:38" ht="13.5" thickBot="1" x14ac:dyDescent="0.25">
      <c r="A3" s="232" t="s">
        <v>42</v>
      </c>
      <c r="R3" s="222"/>
      <c r="S3" s="222"/>
      <c r="T3" s="222"/>
      <c r="U3" s="222"/>
      <c r="V3" s="222"/>
      <c r="X3" s="264"/>
    </row>
    <row r="4" spans="1:38" x14ac:dyDescent="0.2">
      <c r="A4" s="522"/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522"/>
      <c r="AL4" s="522"/>
    </row>
    <row r="5" spans="1:38" x14ac:dyDescent="0.2">
      <c r="A5" s="592"/>
      <c r="B5" s="359" t="s">
        <v>36</v>
      </c>
      <c r="C5" s="594">
        <v>1988</v>
      </c>
      <c r="D5" s="594">
        <v>1989</v>
      </c>
      <c r="E5" s="593">
        <v>1990</v>
      </c>
      <c r="F5" s="593">
        <v>1991</v>
      </c>
      <c r="G5" s="593">
        <v>1992</v>
      </c>
      <c r="H5" s="593">
        <v>1993</v>
      </c>
      <c r="I5" s="593">
        <v>1994</v>
      </c>
      <c r="J5" s="359">
        <v>1995</v>
      </c>
      <c r="K5" s="359">
        <v>1996</v>
      </c>
      <c r="L5" s="359">
        <v>1997</v>
      </c>
      <c r="M5" s="359">
        <v>1998</v>
      </c>
      <c r="N5" s="359">
        <v>1999</v>
      </c>
      <c r="O5" s="359">
        <v>2000</v>
      </c>
      <c r="P5" s="594">
        <v>2001</v>
      </c>
      <c r="Q5" s="594">
        <v>2002</v>
      </c>
      <c r="R5" s="594">
        <v>2003</v>
      </c>
      <c r="S5" s="594">
        <v>2004</v>
      </c>
      <c r="T5" s="594">
        <v>2005</v>
      </c>
      <c r="U5" s="594">
        <v>2006</v>
      </c>
      <c r="V5" s="594">
        <v>2007</v>
      </c>
      <c r="W5" s="594">
        <v>2008</v>
      </c>
      <c r="X5" s="594">
        <v>2009</v>
      </c>
      <c r="Y5" s="594">
        <v>2010</v>
      </c>
      <c r="Z5" s="594">
        <v>2011</v>
      </c>
      <c r="AA5" s="594">
        <v>2012</v>
      </c>
      <c r="AB5" s="594">
        <v>2013</v>
      </c>
      <c r="AC5" s="594">
        <v>2014</v>
      </c>
      <c r="AD5" s="594">
        <v>2015</v>
      </c>
      <c r="AE5" s="594">
        <v>2016</v>
      </c>
      <c r="AF5" s="594">
        <v>2017</v>
      </c>
      <c r="AG5" s="594">
        <v>2018</v>
      </c>
      <c r="AH5" s="594">
        <v>2019</v>
      </c>
      <c r="AI5" s="594">
        <v>2020</v>
      </c>
      <c r="AJ5" s="594">
        <v>2021</v>
      </c>
      <c r="AK5" s="594">
        <v>2022</v>
      </c>
      <c r="AL5" s="594">
        <v>2023</v>
      </c>
    </row>
    <row r="6" spans="1:38" ht="13.5" thickBot="1" x14ac:dyDescent="0.25">
      <c r="A6" s="595"/>
      <c r="B6" s="595"/>
      <c r="C6" s="592"/>
      <c r="D6" s="592"/>
      <c r="E6" s="592"/>
      <c r="F6" s="592"/>
      <c r="G6" s="592"/>
      <c r="H6" s="592"/>
      <c r="I6" s="592"/>
      <c r="J6" s="592"/>
      <c r="K6" s="379"/>
      <c r="L6" s="379"/>
      <c r="M6" s="592"/>
      <c r="N6" s="379"/>
      <c r="O6" s="592"/>
      <c r="P6" s="359"/>
      <c r="Q6" s="359"/>
      <c r="R6" s="359"/>
      <c r="S6" s="359"/>
      <c r="T6" s="359"/>
      <c r="U6" s="359"/>
      <c r="V6" s="379"/>
      <c r="W6" s="379" t="s">
        <v>35</v>
      </c>
      <c r="X6" s="379"/>
      <c r="Y6" s="379"/>
      <c r="Z6" s="379"/>
      <c r="AA6" s="379"/>
      <c r="AB6" s="379"/>
      <c r="AC6" s="379"/>
      <c r="AD6" s="379"/>
      <c r="AE6" s="380"/>
      <c r="AF6" s="380"/>
      <c r="AG6" s="361"/>
      <c r="AH6" s="361"/>
      <c r="AI6" s="361"/>
      <c r="AJ6" s="361"/>
      <c r="AK6" s="361"/>
      <c r="AL6" s="361"/>
    </row>
    <row r="7" spans="1:38" x14ac:dyDescent="0.2">
      <c r="A7" s="622" t="s">
        <v>151</v>
      </c>
      <c r="C7" s="623"/>
      <c r="D7" s="624"/>
      <c r="E7" s="597"/>
      <c r="F7" s="597"/>
      <c r="G7" s="597"/>
      <c r="H7" s="597"/>
      <c r="I7" s="597"/>
      <c r="J7" s="625"/>
      <c r="K7" s="625"/>
      <c r="L7" s="625"/>
      <c r="M7" s="625"/>
      <c r="N7" s="625"/>
      <c r="O7" s="625"/>
      <c r="P7" s="625"/>
      <c r="Q7" s="597"/>
      <c r="R7" s="597"/>
      <c r="S7" s="597"/>
      <c r="T7" s="597"/>
      <c r="U7" s="597"/>
      <c r="V7" s="597"/>
      <c r="W7" s="597"/>
      <c r="X7" s="625"/>
      <c r="Y7" s="625"/>
      <c r="Z7" s="625"/>
      <c r="AA7" s="625"/>
      <c r="AB7" s="625"/>
      <c r="AC7" s="625"/>
      <c r="AD7" s="625"/>
      <c r="AE7" s="625"/>
      <c r="AF7" s="625"/>
    </row>
    <row r="8" spans="1:38" x14ac:dyDescent="0.2">
      <c r="A8" s="521"/>
      <c r="C8" s="626"/>
      <c r="D8" s="627"/>
      <c r="J8" s="528"/>
      <c r="K8" s="528"/>
      <c r="L8" s="528"/>
      <c r="M8" s="528"/>
      <c r="N8" s="528"/>
      <c r="O8" s="528"/>
      <c r="P8" s="528"/>
      <c r="R8" s="222"/>
      <c r="S8" s="222"/>
      <c r="T8" s="222"/>
      <c r="U8" s="222"/>
      <c r="V8" s="222"/>
      <c r="X8" s="528"/>
      <c r="Y8" s="528"/>
      <c r="Z8" s="528"/>
      <c r="AA8" s="528"/>
      <c r="AB8" s="528"/>
      <c r="AC8" s="528"/>
      <c r="AD8" s="528"/>
      <c r="AE8" s="528"/>
      <c r="AF8" s="528"/>
    </row>
    <row r="9" spans="1:38" x14ac:dyDescent="0.2">
      <c r="A9" s="521"/>
      <c r="B9" s="604" t="s">
        <v>150</v>
      </c>
      <c r="C9" s="628">
        <v>1.8810849999999999</v>
      </c>
      <c r="D9" s="628">
        <v>2.8672019999999998</v>
      </c>
      <c r="E9" s="628">
        <v>4.2693260000000022</v>
      </c>
      <c r="F9" s="628">
        <v>4.3668060000000004</v>
      </c>
      <c r="G9" s="628">
        <v>6.925666000000005</v>
      </c>
      <c r="H9" s="628">
        <v>4.2513289999999992</v>
      </c>
      <c r="I9" s="628">
        <v>7.6258490000000014</v>
      </c>
      <c r="J9" s="628">
        <v>8.4225470000000016</v>
      </c>
      <c r="K9" s="628">
        <v>10.504099000000005</v>
      </c>
      <c r="L9" s="628">
        <v>9.9653610000000032</v>
      </c>
      <c r="M9" s="628">
        <v>10.030776000000005</v>
      </c>
      <c r="N9" s="628">
        <v>8.6596460000000022</v>
      </c>
      <c r="O9" s="628">
        <v>6.5943269999999981</v>
      </c>
      <c r="P9" s="628">
        <v>10.845902999999996</v>
      </c>
      <c r="Q9" s="628">
        <v>12.342673000000001</v>
      </c>
      <c r="R9" s="628">
        <v>13.265031999999998</v>
      </c>
      <c r="S9" s="628">
        <v>10.324100000000005</v>
      </c>
      <c r="T9" s="628">
        <v>12.112923999999998</v>
      </c>
      <c r="U9" s="628">
        <v>12.622422999999996</v>
      </c>
      <c r="V9" s="628">
        <v>18.308925999999996</v>
      </c>
      <c r="W9" s="628">
        <v>17.287793000000011</v>
      </c>
      <c r="X9" s="628">
        <v>21.035047999999996</v>
      </c>
      <c r="Y9" s="628">
        <v>31.668014999999993</v>
      </c>
      <c r="Z9" s="628">
        <v>37.167655000000003</v>
      </c>
      <c r="AA9" s="628">
        <v>25.359131999999985</v>
      </c>
      <c r="AB9" s="628">
        <v>29.695172999999993</v>
      </c>
      <c r="AC9" s="628">
        <v>28.513816000000009</v>
      </c>
      <c r="AD9" s="262">
        <v>35.651201</v>
      </c>
      <c r="AE9" s="262">
        <v>54.073584000000018</v>
      </c>
      <c r="AF9" s="262">
        <v>51.288952999999992</v>
      </c>
      <c r="AG9" s="262">
        <v>40.450979000000004</v>
      </c>
      <c r="AH9" s="262">
        <v>49.285004999999991</v>
      </c>
      <c r="AI9" s="262">
        <v>63.489616000000019</v>
      </c>
      <c r="AJ9" s="262">
        <v>43.269793000000007</v>
      </c>
      <c r="AK9" s="262">
        <v>56.890497000000018</v>
      </c>
      <c r="AL9" s="262">
        <v>60.559222000000005</v>
      </c>
    </row>
    <row r="10" spans="1:38" x14ac:dyDescent="0.2">
      <c r="A10" s="603"/>
      <c r="B10" s="608" t="s">
        <v>82</v>
      </c>
      <c r="C10" s="628">
        <v>1.1530430000000003</v>
      </c>
      <c r="D10" s="628">
        <v>1.762823</v>
      </c>
      <c r="E10" s="628">
        <v>2.792771000000001</v>
      </c>
      <c r="F10" s="628">
        <v>3.5261549999999997</v>
      </c>
      <c r="G10" s="628">
        <v>2.2517999999999994</v>
      </c>
      <c r="H10" s="628">
        <v>3.4232729999999996</v>
      </c>
      <c r="I10" s="628">
        <v>3.5214740000000004</v>
      </c>
      <c r="J10" s="628">
        <v>4.5044309999999985</v>
      </c>
      <c r="K10" s="628">
        <v>4.502819999999998</v>
      </c>
      <c r="L10" s="628">
        <v>5.1498599999999994</v>
      </c>
      <c r="M10" s="628">
        <v>6.3233449999999998</v>
      </c>
      <c r="N10" s="628">
        <v>6.3858149999999982</v>
      </c>
      <c r="O10" s="628">
        <v>6.7549510000000019</v>
      </c>
      <c r="P10" s="628">
        <v>11.977754999999995</v>
      </c>
      <c r="Q10" s="628">
        <v>11.695351000000009</v>
      </c>
      <c r="R10" s="628">
        <v>9.4174680000000031</v>
      </c>
      <c r="S10" s="628">
        <v>10.270107000000007</v>
      </c>
      <c r="T10" s="628">
        <v>13.757693999999999</v>
      </c>
      <c r="U10" s="628">
        <v>13.831935000000005</v>
      </c>
      <c r="V10" s="628">
        <v>16.786864999999999</v>
      </c>
      <c r="W10" s="628">
        <v>17.501162999999998</v>
      </c>
      <c r="X10" s="628">
        <v>12.953771000000001</v>
      </c>
      <c r="Y10" s="628">
        <v>15.002119</v>
      </c>
      <c r="Z10" s="628">
        <v>17.509638000000002</v>
      </c>
      <c r="AA10" s="628">
        <v>22.766598000000009</v>
      </c>
      <c r="AB10" s="628">
        <v>25.529597000000024</v>
      </c>
      <c r="AC10" s="628">
        <v>14.873647999999996</v>
      </c>
      <c r="AD10" s="262">
        <v>13.615639000000009</v>
      </c>
      <c r="AE10" s="262">
        <v>17.12623700000001</v>
      </c>
      <c r="AF10" s="262">
        <v>13.097951000000002</v>
      </c>
      <c r="AG10" s="262">
        <v>12.812256000000005</v>
      </c>
      <c r="AH10" s="262">
        <v>13.537948999999998</v>
      </c>
      <c r="AI10" s="262">
        <v>14.107399000000004</v>
      </c>
      <c r="AJ10" s="262">
        <v>16.403335000000006</v>
      </c>
      <c r="AK10" s="262">
        <v>9.0944679999999991</v>
      </c>
      <c r="AL10" s="262">
        <v>13.09864</v>
      </c>
    </row>
    <row r="11" spans="1:38" x14ac:dyDescent="0.2">
      <c r="A11" s="611"/>
      <c r="B11" s="604" t="s">
        <v>85</v>
      </c>
      <c r="C11" s="628">
        <v>3.3917090000000005</v>
      </c>
      <c r="D11" s="628">
        <v>3.3315440000000009</v>
      </c>
      <c r="E11" s="628">
        <v>3.3841629999999996</v>
      </c>
      <c r="F11" s="628">
        <v>3.108486000000001</v>
      </c>
      <c r="G11" s="628">
        <v>4.4447220000000005</v>
      </c>
      <c r="H11" s="628">
        <v>3.7604599999999997</v>
      </c>
      <c r="I11" s="628">
        <v>5.5989930000000028</v>
      </c>
      <c r="J11" s="628">
        <v>5.6196899999999994</v>
      </c>
      <c r="K11" s="628">
        <v>7.1173570000000002</v>
      </c>
      <c r="L11" s="628">
        <v>6.1550140000000058</v>
      </c>
      <c r="M11" s="628">
        <v>7.303681000000001</v>
      </c>
      <c r="N11" s="628">
        <v>7.1296609999999996</v>
      </c>
      <c r="O11" s="628">
        <v>7.4119450000000002</v>
      </c>
      <c r="P11" s="628">
        <v>11.808682999999998</v>
      </c>
      <c r="Q11" s="628">
        <v>12.409927999999994</v>
      </c>
      <c r="R11" s="628">
        <v>12.097875999999999</v>
      </c>
      <c r="S11" s="628">
        <v>12.764514999999999</v>
      </c>
      <c r="T11" s="628">
        <v>16.522797000000001</v>
      </c>
      <c r="U11" s="628">
        <v>24.429832999999999</v>
      </c>
      <c r="V11" s="628">
        <v>25.166557000000015</v>
      </c>
      <c r="W11" s="628">
        <v>30.185425000000002</v>
      </c>
      <c r="X11" s="628">
        <v>28.918617000000008</v>
      </c>
      <c r="Y11" s="628">
        <v>31.632977</v>
      </c>
      <c r="Z11" s="628">
        <v>33.362609999999997</v>
      </c>
      <c r="AA11" s="628">
        <v>38.646577999999984</v>
      </c>
      <c r="AB11" s="628">
        <v>47.363796000000008</v>
      </c>
      <c r="AC11" s="628">
        <v>46.802378999999995</v>
      </c>
      <c r="AD11" s="262">
        <v>50.569293000000002</v>
      </c>
      <c r="AE11" s="262">
        <v>57.688875999999979</v>
      </c>
      <c r="AF11" s="262">
        <v>58.758827999999994</v>
      </c>
      <c r="AG11" s="262">
        <v>56.68735199999999</v>
      </c>
      <c r="AH11" s="262">
        <v>58.233361999999964</v>
      </c>
      <c r="AI11" s="262">
        <v>57.782883000000005</v>
      </c>
      <c r="AJ11" s="262">
        <v>58.641665000000003</v>
      </c>
      <c r="AK11" s="262">
        <v>55.693366000000019</v>
      </c>
      <c r="AL11" s="262">
        <v>51.914891000000004</v>
      </c>
    </row>
    <row r="12" spans="1:38" x14ac:dyDescent="0.2">
      <c r="A12" s="521"/>
      <c r="B12" s="613" t="s">
        <v>149</v>
      </c>
      <c r="C12" s="628">
        <v>4.7479250000000013</v>
      </c>
      <c r="D12" s="628">
        <v>4.4248769999999968</v>
      </c>
      <c r="E12" s="628">
        <v>4.276834</v>
      </c>
      <c r="F12" s="628">
        <v>4.5061240000000007</v>
      </c>
      <c r="G12" s="628">
        <v>6.4381849999999945</v>
      </c>
      <c r="H12" s="628">
        <v>6.0931609999999976</v>
      </c>
      <c r="I12" s="628">
        <v>8.6410740000000015</v>
      </c>
      <c r="J12" s="628">
        <v>8.9138319999999975</v>
      </c>
      <c r="K12" s="628">
        <v>9.6237130000000004</v>
      </c>
      <c r="L12" s="628">
        <v>11.170779999999995</v>
      </c>
      <c r="M12" s="628">
        <v>8.8021959999999986</v>
      </c>
      <c r="N12" s="628">
        <v>8.5686740000000015</v>
      </c>
      <c r="O12" s="628">
        <v>7.0757200000000005</v>
      </c>
      <c r="P12" s="628">
        <v>9.2998689999999975</v>
      </c>
      <c r="Q12" s="628">
        <v>10.311781999999997</v>
      </c>
      <c r="R12" s="628">
        <v>10.909506999999996</v>
      </c>
      <c r="S12" s="628">
        <v>13.099166</v>
      </c>
      <c r="T12" s="628">
        <v>16.479517000000001</v>
      </c>
      <c r="U12" s="628">
        <v>17.562152999999999</v>
      </c>
      <c r="V12" s="628">
        <v>19.020792000000011</v>
      </c>
      <c r="W12" s="628">
        <v>19.898604000000006</v>
      </c>
      <c r="X12" s="628">
        <v>19.517959000000012</v>
      </c>
      <c r="Y12" s="628">
        <v>21.718265999999993</v>
      </c>
      <c r="Z12" s="628">
        <v>21.193199999999997</v>
      </c>
      <c r="AA12" s="628">
        <v>21.429636999999992</v>
      </c>
      <c r="AB12" s="628">
        <v>26.362433000000003</v>
      </c>
      <c r="AC12" s="628">
        <v>24.584041999999982</v>
      </c>
      <c r="AD12" s="262">
        <v>26.635161999999987</v>
      </c>
      <c r="AE12" s="262">
        <v>30.758526000000028</v>
      </c>
      <c r="AF12" s="262">
        <v>34.432562000000011</v>
      </c>
      <c r="AG12" s="262">
        <v>34.426180999999985</v>
      </c>
      <c r="AH12" s="262">
        <v>39.694146000000011</v>
      </c>
      <c r="AI12" s="262">
        <v>40.560429999999997</v>
      </c>
      <c r="AJ12" s="262">
        <v>32.009232000000026</v>
      </c>
      <c r="AK12" s="262">
        <v>46.991203999999996</v>
      </c>
      <c r="AL12" s="262">
        <v>46.481778999999982</v>
      </c>
    </row>
    <row r="13" spans="1:38" x14ac:dyDescent="0.2">
      <c r="A13" s="611"/>
      <c r="B13" s="613" t="s">
        <v>148</v>
      </c>
      <c r="C13" s="628">
        <v>4.9648090000000016</v>
      </c>
      <c r="D13" s="628">
        <v>6.3883599999999987</v>
      </c>
      <c r="E13" s="628">
        <v>8.5933330000000012</v>
      </c>
      <c r="F13" s="628">
        <v>10.475355999999994</v>
      </c>
      <c r="G13" s="628">
        <v>12.845733000000001</v>
      </c>
      <c r="H13" s="628">
        <v>12.088378000000002</v>
      </c>
      <c r="I13" s="628">
        <v>14.540127000000002</v>
      </c>
      <c r="J13" s="628">
        <v>20.0609</v>
      </c>
      <c r="K13" s="628">
        <v>25.691461</v>
      </c>
      <c r="L13" s="628">
        <v>27.108851999999995</v>
      </c>
      <c r="M13" s="628">
        <v>25.68039799999999</v>
      </c>
      <c r="N13" s="628">
        <v>34.215602999999987</v>
      </c>
      <c r="O13" s="628">
        <v>40.588166000000015</v>
      </c>
      <c r="P13" s="628">
        <v>39.734020999999984</v>
      </c>
      <c r="Q13" s="628">
        <v>34.41196699999999</v>
      </c>
      <c r="R13" s="628">
        <v>41.441524999999999</v>
      </c>
      <c r="S13" s="628">
        <v>53.004488000000002</v>
      </c>
      <c r="T13" s="628">
        <v>61.253781999999966</v>
      </c>
      <c r="U13" s="628">
        <v>65.052303000000009</v>
      </c>
      <c r="V13" s="628">
        <v>65.010825000000025</v>
      </c>
      <c r="W13" s="628">
        <v>69.89435600000003</v>
      </c>
      <c r="X13" s="628">
        <v>70.929165000000026</v>
      </c>
      <c r="Y13" s="628">
        <v>72.520303000000013</v>
      </c>
      <c r="Z13" s="628">
        <v>80.668116000000012</v>
      </c>
      <c r="AA13" s="628">
        <v>86.498046000000059</v>
      </c>
      <c r="AB13" s="628">
        <v>81.591259999999949</v>
      </c>
      <c r="AC13" s="628">
        <v>80.629911999999933</v>
      </c>
      <c r="AD13" s="262">
        <v>84.858924000000002</v>
      </c>
      <c r="AE13" s="262">
        <v>84.305524000000048</v>
      </c>
      <c r="AF13" s="262">
        <v>82.67214199999998</v>
      </c>
      <c r="AG13" s="262">
        <v>90.876074999999958</v>
      </c>
      <c r="AH13" s="262">
        <v>90.879081999999983</v>
      </c>
      <c r="AI13" s="262">
        <v>102.73353999999995</v>
      </c>
      <c r="AJ13" s="262">
        <v>116.37836600000006</v>
      </c>
      <c r="AK13" s="262">
        <v>78.602148999999926</v>
      </c>
      <c r="AL13" s="262">
        <v>80.119448999999975</v>
      </c>
    </row>
    <row r="14" spans="1:38" x14ac:dyDescent="0.2">
      <c r="A14" s="603"/>
      <c r="B14" s="613" t="s">
        <v>147</v>
      </c>
      <c r="C14" s="628">
        <v>14.716974000000002</v>
      </c>
      <c r="D14" s="628">
        <v>9.295479000000002</v>
      </c>
      <c r="E14" s="628">
        <v>11.354805000000004</v>
      </c>
      <c r="F14" s="628">
        <v>14.311623000000004</v>
      </c>
      <c r="G14" s="628">
        <v>9.8571120000000043</v>
      </c>
      <c r="H14" s="628">
        <v>7.4116740000000005</v>
      </c>
      <c r="I14" s="628">
        <v>10.191919999999996</v>
      </c>
      <c r="J14" s="628">
        <v>11.546684999999998</v>
      </c>
      <c r="K14" s="628">
        <v>22.618763000000005</v>
      </c>
      <c r="L14" s="628">
        <v>9.8128179999999983</v>
      </c>
      <c r="M14" s="628">
        <v>15.106959000000002</v>
      </c>
      <c r="N14" s="628">
        <v>18.265013999999997</v>
      </c>
      <c r="O14" s="628">
        <v>13.879053999999989</v>
      </c>
      <c r="P14" s="628">
        <v>32.611832999999969</v>
      </c>
      <c r="Q14" s="628">
        <v>22.760201999999996</v>
      </c>
      <c r="R14" s="628">
        <v>17.788342000000007</v>
      </c>
      <c r="S14" s="628">
        <v>15.770979000000001</v>
      </c>
      <c r="T14" s="628">
        <v>25.118696999999987</v>
      </c>
      <c r="U14" s="628">
        <v>20.407049000000008</v>
      </c>
      <c r="V14" s="628">
        <v>20.768731999999993</v>
      </c>
      <c r="W14" s="628">
        <v>23.389114000000017</v>
      </c>
      <c r="X14" s="628">
        <v>30.673104999999996</v>
      </c>
      <c r="Y14" s="628">
        <v>20.345295000000004</v>
      </c>
      <c r="Z14" s="628">
        <v>20.534806999999997</v>
      </c>
      <c r="AA14" s="628">
        <v>25.831780000000009</v>
      </c>
      <c r="AB14" s="628">
        <v>28.044963000000013</v>
      </c>
      <c r="AC14" s="628">
        <v>14.759885999999998</v>
      </c>
      <c r="AD14" s="262">
        <v>23.074557000000006</v>
      </c>
      <c r="AE14" s="262">
        <v>34.144192999999987</v>
      </c>
      <c r="AF14" s="262">
        <v>24.482532000000006</v>
      </c>
      <c r="AG14" s="262">
        <v>27.775662000000011</v>
      </c>
      <c r="AH14" s="262">
        <v>25.912557999999997</v>
      </c>
      <c r="AI14" s="262">
        <v>26.571361000000017</v>
      </c>
      <c r="AJ14" s="262">
        <v>26.119463999999994</v>
      </c>
      <c r="AK14" s="262">
        <v>17.399405000000002</v>
      </c>
      <c r="AL14" s="262">
        <v>35.625753000000003</v>
      </c>
    </row>
    <row r="15" spans="1:38" x14ac:dyDescent="0.2">
      <c r="A15" s="603"/>
      <c r="B15" s="604" t="s">
        <v>511</v>
      </c>
      <c r="C15" s="628">
        <v>16.906395000000003</v>
      </c>
      <c r="D15" s="628">
        <v>17.731718999999998</v>
      </c>
      <c r="E15" s="628">
        <v>14.311072000000001</v>
      </c>
      <c r="F15" s="628">
        <v>14.926542000000003</v>
      </c>
      <c r="G15" s="628">
        <v>14.785306999999996</v>
      </c>
      <c r="H15" s="628">
        <v>12.982991000000002</v>
      </c>
      <c r="I15" s="628">
        <v>42.817941999999995</v>
      </c>
      <c r="J15" s="628">
        <v>48.211511000000009</v>
      </c>
      <c r="K15" s="628">
        <v>67.032000000000025</v>
      </c>
      <c r="L15" s="628">
        <v>62.150008000000014</v>
      </c>
      <c r="M15" s="628">
        <v>67.373622000000012</v>
      </c>
      <c r="N15" s="628">
        <v>61.116426000000011</v>
      </c>
      <c r="O15" s="628">
        <v>55.077309999999976</v>
      </c>
      <c r="P15" s="628">
        <v>78.012183000000007</v>
      </c>
      <c r="Q15" s="628">
        <v>74.406608999999975</v>
      </c>
      <c r="R15" s="628">
        <v>71.456599999999995</v>
      </c>
      <c r="S15" s="628">
        <v>78.744723000000079</v>
      </c>
      <c r="T15" s="628">
        <v>100.23692</v>
      </c>
      <c r="U15" s="628">
        <v>91.206519000000057</v>
      </c>
      <c r="V15" s="628">
        <v>83.792664999999971</v>
      </c>
      <c r="W15" s="628">
        <v>84.221921000000052</v>
      </c>
      <c r="X15" s="628">
        <v>92.196850000000069</v>
      </c>
      <c r="Y15" s="628">
        <v>111.28288100000003</v>
      </c>
      <c r="Z15" s="628">
        <v>100.66608400000001</v>
      </c>
      <c r="AA15" s="628">
        <v>115.81989900000009</v>
      </c>
      <c r="AB15" s="628">
        <v>138.15071199999997</v>
      </c>
      <c r="AC15" s="628">
        <v>126.09339299999994</v>
      </c>
      <c r="AD15" s="262">
        <v>143.19566099999997</v>
      </c>
      <c r="AE15" s="262">
        <v>155.33376100000012</v>
      </c>
      <c r="AF15" s="262">
        <v>147.35658700000005</v>
      </c>
      <c r="AG15" s="262">
        <v>159.86233900000005</v>
      </c>
      <c r="AH15" s="262">
        <v>166.72901500000003</v>
      </c>
      <c r="AI15" s="262">
        <v>172.66530899999987</v>
      </c>
      <c r="AJ15" s="262">
        <v>151.50162</v>
      </c>
      <c r="AK15" s="262">
        <v>195.00054699999987</v>
      </c>
      <c r="AL15" s="262">
        <v>245.08597299999985</v>
      </c>
    </row>
    <row r="16" spans="1:38" x14ac:dyDescent="0.2">
      <c r="A16" s="603"/>
      <c r="B16" s="604" t="s">
        <v>512</v>
      </c>
      <c r="C16" s="628">
        <v>7.3824889999999987</v>
      </c>
      <c r="D16" s="628">
        <v>4.4290789999999998</v>
      </c>
      <c r="E16" s="628">
        <v>5.4221740000000018</v>
      </c>
      <c r="F16" s="628">
        <v>5.7814799999999975</v>
      </c>
      <c r="G16" s="628">
        <v>3.3561639999999997</v>
      </c>
      <c r="H16" s="628">
        <v>3.3108929999999992</v>
      </c>
      <c r="I16" s="628">
        <v>2.3976539999999993</v>
      </c>
      <c r="J16" s="628">
        <v>3.9068219999999996</v>
      </c>
      <c r="K16" s="628">
        <v>6.5125250000000001</v>
      </c>
      <c r="L16" s="628">
        <v>3.3481909999999999</v>
      </c>
      <c r="M16" s="628">
        <v>3.5281779999999987</v>
      </c>
      <c r="N16" s="628">
        <v>3.2333119999999984</v>
      </c>
      <c r="O16" s="628">
        <v>3.0080159999999987</v>
      </c>
      <c r="P16" s="628">
        <v>6.0485739999999986</v>
      </c>
      <c r="Q16" s="628">
        <v>5.120426000000001</v>
      </c>
      <c r="R16" s="628">
        <v>4.6379970000000021</v>
      </c>
      <c r="S16" s="628">
        <v>4.7465929999999998</v>
      </c>
      <c r="T16" s="628">
        <v>4.9080350000000008</v>
      </c>
      <c r="U16" s="628">
        <v>6.4568590000000032</v>
      </c>
      <c r="V16" s="628">
        <v>9.9252009999999995</v>
      </c>
      <c r="W16" s="628">
        <v>10.045937</v>
      </c>
      <c r="X16" s="628">
        <v>5.7996540000000021</v>
      </c>
      <c r="Y16" s="628">
        <v>6.3457639999999964</v>
      </c>
      <c r="Z16" s="628">
        <v>8.2240690000000036</v>
      </c>
      <c r="AA16" s="628">
        <v>5.3027470000000001</v>
      </c>
      <c r="AB16" s="628">
        <v>9.7559459999999998</v>
      </c>
      <c r="AC16" s="628">
        <v>6.6654730000000004</v>
      </c>
      <c r="AD16" s="262">
        <v>11.095922999999992</v>
      </c>
      <c r="AE16" s="262">
        <v>9.4433869999999942</v>
      </c>
      <c r="AF16" s="262">
        <v>10.232168999999997</v>
      </c>
      <c r="AG16" s="262">
        <v>8.513205000000001</v>
      </c>
      <c r="AH16" s="262">
        <v>16.873552999999998</v>
      </c>
      <c r="AI16" s="262">
        <v>12.532008000000008</v>
      </c>
      <c r="AJ16" s="262">
        <v>9.3736830000000033</v>
      </c>
      <c r="AK16" s="262">
        <v>17.997191000000004</v>
      </c>
      <c r="AL16" s="262">
        <v>27.077916999999999</v>
      </c>
    </row>
    <row r="17" spans="1:38" x14ac:dyDescent="0.2">
      <c r="A17" s="603"/>
      <c r="B17" s="604" t="s">
        <v>99</v>
      </c>
      <c r="C17" s="628">
        <v>2.633419</v>
      </c>
      <c r="D17" s="628">
        <v>4.6730010000000002</v>
      </c>
      <c r="E17" s="628">
        <v>6.3851510000000005</v>
      </c>
      <c r="F17" s="628">
        <v>4.9565480000000015</v>
      </c>
      <c r="G17" s="628">
        <v>23.56335</v>
      </c>
      <c r="H17" s="628">
        <v>3.0143809999999989</v>
      </c>
      <c r="I17" s="628">
        <v>7.5741160000000027</v>
      </c>
      <c r="J17" s="628">
        <v>11.426529000000002</v>
      </c>
      <c r="K17" s="628">
        <v>10.921663000000001</v>
      </c>
      <c r="L17" s="628">
        <v>10.150639</v>
      </c>
      <c r="M17" s="628">
        <v>10.745379999999997</v>
      </c>
      <c r="N17" s="628">
        <v>10.342327000000001</v>
      </c>
      <c r="O17" s="628">
        <v>9.6721080000000015</v>
      </c>
      <c r="P17" s="628">
        <v>13.391161000000004</v>
      </c>
      <c r="Q17" s="628">
        <v>13.270261000000009</v>
      </c>
      <c r="R17" s="628">
        <v>14.453618999999996</v>
      </c>
      <c r="S17" s="628">
        <v>21.805923999999997</v>
      </c>
      <c r="T17" s="628">
        <v>26.588550999999999</v>
      </c>
      <c r="U17" s="628">
        <v>25.839125999999993</v>
      </c>
      <c r="V17" s="628">
        <v>29.692550999999984</v>
      </c>
      <c r="W17" s="628">
        <v>30.097147999999997</v>
      </c>
      <c r="X17" s="628">
        <v>30.349622000000014</v>
      </c>
      <c r="Y17" s="628">
        <v>30.773509000000015</v>
      </c>
      <c r="Z17" s="628">
        <v>33.35516599999999</v>
      </c>
      <c r="AA17" s="628">
        <v>35.241529000000014</v>
      </c>
      <c r="AB17" s="628">
        <v>33.293466000000002</v>
      </c>
      <c r="AC17" s="628">
        <v>28.745988000000001</v>
      </c>
      <c r="AD17" s="262">
        <v>17.370780999999997</v>
      </c>
      <c r="AE17" s="262">
        <v>23.055304999999986</v>
      </c>
      <c r="AF17" s="262">
        <v>21.150786999999983</v>
      </c>
      <c r="AG17" s="262">
        <v>22.006297999999994</v>
      </c>
      <c r="AH17" s="262">
        <v>24.228762999999997</v>
      </c>
      <c r="AI17" s="262">
        <v>28.916109000000024</v>
      </c>
      <c r="AJ17" s="262">
        <v>30.428287000000008</v>
      </c>
      <c r="AK17" s="262">
        <v>27.588403999999997</v>
      </c>
      <c r="AL17" s="262">
        <v>34.332903000000002</v>
      </c>
    </row>
    <row r="18" spans="1:38" x14ac:dyDescent="0.2">
      <c r="A18" s="603"/>
      <c r="B18" s="613" t="s">
        <v>84</v>
      </c>
      <c r="C18" s="628">
        <v>5.4691379999999992</v>
      </c>
      <c r="D18" s="628">
        <v>5.1895989999999985</v>
      </c>
      <c r="E18" s="628">
        <v>5.2986759999999995</v>
      </c>
      <c r="F18" s="628">
        <v>7.6287680000000018</v>
      </c>
      <c r="G18" s="628">
        <v>14.126435999999998</v>
      </c>
      <c r="H18" s="628">
        <v>4.572448999999998</v>
      </c>
      <c r="I18" s="628">
        <v>11.209684999999997</v>
      </c>
      <c r="J18" s="628">
        <v>14.315690999999998</v>
      </c>
      <c r="K18" s="628">
        <v>14.345459000000004</v>
      </c>
      <c r="L18" s="628">
        <v>16.513316999999997</v>
      </c>
      <c r="M18" s="628">
        <v>19.200590000000002</v>
      </c>
      <c r="N18" s="628">
        <v>16.233679999999993</v>
      </c>
      <c r="O18" s="628">
        <v>14.993834000000005</v>
      </c>
      <c r="P18" s="628">
        <v>16.953754999999997</v>
      </c>
      <c r="Q18" s="628">
        <v>16.282947</v>
      </c>
      <c r="R18" s="628">
        <v>20.545009999999994</v>
      </c>
      <c r="S18" s="628">
        <v>20.656632999999996</v>
      </c>
      <c r="T18" s="628">
        <v>23.135093999999999</v>
      </c>
      <c r="U18" s="628">
        <v>19.232911000000009</v>
      </c>
      <c r="V18" s="628">
        <v>23.041013000000003</v>
      </c>
      <c r="W18" s="628">
        <v>24.675205999999978</v>
      </c>
      <c r="X18" s="628">
        <v>26.410821000000002</v>
      </c>
      <c r="Y18" s="628">
        <v>24.269198999999997</v>
      </c>
      <c r="Z18" s="628">
        <v>21.726254999999995</v>
      </c>
      <c r="AA18" s="628">
        <v>22.642528000000002</v>
      </c>
      <c r="AB18" s="628">
        <v>23.25658000000001</v>
      </c>
      <c r="AC18" s="628">
        <v>21.235674000000007</v>
      </c>
      <c r="AD18" s="262">
        <v>22.259694000000007</v>
      </c>
      <c r="AE18" s="262">
        <v>23.425357000000012</v>
      </c>
      <c r="AF18" s="262">
        <v>24.936648000000005</v>
      </c>
      <c r="AG18" s="262">
        <v>24.219584999999999</v>
      </c>
      <c r="AH18" s="262">
        <v>26.436067000000016</v>
      </c>
      <c r="AI18" s="262">
        <v>28.673698000000027</v>
      </c>
      <c r="AJ18" s="262">
        <v>14.003966999999998</v>
      </c>
      <c r="AK18" s="262">
        <v>26.204878999999988</v>
      </c>
      <c r="AL18" s="262">
        <v>31.770325</v>
      </c>
    </row>
    <row r="19" spans="1:38" x14ac:dyDescent="0.2">
      <c r="A19" s="603"/>
      <c r="B19" s="613" t="s">
        <v>83</v>
      </c>
      <c r="C19" s="628">
        <v>5.1052530000000056</v>
      </c>
      <c r="D19" s="628">
        <v>6.2340320000000027</v>
      </c>
      <c r="E19" s="628">
        <v>7.1054289999999991</v>
      </c>
      <c r="F19" s="628">
        <v>8.8139749999999921</v>
      </c>
      <c r="G19" s="628">
        <v>12.882901000000002</v>
      </c>
      <c r="H19" s="628">
        <v>6.8610550000000003</v>
      </c>
      <c r="I19" s="628">
        <v>16.308505999999991</v>
      </c>
      <c r="J19" s="628">
        <v>13.721226000000003</v>
      </c>
      <c r="K19" s="628">
        <v>15.892892999999999</v>
      </c>
      <c r="L19" s="628">
        <v>15.847665000000005</v>
      </c>
      <c r="M19" s="628">
        <v>19.506698000000007</v>
      </c>
      <c r="N19" s="628">
        <v>16.064319999999999</v>
      </c>
      <c r="O19" s="628">
        <v>16.945616999999988</v>
      </c>
      <c r="P19" s="628">
        <v>20.193934999999986</v>
      </c>
      <c r="Q19" s="628">
        <v>24.035428</v>
      </c>
      <c r="R19" s="628">
        <v>26.186195000000001</v>
      </c>
      <c r="S19" s="628">
        <v>24.222701000000008</v>
      </c>
      <c r="T19" s="628">
        <v>30.385338999999991</v>
      </c>
      <c r="U19" s="628">
        <v>30.508313999999984</v>
      </c>
      <c r="V19" s="628">
        <v>26.799142999999997</v>
      </c>
      <c r="W19" s="628">
        <v>32.737587000000005</v>
      </c>
      <c r="X19" s="628">
        <v>29.814842999999989</v>
      </c>
      <c r="Y19" s="628">
        <v>31.117814999999982</v>
      </c>
      <c r="Z19" s="628">
        <v>28.613837999999991</v>
      </c>
      <c r="AA19" s="628">
        <v>37.229992000000017</v>
      </c>
      <c r="AB19" s="628">
        <v>37.095212000000025</v>
      </c>
      <c r="AC19" s="628">
        <v>30.140968000000001</v>
      </c>
      <c r="AD19" s="262">
        <v>40.829335</v>
      </c>
      <c r="AE19" s="262">
        <v>38.155732000000008</v>
      </c>
      <c r="AF19" s="262">
        <v>41.989919999999991</v>
      </c>
      <c r="AG19" s="262">
        <v>39.975042000000016</v>
      </c>
      <c r="AH19" s="262">
        <v>38.123393000000007</v>
      </c>
      <c r="AI19" s="262">
        <v>53.950687000000002</v>
      </c>
      <c r="AJ19" s="262">
        <v>44.872933000000003</v>
      </c>
      <c r="AK19" s="262">
        <v>55.312470999999974</v>
      </c>
      <c r="AL19" s="262">
        <v>55.266329999999996</v>
      </c>
    </row>
    <row r="20" spans="1:38" x14ac:dyDescent="0.2">
      <c r="A20" s="603"/>
      <c r="B20" s="613" t="s">
        <v>114</v>
      </c>
      <c r="C20" s="628">
        <v>28.686141000000021</v>
      </c>
      <c r="D20" s="628">
        <v>34.974456000000011</v>
      </c>
      <c r="E20" s="628">
        <v>36.822174999999994</v>
      </c>
      <c r="F20" s="628">
        <v>29.632228000000005</v>
      </c>
      <c r="G20" s="628">
        <v>50.87867600000002</v>
      </c>
      <c r="H20" s="628">
        <v>21.856834999999993</v>
      </c>
      <c r="I20" s="628">
        <v>31.783015000000013</v>
      </c>
      <c r="J20" s="628">
        <v>37.615704000000022</v>
      </c>
      <c r="K20" s="628">
        <v>38.80571699999998</v>
      </c>
      <c r="L20" s="628">
        <v>35.294893999999992</v>
      </c>
      <c r="M20" s="628">
        <v>41.713240999999996</v>
      </c>
      <c r="N20" s="628">
        <v>44.50832299999999</v>
      </c>
      <c r="O20" s="628">
        <v>50.308922999999993</v>
      </c>
      <c r="P20" s="628">
        <v>51.473276999999996</v>
      </c>
      <c r="Q20" s="628">
        <v>58.064203000000006</v>
      </c>
      <c r="R20" s="628">
        <v>66.286733000000027</v>
      </c>
      <c r="S20" s="628">
        <v>61.931108999999985</v>
      </c>
      <c r="T20" s="628">
        <v>77.824443000000045</v>
      </c>
      <c r="U20" s="628">
        <v>90.31107499999996</v>
      </c>
      <c r="V20" s="628">
        <v>84.682516000000007</v>
      </c>
      <c r="W20" s="628">
        <v>97.548064999999994</v>
      </c>
      <c r="X20" s="628">
        <v>102.92564900000004</v>
      </c>
      <c r="Y20" s="628">
        <v>122.64766300000001</v>
      </c>
      <c r="Z20" s="628">
        <v>102.73928100000001</v>
      </c>
      <c r="AA20" s="628">
        <v>105.97929099999999</v>
      </c>
      <c r="AB20" s="628">
        <v>115.11253500000002</v>
      </c>
      <c r="AC20" s="628">
        <v>117.94912500000004</v>
      </c>
      <c r="AD20" s="262">
        <v>119.86418399999997</v>
      </c>
      <c r="AE20" s="262">
        <v>139.71435499999998</v>
      </c>
      <c r="AF20" s="262">
        <v>150.00458999999984</v>
      </c>
      <c r="AG20" s="262">
        <v>162.36928599999999</v>
      </c>
      <c r="AH20" s="262">
        <v>171.22810299999998</v>
      </c>
      <c r="AI20" s="262">
        <v>182.31044300000011</v>
      </c>
      <c r="AJ20" s="262">
        <v>156.07560000000009</v>
      </c>
      <c r="AK20" s="262">
        <v>247.42060400000003</v>
      </c>
      <c r="AL20" s="262">
        <v>249.77939999999998</v>
      </c>
    </row>
    <row r="21" spans="1:38" x14ac:dyDescent="0.2">
      <c r="A21" s="603"/>
      <c r="B21" s="613" t="s">
        <v>81</v>
      </c>
      <c r="C21" s="628">
        <v>19.105369999999994</v>
      </c>
      <c r="D21" s="628">
        <v>19.651579000000002</v>
      </c>
      <c r="E21" s="628">
        <v>20.040267000000011</v>
      </c>
      <c r="F21" s="628">
        <v>17.020965000000011</v>
      </c>
      <c r="G21" s="628">
        <v>68.194199999999981</v>
      </c>
      <c r="H21" s="628">
        <v>16.21678300000001</v>
      </c>
      <c r="I21" s="628">
        <v>72.809950999999927</v>
      </c>
      <c r="J21" s="628">
        <v>87.218130000000016</v>
      </c>
      <c r="K21" s="628">
        <v>98.533228000000022</v>
      </c>
      <c r="L21" s="628">
        <v>97.77990100000001</v>
      </c>
      <c r="M21" s="628">
        <v>104.78147999999997</v>
      </c>
      <c r="N21" s="628">
        <v>96.38919499999993</v>
      </c>
      <c r="O21" s="628">
        <v>101.24238299999998</v>
      </c>
      <c r="P21" s="628">
        <v>104.66212299999995</v>
      </c>
      <c r="Q21" s="628">
        <v>98.854362999999992</v>
      </c>
      <c r="R21" s="628">
        <v>118.07028699999998</v>
      </c>
      <c r="S21" s="628">
        <v>119.847595</v>
      </c>
      <c r="T21" s="628">
        <v>137.57722700000002</v>
      </c>
      <c r="U21" s="628">
        <v>125.65548600000001</v>
      </c>
      <c r="V21" s="628">
        <v>144.58136099999993</v>
      </c>
      <c r="W21" s="628">
        <v>155.36172200000001</v>
      </c>
      <c r="X21" s="628">
        <v>152.37894300000002</v>
      </c>
      <c r="Y21" s="628">
        <v>157.39687099999998</v>
      </c>
      <c r="Z21" s="628">
        <v>135.001915</v>
      </c>
      <c r="AA21" s="628">
        <v>151.33663100000004</v>
      </c>
      <c r="AB21" s="628">
        <v>156.85215199999999</v>
      </c>
      <c r="AC21" s="628">
        <v>147.88967099999996</v>
      </c>
      <c r="AD21" s="262">
        <v>154.89085299999994</v>
      </c>
      <c r="AE21" s="262">
        <v>167.08158399999988</v>
      </c>
      <c r="AF21" s="262">
        <v>165.07790100000017</v>
      </c>
      <c r="AG21" s="262">
        <v>169.64336600000007</v>
      </c>
      <c r="AH21" s="262">
        <v>157.69329399999998</v>
      </c>
      <c r="AI21" s="262">
        <v>146.33233799999999</v>
      </c>
      <c r="AJ21" s="262">
        <v>133.2006669999999</v>
      </c>
      <c r="AK21" s="262">
        <v>166.06723499999993</v>
      </c>
      <c r="AL21" s="262">
        <v>183.14076899999984</v>
      </c>
    </row>
    <row r="22" spans="1:38" x14ac:dyDescent="0.2">
      <c r="A22" s="603"/>
      <c r="B22" s="613" t="s">
        <v>113</v>
      </c>
      <c r="C22" s="628">
        <v>33.213753000000011</v>
      </c>
      <c r="D22" s="628">
        <v>37.682630000000003</v>
      </c>
      <c r="E22" s="628">
        <v>46.298264999999986</v>
      </c>
      <c r="F22" s="628">
        <v>46.365861000000017</v>
      </c>
      <c r="G22" s="628">
        <v>52.577716000000002</v>
      </c>
      <c r="H22" s="628">
        <v>57.008123000000019</v>
      </c>
      <c r="I22" s="628">
        <v>88.320209999999946</v>
      </c>
      <c r="J22" s="628">
        <v>81.45501199999994</v>
      </c>
      <c r="K22" s="628">
        <v>84.389641999999981</v>
      </c>
      <c r="L22" s="628">
        <v>139.80036000000015</v>
      </c>
      <c r="M22" s="628">
        <v>109.11487700000009</v>
      </c>
      <c r="N22" s="628">
        <v>99.337431000000066</v>
      </c>
      <c r="O22" s="628">
        <v>108.46653900000007</v>
      </c>
      <c r="P22" s="628">
        <v>118.47881499999997</v>
      </c>
      <c r="Q22" s="628">
        <v>125.99395</v>
      </c>
      <c r="R22" s="628">
        <v>152.07785000000013</v>
      </c>
      <c r="S22" s="628">
        <v>159.12911899999997</v>
      </c>
      <c r="T22" s="628">
        <v>172.68521400000012</v>
      </c>
      <c r="U22" s="628">
        <v>151.84160600000013</v>
      </c>
      <c r="V22" s="628">
        <v>148.18444599999989</v>
      </c>
      <c r="W22" s="628">
        <v>166.09764500000003</v>
      </c>
      <c r="X22" s="628">
        <v>169.11836400000007</v>
      </c>
      <c r="Y22" s="628">
        <v>178.83134299999995</v>
      </c>
      <c r="Z22" s="628">
        <v>183.9393739999999</v>
      </c>
      <c r="AA22" s="628">
        <v>151.30630500000001</v>
      </c>
      <c r="AB22" s="628">
        <v>208.27140099999997</v>
      </c>
      <c r="AC22" s="628">
        <v>218.20414099999977</v>
      </c>
      <c r="AD22" s="262">
        <v>214.94138600000019</v>
      </c>
      <c r="AE22" s="262">
        <v>213.02727900000005</v>
      </c>
      <c r="AF22" s="262">
        <v>228.75660400000015</v>
      </c>
      <c r="AG22" s="262">
        <v>235.13477699999981</v>
      </c>
      <c r="AH22" s="262">
        <v>239.55159600000005</v>
      </c>
      <c r="AI22" s="262">
        <v>225.32902399999986</v>
      </c>
      <c r="AJ22" s="262">
        <v>228.96402300000011</v>
      </c>
      <c r="AK22" s="262">
        <v>188.22986500000005</v>
      </c>
      <c r="AL22" s="262">
        <v>207.40441500000009</v>
      </c>
    </row>
    <row r="23" spans="1:38" x14ac:dyDescent="0.2">
      <c r="A23" s="603"/>
      <c r="B23" s="613" t="s">
        <v>144</v>
      </c>
      <c r="C23" s="628">
        <v>18.680575000000005</v>
      </c>
      <c r="D23" s="628">
        <v>24.953147999999992</v>
      </c>
      <c r="E23" s="628">
        <v>37.907923000000004</v>
      </c>
      <c r="F23" s="628">
        <v>28.943721999999994</v>
      </c>
      <c r="G23" s="628">
        <v>36.848490999999967</v>
      </c>
      <c r="H23" s="628">
        <v>23.162008000000014</v>
      </c>
      <c r="I23" s="628">
        <v>54.088539999999988</v>
      </c>
      <c r="J23" s="628">
        <v>67.965531999999996</v>
      </c>
      <c r="K23" s="628">
        <v>42.786343000000002</v>
      </c>
      <c r="L23" s="628">
        <v>58.253158999999997</v>
      </c>
      <c r="M23" s="628">
        <v>66.531010000000023</v>
      </c>
      <c r="N23" s="628">
        <v>45.239780000000053</v>
      </c>
      <c r="O23" s="628">
        <v>36.938019999999987</v>
      </c>
      <c r="P23" s="628">
        <v>54.386201999999976</v>
      </c>
      <c r="Q23" s="628">
        <v>66.762327999999926</v>
      </c>
      <c r="R23" s="628">
        <v>73.542979999999986</v>
      </c>
      <c r="S23" s="628">
        <v>75.903020999999981</v>
      </c>
      <c r="T23" s="628">
        <v>71.212453000000082</v>
      </c>
      <c r="U23" s="628">
        <v>91.906865000000067</v>
      </c>
      <c r="V23" s="628">
        <v>125.40548800000005</v>
      </c>
      <c r="W23" s="628">
        <v>118.02745400000002</v>
      </c>
      <c r="X23" s="628">
        <v>112.69148300000001</v>
      </c>
      <c r="Y23" s="628">
        <v>152.05659800000001</v>
      </c>
      <c r="Z23" s="628">
        <v>148.41746900000007</v>
      </c>
      <c r="AA23" s="628">
        <v>116.45918899999995</v>
      </c>
      <c r="AB23" s="628">
        <v>159.347365</v>
      </c>
      <c r="AC23" s="628">
        <v>145.19123900000011</v>
      </c>
      <c r="AD23" s="262">
        <v>139.15929199999985</v>
      </c>
      <c r="AE23" s="262">
        <v>157.54922699999997</v>
      </c>
      <c r="AF23" s="262">
        <v>133.45874800000007</v>
      </c>
      <c r="AG23" s="262">
        <v>171.59300600000014</v>
      </c>
      <c r="AH23" s="262">
        <v>239.43556999999987</v>
      </c>
      <c r="AI23" s="262">
        <v>151.45316099999988</v>
      </c>
      <c r="AJ23" s="262">
        <v>146.77768699999996</v>
      </c>
      <c r="AK23" s="262">
        <v>208.58688799999987</v>
      </c>
      <c r="AL23" s="262">
        <v>311.11408000000011</v>
      </c>
    </row>
    <row r="24" spans="1:38" x14ac:dyDescent="0.2">
      <c r="A24" s="603"/>
      <c r="B24" s="613" t="s">
        <v>143</v>
      </c>
      <c r="C24" s="628">
        <v>3.533316000000001</v>
      </c>
      <c r="D24" s="628">
        <v>4.5986129999999994</v>
      </c>
      <c r="E24" s="628">
        <v>5.5062449999999989</v>
      </c>
      <c r="F24" s="628">
        <v>6.8258059999999983</v>
      </c>
      <c r="G24" s="628">
        <v>7.7937329999999978</v>
      </c>
      <c r="H24" s="628">
        <v>9.0698130000000035</v>
      </c>
      <c r="I24" s="628">
        <v>9.7926990000000043</v>
      </c>
      <c r="J24" s="628">
        <v>12.285758999999999</v>
      </c>
      <c r="K24" s="628">
        <v>13.887299000000002</v>
      </c>
      <c r="L24" s="628">
        <v>17.171525999999997</v>
      </c>
      <c r="M24" s="628">
        <v>21.069053000000004</v>
      </c>
      <c r="N24" s="628">
        <v>23.316094999999983</v>
      </c>
      <c r="O24" s="628">
        <v>20.451433000000002</v>
      </c>
      <c r="P24" s="628">
        <v>13.019132999999998</v>
      </c>
      <c r="Q24" s="628">
        <v>12.904129999999995</v>
      </c>
      <c r="R24" s="628">
        <v>16.083292999999991</v>
      </c>
      <c r="S24" s="628">
        <v>24.687038999999995</v>
      </c>
      <c r="T24" s="628">
        <v>29.935080999999993</v>
      </c>
      <c r="U24" s="628">
        <v>31.275444999999998</v>
      </c>
      <c r="V24" s="628">
        <v>30.569897000000005</v>
      </c>
      <c r="W24" s="628">
        <v>32.16420200000001</v>
      </c>
      <c r="X24" s="628">
        <v>30.588768999999999</v>
      </c>
      <c r="Y24" s="628">
        <v>25.542071999999997</v>
      </c>
      <c r="Z24" s="628">
        <v>28.058433000000001</v>
      </c>
      <c r="AA24" s="628">
        <v>29.479811000000005</v>
      </c>
      <c r="AB24" s="628">
        <v>34.628842999999989</v>
      </c>
      <c r="AC24" s="628">
        <v>32.889375999999977</v>
      </c>
      <c r="AD24" s="262">
        <v>33.368773999999995</v>
      </c>
      <c r="AE24" s="262">
        <v>39.028134999999992</v>
      </c>
      <c r="AF24" s="262">
        <v>44.616199000000023</v>
      </c>
      <c r="AG24" s="262">
        <v>47.303049999999999</v>
      </c>
      <c r="AH24" s="262">
        <v>48.52919399999994</v>
      </c>
      <c r="AI24" s="262">
        <v>45.809436000000012</v>
      </c>
      <c r="AJ24" s="262">
        <v>40.742008000000027</v>
      </c>
      <c r="AK24" s="262">
        <v>41.396012999999989</v>
      </c>
      <c r="AL24" s="262">
        <v>36.54470899999999</v>
      </c>
    </row>
    <row r="25" spans="1:38" x14ac:dyDescent="0.2">
      <c r="A25" s="603"/>
      <c r="B25" s="613" t="s">
        <v>111</v>
      </c>
      <c r="C25" s="628">
        <v>28.321672999999993</v>
      </c>
      <c r="D25" s="628">
        <v>30.168903000000004</v>
      </c>
      <c r="E25" s="628">
        <v>34.855092999999997</v>
      </c>
      <c r="F25" s="628">
        <v>39.294554999999981</v>
      </c>
      <c r="G25" s="628">
        <v>55.896606999999989</v>
      </c>
      <c r="H25" s="628">
        <v>35.631300999999979</v>
      </c>
      <c r="I25" s="628">
        <v>64.593432999999948</v>
      </c>
      <c r="J25" s="628">
        <v>64.18415600000003</v>
      </c>
      <c r="K25" s="628">
        <v>74.003451000000013</v>
      </c>
      <c r="L25" s="628">
        <v>80.399447000000009</v>
      </c>
      <c r="M25" s="628">
        <v>84.308035999999973</v>
      </c>
      <c r="N25" s="628">
        <v>84.164748000000003</v>
      </c>
      <c r="O25" s="628">
        <v>95.816902000000013</v>
      </c>
      <c r="P25" s="628">
        <v>105.91513900000002</v>
      </c>
      <c r="Q25" s="628">
        <v>100.09972600000002</v>
      </c>
      <c r="R25" s="628">
        <v>117.13467099999997</v>
      </c>
      <c r="S25" s="628">
        <v>128.24405899999999</v>
      </c>
      <c r="T25" s="628">
        <v>137.60896700000004</v>
      </c>
      <c r="U25" s="628">
        <v>145.66250099999999</v>
      </c>
      <c r="V25" s="628">
        <v>174.12395099999995</v>
      </c>
      <c r="W25" s="628">
        <v>178.28746399999994</v>
      </c>
      <c r="X25" s="628">
        <v>154.44260600000001</v>
      </c>
      <c r="Y25" s="628">
        <v>191.54445699999994</v>
      </c>
      <c r="Z25" s="628">
        <v>205.16132699999994</v>
      </c>
      <c r="AA25" s="628">
        <v>208.08410700000013</v>
      </c>
      <c r="AB25" s="628">
        <v>244.17553599999982</v>
      </c>
      <c r="AC25" s="628">
        <v>239.91939999999997</v>
      </c>
      <c r="AD25" s="262">
        <v>227.11723600000008</v>
      </c>
      <c r="AE25" s="262">
        <v>270.73801400000008</v>
      </c>
      <c r="AF25" s="262">
        <v>277.71038599999991</v>
      </c>
      <c r="AG25" s="262">
        <v>267.52304900000013</v>
      </c>
      <c r="AH25" s="262">
        <v>303.77289899999994</v>
      </c>
      <c r="AI25" s="262">
        <v>340.36622900000032</v>
      </c>
      <c r="AJ25" s="262">
        <v>296.09072899999984</v>
      </c>
      <c r="AK25" s="262">
        <v>371.82992199999984</v>
      </c>
      <c r="AL25" s="262">
        <v>426.23295899999999</v>
      </c>
    </row>
    <row r="26" spans="1:38" x14ac:dyDescent="0.2">
      <c r="A26" s="603"/>
      <c r="B26" s="613" t="s">
        <v>142</v>
      </c>
      <c r="C26" s="628">
        <v>2.5806870000000002</v>
      </c>
      <c r="D26" s="628">
        <v>4.110398</v>
      </c>
      <c r="E26" s="628">
        <v>5.2158830000000007</v>
      </c>
      <c r="F26" s="628">
        <v>6.035541000000002</v>
      </c>
      <c r="G26" s="628">
        <v>7.4009870000000006</v>
      </c>
      <c r="H26" s="628">
        <v>6.7417209999999974</v>
      </c>
      <c r="I26" s="628">
        <v>8.2820230000000006</v>
      </c>
      <c r="J26" s="628">
        <v>9.2951599999999974</v>
      </c>
      <c r="K26" s="628">
        <v>10.104965999999996</v>
      </c>
      <c r="L26" s="628">
        <v>10.833696999999999</v>
      </c>
      <c r="M26" s="628">
        <v>11.198831000000006</v>
      </c>
      <c r="N26" s="628">
        <v>10.298142999999998</v>
      </c>
      <c r="O26" s="628">
        <v>13.655181000000001</v>
      </c>
      <c r="P26" s="628">
        <v>16.046644000000008</v>
      </c>
      <c r="Q26" s="628">
        <v>18.147326000000003</v>
      </c>
      <c r="R26" s="628">
        <v>20.673238999999992</v>
      </c>
      <c r="S26" s="628">
        <v>23.220932999999985</v>
      </c>
      <c r="T26" s="628">
        <v>31.085419999999996</v>
      </c>
      <c r="U26" s="628">
        <v>35.050249000000008</v>
      </c>
      <c r="V26" s="628">
        <v>36.493005999999994</v>
      </c>
      <c r="W26" s="628">
        <v>35.517405999999994</v>
      </c>
      <c r="X26" s="628">
        <v>33.332038000000018</v>
      </c>
      <c r="Y26" s="628">
        <v>37.410435</v>
      </c>
      <c r="Z26" s="628">
        <v>37.228245000000001</v>
      </c>
      <c r="AA26" s="628">
        <v>28.558793999999992</v>
      </c>
      <c r="AB26" s="628">
        <v>26.900603000000004</v>
      </c>
      <c r="AC26" s="628">
        <v>30.808288000000005</v>
      </c>
      <c r="AD26" s="262">
        <v>40.05885700000001</v>
      </c>
      <c r="AE26" s="262">
        <v>46.914414000000008</v>
      </c>
      <c r="AF26" s="262">
        <v>55.242551999999989</v>
      </c>
      <c r="AG26" s="262">
        <v>73.400397999999996</v>
      </c>
      <c r="AH26" s="262">
        <v>63.324173000000023</v>
      </c>
      <c r="AI26" s="262">
        <v>76.789816000000016</v>
      </c>
      <c r="AJ26" s="262">
        <v>80.103666000000004</v>
      </c>
      <c r="AK26" s="262">
        <v>69.725251999999998</v>
      </c>
      <c r="AL26" s="262">
        <v>76.787204000000003</v>
      </c>
    </row>
    <row r="27" spans="1:38" x14ac:dyDescent="0.2">
      <c r="A27" s="603"/>
      <c r="B27" s="604" t="s">
        <v>141</v>
      </c>
      <c r="C27" s="628">
        <v>147.37489900000008</v>
      </c>
      <c r="D27" s="628">
        <v>135.58605299999994</v>
      </c>
      <c r="E27" s="628">
        <v>155.5149569999999</v>
      </c>
      <c r="F27" s="628">
        <v>149.29827299999997</v>
      </c>
      <c r="G27" s="628">
        <v>197.90527699999996</v>
      </c>
      <c r="H27" s="628">
        <v>93.969977000000029</v>
      </c>
      <c r="I27" s="628">
        <v>162.73564999999994</v>
      </c>
      <c r="J27" s="628">
        <v>190.34020300000006</v>
      </c>
      <c r="K27" s="628">
        <v>199.38388300000014</v>
      </c>
      <c r="L27" s="628">
        <v>193.39837000000006</v>
      </c>
      <c r="M27" s="628">
        <v>193.12972300000001</v>
      </c>
      <c r="N27" s="628">
        <v>219.62740700000009</v>
      </c>
      <c r="O27" s="628">
        <v>248.12408000000008</v>
      </c>
      <c r="P27" s="628">
        <v>243.79884699999988</v>
      </c>
      <c r="Q27" s="628">
        <v>305.71928899999989</v>
      </c>
      <c r="R27" s="628">
        <v>325.98995000000031</v>
      </c>
      <c r="S27" s="628">
        <v>314.47409199999993</v>
      </c>
      <c r="T27" s="628">
        <v>377.27260000000007</v>
      </c>
      <c r="U27" s="628">
        <v>368.01104400000008</v>
      </c>
      <c r="V27" s="628">
        <v>386.9215410000001</v>
      </c>
      <c r="W27" s="628">
        <v>402.64225299999998</v>
      </c>
      <c r="X27" s="628">
        <v>406.26919299999986</v>
      </c>
      <c r="Y27" s="628">
        <v>435.79838099999989</v>
      </c>
      <c r="Z27" s="628">
        <v>430.04176800000005</v>
      </c>
      <c r="AA27" s="628">
        <v>424.01172800000018</v>
      </c>
      <c r="AB27" s="628">
        <v>418.2629359999998</v>
      </c>
      <c r="AC27" s="628">
        <v>414.14792100000011</v>
      </c>
      <c r="AD27" s="262">
        <v>422.73008999999996</v>
      </c>
      <c r="AE27" s="262">
        <v>454.03722399999998</v>
      </c>
      <c r="AF27" s="262">
        <v>521.39204399999994</v>
      </c>
      <c r="AG27" s="262">
        <v>523.93713900000012</v>
      </c>
      <c r="AH27" s="262">
        <v>512.12109300000009</v>
      </c>
      <c r="AI27" s="262">
        <v>494.62850600000007</v>
      </c>
      <c r="AJ27" s="262">
        <v>452.53098999999986</v>
      </c>
      <c r="AK27" s="262">
        <v>558.78588400000001</v>
      </c>
      <c r="AL27" s="262">
        <v>597.97160799999983</v>
      </c>
    </row>
    <row r="28" spans="1:38" x14ac:dyDescent="0.2">
      <c r="A28" s="603"/>
      <c r="B28" s="613" t="s">
        <v>513</v>
      </c>
      <c r="C28" s="628">
        <v>24.534878999999997</v>
      </c>
      <c r="D28" s="628">
        <v>25.328990000000001</v>
      </c>
      <c r="E28" s="628">
        <v>28.255054000000001</v>
      </c>
      <c r="F28" s="628">
        <v>33.238272000000002</v>
      </c>
      <c r="G28" s="628">
        <v>36.302825000000013</v>
      </c>
      <c r="H28" s="628">
        <v>41.956973000000005</v>
      </c>
      <c r="I28" s="628">
        <v>51.505094999999997</v>
      </c>
      <c r="J28" s="628">
        <v>81.652333999999968</v>
      </c>
      <c r="K28" s="628">
        <v>76.433247000000009</v>
      </c>
      <c r="L28" s="628">
        <v>82.655522000000005</v>
      </c>
      <c r="M28" s="628">
        <v>79.091638999999986</v>
      </c>
      <c r="N28" s="628">
        <v>83.612694999999988</v>
      </c>
      <c r="O28" s="628">
        <v>99.694352999999992</v>
      </c>
      <c r="P28" s="628">
        <v>129.39643399999983</v>
      </c>
      <c r="Q28" s="628">
        <v>153.87185699999998</v>
      </c>
      <c r="R28" s="628">
        <v>165.76666600000013</v>
      </c>
      <c r="S28" s="628">
        <v>157.39129599999998</v>
      </c>
      <c r="T28" s="628">
        <v>166.67461300000002</v>
      </c>
      <c r="U28" s="628">
        <v>178.00367900000001</v>
      </c>
      <c r="V28" s="628">
        <v>182.72869299999996</v>
      </c>
      <c r="W28" s="628">
        <v>213.35132099999996</v>
      </c>
      <c r="X28" s="628">
        <v>193.74534099999985</v>
      </c>
      <c r="Y28" s="628">
        <v>202.34580400000004</v>
      </c>
      <c r="Z28" s="628">
        <v>206.69814300000002</v>
      </c>
      <c r="AA28" s="628">
        <v>213.99019200000026</v>
      </c>
      <c r="AB28" s="628">
        <v>240.92678300000014</v>
      </c>
      <c r="AC28" s="628">
        <v>247.98557900000031</v>
      </c>
      <c r="AD28" s="262">
        <v>271.02835700000014</v>
      </c>
      <c r="AE28" s="262">
        <v>297.57660900000064</v>
      </c>
      <c r="AF28" s="262">
        <v>317.23892900000055</v>
      </c>
      <c r="AG28" s="262">
        <v>299.34524600000032</v>
      </c>
      <c r="AH28" s="262">
        <v>290.53226099999893</v>
      </c>
      <c r="AI28" s="262">
        <v>287.26302499999974</v>
      </c>
      <c r="AJ28" s="262">
        <v>292.49887200000012</v>
      </c>
      <c r="AK28" s="262">
        <v>293.01489400000037</v>
      </c>
      <c r="AL28" s="262">
        <v>329.94545800000014</v>
      </c>
    </row>
    <row r="29" spans="1:38" x14ac:dyDescent="0.2">
      <c r="A29" s="603"/>
      <c r="B29" s="604"/>
      <c r="C29" s="628"/>
      <c r="D29" s="628"/>
      <c r="E29" s="628"/>
      <c r="F29" s="628"/>
      <c r="G29" s="628"/>
      <c r="H29" s="628"/>
      <c r="I29" s="628"/>
      <c r="J29" s="628"/>
      <c r="K29" s="628"/>
      <c r="L29" s="628"/>
      <c r="M29" s="628"/>
      <c r="N29" s="628"/>
      <c r="O29" s="628"/>
      <c r="P29" s="628"/>
      <c r="Q29" s="628"/>
      <c r="R29" s="628"/>
      <c r="S29" s="628"/>
      <c r="T29" s="628"/>
      <c r="U29" s="628"/>
      <c r="V29" s="628"/>
      <c r="W29" s="628"/>
      <c r="X29" s="628"/>
      <c r="Y29" s="628"/>
      <c r="Z29" s="628"/>
      <c r="AA29" s="628"/>
      <c r="AB29" s="628"/>
      <c r="AC29" s="628"/>
      <c r="AD29" s="262"/>
      <c r="AE29" s="262"/>
      <c r="AF29" s="262"/>
      <c r="AG29" s="262"/>
      <c r="AH29" s="262"/>
      <c r="AI29" s="262"/>
      <c r="AJ29" s="262"/>
      <c r="AK29" s="262"/>
      <c r="AL29" s="262"/>
    </row>
    <row r="30" spans="1:38" x14ac:dyDescent="0.2">
      <c r="A30" s="603"/>
      <c r="B30" s="615" t="s">
        <v>514</v>
      </c>
      <c r="C30" s="629">
        <v>374.38353200000012</v>
      </c>
      <c r="D30" s="629">
        <v>383.38248499999997</v>
      </c>
      <c r="E30" s="629">
        <v>443.6095959999999</v>
      </c>
      <c r="F30" s="629">
        <v>439.05708599999997</v>
      </c>
      <c r="G30" s="629">
        <v>625.2758879999999</v>
      </c>
      <c r="H30" s="629">
        <v>373.38357800000006</v>
      </c>
      <c r="I30" s="629">
        <v>674.33795599999974</v>
      </c>
      <c r="J30" s="629">
        <v>782.66185400000006</v>
      </c>
      <c r="K30" s="629">
        <v>833.09052900000017</v>
      </c>
      <c r="L30" s="629">
        <v>892.95938100000035</v>
      </c>
      <c r="M30" s="629">
        <v>904.53971300000023</v>
      </c>
      <c r="N30" s="629">
        <v>896.70829500000013</v>
      </c>
      <c r="O30" s="629">
        <v>956.69886200000008</v>
      </c>
      <c r="P30" s="629">
        <v>1088.0542859999998</v>
      </c>
      <c r="Q30" s="629">
        <v>1177.4647459999996</v>
      </c>
      <c r="R30" s="629">
        <v>1297.8248400000007</v>
      </c>
      <c r="S30" s="629">
        <v>1330.238192</v>
      </c>
      <c r="T30" s="629">
        <v>1532.3753680000004</v>
      </c>
      <c r="U30" s="629">
        <v>1544.8673750000003</v>
      </c>
      <c r="V30" s="629">
        <v>1652.0041689999998</v>
      </c>
      <c r="W30" s="629">
        <v>1758.9317860000001</v>
      </c>
      <c r="X30" s="629">
        <v>1724.0918409999999</v>
      </c>
      <c r="Y30" s="629">
        <v>1900.2497669999998</v>
      </c>
      <c r="Z30" s="629">
        <v>1880.307393</v>
      </c>
      <c r="AA30" s="629">
        <v>1865.9745140000007</v>
      </c>
      <c r="AB30" s="629">
        <v>2084.6172919999999</v>
      </c>
      <c r="AC30" s="629">
        <v>2018.0299190000003</v>
      </c>
      <c r="AD30" s="629">
        <v>2092.3151990000001</v>
      </c>
      <c r="AE30" s="629">
        <v>2313.1773230000008</v>
      </c>
      <c r="AF30" s="629">
        <v>2403.8970320000003</v>
      </c>
      <c r="AG30" s="629">
        <v>2467.8542910000006</v>
      </c>
      <c r="AH30" s="629">
        <v>2576.121075999999</v>
      </c>
      <c r="AI30" s="629">
        <v>2552.2650180000001</v>
      </c>
      <c r="AJ30" s="629">
        <v>2369.9865869999999</v>
      </c>
      <c r="AK30" s="629">
        <v>2731.831138</v>
      </c>
      <c r="AL30" s="629">
        <v>3100.253784</v>
      </c>
    </row>
    <row r="31" spans="1:38" x14ac:dyDescent="0.2">
      <c r="C31" s="627"/>
      <c r="D31" s="627"/>
      <c r="E31" s="603"/>
      <c r="F31" s="603"/>
      <c r="G31" s="603"/>
      <c r="H31" s="603"/>
      <c r="I31" s="603"/>
      <c r="J31" s="528"/>
      <c r="K31" s="528"/>
      <c r="L31" s="528"/>
      <c r="M31" s="528"/>
      <c r="N31" s="528"/>
      <c r="O31" s="528"/>
      <c r="P31" s="528"/>
      <c r="Q31" s="528"/>
      <c r="R31" s="528"/>
      <c r="S31" s="528"/>
      <c r="T31" s="528"/>
      <c r="U31" s="528"/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528"/>
    </row>
    <row r="32" spans="1:38" x14ac:dyDescent="0.2">
      <c r="A32" s="622" t="s">
        <v>400</v>
      </c>
      <c r="B32" s="622"/>
      <c r="C32" s="627"/>
      <c r="D32" s="627"/>
      <c r="E32" s="603"/>
      <c r="F32" s="603"/>
      <c r="G32" s="603"/>
      <c r="H32" s="603"/>
      <c r="I32" s="603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</row>
    <row r="33" spans="1:38" x14ac:dyDescent="0.2">
      <c r="A33" s="603"/>
      <c r="B33" s="74" t="s">
        <v>141</v>
      </c>
      <c r="C33" s="628">
        <v>11.552</v>
      </c>
      <c r="D33" s="628">
        <v>12.098000000000001</v>
      </c>
      <c r="E33" s="628">
        <v>10.836842000000001</v>
      </c>
      <c r="F33" s="628">
        <v>10.713063</v>
      </c>
      <c r="G33" s="628">
        <v>9.3216000000000001</v>
      </c>
      <c r="H33" s="628">
        <v>7.7119999999999997</v>
      </c>
      <c r="I33" s="628">
        <v>10.132999999999999</v>
      </c>
      <c r="J33" s="601">
        <v>9.6745889999999992</v>
      </c>
      <c r="K33" s="601">
        <v>11.271795000000001</v>
      </c>
      <c r="L33" s="601">
        <v>11.301120000000001</v>
      </c>
      <c r="M33" s="601">
        <v>11.451531999999998</v>
      </c>
      <c r="N33" s="601">
        <v>11.813404</v>
      </c>
      <c r="O33" s="601">
        <v>11.533445</v>
      </c>
      <c r="P33" s="601">
        <v>10.978631999999999</v>
      </c>
      <c r="Q33" s="601">
        <v>10.945401</v>
      </c>
      <c r="R33" s="601">
        <v>11.681471999999999</v>
      </c>
      <c r="S33" s="601">
        <v>8.9238179999999989</v>
      </c>
      <c r="T33" s="601">
        <v>7.9110230000000001</v>
      </c>
      <c r="U33" s="630" t="s">
        <v>11</v>
      </c>
      <c r="V33" s="630" t="s">
        <v>11</v>
      </c>
      <c r="W33" s="630" t="s">
        <v>11</v>
      </c>
      <c r="X33" s="630" t="s">
        <v>11</v>
      </c>
      <c r="Y33" s="630" t="s">
        <v>7</v>
      </c>
      <c r="Z33" s="630" t="s">
        <v>7</v>
      </c>
      <c r="AA33" s="630" t="s">
        <v>7</v>
      </c>
      <c r="AB33" s="630" t="s">
        <v>7</v>
      </c>
      <c r="AC33" s="630" t="s">
        <v>7</v>
      </c>
      <c r="AD33" s="630" t="s">
        <v>7</v>
      </c>
      <c r="AE33" s="630" t="s">
        <v>7</v>
      </c>
      <c r="AF33" s="630" t="s">
        <v>7</v>
      </c>
    </row>
    <row r="34" spans="1:38" x14ac:dyDescent="0.2">
      <c r="B34" s="74" t="s">
        <v>140</v>
      </c>
      <c r="C34" s="628">
        <v>3.1840000000000002</v>
      </c>
      <c r="D34" s="628">
        <v>2.4260000000000002</v>
      </c>
      <c r="E34" s="628">
        <v>2.314638</v>
      </c>
      <c r="F34" s="628">
        <v>1.719627</v>
      </c>
      <c r="G34" s="628">
        <v>2.349945</v>
      </c>
      <c r="H34" s="628">
        <v>1.6156980000000001</v>
      </c>
      <c r="I34" s="628">
        <v>1.689514</v>
      </c>
      <c r="J34" s="601">
        <v>0.71670699999999998</v>
      </c>
      <c r="K34" s="601">
        <v>0.87482100000000007</v>
      </c>
      <c r="L34" s="601">
        <v>0.53189900000000001</v>
      </c>
      <c r="M34" s="601">
        <v>0.46225900000000003</v>
      </c>
      <c r="N34" s="601">
        <v>0.31641900000000001</v>
      </c>
      <c r="O34" s="601">
        <v>0.25123200000000001</v>
      </c>
      <c r="P34" s="601">
        <v>0.27408199999999999</v>
      </c>
      <c r="Q34" s="601">
        <v>0.26741199999999998</v>
      </c>
      <c r="R34" s="601">
        <v>9.3567999999999998E-2</v>
      </c>
      <c r="S34" s="601">
        <v>7.8482999999999997E-2</v>
      </c>
      <c r="T34" s="601">
        <v>6.3442999999999999E-2</v>
      </c>
      <c r="U34" s="630" t="s">
        <v>11</v>
      </c>
      <c r="V34" s="630" t="s">
        <v>11</v>
      </c>
      <c r="W34" s="630" t="s">
        <v>11</v>
      </c>
      <c r="X34" s="630" t="s">
        <v>11</v>
      </c>
      <c r="Y34" s="630" t="s">
        <v>7</v>
      </c>
      <c r="Z34" s="630" t="s">
        <v>7</v>
      </c>
      <c r="AA34" s="630" t="s">
        <v>7</v>
      </c>
      <c r="AB34" s="630" t="s">
        <v>7</v>
      </c>
      <c r="AC34" s="630" t="s">
        <v>7</v>
      </c>
      <c r="AD34" s="630" t="s">
        <v>7</v>
      </c>
      <c r="AE34" s="630" t="s">
        <v>7</v>
      </c>
      <c r="AF34" s="630" t="s">
        <v>7</v>
      </c>
    </row>
    <row r="35" spans="1:38" x14ac:dyDescent="0.2">
      <c r="A35" s="603"/>
      <c r="B35" s="74" t="s">
        <v>139</v>
      </c>
      <c r="C35" s="628">
        <v>2.6280000000000001</v>
      </c>
      <c r="D35" s="628">
        <v>2.5350000000000001</v>
      </c>
      <c r="E35" s="628">
        <v>2.8462449999999997</v>
      </c>
      <c r="F35" s="628">
        <v>1.9887889999999999</v>
      </c>
      <c r="G35" s="628">
        <v>1.656388</v>
      </c>
      <c r="H35" s="628">
        <v>1.7007019999999999</v>
      </c>
      <c r="I35" s="628">
        <v>1.7718150000000001</v>
      </c>
      <c r="J35" s="601">
        <v>2.5456019999999997</v>
      </c>
      <c r="K35" s="601">
        <v>2.8687910000000003</v>
      </c>
      <c r="L35" s="601">
        <v>2.7262240000000002</v>
      </c>
      <c r="M35" s="601">
        <v>2.5280619999999998</v>
      </c>
      <c r="N35" s="601">
        <v>1.3177719999999999</v>
      </c>
      <c r="O35" s="601">
        <v>1.1553800000000001</v>
      </c>
      <c r="P35" s="601">
        <v>1.236971</v>
      </c>
      <c r="Q35" s="601">
        <v>1.1719980000000001</v>
      </c>
      <c r="R35" s="601">
        <v>1.32738</v>
      </c>
      <c r="S35" s="601">
        <v>0.99080600000000008</v>
      </c>
      <c r="T35" s="601">
        <v>0.62601800000000007</v>
      </c>
      <c r="U35" s="630" t="s">
        <v>11</v>
      </c>
      <c r="V35" s="630" t="s">
        <v>11</v>
      </c>
      <c r="W35" s="630" t="s">
        <v>11</v>
      </c>
      <c r="X35" s="630" t="s">
        <v>11</v>
      </c>
      <c r="Y35" s="630" t="s">
        <v>7</v>
      </c>
      <c r="Z35" s="630" t="s">
        <v>7</v>
      </c>
      <c r="AA35" s="630" t="s">
        <v>7</v>
      </c>
      <c r="AB35" s="630" t="s">
        <v>7</v>
      </c>
      <c r="AC35" s="630" t="s">
        <v>7</v>
      </c>
      <c r="AD35" s="630" t="s">
        <v>7</v>
      </c>
      <c r="AE35" s="630" t="s">
        <v>7</v>
      </c>
      <c r="AF35" s="630" t="s">
        <v>7</v>
      </c>
    </row>
    <row r="36" spans="1:38" x14ac:dyDescent="0.2">
      <c r="A36" s="603"/>
      <c r="B36" s="74" t="s">
        <v>138</v>
      </c>
      <c r="C36" s="628">
        <v>3.5710000000000002</v>
      </c>
      <c r="D36" s="628">
        <v>3.2570000000000001</v>
      </c>
      <c r="E36" s="628">
        <v>3.119116</v>
      </c>
      <c r="F36" s="628">
        <v>2.4146589999999999</v>
      </c>
      <c r="G36" s="628">
        <v>2.9386039999999998</v>
      </c>
      <c r="H36" s="628">
        <v>4.0910000000000002</v>
      </c>
      <c r="I36" s="628">
        <v>3.2040000000000002</v>
      </c>
      <c r="J36" s="601">
        <v>3.1916979999999997</v>
      </c>
      <c r="K36" s="601">
        <v>2.5148730000000001</v>
      </c>
      <c r="L36" s="601">
        <v>1.8714150000000001</v>
      </c>
      <c r="M36" s="601">
        <v>1.3417809999999999</v>
      </c>
      <c r="N36" s="601">
        <v>0.98745099999999997</v>
      </c>
      <c r="O36" s="601">
        <v>0.91412400000000005</v>
      </c>
      <c r="P36" s="601">
        <v>0.97590200000000005</v>
      </c>
      <c r="Q36" s="601">
        <v>1.026125</v>
      </c>
      <c r="R36" s="601">
        <v>0.82033699999999998</v>
      </c>
      <c r="S36" s="601">
        <v>0.79365300000000005</v>
      </c>
      <c r="T36" s="601">
        <v>1.225762</v>
      </c>
      <c r="U36" s="630" t="s">
        <v>11</v>
      </c>
      <c r="V36" s="630" t="s">
        <v>11</v>
      </c>
      <c r="W36" s="630" t="s">
        <v>11</v>
      </c>
      <c r="X36" s="630" t="s">
        <v>11</v>
      </c>
      <c r="Y36" s="630" t="s">
        <v>7</v>
      </c>
      <c r="Z36" s="630" t="s">
        <v>7</v>
      </c>
      <c r="AA36" s="630" t="s">
        <v>7</v>
      </c>
      <c r="AB36" s="630" t="s">
        <v>7</v>
      </c>
      <c r="AC36" s="630" t="s">
        <v>7</v>
      </c>
      <c r="AD36" s="630" t="s">
        <v>7</v>
      </c>
      <c r="AE36" s="630" t="s">
        <v>7</v>
      </c>
      <c r="AF36" s="630" t="s">
        <v>7</v>
      </c>
    </row>
    <row r="37" spans="1:38" x14ac:dyDescent="0.2">
      <c r="A37" s="603"/>
      <c r="B37" s="74"/>
      <c r="C37" s="628"/>
      <c r="D37" s="628"/>
      <c r="E37" s="628"/>
      <c r="F37" s="628"/>
      <c r="G37" s="628"/>
      <c r="H37" s="628"/>
      <c r="I37" s="628"/>
      <c r="J37" s="601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30"/>
      <c r="V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</row>
    <row r="38" spans="1:38" x14ac:dyDescent="0.2">
      <c r="A38" s="603"/>
      <c r="B38" s="616" t="s">
        <v>137</v>
      </c>
      <c r="C38" s="631">
        <v>20.935000000000002</v>
      </c>
      <c r="D38" s="631">
        <v>20.316000000000003</v>
      </c>
      <c r="E38" s="631">
        <v>19.116841000000001</v>
      </c>
      <c r="F38" s="631">
        <v>16.836138000000002</v>
      </c>
      <c r="G38" s="631">
        <v>16.266537</v>
      </c>
      <c r="H38" s="631">
        <v>15.119399999999999</v>
      </c>
      <c r="I38" s="631">
        <v>16.798328999999999</v>
      </c>
      <c r="J38" s="631">
        <v>16.128595999999998</v>
      </c>
      <c r="K38" s="631">
        <v>17.530280000000001</v>
      </c>
      <c r="L38" s="631">
        <v>16.430658000000001</v>
      </c>
      <c r="M38" s="631">
        <v>15.783633999999997</v>
      </c>
      <c r="N38" s="631">
        <v>14.435046</v>
      </c>
      <c r="O38" s="631">
        <v>13.854180999999999</v>
      </c>
      <c r="P38" s="631">
        <v>13.465586999999999</v>
      </c>
      <c r="Q38" s="631">
        <v>13.410936000000001</v>
      </c>
      <c r="R38" s="631">
        <v>13.922756999999999</v>
      </c>
      <c r="S38" s="631">
        <v>10.786759999999999</v>
      </c>
      <c r="T38" s="631">
        <v>9.8262459999999994</v>
      </c>
      <c r="U38" s="617" t="s">
        <v>11</v>
      </c>
      <c r="V38" s="617" t="s">
        <v>11</v>
      </c>
      <c r="W38" s="617" t="s">
        <v>11</v>
      </c>
      <c r="X38" s="617" t="s">
        <v>11</v>
      </c>
      <c r="Y38" s="617" t="s">
        <v>11</v>
      </c>
      <c r="Z38" s="617" t="s">
        <v>11</v>
      </c>
      <c r="AA38" s="617" t="s">
        <v>11</v>
      </c>
      <c r="AB38" s="617" t="s">
        <v>11</v>
      </c>
      <c r="AC38" s="617" t="s">
        <v>11</v>
      </c>
      <c r="AD38" s="617" t="s">
        <v>11</v>
      </c>
      <c r="AE38" s="617" t="s">
        <v>11</v>
      </c>
      <c r="AF38" s="617" t="s">
        <v>11</v>
      </c>
    </row>
    <row r="39" spans="1:38" x14ac:dyDescent="0.2">
      <c r="B39" s="603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630"/>
    </row>
    <row r="40" spans="1:38" x14ac:dyDescent="0.2">
      <c r="A40" s="616" t="s">
        <v>152</v>
      </c>
      <c r="B40" s="603"/>
      <c r="C40" s="631">
        <v>473.61999700000013</v>
      </c>
      <c r="D40" s="631">
        <v>499.90379799999994</v>
      </c>
      <c r="E40" s="631">
        <v>551.75046199999997</v>
      </c>
      <c r="F40" s="631">
        <v>537.16630199999997</v>
      </c>
      <c r="G40" s="631">
        <v>716.13064099999986</v>
      </c>
      <c r="H40" s="631">
        <v>482.45354500000002</v>
      </c>
      <c r="I40" s="631">
        <v>781.36932699999966</v>
      </c>
      <c r="J40" s="631">
        <v>898.37360100000001</v>
      </c>
      <c r="K40" s="631">
        <v>953.31406000000015</v>
      </c>
      <c r="L40" s="631">
        <v>1010.3049750000004</v>
      </c>
      <c r="M40" s="631">
        <v>1020.1187180000003</v>
      </c>
      <c r="N40" s="631">
        <v>1014.9529470000002</v>
      </c>
      <c r="O40" s="631">
        <v>1073.0355890000001</v>
      </c>
      <c r="P40" s="631">
        <v>1197.0421669999998</v>
      </c>
      <c r="Q40" s="631">
        <v>1286.2835239999997</v>
      </c>
      <c r="R40" s="631">
        <v>1402.9025700000007</v>
      </c>
      <c r="S40" s="631">
        <v>1426.3616959999999</v>
      </c>
      <c r="T40" s="631">
        <v>1645.6832460000005</v>
      </c>
      <c r="U40" s="631">
        <v>1662.8202950000002</v>
      </c>
      <c r="V40" s="631">
        <v>1790.8567189999999</v>
      </c>
      <c r="W40" s="631">
        <v>1932.6501440000002</v>
      </c>
      <c r="X40" s="631">
        <v>1901.9415630000001</v>
      </c>
      <c r="Y40" s="631">
        <v>1900.2497669999998</v>
      </c>
      <c r="Z40" s="631">
        <v>1880.307393</v>
      </c>
      <c r="AA40" s="631">
        <v>1865.9745140000007</v>
      </c>
      <c r="AB40" s="631">
        <v>2084.6172919999999</v>
      </c>
      <c r="AC40" s="631">
        <v>2018.0299190000003</v>
      </c>
      <c r="AD40" s="632">
        <v>2092.3151990000001</v>
      </c>
      <c r="AE40" s="632">
        <v>2313.1773230000008</v>
      </c>
      <c r="AF40" s="632">
        <v>2403.8970320000003</v>
      </c>
      <c r="AG40" s="632">
        <v>2467.8542910000006</v>
      </c>
      <c r="AH40" s="632">
        <v>2576.121075999999</v>
      </c>
      <c r="AI40" s="632">
        <v>2552.2650180000001</v>
      </c>
      <c r="AJ40" s="632">
        <v>2369.9865869999999</v>
      </c>
      <c r="AK40" s="632">
        <v>2731.831138</v>
      </c>
      <c r="AL40" s="632">
        <v>3100.253784</v>
      </c>
    </row>
    <row r="41" spans="1:38" ht="13.5" thickBot="1" x14ac:dyDescent="0.25">
      <c r="A41" s="86"/>
      <c r="B41" s="619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</row>
    <row r="42" spans="1:38" x14ac:dyDescent="0.2">
      <c r="B42" s="226"/>
    </row>
    <row r="43" spans="1:38" x14ac:dyDescent="0.2">
      <c r="A43" s="264" t="s">
        <v>135</v>
      </c>
      <c r="B43" s="227"/>
    </row>
    <row r="44" spans="1:38" x14ac:dyDescent="0.2">
      <c r="A44" s="239" t="s">
        <v>335</v>
      </c>
      <c r="B44" s="521"/>
    </row>
    <row r="45" spans="1:38" ht="15" x14ac:dyDescent="0.2">
      <c r="A45" s="718" t="s">
        <v>534</v>
      </c>
      <c r="B45" s="719"/>
    </row>
    <row r="46" spans="1:38" x14ac:dyDescent="0.2">
      <c r="A46" s="226"/>
      <c r="B46" s="228"/>
    </row>
    <row r="47" spans="1:38" x14ac:dyDescent="0.2">
      <c r="B47" s="267"/>
    </row>
    <row r="48" spans="1:38" x14ac:dyDescent="0.2">
      <c r="B48" s="267"/>
    </row>
    <row r="49" spans="2:22" x14ac:dyDescent="0.2">
      <c r="B49" s="267"/>
    </row>
    <row r="50" spans="2:22" x14ac:dyDescent="0.2">
      <c r="B50" s="226"/>
      <c r="R50" s="222"/>
      <c r="S50" s="222"/>
      <c r="T50" s="222"/>
      <c r="U50" s="222"/>
      <c r="V50" s="222"/>
    </row>
    <row r="51" spans="2:22" x14ac:dyDescent="0.2">
      <c r="B51" s="226"/>
      <c r="R51" s="222"/>
      <c r="S51" s="222"/>
      <c r="T51" s="222"/>
      <c r="U51" s="222"/>
      <c r="V51" s="222"/>
    </row>
    <row r="52" spans="2:22" x14ac:dyDescent="0.2">
      <c r="B52" s="226"/>
      <c r="R52" s="222"/>
      <c r="S52" s="222"/>
      <c r="T52" s="222"/>
      <c r="U52" s="222"/>
      <c r="V52" s="222"/>
    </row>
    <row r="53" spans="2:22" x14ac:dyDescent="0.2">
      <c r="B53" s="226"/>
      <c r="R53" s="222"/>
      <c r="S53" s="222"/>
      <c r="T53" s="222"/>
      <c r="U53" s="222"/>
      <c r="V53" s="222"/>
    </row>
    <row r="54" spans="2:22" x14ac:dyDescent="0.2">
      <c r="B54" s="226"/>
      <c r="R54" s="222"/>
      <c r="S54" s="222"/>
      <c r="T54" s="222"/>
      <c r="U54" s="222"/>
      <c r="V54" s="222"/>
    </row>
    <row r="55" spans="2:22" x14ac:dyDescent="0.2">
      <c r="B55" s="226"/>
      <c r="R55" s="222"/>
      <c r="S55" s="222"/>
      <c r="T55" s="222"/>
      <c r="U55" s="222"/>
      <c r="V55" s="222"/>
    </row>
    <row r="56" spans="2:22" x14ac:dyDescent="0.2">
      <c r="B56" s="226"/>
      <c r="R56" s="222"/>
      <c r="S56" s="222"/>
      <c r="T56" s="222"/>
      <c r="U56" s="222"/>
      <c r="V56" s="222"/>
    </row>
    <row r="57" spans="2:22" x14ac:dyDescent="0.2">
      <c r="B57" s="226"/>
      <c r="R57" s="222"/>
      <c r="S57" s="222"/>
      <c r="T57" s="222"/>
      <c r="U57" s="222"/>
      <c r="V57" s="222"/>
    </row>
    <row r="58" spans="2:22" x14ac:dyDescent="0.2">
      <c r="B58" s="226"/>
      <c r="R58" s="222"/>
      <c r="S58" s="222"/>
      <c r="T58" s="222"/>
      <c r="U58" s="222"/>
      <c r="V58" s="222"/>
    </row>
    <row r="59" spans="2:22" x14ac:dyDescent="0.2">
      <c r="B59" s="226"/>
      <c r="R59" s="222"/>
      <c r="S59" s="222"/>
      <c r="T59" s="222"/>
      <c r="U59" s="222"/>
      <c r="V59" s="222"/>
    </row>
    <row r="60" spans="2:22" x14ac:dyDescent="0.2">
      <c r="B60" s="226"/>
      <c r="R60" s="222"/>
      <c r="S60" s="222"/>
      <c r="T60" s="222"/>
      <c r="U60" s="222"/>
      <c r="V60" s="222"/>
    </row>
    <row r="61" spans="2:22" x14ac:dyDescent="0.2">
      <c r="B61" s="226"/>
      <c r="R61" s="222"/>
      <c r="S61" s="222"/>
      <c r="T61" s="222"/>
      <c r="U61" s="222"/>
      <c r="V61" s="222"/>
    </row>
    <row r="62" spans="2:22" x14ac:dyDescent="0.2">
      <c r="B62" s="226"/>
      <c r="R62" s="222"/>
      <c r="S62" s="222"/>
      <c r="T62" s="222"/>
      <c r="U62" s="222"/>
      <c r="V62" s="222"/>
    </row>
    <row r="63" spans="2:22" x14ac:dyDescent="0.2">
      <c r="B63" s="226"/>
      <c r="R63" s="222"/>
      <c r="S63" s="222"/>
      <c r="T63" s="222"/>
      <c r="U63" s="222"/>
      <c r="V63" s="222"/>
    </row>
    <row r="64" spans="2:22" x14ac:dyDescent="0.2">
      <c r="B64" s="226"/>
      <c r="R64" s="222"/>
      <c r="S64" s="222"/>
      <c r="T64" s="222"/>
      <c r="U64" s="222"/>
      <c r="V64" s="222"/>
    </row>
    <row r="65" spans="2:22" x14ac:dyDescent="0.2">
      <c r="B65" s="226"/>
      <c r="R65" s="222"/>
      <c r="S65" s="222"/>
      <c r="T65" s="222"/>
      <c r="U65" s="222"/>
      <c r="V65" s="222"/>
    </row>
    <row r="66" spans="2:22" x14ac:dyDescent="0.2">
      <c r="B66" s="226"/>
      <c r="R66" s="222"/>
      <c r="S66" s="222"/>
      <c r="T66" s="222"/>
      <c r="U66" s="222"/>
      <c r="V66" s="222"/>
    </row>
    <row r="67" spans="2:22" x14ac:dyDescent="0.2">
      <c r="B67" s="226"/>
      <c r="R67" s="222"/>
      <c r="S67" s="222"/>
      <c r="T67" s="222"/>
      <c r="U67" s="222"/>
      <c r="V67" s="222"/>
    </row>
    <row r="68" spans="2:22" x14ac:dyDescent="0.2">
      <c r="B68" s="226"/>
      <c r="R68" s="222"/>
      <c r="S68" s="222"/>
      <c r="T68" s="222"/>
      <c r="U68" s="222"/>
      <c r="V68" s="222"/>
    </row>
    <row r="69" spans="2:22" x14ac:dyDescent="0.2">
      <c r="B69" s="226"/>
      <c r="R69" s="222"/>
      <c r="S69" s="222"/>
      <c r="T69" s="222"/>
      <c r="U69" s="222"/>
      <c r="V69" s="222"/>
    </row>
    <row r="70" spans="2:22" x14ac:dyDescent="0.2">
      <c r="B70" s="226"/>
      <c r="R70" s="222"/>
      <c r="S70" s="222"/>
      <c r="T70" s="222"/>
      <c r="U70" s="222"/>
      <c r="V70" s="222"/>
    </row>
    <row r="71" spans="2:22" x14ac:dyDescent="0.2">
      <c r="B71" s="226"/>
      <c r="R71" s="222"/>
      <c r="S71" s="222"/>
      <c r="T71" s="222"/>
      <c r="U71" s="222"/>
      <c r="V71" s="222"/>
    </row>
    <row r="72" spans="2:22" x14ac:dyDescent="0.2">
      <c r="B72" s="226"/>
      <c r="R72" s="222"/>
      <c r="S72" s="222"/>
      <c r="T72" s="222"/>
      <c r="U72" s="222"/>
      <c r="V72" s="222"/>
    </row>
    <row r="73" spans="2:22" x14ac:dyDescent="0.2">
      <c r="B73" s="226"/>
      <c r="R73" s="222"/>
      <c r="S73" s="222"/>
      <c r="T73" s="222"/>
      <c r="U73" s="222"/>
      <c r="V73" s="222"/>
    </row>
    <row r="74" spans="2:22" x14ac:dyDescent="0.2">
      <c r="B74" s="226"/>
      <c r="R74" s="222"/>
      <c r="S74" s="222"/>
      <c r="T74" s="222"/>
      <c r="U74" s="222"/>
      <c r="V74" s="222"/>
    </row>
    <row r="75" spans="2:22" x14ac:dyDescent="0.2">
      <c r="B75" s="226"/>
      <c r="R75" s="222"/>
      <c r="S75" s="222"/>
      <c r="T75" s="222"/>
      <c r="U75" s="222"/>
      <c r="V75" s="222"/>
    </row>
    <row r="76" spans="2:22" x14ac:dyDescent="0.2">
      <c r="B76" s="226"/>
      <c r="R76" s="222"/>
      <c r="S76" s="222"/>
      <c r="T76" s="222"/>
      <c r="U76" s="222"/>
      <c r="V76" s="222"/>
    </row>
    <row r="77" spans="2:22" x14ac:dyDescent="0.2">
      <c r="B77" s="226"/>
      <c r="R77" s="222"/>
      <c r="S77" s="222"/>
      <c r="T77" s="222"/>
      <c r="U77" s="222"/>
      <c r="V77" s="222"/>
    </row>
    <row r="78" spans="2:22" x14ac:dyDescent="0.2">
      <c r="B78" s="226"/>
      <c r="R78" s="222"/>
      <c r="S78" s="222"/>
      <c r="T78" s="222"/>
      <c r="U78" s="222"/>
      <c r="V78" s="222"/>
    </row>
    <row r="79" spans="2:22" x14ac:dyDescent="0.2">
      <c r="B79" s="226"/>
      <c r="R79" s="222"/>
      <c r="S79" s="222"/>
      <c r="T79" s="222"/>
      <c r="U79" s="222"/>
      <c r="V79" s="222"/>
    </row>
    <row r="80" spans="2:22" x14ac:dyDescent="0.2">
      <c r="B80" s="226"/>
      <c r="R80" s="222"/>
      <c r="S80" s="222"/>
      <c r="T80" s="222"/>
      <c r="U80" s="222"/>
      <c r="V80" s="222"/>
    </row>
    <row r="81" spans="2:22" x14ac:dyDescent="0.2">
      <c r="B81" s="226"/>
      <c r="R81" s="222"/>
      <c r="S81" s="222"/>
      <c r="T81" s="222"/>
      <c r="U81" s="222"/>
      <c r="V81" s="222"/>
    </row>
    <row r="82" spans="2:22" x14ac:dyDescent="0.2">
      <c r="B82" s="226"/>
      <c r="R82" s="222"/>
      <c r="S82" s="222"/>
      <c r="T82" s="222"/>
      <c r="U82" s="222"/>
      <c r="V82" s="222"/>
    </row>
    <row r="83" spans="2:22" x14ac:dyDescent="0.2">
      <c r="B83" s="226"/>
      <c r="R83" s="222"/>
      <c r="S83" s="222"/>
      <c r="T83" s="222"/>
      <c r="U83" s="222"/>
      <c r="V83" s="222"/>
    </row>
    <row r="84" spans="2:22" x14ac:dyDescent="0.2">
      <c r="B84" s="226"/>
      <c r="R84" s="222"/>
      <c r="S84" s="222"/>
      <c r="T84" s="222"/>
      <c r="U84" s="222"/>
      <c r="V84" s="222"/>
    </row>
    <row r="85" spans="2:22" x14ac:dyDescent="0.2">
      <c r="B85" s="226"/>
      <c r="R85" s="222"/>
      <c r="S85" s="222"/>
      <c r="T85" s="222"/>
      <c r="U85" s="222"/>
      <c r="V85" s="222"/>
    </row>
    <row r="86" spans="2:22" x14ac:dyDescent="0.2">
      <c r="B86" s="226"/>
      <c r="R86" s="222"/>
      <c r="S86" s="222"/>
      <c r="T86" s="222"/>
      <c r="U86" s="222"/>
      <c r="V86" s="222"/>
    </row>
    <row r="87" spans="2:22" x14ac:dyDescent="0.2">
      <c r="B87" s="226"/>
      <c r="R87" s="222"/>
      <c r="S87" s="222"/>
      <c r="T87" s="222"/>
      <c r="U87" s="222"/>
      <c r="V87" s="222"/>
    </row>
    <row r="88" spans="2:22" x14ac:dyDescent="0.2">
      <c r="B88" s="226"/>
      <c r="R88" s="222"/>
      <c r="S88" s="222"/>
      <c r="T88" s="222"/>
      <c r="U88" s="222"/>
      <c r="V88" s="222"/>
    </row>
    <row r="89" spans="2:22" x14ac:dyDescent="0.2">
      <c r="B89" s="226"/>
      <c r="R89" s="222"/>
      <c r="S89" s="222"/>
      <c r="T89" s="222"/>
      <c r="U89" s="222"/>
      <c r="V89" s="222"/>
    </row>
    <row r="90" spans="2:22" x14ac:dyDescent="0.2">
      <c r="B90" s="226"/>
      <c r="R90" s="222"/>
      <c r="S90" s="222"/>
      <c r="T90" s="222"/>
      <c r="U90" s="222"/>
      <c r="V90" s="222"/>
    </row>
    <row r="91" spans="2:22" x14ac:dyDescent="0.2">
      <c r="B91" s="226"/>
      <c r="R91" s="222"/>
      <c r="S91" s="222"/>
      <c r="T91" s="222"/>
      <c r="U91" s="222"/>
      <c r="V91" s="222"/>
    </row>
    <row r="92" spans="2:22" x14ac:dyDescent="0.2">
      <c r="B92" s="226"/>
      <c r="R92" s="222"/>
      <c r="S92" s="222"/>
      <c r="T92" s="222"/>
      <c r="U92" s="222"/>
      <c r="V92" s="222"/>
    </row>
    <row r="93" spans="2:22" x14ac:dyDescent="0.2">
      <c r="B93" s="226"/>
      <c r="R93" s="222"/>
      <c r="S93" s="222"/>
      <c r="T93" s="222"/>
      <c r="U93" s="222"/>
      <c r="V93" s="222"/>
    </row>
    <row r="94" spans="2:22" x14ac:dyDescent="0.2">
      <c r="B94" s="226"/>
      <c r="R94" s="222"/>
      <c r="S94" s="222"/>
      <c r="T94" s="222"/>
      <c r="U94" s="222"/>
      <c r="V94" s="222"/>
    </row>
    <row r="95" spans="2:22" x14ac:dyDescent="0.2">
      <c r="B95" s="226"/>
      <c r="R95" s="222"/>
      <c r="S95" s="222"/>
      <c r="T95" s="222"/>
      <c r="U95" s="222"/>
      <c r="V95" s="222"/>
    </row>
    <row r="96" spans="2:22" x14ac:dyDescent="0.2">
      <c r="B96" s="226"/>
      <c r="R96" s="222"/>
      <c r="S96" s="222"/>
      <c r="T96" s="222"/>
      <c r="U96" s="222"/>
      <c r="V96" s="222"/>
    </row>
    <row r="97" spans="2:22" x14ac:dyDescent="0.2">
      <c r="B97" s="226"/>
      <c r="R97" s="222"/>
      <c r="S97" s="222"/>
      <c r="T97" s="222"/>
      <c r="U97" s="222"/>
      <c r="V97" s="222"/>
    </row>
    <row r="98" spans="2:22" x14ac:dyDescent="0.2">
      <c r="B98" s="226"/>
      <c r="R98" s="222"/>
      <c r="S98" s="222"/>
      <c r="T98" s="222"/>
      <c r="U98" s="222"/>
      <c r="V98" s="222"/>
    </row>
    <row r="99" spans="2:22" x14ac:dyDescent="0.2">
      <c r="B99" s="226"/>
      <c r="R99" s="222"/>
      <c r="S99" s="222"/>
      <c r="T99" s="222"/>
      <c r="U99" s="222"/>
      <c r="V99" s="222"/>
    </row>
    <row r="100" spans="2:22" x14ac:dyDescent="0.2">
      <c r="B100" s="226"/>
      <c r="R100" s="222"/>
      <c r="S100" s="222"/>
      <c r="T100" s="222"/>
      <c r="U100" s="222"/>
      <c r="V100" s="222"/>
    </row>
    <row r="101" spans="2:22" x14ac:dyDescent="0.2">
      <c r="B101" s="226"/>
      <c r="R101" s="222"/>
      <c r="S101" s="222"/>
      <c r="T101" s="222"/>
      <c r="U101" s="222"/>
      <c r="V101" s="222"/>
    </row>
    <row r="102" spans="2:22" x14ac:dyDescent="0.2">
      <c r="B102" s="226"/>
      <c r="R102" s="222"/>
      <c r="S102" s="222"/>
      <c r="T102" s="222"/>
      <c r="U102" s="222"/>
      <c r="V102" s="222"/>
    </row>
    <row r="103" spans="2:22" x14ac:dyDescent="0.2">
      <c r="B103" s="226"/>
      <c r="R103" s="222"/>
      <c r="S103" s="222"/>
      <c r="T103" s="222"/>
      <c r="U103" s="222"/>
      <c r="V103" s="222"/>
    </row>
    <row r="104" spans="2:22" x14ac:dyDescent="0.2">
      <c r="B104" s="226"/>
      <c r="R104" s="222"/>
      <c r="S104" s="222"/>
      <c r="T104" s="222"/>
      <c r="U104" s="222"/>
      <c r="V104" s="222"/>
    </row>
    <row r="105" spans="2:22" x14ac:dyDescent="0.2">
      <c r="B105" s="226"/>
      <c r="R105" s="222"/>
      <c r="S105" s="222"/>
      <c r="T105" s="222"/>
      <c r="U105" s="222"/>
      <c r="V105" s="222"/>
    </row>
    <row r="106" spans="2:22" x14ac:dyDescent="0.2">
      <c r="B106" s="226"/>
      <c r="R106" s="222"/>
      <c r="S106" s="222"/>
      <c r="T106" s="222"/>
      <c r="U106" s="222"/>
      <c r="V106" s="222"/>
    </row>
    <row r="107" spans="2:22" x14ac:dyDescent="0.2">
      <c r="B107" s="226"/>
      <c r="R107" s="222"/>
      <c r="S107" s="222"/>
      <c r="T107" s="222"/>
      <c r="U107" s="222"/>
      <c r="V107" s="222"/>
    </row>
    <row r="108" spans="2:22" x14ac:dyDescent="0.2">
      <c r="B108" s="226"/>
      <c r="R108" s="222"/>
      <c r="S108" s="222"/>
      <c r="T108" s="222"/>
      <c r="U108" s="222"/>
      <c r="V108" s="222"/>
    </row>
    <row r="109" spans="2:22" x14ac:dyDescent="0.2">
      <c r="B109" s="226"/>
      <c r="R109" s="222"/>
      <c r="S109" s="222"/>
      <c r="T109" s="222"/>
      <c r="U109" s="222"/>
      <c r="V109" s="222"/>
    </row>
    <row r="110" spans="2:22" x14ac:dyDescent="0.2">
      <c r="B110" s="226"/>
      <c r="R110" s="222"/>
      <c r="S110" s="222"/>
      <c r="T110" s="222"/>
      <c r="U110" s="222"/>
      <c r="V110" s="222"/>
    </row>
    <row r="111" spans="2:22" x14ac:dyDescent="0.2">
      <c r="B111" s="226"/>
      <c r="R111" s="222"/>
      <c r="S111" s="222"/>
      <c r="T111" s="222"/>
      <c r="U111" s="222"/>
      <c r="V111" s="222"/>
    </row>
    <row r="112" spans="2:22" x14ac:dyDescent="0.2">
      <c r="B112" s="226"/>
      <c r="R112" s="222"/>
      <c r="S112" s="222"/>
      <c r="T112" s="222"/>
      <c r="U112" s="222"/>
      <c r="V112" s="222"/>
    </row>
    <row r="113" spans="2:22" x14ac:dyDescent="0.2">
      <c r="B113" s="226"/>
      <c r="R113" s="222"/>
      <c r="S113" s="222"/>
      <c r="T113" s="222"/>
      <c r="U113" s="222"/>
      <c r="V113" s="222"/>
    </row>
    <row r="114" spans="2:22" x14ac:dyDescent="0.2">
      <c r="B114" s="226"/>
      <c r="R114" s="222"/>
      <c r="S114" s="222"/>
      <c r="T114" s="222"/>
      <c r="U114" s="222"/>
      <c r="V114" s="222"/>
    </row>
    <row r="115" spans="2:22" x14ac:dyDescent="0.2">
      <c r="B115" s="226"/>
      <c r="R115" s="222"/>
      <c r="S115" s="222"/>
      <c r="T115" s="222"/>
      <c r="U115" s="222"/>
      <c r="V115" s="222"/>
    </row>
    <row r="116" spans="2:22" x14ac:dyDescent="0.2">
      <c r="B116" s="226"/>
      <c r="R116" s="222"/>
      <c r="S116" s="222"/>
      <c r="T116" s="222"/>
      <c r="U116" s="222"/>
      <c r="V116" s="222"/>
    </row>
    <row r="117" spans="2:22" x14ac:dyDescent="0.2">
      <c r="B117" s="226"/>
      <c r="R117" s="222"/>
      <c r="S117" s="222"/>
      <c r="T117" s="222"/>
      <c r="U117" s="222"/>
      <c r="V117" s="222"/>
    </row>
    <row r="118" spans="2:22" x14ac:dyDescent="0.2">
      <c r="B118" s="226"/>
      <c r="R118" s="222"/>
      <c r="S118" s="222"/>
      <c r="T118" s="222"/>
      <c r="U118" s="222"/>
      <c r="V118" s="222"/>
    </row>
    <row r="119" spans="2:22" x14ac:dyDescent="0.2">
      <c r="B119" s="226"/>
      <c r="R119" s="222"/>
      <c r="S119" s="222"/>
      <c r="T119" s="222"/>
      <c r="U119" s="222"/>
      <c r="V119" s="222"/>
    </row>
    <row r="120" spans="2:22" x14ac:dyDescent="0.2">
      <c r="B120" s="226"/>
      <c r="R120" s="222"/>
      <c r="S120" s="222"/>
      <c r="T120" s="222"/>
      <c r="U120" s="222"/>
      <c r="V120" s="222"/>
    </row>
    <row r="121" spans="2:22" x14ac:dyDescent="0.2">
      <c r="B121" s="226"/>
      <c r="R121" s="222"/>
      <c r="S121" s="222"/>
      <c r="T121" s="222"/>
      <c r="U121" s="222"/>
      <c r="V121" s="222"/>
    </row>
    <row r="122" spans="2:22" x14ac:dyDescent="0.2">
      <c r="B122" s="226"/>
      <c r="R122" s="222"/>
      <c r="S122" s="222"/>
      <c r="T122" s="222"/>
      <c r="U122" s="222"/>
      <c r="V122" s="222"/>
    </row>
    <row r="123" spans="2:22" x14ac:dyDescent="0.2">
      <c r="B123" s="226"/>
      <c r="R123" s="222"/>
      <c r="S123" s="222"/>
      <c r="T123" s="222"/>
      <c r="U123" s="222"/>
      <c r="V123" s="222"/>
    </row>
    <row r="124" spans="2:22" x14ac:dyDescent="0.2">
      <c r="B124" s="226"/>
      <c r="R124" s="222"/>
      <c r="S124" s="222"/>
      <c r="T124" s="222"/>
      <c r="U124" s="222"/>
      <c r="V124" s="222"/>
    </row>
    <row r="125" spans="2:22" x14ac:dyDescent="0.2">
      <c r="B125" s="226"/>
      <c r="R125" s="222"/>
      <c r="S125" s="222"/>
      <c r="T125" s="222"/>
      <c r="U125" s="222"/>
      <c r="V125" s="222"/>
    </row>
    <row r="126" spans="2:22" x14ac:dyDescent="0.2">
      <c r="B126" s="226"/>
      <c r="R126" s="222"/>
      <c r="S126" s="222"/>
      <c r="T126" s="222"/>
      <c r="U126" s="222"/>
      <c r="V126" s="222"/>
    </row>
    <row r="127" spans="2:22" x14ac:dyDescent="0.2">
      <c r="B127" s="226"/>
      <c r="R127" s="222"/>
      <c r="S127" s="222"/>
      <c r="T127" s="222"/>
      <c r="U127" s="222"/>
      <c r="V127" s="222"/>
    </row>
    <row r="128" spans="2:22" x14ac:dyDescent="0.2">
      <c r="B128" s="226"/>
      <c r="R128" s="222"/>
      <c r="S128" s="222"/>
      <c r="T128" s="222"/>
      <c r="U128" s="222"/>
      <c r="V128" s="222"/>
    </row>
    <row r="129" spans="2:22" x14ac:dyDescent="0.2">
      <c r="B129" s="226"/>
      <c r="R129" s="222"/>
      <c r="S129" s="222"/>
      <c r="T129" s="222"/>
      <c r="U129" s="222"/>
      <c r="V129" s="222"/>
    </row>
    <row r="130" spans="2:22" x14ac:dyDescent="0.2">
      <c r="B130" s="226"/>
      <c r="R130" s="222"/>
      <c r="S130" s="222"/>
      <c r="T130" s="222"/>
      <c r="U130" s="222"/>
      <c r="V130" s="222"/>
    </row>
    <row r="131" spans="2:22" x14ac:dyDescent="0.2">
      <c r="B131" s="226"/>
      <c r="R131" s="222"/>
      <c r="S131" s="222"/>
      <c r="T131" s="222"/>
      <c r="U131" s="222"/>
      <c r="V131" s="222"/>
    </row>
    <row r="132" spans="2:22" x14ac:dyDescent="0.2">
      <c r="B132" s="226"/>
      <c r="R132" s="222"/>
      <c r="S132" s="222"/>
      <c r="T132" s="222"/>
      <c r="U132" s="222"/>
      <c r="V132" s="222"/>
    </row>
    <row r="133" spans="2:22" x14ac:dyDescent="0.2">
      <c r="B133" s="226"/>
      <c r="R133" s="222"/>
      <c r="S133" s="222"/>
      <c r="T133" s="222"/>
      <c r="U133" s="222"/>
      <c r="V133" s="222"/>
    </row>
    <row r="134" spans="2:22" x14ac:dyDescent="0.2">
      <c r="B134" s="226"/>
      <c r="R134" s="222"/>
      <c r="S134" s="222"/>
      <c r="T134" s="222"/>
      <c r="U134" s="222"/>
      <c r="V134" s="222"/>
    </row>
    <row r="135" spans="2:22" x14ac:dyDescent="0.2">
      <c r="B135" s="226"/>
      <c r="R135" s="222"/>
      <c r="S135" s="222"/>
      <c r="T135" s="222"/>
      <c r="U135" s="222"/>
      <c r="V135" s="222"/>
    </row>
    <row r="136" spans="2:22" x14ac:dyDescent="0.2">
      <c r="B136" s="226"/>
      <c r="R136" s="222"/>
      <c r="S136" s="222"/>
      <c r="T136" s="222"/>
      <c r="U136" s="222"/>
      <c r="V136" s="222"/>
    </row>
    <row r="137" spans="2:22" x14ac:dyDescent="0.2">
      <c r="B137" s="226"/>
      <c r="R137" s="222"/>
      <c r="S137" s="222"/>
      <c r="T137" s="222"/>
      <c r="U137" s="222"/>
      <c r="V137" s="222"/>
    </row>
    <row r="138" spans="2:22" x14ac:dyDescent="0.2">
      <c r="B138" s="226"/>
      <c r="R138" s="222"/>
      <c r="S138" s="222"/>
      <c r="T138" s="222"/>
      <c r="U138" s="222"/>
      <c r="V138" s="222"/>
    </row>
    <row r="139" spans="2:22" x14ac:dyDescent="0.2">
      <c r="B139" s="226"/>
      <c r="R139" s="222"/>
      <c r="S139" s="222"/>
      <c r="T139" s="222"/>
      <c r="U139" s="222"/>
      <c r="V139" s="222"/>
    </row>
    <row r="140" spans="2:22" x14ac:dyDescent="0.2">
      <c r="B140" s="226"/>
      <c r="R140" s="222"/>
      <c r="S140" s="222"/>
      <c r="T140" s="222"/>
      <c r="U140" s="222"/>
      <c r="V140" s="222"/>
    </row>
    <row r="141" spans="2:22" x14ac:dyDescent="0.2">
      <c r="B141" s="226"/>
      <c r="R141" s="222"/>
      <c r="S141" s="222"/>
      <c r="T141" s="222"/>
      <c r="U141" s="222"/>
      <c r="V141" s="222"/>
    </row>
    <row r="142" spans="2:22" x14ac:dyDescent="0.2">
      <c r="B142" s="226"/>
      <c r="R142" s="222"/>
      <c r="S142" s="222"/>
      <c r="T142" s="222"/>
      <c r="U142" s="222"/>
      <c r="V142" s="222"/>
    </row>
    <row r="143" spans="2:22" x14ac:dyDescent="0.2">
      <c r="B143" s="226"/>
      <c r="R143" s="222"/>
      <c r="S143" s="222"/>
      <c r="T143" s="222"/>
      <c r="U143" s="222"/>
      <c r="V143" s="222"/>
    </row>
    <row r="144" spans="2:22" x14ac:dyDescent="0.2">
      <c r="B144" s="226"/>
      <c r="R144" s="222"/>
      <c r="S144" s="222"/>
      <c r="T144" s="222"/>
      <c r="U144" s="222"/>
      <c r="V144" s="222"/>
    </row>
    <row r="145" spans="2:22" x14ac:dyDescent="0.2">
      <c r="B145" s="226"/>
      <c r="R145" s="222"/>
      <c r="S145" s="222"/>
      <c r="T145" s="222"/>
      <c r="U145" s="222"/>
      <c r="V145" s="222"/>
    </row>
    <row r="146" spans="2:22" x14ac:dyDescent="0.2">
      <c r="B146" s="226"/>
      <c r="R146" s="222"/>
      <c r="S146" s="222"/>
      <c r="T146" s="222"/>
      <c r="U146" s="222"/>
      <c r="V146" s="222"/>
    </row>
    <row r="147" spans="2:22" x14ac:dyDescent="0.2">
      <c r="B147" s="226"/>
      <c r="R147" s="222"/>
      <c r="S147" s="222"/>
      <c r="T147" s="222"/>
      <c r="U147" s="222"/>
      <c r="V147" s="222"/>
    </row>
    <row r="148" spans="2:22" x14ac:dyDescent="0.2">
      <c r="B148" s="226"/>
      <c r="R148" s="222"/>
      <c r="S148" s="222"/>
      <c r="T148" s="222"/>
      <c r="U148" s="222"/>
      <c r="V148" s="222"/>
    </row>
    <row r="149" spans="2:22" x14ac:dyDescent="0.2">
      <c r="B149" s="226"/>
      <c r="R149" s="222"/>
      <c r="S149" s="222"/>
      <c r="T149" s="222"/>
      <c r="U149" s="222"/>
      <c r="V149" s="222"/>
    </row>
    <row r="150" spans="2:22" x14ac:dyDescent="0.2">
      <c r="B150" s="226"/>
      <c r="R150" s="222"/>
      <c r="S150" s="222"/>
      <c r="T150" s="222"/>
      <c r="U150" s="222"/>
      <c r="V150" s="222"/>
    </row>
    <row r="151" spans="2:22" x14ac:dyDescent="0.2">
      <c r="B151" s="226"/>
      <c r="R151" s="222"/>
      <c r="S151" s="222"/>
      <c r="T151" s="222"/>
      <c r="U151" s="222"/>
      <c r="V151" s="222"/>
    </row>
    <row r="152" spans="2:22" x14ac:dyDescent="0.2">
      <c r="B152" s="226"/>
      <c r="R152" s="222"/>
      <c r="S152" s="222"/>
      <c r="T152" s="222"/>
      <c r="U152" s="222"/>
      <c r="V152" s="222"/>
    </row>
    <row r="153" spans="2:22" x14ac:dyDescent="0.2">
      <c r="B153" s="226"/>
      <c r="R153" s="222"/>
      <c r="S153" s="222"/>
      <c r="T153" s="222"/>
      <c r="U153" s="222"/>
      <c r="V153" s="222"/>
    </row>
    <row r="154" spans="2:22" x14ac:dyDescent="0.2">
      <c r="B154" s="226"/>
      <c r="R154" s="222"/>
      <c r="S154" s="222"/>
      <c r="T154" s="222"/>
      <c r="U154" s="222"/>
      <c r="V154" s="222"/>
    </row>
    <row r="155" spans="2:22" x14ac:dyDescent="0.2">
      <c r="B155" s="226"/>
      <c r="R155" s="222"/>
      <c r="S155" s="222"/>
      <c r="T155" s="222"/>
      <c r="U155" s="222"/>
      <c r="V155" s="222"/>
    </row>
    <row r="156" spans="2:22" x14ac:dyDescent="0.2">
      <c r="B156" s="226"/>
      <c r="R156" s="222"/>
      <c r="S156" s="222"/>
      <c r="T156" s="222"/>
      <c r="U156" s="222"/>
      <c r="V156" s="222"/>
    </row>
    <row r="157" spans="2:22" x14ac:dyDescent="0.2">
      <c r="B157" s="226"/>
      <c r="R157" s="222"/>
      <c r="S157" s="222"/>
      <c r="T157" s="222"/>
      <c r="U157" s="222"/>
      <c r="V157" s="222"/>
    </row>
    <row r="158" spans="2:22" x14ac:dyDescent="0.2">
      <c r="B158" s="226"/>
      <c r="R158" s="222"/>
      <c r="S158" s="222"/>
      <c r="T158" s="222"/>
      <c r="U158" s="222"/>
      <c r="V158" s="222"/>
    </row>
    <row r="159" spans="2:22" x14ac:dyDescent="0.2">
      <c r="B159" s="226"/>
      <c r="R159" s="222"/>
      <c r="S159" s="222"/>
      <c r="T159" s="222"/>
      <c r="U159" s="222"/>
      <c r="V159" s="222"/>
    </row>
    <row r="160" spans="2:22" x14ac:dyDescent="0.2">
      <c r="B160" s="226"/>
      <c r="R160" s="222"/>
      <c r="S160" s="222"/>
      <c r="T160" s="222"/>
      <c r="U160" s="222"/>
      <c r="V160" s="222"/>
    </row>
    <row r="161" spans="2:22" x14ac:dyDescent="0.2">
      <c r="B161" s="226"/>
      <c r="R161" s="222"/>
      <c r="S161" s="222"/>
      <c r="T161" s="222"/>
      <c r="U161" s="222"/>
      <c r="V161" s="222"/>
    </row>
    <row r="162" spans="2:22" x14ac:dyDescent="0.2">
      <c r="B162" s="226"/>
      <c r="R162" s="222"/>
      <c r="S162" s="222"/>
      <c r="T162" s="222"/>
      <c r="U162" s="222"/>
      <c r="V162" s="222"/>
    </row>
    <row r="163" spans="2:22" x14ac:dyDescent="0.2">
      <c r="B163" s="226"/>
      <c r="R163" s="222"/>
      <c r="S163" s="222"/>
      <c r="T163" s="222"/>
      <c r="U163" s="222"/>
      <c r="V163" s="222"/>
    </row>
    <row r="164" spans="2:22" x14ac:dyDescent="0.2">
      <c r="B164" s="226"/>
      <c r="R164" s="222"/>
      <c r="S164" s="222"/>
      <c r="T164" s="222"/>
      <c r="U164" s="222"/>
      <c r="V164" s="222"/>
    </row>
    <row r="165" spans="2:22" x14ac:dyDescent="0.2">
      <c r="B165" s="226"/>
      <c r="R165" s="222"/>
      <c r="S165" s="222"/>
      <c r="T165" s="222"/>
      <c r="U165" s="222"/>
      <c r="V165" s="222"/>
    </row>
    <row r="166" spans="2:22" x14ac:dyDescent="0.2">
      <c r="B166" s="226"/>
      <c r="R166" s="222"/>
      <c r="S166" s="222"/>
      <c r="T166" s="222"/>
      <c r="U166" s="222"/>
      <c r="V166" s="222"/>
    </row>
    <row r="167" spans="2:22" x14ac:dyDescent="0.2">
      <c r="B167" s="226"/>
      <c r="R167" s="222"/>
      <c r="S167" s="222"/>
      <c r="T167" s="222"/>
      <c r="U167" s="222"/>
      <c r="V167" s="222"/>
    </row>
    <row r="168" spans="2:22" x14ac:dyDescent="0.2">
      <c r="B168" s="226"/>
      <c r="R168" s="222"/>
      <c r="S168" s="222"/>
      <c r="T168" s="222"/>
      <c r="U168" s="222"/>
      <c r="V168" s="222"/>
    </row>
    <row r="169" spans="2:22" x14ac:dyDescent="0.2">
      <c r="B169" s="226"/>
      <c r="R169" s="222"/>
      <c r="S169" s="222"/>
      <c r="T169" s="222"/>
      <c r="U169" s="222"/>
      <c r="V169" s="222"/>
    </row>
    <row r="170" spans="2:22" x14ac:dyDescent="0.2">
      <c r="B170" s="226"/>
      <c r="R170" s="222"/>
      <c r="S170" s="222"/>
      <c r="T170" s="222"/>
      <c r="U170" s="222"/>
      <c r="V170" s="222"/>
    </row>
    <row r="171" spans="2:22" x14ac:dyDescent="0.2">
      <c r="B171" s="226"/>
      <c r="R171" s="222"/>
      <c r="S171" s="222"/>
      <c r="T171" s="222"/>
      <c r="U171" s="222"/>
      <c r="V171" s="222"/>
    </row>
    <row r="172" spans="2:22" x14ac:dyDescent="0.2">
      <c r="B172" s="226"/>
      <c r="R172" s="222"/>
      <c r="S172" s="222"/>
      <c r="T172" s="222"/>
      <c r="U172" s="222"/>
      <c r="V172" s="222"/>
    </row>
    <row r="173" spans="2:22" x14ac:dyDescent="0.2">
      <c r="B173" s="226"/>
      <c r="R173" s="222"/>
      <c r="S173" s="222"/>
      <c r="T173" s="222"/>
      <c r="U173" s="222"/>
      <c r="V173" s="222"/>
    </row>
    <row r="174" spans="2:22" x14ac:dyDescent="0.2">
      <c r="B174" s="226"/>
      <c r="R174" s="222"/>
      <c r="S174" s="222"/>
      <c r="T174" s="222"/>
      <c r="U174" s="222"/>
      <c r="V174" s="222"/>
    </row>
    <row r="175" spans="2:22" x14ac:dyDescent="0.2">
      <c r="B175" s="226"/>
      <c r="R175" s="222"/>
      <c r="S175" s="222"/>
      <c r="T175" s="222"/>
      <c r="U175" s="222"/>
      <c r="V175" s="222"/>
    </row>
    <row r="176" spans="2:22" x14ac:dyDescent="0.2">
      <c r="B176" s="226"/>
      <c r="R176" s="222"/>
      <c r="S176" s="222"/>
      <c r="T176" s="222"/>
      <c r="U176" s="222"/>
      <c r="V176" s="222"/>
    </row>
    <row r="177" spans="2:22" x14ac:dyDescent="0.2">
      <c r="B177" s="226"/>
      <c r="R177" s="222"/>
      <c r="S177" s="222"/>
      <c r="T177" s="222"/>
      <c r="U177" s="222"/>
      <c r="V177" s="222"/>
    </row>
    <row r="178" spans="2:22" x14ac:dyDescent="0.2">
      <c r="B178" s="226"/>
      <c r="R178" s="222"/>
      <c r="S178" s="222"/>
      <c r="T178" s="222"/>
      <c r="U178" s="222"/>
      <c r="V178" s="222"/>
    </row>
    <row r="179" spans="2:22" x14ac:dyDescent="0.2">
      <c r="B179" s="226"/>
      <c r="R179" s="222"/>
      <c r="S179" s="222"/>
      <c r="T179" s="222"/>
      <c r="U179" s="222"/>
      <c r="V179" s="222"/>
    </row>
    <row r="180" spans="2:22" x14ac:dyDescent="0.2">
      <c r="B180" s="226"/>
      <c r="R180" s="222"/>
      <c r="S180" s="222"/>
      <c r="T180" s="222"/>
      <c r="U180" s="222"/>
      <c r="V180" s="222"/>
    </row>
    <row r="181" spans="2:22" x14ac:dyDescent="0.2">
      <c r="B181" s="226"/>
      <c r="R181" s="222"/>
      <c r="S181" s="222"/>
      <c r="T181" s="222"/>
      <c r="U181" s="222"/>
      <c r="V181" s="222"/>
    </row>
    <row r="182" spans="2:22" x14ac:dyDescent="0.2">
      <c r="B182" s="226"/>
      <c r="R182" s="222"/>
      <c r="S182" s="222"/>
      <c r="T182" s="222"/>
      <c r="U182" s="222"/>
      <c r="V182" s="222"/>
    </row>
    <row r="183" spans="2:22" x14ac:dyDescent="0.2">
      <c r="B183" s="226"/>
      <c r="R183" s="222"/>
      <c r="S183" s="222"/>
      <c r="T183" s="222"/>
      <c r="U183" s="222"/>
      <c r="V183" s="222"/>
    </row>
    <row r="184" spans="2:22" x14ac:dyDescent="0.2">
      <c r="B184" s="226"/>
      <c r="R184" s="222"/>
      <c r="S184" s="222"/>
      <c r="T184" s="222"/>
      <c r="U184" s="222"/>
      <c r="V184" s="222"/>
    </row>
    <row r="185" spans="2:22" x14ac:dyDescent="0.2">
      <c r="B185" s="226"/>
      <c r="R185" s="222"/>
      <c r="S185" s="222"/>
      <c r="T185" s="222"/>
      <c r="U185" s="222"/>
      <c r="V185" s="222"/>
    </row>
    <row r="186" spans="2:22" x14ac:dyDescent="0.2">
      <c r="B186" s="226"/>
      <c r="R186" s="222"/>
      <c r="S186" s="222"/>
      <c r="T186" s="222"/>
      <c r="U186" s="222"/>
      <c r="V186" s="222"/>
    </row>
    <row r="187" spans="2:22" x14ac:dyDescent="0.2">
      <c r="B187" s="226"/>
      <c r="R187" s="222"/>
      <c r="S187" s="222"/>
      <c r="T187" s="222"/>
      <c r="U187" s="222"/>
      <c r="V187" s="222"/>
    </row>
    <row r="188" spans="2:22" x14ac:dyDescent="0.2">
      <c r="B188" s="226"/>
      <c r="R188" s="222"/>
      <c r="S188" s="222"/>
      <c r="T188" s="222"/>
      <c r="U188" s="222"/>
      <c r="V188" s="222"/>
    </row>
    <row r="189" spans="2:22" x14ac:dyDescent="0.2">
      <c r="B189" s="226"/>
      <c r="R189" s="222"/>
      <c r="S189" s="222"/>
      <c r="T189" s="222"/>
      <c r="U189" s="222"/>
      <c r="V189" s="222"/>
    </row>
    <row r="190" spans="2:22" x14ac:dyDescent="0.2">
      <c r="B190" s="226"/>
      <c r="R190" s="222"/>
      <c r="S190" s="222"/>
      <c r="T190" s="222"/>
      <c r="U190" s="222"/>
      <c r="V190" s="222"/>
    </row>
    <row r="191" spans="2:22" x14ac:dyDescent="0.2">
      <c r="B191" s="226"/>
      <c r="R191" s="222"/>
      <c r="S191" s="222"/>
      <c r="T191" s="222"/>
      <c r="U191" s="222"/>
      <c r="V191" s="222"/>
    </row>
    <row r="192" spans="2:22" x14ac:dyDescent="0.2">
      <c r="B192" s="226"/>
      <c r="R192" s="222"/>
      <c r="S192" s="222"/>
      <c r="T192" s="222"/>
      <c r="U192" s="222"/>
      <c r="V192" s="222"/>
    </row>
    <row r="193" spans="2:22" x14ac:dyDescent="0.2">
      <c r="B193" s="226"/>
      <c r="R193" s="222"/>
      <c r="S193" s="222"/>
      <c r="T193" s="222"/>
      <c r="U193" s="222"/>
      <c r="V193" s="222"/>
    </row>
    <row r="194" spans="2:22" x14ac:dyDescent="0.2">
      <c r="B194" s="226"/>
      <c r="R194" s="222"/>
      <c r="S194" s="222"/>
      <c r="T194" s="222"/>
      <c r="U194" s="222"/>
      <c r="V194" s="222"/>
    </row>
    <row r="195" spans="2:22" x14ac:dyDescent="0.2">
      <c r="B195" s="226"/>
      <c r="R195" s="222"/>
      <c r="S195" s="222"/>
      <c r="T195" s="222"/>
      <c r="U195" s="222"/>
      <c r="V195" s="222"/>
    </row>
    <row r="196" spans="2:22" x14ac:dyDescent="0.2">
      <c r="B196" s="226"/>
      <c r="R196" s="222"/>
      <c r="S196" s="222"/>
      <c r="T196" s="222"/>
      <c r="U196" s="222"/>
      <c r="V196" s="222"/>
    </row>
    <row r="197" spans="2:22" x14ac:dyDescent="0.2">
      <c r="B197" s="226"/>
      <c r="R197" s="222"/>
      <c r="S197" s="222"/>
      <c r="T197" s="222"/>
      <c r="U197" s="222"/>
      <c r="V197" s="222"/>
    </row>
    <row r="198" spans="2:22" x14ac:dyDescent="0.2">
      <c r="B198" s="226"/>
      <c r="R198" s="222"/>
      <c r="S198" s="222"/>
      <c r="T198" s="222"/>
      <c r="U198" s="222"/>
      <c r="V198" s="222"/>
    </row>
    <row r="199" spans="2:22" x14ac:dyDescent="0.2">
      <c r="B199" s="226"/>
      <c r="R199" s="222"/>
      <c r="S199" s="222"/>
      <c r="T199" s="222"/>
      <c r="U199" s="222"/>
      <c r="V199" s="222"/>
    </row>
    <row r="200" spans="2:22" x14ac:dyDescent="0.2">
      <c r="B200" s="226"/>
      <c r="R200" s="222"/>
      <c r="S200" s="222"/>
      <c r="T200" s="222"/>
      <c r="U200" s="222"/>
      <c r="V200" s="222"/>
    </row>
    <row r="201" spans="2:22" x14ac:dyDescent="0.2">
      <c r="B201" s="226"/>
      <c r="R201" s="222"/>
      <c r="S201" s="222"/>
      <c r="T201" s="222"/>
      <c r="U201" s="222"/>
      <c r="V201" s="222"/>
    </row>
    <row r="202" spans="2:22" x14ac:dyDescent="0.2">
      <c r="B202" s="226"/>
      <c r="R202" s="222"/>
      <c r="S202" s="222"/>
      <c r="T202" s="222"/>
      <c r="U202" s="222"/>
      <c r="V202" s="222"/>
    </row>
    <row r="203" spans="2:22" x14ac:dyDescent="0.2">
      <c r="B203" s="226"/>
      <c r="R203" s="222"/>
      <c r="S203" s="222"/>
      <c r="T203" s="222"/>
      <c r="U203" s="222"/>
      <c r="V203" s="222"/>
    </row>
    <row r="204" spans="2:22" x14ac:dyDescent="0.2">
      <c r="B204" s="226"/>
      <c r="R204" s="222"/>
      <c r="S204" s="222"/>
      <c r="T204" s="222"/>
      <c r="U204" s="222"/>
      <c r="V204" s="222"/>
    </row>
    <row r="205" spans="2:22" x14ac:dyDescent="0.2">
      <c r="B205" s="226"/>
      <c r="R205" s="222"/>
      <c r="S205" s="222"/>
      <c r="T205" s="222"/>
      <c r="U205" s="222"/>
      <c r="V205" s="222"/>
    </row>
    <row r="206" spans="2:22" x14ac:dyDescent="0.2">
      <c r="B206" s="226"/>
      <c r="R206" s="222"/>
      <c r="S206" s="222"/>
      <c r="T206" s="222"/>
      <c r="U206" s="222"/>
      <c r="V206" s="222"/>
    </row>
    <row r="207" spans="2:22" x14ac:dyDescent="0.2">
      <c r="B207" s="226"/>
      <c r="R207" s="222"/>
      <c r="S207" s="222"/>
      <c r="T207" s="222"/>
      <c r="U207" s="222"/>
      <c r="V207" s="222"/>
    </row>
    <row r="208" spans="2:22" x14ac:dyDescent="0.2">
      <c r="B208" s="226"/>
      <c r="R208" s="222"/>
      <c r="S208" s="222"/>
      <c r="T208" s="222"/>
      <c r="U208" s="222"/>
      <c r="V208" s="222"/>
    </row>
    <row r="209" spans="2:22" x14ac:dyDescent="0.2">
      <c r="B209" s="226"/>
      <c r="R209" s="222"/>
      <c r="S209" s="222"/>
      <c r="T209" s="222"/>
      <c r="U209" s="222"/>
      <c r="V209" s="222"/>
    </row>
    <row r="210" spans="2:22" x14ac:dyDescent="0.2">
      <c r="B210" s="226"/>
      <c r="R210" s="222"/>
      <c r="S210" s="222"/>
      <c r="T210" s="222"/>
      <c r="U210" s="222"/>
      <c r="V210" s="222"/>
    </row>
    <row r="211" spans="2:22" x14ac:dyDescent="0.2">
      <c r="B211" s="226"/>
      <c r="R211" s="222"/>
      <c r="S211" s="222"/>
      <c r="T211" s="222"/>
      <c r="U211" s="222"/>
      <c r="V211" s="222"/>
    </row>
    <row r="212" spans="2:22" x14ac:dyDescent="0.2">
      <c r="B212" s="226"/>
      <c r="R212" s="222"/>
      <c r="S212" s="222"/>
      <c r="T212" s="222"/>
      <c r="U212" s="222"/>
      <c r="V212" s="222"/>
    </row>
    <row r="213" spans="2:22" x14ac:dyDescent="0.2">
      <c r="B213" s="226"/>
      <c r="R213" s="222"/>
      <c r="S213" s="222"/>
      <c r="T213" s="222"/>
      <c r="U213" s="222"/>
      <c r="V213" s="222"/>
    </row>
    <row r="214" spans="2:22" x14ac:dyDescent="0.2">
      <c r="B214" s="226"/>
      <c r="R214" s="222"/>
      <c r="S214" s="222"/>
      <c r="T214" s="222"/>
      <c r="U214" s="222"/>
      <c r="V214" s="222"/>
    </row>
    <row r="215" spans="2:22" x14ac:dyDescent="0.2">
      <c r="B215" s="226"/>
      <c r="R215" s="222"/>
      <c r="S215" s="222"/>
      <c r="T215" s="222"/>
      <c r="U215" s="222"/>
      <c r="V215" s="222"/>
    </row>
    <row r="216" spans="2:22" x14ac:dyDescent="0.2">
      <c r="B216" s="226"/>
      <c r="R216" s="222"/>
      <c r="S216" s="222"/>
      <c r="T216" s="222"/>
      <c r="U216" s="222"/>
      <c r="V216" s="222"/>
    </row>
    <row r="217" spans="2:22" x14ac:dyDescent="0.2">
      <c r="B217" s="226"/>
      <c r="R217" s="222"/>
      <c r="S217" s="222"/>
      <c r="T217" s="222"/>
      <c r="U217" s="222"/>
      <c r="V217" s="222"/>
    </row>
    <row r="218" spans="2:22" x14ac:dyDescent="0.2">
      <c r="B218" s="226"/>
      <c r="R218" s="222"/>
      <c r="S218" s="222"/>
      <c r="T218" s="222"/>
      <c r="U218" s="222"/>
      <c r="V218" s="222"/>
    </row>
    <row r="219" spans="2:22" x14ac:dyDescent="0.2">
      <c r="B219" s="226"/>
      <c r="R219" s="222"/>
      <c r="S219" s="222"/>
      <c r="T219" s="222"/>
      <c r="U219" s="222"/>
      <c r="V219" s="222"/>
    </row>
    <row r="220" spans="2:22" x14ac:dyDescent="0.2">
      <c r="B220" s="226"/>
      <c r="R220" s="222"/>
      <c r="S220" s="222"/>
      <c r="T220" s="222"/>
      <c r="U220" s="222"/>
      <c r="V220" s="222"/>
    </row>
    <row r="221" spans="2:22" x14ac:dyDescent="0.2">
      <c r="B221" s="226"/>
      <c r="R221" s="222"/>
      <c r="S221" s="222"/>
      <c r="T221" s="222"/>
      <c r="U221" s="222"/>
      <c r="V221" s="222"/>
    </row>
    <row r="222" spans="2:22" x14ac:dyDescent="0.2">
      <c r="B222" s="226"/>
      <c r="R222" s="222"/>
      <c r="S222" s="222"/>
      <c r="T222" s="222"/>
      <c r="U222" s="222"/>
      <c r="V222" s="222"/>
    </row>
    <row r="223" spans="2:22" x14ac:dyDescent="0.2">
      <c r="B223" s="226"/>
      <c r="R223" s="222"/>
      <c r="S223" s="222"/>
      <c r="T223" s="222"/>
      <c r="U223" s="222"/>
      <c r="V223" s="222"/>
    </row>
    <row r="224" spans="2:22" x14ac:dyDescent="0.2">
      <c r="B224" s="226"/>
      <c r="R224" s="222"/>
      <c r="S224" s="222"/>
      <c r="T224" s="222"/>
      <c r="U224" s="222"/>
      <c r="V224" s="222"/>
    </row>
    <row r="225" spans="2:22" x14ac:dyDescent="0.2">
      <c r="B225" s="226"/>
      <c r="R225" s="222"/>
      <c r="S225" s="222"/>
      <c r="T225" s="222"/>
      <c r="U225" s="222"/>
      <c r="V225" s="222"/>
    </row>
    <row r="226" spans="2:22" x14ac:dyDescent="0.2">
      <c r="B226" s="226"/>
      <c r="R226" s="222"/>
      <c r="S226" s="222"/>
      <c r="T226" s="222"/>
      <c r="U226" s="222"/>
      <c r="V226" s="222"/>
    </row>
    <row r="227" spans="2:22" x14ac:dyDescent="0.2">
      <c r="B227" s="226"/>
      <c r="R227" s="222"/>
      <c r="S227" s="222"/>
      <c r="T227" s="222"/>
      <c r="U227" s="222"/>
      <c r="V227" s="222"/>
    </row>
    <row r="228" spans="2:22" x14ac:dyDescent="0.2">
      <c r="B228" s="226"/>
      <c r="R228" s="222"/>
      <c r="S228" s="222"/>
      <c r="T228" s="222"/>
      <c r="U228" s="222"/>
      <c r="V228" s="222"/>
    </row>
    <row r="229" spans="2:22" x14ac:dyDescent="0.2">
      <c r="B229" s="226"/>
      <c r="R229" s="222"/>
      <c r="S229" s="222"/>
      <c r="T229" s="222"/>
      <c r="U229" s="222"/>
      <c r="V229" s="222"/>
    </row>
    <row r="230" spans="2:22" x14ac:dyDescent="0.2">
      <c r="B230" s="226"/>
      <c r="R230" s="222"/>
      <c r="S230" s="222"/>
      <c r="T230" s="222"/>
      <c r="U230" s="222"/>
      <c r="V230" s="222"/>
    </row>
    <row r="231" spans="2:22" x14ac:dyDescent="0.2">
      <c r="B231" s="226"/>
      <c r="R231" s="222"/>
      <c r="S231" s="222"/>
      <c r="T231" s="222"/>
      <c r="U231" s="222"/>
      <c r="V231" s="222"/>
    </row>
    <row r="232" spans="2:22" x14ac:dyDescent="0.2">
      <c r="B232" s="226"/>
      <c r="R232" s="222"/>
      <c r="S232" s="222"/>
      <c r="T232" s="222"/>
      <c r="U232" s="222"/>
      <c r="V232" s="222"/>
    </row>
    <row r="233" spans="2:22" x14ac:dyDescent="0.2">
      <c r="B233" s="226"/>
      <c r="R233" s="222"/>
      <c r="S233" s="222"/>
      <c r="T233" s="222"/>
      <c r="U233" s="222"/>
      <c r="V233" s="222"/>
    </row>
    <row r="234" spans="2:22" x14ac:dyDescent="0.2">
      <c r="B234" s="226"/>
      <c r="R234" s="222"/>
      <c r="S234" s="222"/>
      <c r="T234" s="222"/>
      <c r="U234" s="222"/>
      <c r="V234" s="222"/>
    </row>
    <row r="235" spans="2:22" x14ac:dyDescent="0.2">
      <c r="B235" s="226"/>
      <c r="R235" s="222"/>
      <c r="S235" s="222"/>
      <c r="T235" s="222"/>
      <c r="U235" s="222"/>
      <c r="V235" s="222"/>
    </row>
    <row r="236" spans="2:22" x14ac:dyDescent="0.2">
      <c r="B236" s="226"/>
      <c r="R236" s="222"/>
      <c r="S236" s="222"/>
      <c r="T236" s="222"/>
      <c r="U236" s="222"/>
      <c r="V236" s="222"/>
    </row>
    <row r="237" spans="2:22" x14ac:dyDescent="0.2">
      <c r="B237" s="226"/>
      <c r="R237" s="222"/>
      <c r="S237" s="222"/>
      <c r="T237" s="222"/>
      <c r="U237" s="222"/>
      <c r="V237" s="222"/>
    </row>
    <row r="238" spans="2:22" x14ac:dyDescent="0.2">
      <c r="B238" s="226"/>
      <c r="R238" s="222"/>
      <c r="S238" s="222"/>
      <c r="T238" s="222"/>
      <c r="U238" s="222"/>
      <c r="V238" s="222"/>
    </row>
    <row r="239" spans="2:22" x14ac:dyDescent="0.2">
      <c r="B239" s="226"/>
      <c r="R239" s="222"/>
      <c r="S239" s="222"/>
      <c r="T239" s="222"/>
      <c r="U239" s="222"/>
      <c r="V239" s="222"/>
    </row>
    <row r="240" spans="2:22" x14ac:dyDescent="0.2">
      <c r="B240" s="226"/>
      <c r="R240" s="222"/>
      <c r="S240" s="222"/>
      <c r="T240" s="222"/>
      <c r="U240" s="222"/>
      <c r="V240" s="222"/>
    </row>
    <row r="241" spans="2:22" x14ac:dyDescent="0.2">
      <c r="B241" s="226"/>
      <c r="R241" s="222"/>
      <c r="S241" s="222"/>
      <c r="T241" s="222"/>
      <c r="U241" s="222"/>
      <c r="V241" s="222"/>
    </row>
    <row r="242" spans="2:22" x14ac:dyDescent="0.2">
      <c r="B242" s="226"/>
      <c r="R242" s="222"/>
      <c r="S242" s="222"/>
      <c r="T242" s="222"/>
      <c r="U242" s="222"/>
      <c r="V242" s="222"/>
    </row>
    <row r="243" spans="2:22" x14ac:dyDescent="0.2">
      <c r="B243" s="226"/>
      <c r="R243" s="222"/>
      <c r="S243" s="222"/>
      <c r="T243" s="222"/>
      <c r="U243" s="222"/>
      <c r="V243" s="222"/>
    </row>
    <row r="244" spans="2:22" x14ac:dyDescent="0.2">
      <c r="B244" s="226"/>
      <c r="R244" s="222"/>
      <c r="S244" s="222"/>
      <c r="T244" s="222"/>
      <c r="U244" s="222"/>
      <c r="V244" s="222"/>
    </row>
    <row r="245" spans="2:22" x14ac:dyDescent="0.2">
      <c r="B245" s="226"/>
      <c r="R245" s="222"/>
      <c r="S245" s="222"/>
      <c r="T245" s="222"/>
      <c r="U245" s="222"/>
      <c r="V245" s="222"/>
    </row>
    <row r="246" spans="2:22" x14ac:dyDescent="0.2">
      <c r="B246" s="226"/>
      <c r="R246" s="222"/>
      <c r="S246" s="222"/>
      <c r="T246" s="222"/>
      <c r="U246" s="222"/>
      <c r="V246" s="222"/>
    </row>
    <row r="247" spans="2:22" x14ac:dyDescent="0.2">
      <c r="B247" s="226"/>
      <c r="R247" s="222"/>
      <c r="S247" s="222"/>
      <c r="T247" s="222"/>
      <c r="U247" s="222"/>
      <c r="V247" s="222"/>
    </row>
    <row r="248" spans="2:22" x14ac:dyDescent="0.2">
      <c r="B248" s="226"/>
      <c r="R248" s="222"/>
      <c r="S248" s="222"/>
      <c r="T248" s="222"/>
      <c r="U248" s="222"/>
      <c r="V248" s="222"/>
    </row>
    <row r="249" spans="2:22" x14ac:dyDescent="0.2">
      <c r="B249" s="226"/>
      <c r="R249" s="222"/>
      <c r="S249" s="222"/>
      <c r="T249" s="222"/>
      <c r="U249" s="222"/>
      <c r="V249" s="222"/>
    </row>
    <row r="250" spans="2:22" x14ac:dyDescent="0.2">
      <c r="B250" s="226"/>
      <c r="R250" s="222"/>
      <c r="S250" s="222"/>
      <c r="T250" s="222"/>
      <c r="U250" s="222"/>
      <c r="V250" s="222"/>
    </row>
    <row r="251" spans="2:22" x14ac:dyDescent="0.2">
      <c r="B251" s="226"/>
      <c r="R251" s="222"/>
      <c r="S251" s="222"/>
      <c r="T251" s="222"/>
      <c r="U251" s="222"/>
      <c r="V251" s="222"/>
    </row>
    <row r="252" spans="2:22" x14ac:dyDescent="0.2">
      <c r="B252" s="226"/>
      <c r="R252" s="222"/>
      <c r="S252" s="222"/>
      <c r="T252" s="222"/>
      <c r="U252" s="222"/>
      <c r="V252" s="222"/>
    </row>
    <row r="253" spans="2:22" x14ac:dyDescent="0.2">
      <c r="B253" s="226"/>
      <c r="R253" s="222"/>
      <c r="S253" s="222"/>
      <c r="T253" s="222"/>
      <c r="U253" s="222"/>
      <c r="V253" s="222"/>
    </row>
    <row r="254" spans="2:22" x14ac:dyDescent="0.2">
      <c r="B254" s="226"/>
      <c r="R254" s="222"/>
      <c r="S254" s="222"/>
      <c r="T254" s="222"/>
      <c r="U254" s="222"/>
      <c r="V254" s="222"/>
    </row>
    <row r="255" spans="2:22" x14ac:dyDescent="0.2">
      <c r="B255" s="226"/>
      <c r="R255" s="222"/>
      <c r="S255" s="222"/>
      <c r="T255" s="222"/>
      <c r="U255" s="222"/>
      <c r="V255" s="222"/>
    </row>
    <row r="256" spans="2:22" x14ac:dyDescent="0.2">
      <c r="B256" s="226"/>
      <c r="R256" s="222"/>
      <c r="S256" s="222"/>
      <c r="T256" s="222"/>
      <c r="U256" s="222"/>
      <c r="V256" s="222"/>
    </row>
    <row r="257" spans="2:22" x14ac:dyDescent="0.2">
      <c r="B257" s="226"/>
      <c r="R257" s="222"/>
      <c r="S257" s="222"/>
      <c r="T257" s="222"/>
      <c r="U257" s="222"/>
      <c r="V257" s="222"/>
    </row>
    <row r="258" spans="2:22" x14ac:dyDescent="0.2">
      <c r="B258" s="226"/>
      <c r="R258" s="222"/>
      <c r="S258" s="222"/>
      <c r="T258" s="222"/>
      <c r="U258" s="222"/>
      <c r="V258" s="222"/>
    </row>
    <row r="259" spans="2:22" x14ac:dyDescent="0.2">
      <c r="B259" s="226"/>
      <c r="R259" s="222"/>
      <c r="S259" s="222"/>
      <c r="T259" s="222"/>
      <c r="U259" s="222"/>
      <c r="V259" s="222"/>
    </row>
    <row r="260" spans="2:22" x14ac:dyDescent="0.2">
      <c r="B260" s="226"/>
      <c r="R260" s="222"/>
      <c r="S260" s="222"/>
      <c r="T260" s="222"/>
      <c r="U260" s="222"/>
      <c r="V260" s="222"/>
    </row>
    <row r="261" spans="2:22" x14ac:dyDescent="0.2">
      <c r="B261" s="226"/>
      <c r="R261" s="222"/>
      <c r="S261" s="222"/>
      <c r="T261" s="222"/>
      <c r="U261" s="222"/>
      <c r="V261" s="222"/>
    </row>
    <row r="262" spans="2:22" x14ac:dyDescent="0.2">
      <c r="B262" s="226"/>
      <c r="R262" s="222"/>
      <c r="S262" s="222"/>
      <c r="T262" s="222"/>
      <c r="U262" s="222"/>
      <c r="V262" s="222"/>
    </row>
    <row r="263" spans="2:22" x14ac:dyDescent="0.2">
      <c r="B263" s="226"/>
      <c r="R263" s="222"/>
      <c r="S263" s="222"/>
      <c r="T263" s="222"/>
      <c r="U263" s="222"/>
      <c r="V263" s="222"/>
    </row>
    <row r="264" spans="2:22" x14ac:dyDescent="0.2">
      <c r="B264" s="226"/>
      <c r="R264" s="222"/>
      <c r="S264" s="222"/>
      <c r="T264" s="222"/>
      <c r="U264" s="222"/>
      <c r="V264" s="222"/>
    </row>
    <row r="265" spans="2:22" x14ac:dyDescent="0.2">
      <c r="B265" s="226"/>
      <c r="R265" s="222"/>
      <c r="S265" s="222"/>
      <c r="T265" s="222"/>
      <c r="U265" s="222"/>
      <c r="V265" s="222"/>
    </row>
    <row r="266" spans="2:22" x14ac:dyDescent="0.2">
      <c r="B266" s="226"/>
      <c r="R266" s="222"/>
      <c r="S266" s="222"/>
      <c r="T266" s="222"/>
      <c r="U266" s="222"/>
      <c r="V266" s="222"/>
    </row>
    <row r="267" spans="2:22" x14ac:dyDescent="0.2">
      <c r="B267" s="226"/>
      <c r="R267" s="222"/>
      <c r="S267" s="222"/>
      <c r="T267" s="222"/>
      <c r="U267" s="222"/>
      <c r="V267" s="222"/>
    </row>
    <row r="268" spans="2:22" x14ac:dyDescent="0.2">
      <c r="B268" s="226"/>
      <c r="R268" s="222"/>
      <c r="S268" s="222"/>
      <c r="T268" s="222"/>
      <c r="U268" s="222"/>
      <c r="V268" s="222"/>
    </row>
    <row r="269" spans="2:22" x14ac:dyDescent="0.2">
      <c r="B269" s="226"/>
      <c r="R269" s="222"/>
      <c r="S269" s="222"/>
      <c r="T269" s="222"/>
      <c r="U269" s="222"/>
      <c r="V269" s="222"/>
    </row>
    <row r="270" spans="2:22" x14ac:dyDescent="0.2">
      <c r="B270" s="226"/>
      <c r="R270" s="222"/>
      <c r="S270" s="222"/>
      <c r="T270" s="222"/>
      <c r="U270" s="222"/>
      <c r="V270" s="222"/>
    </row>
    <row r="271" spans="2:22" x14ac:dyDescent="0.2">
      <c r="B271" s="226"/>
      <c r="R271" s="222"/>
      <c r="S271" s="222"/>
      <c r="T271" s="222"/>
      <c r="U271" s="222"/>
      <c r="V271" s="222"/>
    </row>
    <row r="272" spans="2:22" x14ac:dyDescent="0.2">
      <c r="B272" s="226"/>
      <c r="R272" s="222"/>
      <c r="S272" s="222"/>
      <c r="T272" s="222"/>
      <c r="U272" s="222"/>
      <c r="V272" s="222"/>
    </row>
    <row r="273" spans="2:22" x14ac:dyDescent="0.2">
      <c r="B273" s="226"/>
      <c r="R273" s="222"/>
      <c r="S273" s="222"/>
      <c r="T273" s="222"/>
      <c r="U273" s="222"/>
      <c r="V273" s="222"/>
    </row>
    <row r="274" spans="2:22" x14ac:dyDescent="0.2">
      <c r="B274" s="226"/>
      <c r="R274" s="222"/>
      <c r="S274" s="222"/>
      <c r="T274" s="222"/>
      <c r="U274" s="222"/>
      <c r="V274" s="222"/>
    </row>
    <row r="275" spans="2:22" x14ac:dyDescent="0.2">
      <c r="B275" s="226"/>
      <c r="R275" s="222"/>
      <c r="S275" s="222"/>
      <c r="T275" s="222"/>
      <c r="U275" s="222"/>
      <c r="V275" s="222"/>
    </row>
    <row r="276" spans="2:22" x14ac:dyDescent="0.2">
      <c r="B276" s="226"/>
      <c r="R276" s="222"/>
      <c r="S276" s="222"/>
      <c r="T276" s="222"/>
      <c r="U276" s="222"/>
      <c r="V276" s="222"/>
    </row>
    <row r="277" spans="2:22" x14ac:dyDescent="0.2">
      <c r="B277" s="226"/>
      <c r="R277" s="222"/>
      <c r="S277" s="222"/>
      <c r="T277" s="222"/>
      <c r="U277" s="222"/>
      <c r="V277" s="222"/>
    </row>
    <row r="278" spans="2:22" x14ac:dyDescent="0.2">
      <c r="B278" s="226"/>
      <c r="R278" s="222"/>
      <c r="S278" s="222"/>
      <c r="T278" s="222"/>
      <c r="U278" s="222"/>
      <c r="V278" s="222"/>
    </row>
    <row r="279" spans="2:22" x14ac:dyDescent="0.2">
      <c r="B279" s="226"/>
      <c r="R279" s="222"/>
      <c r="S279" s="222"/>
      <c r="T279" s="222"/>
      <c r="U279" s="222"/>
      <c r="V279" s="222"/>
    </row>
    <row r="280" spans="2:22" x14ac:dyDescent="0.2">
      <c r="B280" s="226"/>
      <c r="R280" s="222"/>
      <c r="S280" s="222"/>
      <c r="T280" s="222"/>
      <c r="U280" s="222"/>
      <c r="V280" s="222"/>
    </row>
    <row r="281" spans="2:22" x14ac:dyDescent="0.2">
      <c r="B281" s="226"/>
      <c r="R281" s="222"/>
      <c r="S281" s="222"/>
      <c r="T281" s="222"/>
      <c r="U281" s="222"/>
      <c r="V281" s="222"/>
    </row>
  </sheetData>
  <mergeCells count="1">
    <mergeCell ref="A45:B45"/>
  </mergeCells>
  <hyperlinks>
    <hyperlink ref="AJ1" r:id="rId1" display="lisa.brown@defra.gsi.gov.uk " xr:uid="{85BE13FE-0986-4726-B3D7-AAE89D582197}"/>
  </hyperlinks>
  <printOptions horizontalCentered="1" verticalCentered="1"/>
  <pageMargins left="0.39370078740157505" right="0.39370078740157505" top="0.511811023622047" bottom="0.511811023622047" header="0.511811023622047" footer="0.511811023622047"/>
  <pageSetup paperSize="9" fitToWidth="0" fitToHeight="0" orientation="landscape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AO45"/>
  <sheetViews>
    <sheetView showGridLines="0" zoomScaleNormal="100" workbookViewId="0">
      <pane xSplit="2" ySplit="6" topLeftCell="AE7" activePane="bottomRight" state="frozen"/>
      <selection activeCell="K46" sqref="K46"/>
      <selection pane="topRight" activeCell="K46" sqref="K46"/>
      <selection pane="bottomLeft" activeCell="K46" sqref="K46"/>
      <selection pane="bottomRight"/>
    </sheetView>
  </sheetViews>
  <sheetFormatPr defaultRowHeight="12.75" x14ac:dyDescent="0.2"/>
  <cols>
    <col min="1" max="1" width="4.5546875" style="150" customWidth="1"/>
    <col min="2" max="2" width="30.109375" style="150" customWidth="1"/>
    <col min="3" max="3" width="7.5546875" style="150" customWidth="1"/>
    <col min="4" max="27" width="7.5546875" style="158" customWidth="1"/>
    <col min="28" max="29" width="8.88671875" style="158"/>
    <col min="30" max="30" width="8.33203125" style="158" bestFit="1" customWidth="1"/>
    <col min="31" max="33" width="8.33203125" style="158" customWidth="1"/>
    <col min="34" max="16384" width="8.88671875" style="158"/>
  </cols>
  <sheetData>
    <row r="1" spans="1:41" s="233" customFormat="1" x14ac:dyDescent="0.2">
      <c r="A1" s="42" t="s">
        <v>316</v>
      </c>
      <c r="D1" s="158" t="s">
        <v>431</v>
      </c>
      <c r="E1" s="324"/>
      <c r="F1" s="324" t="s">
        <v>420</v>
      </c>
      <c r="Q1" s="212"/>
      <c r="S1" s="212"/>
      <c r="W1" s="212"/>
      <c r="X1" s="212"/>
      <c r="AG1" s="220"/>
      <c r="AH1" s="220"/>
      <c r="AI1" s="220"/>
      <c r="AJ1" s="324"/>
      <c r="AK1" s="220"/>
      <c r="AL1" s="220"/>
      <c r="AM1" s="220" t="s">
        <v>432</v>
      </c>
      <c r="AN1" s="324" t="str">
        <f>'Notes and Contact Details'!D14</f>
        <v>crops-statistics@defra.gov.uk</v>
      </c>
    </row>
    <row r="2" spans="1:41" s="150" customFormat="1" x14ac:dyDescent="0.2">
      <c r="A2" s="42" t="s">
        <v>317</v>
      </c>
      <c r="Q2" s="212"/>
      <c r="S2" s="212"/>
      <c r="W2" s="212"/>
      <c r="X2" s="212"/>
    </row>
    <row r="3" spans="1:41" s="150" customFormat="1" ht="13.5" thickBot="1" x14ac:dyDescent="0.25">
      <c r="A3" s="42" t="s">
        <v>69</v>
      </c>
      <c r="Q3" s="212"/>
      <c r="S3" s="212"/>
      <c r="V3" s="155"/>
      <c r="W3" s="212"/>
      <c r="X3" s="212"/>
      <c r="Z3" s="212"/>
    </row>
    <row r="4" spans="1:41" s="150" customForma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</row>
    <row r="5" spans="1:41" s="150" customFormat="1" x14ac:dyDescent="0.2">
      <c r="A5" s="441"/>
      <c r="B5" s="152" t="s">
        <v>36</v>
      </c>
      <c r="C5" s="152">
        <v>1985</v>
      </c>
      <c r="D5" s="152">
        <v>1986</v>
      </c>
      <c r="E5" s="152">
        <v>1987</v>
      </c>
      <c r="F5" s="152">
        <v>1988</v>
      </c>
      <c r="G5" s="152">
        <v>1989</v>
      </c>
      <c r="H5" s="152">
        <v>1990</v>
      </c>
      <c r="I5" s="152">
        <v>1991</v>
      </c>
      <c r="J5" s="152">
        <v>1992</v>
      </c>
      <c r="K5" s="152">
        <v>1993</v>
      </c>
      <c r="L5" s="152">
        <v>1994</v>
      </c>
      <c r="M5" s="152">
        <v>1995</v>
      </c>
      <c r="N5" s="152">
        <v>1996</v>
      </c>
      <c r="O5" s="152">
        <v>1997</v>
      </c>
      <c r="P5" s="152">
        <v>1998</v>
      </c>
      <c r="Q5" s="152">
        <v>1999</v>
      </c>
      <c r="R5" s="152">
        <v>2000</v>
      </c>
      <c r="S5" s="153">
        <v>2001</v>
      </c>
      <c r="T5" s="153">
        <v>2002</v>
      </c>
      <c r="U5" s="153">
        <v>2003</v>
      </c>
      <c r="V5" s="153">
        <v>2004</v>
      </c>
      <c r="W5" s="153">
        <v>2005</v>
      </c>
      <c r="X5" s="153">
        <v>2006</v>
      </c>
      <c r="Y5" s="153">
        <v>2007</v>
      </c>
      <c r="Z5" s="153">
        <v>2008</v>
      </c>
      <c r="AA5" s="153">
        <v>2009</v>
      </c>
      <c r="AB5" s="153">
        <v>2010</v>
      </c>
      <c r="AC5" s="153">
        <v>2011</v>
      </c>
      <c r="AD5" s="153">
        <v>2012</v>
      </c>
      <c r="AE5" s="153">
        <v>2013</v>
      </c>
      <c r="AF5" s="153">
        <v>2014</v>
      </c>
      <c r="AG5" s="153">
        <v>2015</v>
      </c>
      <c r="AH5" s="153">
        <v>2016</v>
      </c>
      <c r="AI5" s="153">
        <v>2017</v>
      </c>
      <c r="AJ5" s="153">
        <v>2018</v>
      </c>
      <c r="AK5" s="153">
        <v>2019</v>
      </c>
      <c r="AL5" s="153">
        <v>2020</v>
      </c>
      <c r="AM5" s="153">
        <v>2021</v>
      </c>
      <c r="AN5" s="153">
        <v>2022</v>
      </c>
      <c r="AO5" s="153">
        <v>2023</v>
      </c>
    </row>
    <row r="6" spans="1:41" s="150" customFormat="1" ht="13.5" thickBo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216"/>
      <c r="N6" s="154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08"/>
      <c r="Z6" s="208" t="s">
        <v>35</v>
      </c>
      <c r="AA6" s="217"/>
      <c r="AB6" s="217"/>
      <c r="AC6" s="217"/>
      <c r="AD6" s="217"/>
      <c r="AE6" s="217"/>
      <c r="AF6" s="217"/>
      <c r="AG6" s="217"/>
      <c r="AH6" s="234"/>
      <c r="AI6" s="234"/>
      <c r="AJ6" s="234"/>
      <c r="AK6" s="234"/>
      <c r="AL6" s="234"/>
      <c r="AM6" s="234"/>
      <c r="AN6" s="234"/>
      <c r="AO6" s="234"/>
    </row>
    <row r="7" spans="1:41" s="150" customFormat="1" x14ac:dyDescent="0.2">
      <c r="A7" s="155"/>
    </row>
    <row r="8" spans="1:41" s="150" customFormat="1" x14ac:dyDescent="0.2"/>
    <row r="9" spans="1:41" s="150" customFormat="1" x14ac:dyDescent="0.2">
      <c r="A9" s="156"/>
      <c r="B9" s="432" t="s">
        <v>485</v>
      </c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>
        <v>121141.9</v>
      </c>
      <c r="AC9" s="442">
        <v>128678.9</v>
      </c>
      <c r="AD9" s="442">
        <v>123459.9</v>
      </c>
      <c r="AE9" s="442">
        <v>115929.98000000001</v>
      </c>
      <c r="AF9" s="442">
        <v>116112.41</v>
      </c>
      <c r="AG9" s="442">
        <v>122885.4</v>
      </c>
      <c r="AH9" s="442">
        <v>112554.23000000001</v>
      </c>
      <c r="AI9" s="442">
        <v>117067.23999999999</v>
      </c>
      <c r="AJ9" s="442">
        <v>115937.81</v>
      </c>
      <c r="AK9" s="442">
        <v>114513.28</v>
      </c>
      <c r="AL9" s="442">
        <v>118131.3</v>
      </c>
      <c r="AM9" s="442">
        <v>112219.70999999999</v>
      </c>
      <c r="AN9" s="442">
        <v>107155</v>
      </c>
      <c r="AO9" s="442">
        <v>100067.44</v>
      </c>
    </row>
    <row r="10" spans="1:41" s="150" customFormat="1" x14ac:dyDescent="0.2">
      <c r="A10" s="156"/>
      <c r="B10" s="433" t="s">
        <v>488</v>
      </c>
      <c r="C10" s="443">
        <v>174957</v>
      </c>
      <c r="D10" s="443">
        <v>181184</v>
      </c>
      <c r="E10" s="443">
        <v>181011.0685917006</v>
      </c>
      <c r="F10" s="443">
        <v>182646.13950806094</v>
      </c>
      <c r="G10" s="443">
        <v>183290.1317504847</v>
      </c>
      <c r="H10" s="443">
        <v>179622.75014477471</v>
      </c>
      <c r="I10" s="443">
        <v>186241.2181876626</v>
      </c>
      <c r="J10" s="443">
        <v>186782.1833740361</v>
      </c>
      <c r="K10" s="443">
        <v>174817.88749109031</v>
      </c>
      <c r="L10" s="443">
        <v>166149.5541017775</v>
      </c>
      <c r="M10" s="443">
        <v>154669.36172736855</v>
      </c>
      <c r="N10" s="443">
        <v>160850.47805240308</v>
      </c>
      <c r="O10" s="443">
        <v>151254.11337017783</v>
      </c>
      <c r="P10" s="443">
        <v>154627.77394904458</v>
      </c>
      <c r="Q10" s="443">
        <v>147833.58499999999</v>
      </c>
      <c r="R10" s="443">
        <v>136696.86773581029</v>
      </c>
      <c r="S10" s="443">
        <v>127735.69399999999</v>
      </c>
      <c r="T10" s="443">
        <v>119425.095</v>
      </c>
      <c r="U10" s="443">
        <v>123511.652</v>
      </c>
      <c r="V10" s="443">
        <v>116805.844</v>
      </c>
      <c r="W10" s="443">
        <v>120475.58799999999</v>
      </c>
      <c r="X10" s="443">
        <v>119096.91962567787</v>
      </c>
      <c r="Y10" s="443">
        <v>118231.068</v>
      </c>
      <c r="Z10" s="443">
        <v>116781.44799999999</v>
      </c>
      <c r="AA10" s="443">
        <v>125267.19128136098</v>
      </c>
      <c r="AB10" s="443">
        <v>133564.81150000001</v>
      </c>
      <c r="AC10" s="443">
        <v>134442.93229665051</v>
      </c>
      <c r="AD10" s="443">
        <v>127188.86313999999</v>
      </c>
      <c r="AE10" s="443">
        <v>130088.72092431944</v>
      </c>
      <c r="AF10" s="443">
        <v>131607.6102356952</v>
      </c>
      <c r="AG10" s="443">
        <v>138065.32500169249</v>
      </c>
      <c r="AH10" s="443">
        <v>146087.73000000001</v>
      </c>
      <c r="AI10" s="442"/>
      <c r="AJ10" s="444"/>
    </row>
    <row r="11" spans="1:41" x14ac:dyDescent="0.2">
      <c r="B11" s="43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236"/>
    </row>
    <row r="12" spans="1:41" x14ac:dyDescent="0.2">
      <c r="B12" s="432" t="s">
        <v>486</v>
      </c>
      <c r="C12" s="446">
        <v>44679.379351091025</v>
      </c>
      <c r="D12" s="446">
        <v>43172.514983474859</v>
      </c>
      <c r="E12" s="446">
        <v>42996.090662409712</v>
      </c>
      <c r="F12" s="446">
        <v>42360.257038868789</v>
      </c>
      <c r="G12" s="446">
        <v>42134.371059163197</v>
      </c>
      <c r="H12" s="446">
        <v>41181.407518554435</v>
      </c>
      <c r="I12" s="446">
        <v>40038.705697950871</v>
      </c>
      <c r="J12" s="446">
        <v>38896.665228580765</v>
      </c>
      <c r="K12" s="446">
        <v>37300.129012684054</v>
      </c>
      <c r="L12" s="446">
        <v>36117.629999999997</v>
      </c>
      <c r="M12" s="446">
        <v>33716.498185853969</v>
      </c>
      <c r="N12" s="446">
        <v>32962.605690835771</v>
      </c>
      <c r="O12" s="446">
        <v>31898.099385033576</v>
      </c>
      <c r="P12" s="446">
        <v>29874.785434678502</v>
      </c>
      <c r="Q12" s="446">
        <v>28444.321000621749</v>
      </c>
      <c r="R12" s="446">
        <v>30423.345979659174</v>
      </c>
      <c r="S12" s="446">
        <v>30659.786051999996</v>
      </c>
      <c r="T12" s="446">
        <v>27886.782110921333</v>
      </c>
      <c r="U12" s="446">
        <v>26951.539185546495</v>
      </c>
      <c r="V12" s="446">
        <v>26989.784</v>
      </c>
      <c r="W12" s="446">
        <v>27896.400000000001</v>
      </c>
      <c r="X12" s="446">
        <v>27618.718000000001</v>
      </c>
      <c r="Y12" s="446">
        <v>27275.412949463658</v>
      </c>
      <c r="Z12" s="446">
        <v>28042.849751965114</v>
      </c>
      <c r="AA12" s="446">
        <v>28403.878738858308</v>
      </c>
      <c r="AB12" s="446">
        <v>34324.6</v>
      </c>
      <c r="AC12" s="446">
        <v>33394.300000000003</v>
      </c>
      <c r="AD12" s="446">
        <v>33518.699999999997</v>
      </c>
      <c r="AE12" s="446">
        <v>32977.97</v>
      </c>
      <c r="AF12" s="446">
        <v>32812.58</v>
      </c>
      <c r="AG12" s="446">
        <v>35838.599999999991</v>
      </c>
      <c r="AH12" s="446">
        <v>35134.33</v>
      </c>
      <c r="AI12" s="446">
        <v>35195.129999999997</v>
      </c>
      <c r="AJ12" s="446">
        <v>34492.79</v>
      </c>
      <c r="AK12" s="446">
        <v>34592.14</v>
      </c>
      <c r="AL12" s="446">
        <v>33638.79</v>
      </c>
      <c r="AM12" s="446">
        <v>33481.050000000003</v>
      </c>
      <c r="AN12" s="446">
        <v>32625.75</v>
      </c>
      <c r="AO12" s="446">
        <v>32051.83</v>
      </c>
    </row>
    <row r="13" spans="1:41" x14ac:dyDescent="0.2">
      <c r="B13" s="218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236"/>
    </row>
    <row r="14" spans="1:41" x14ac:dyDescent="0.2">
      <c r="B14" s="155" t="s">
        <v>489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>
        <v>833.51949999999999</v>
      </c>
      <c r="U14" s="81">
        <v>816.24360000000001</v>
      </c>
      <c r="V14" s="81">
        <v>786.99249999999995</v>
      </c>
      <c r="W14" s="81">
        <v>824.29761348151044</v>
      </c>
      <c r="X14" s="81">
        <v>980.2586468130861</v>
      </c>
      <c r="Y14" s="81">
        <v>930.39149999999995</v>
      </c>
      <c r="Z14" s="81">
        <v>888.22807629507292</v>
      </c>
      <c r="AA14" s="81">
        <v>879.08306077000088</v>
      </c>
      <c r="AB14" s="81">
        <v>920.14580000000001</v>
      </c>
      <c r="AC14" s="81">
        <v>1146.9860000000001</v>
      </c>
      <c r="AD14" s="81">
        <v>1716.7417</v>
      </c>
      <c r="AE14" s="81">
        <v>1799.2592999999999</v>
      </c>
      <c r="AF14" s="81">
        <v>1868.7451000000001</v>
      </c>
      <c r="AG14" s="81">
        <v>1929.8641</v>
      </c>
      <c r="AH14" s="81">
        <v>2055.4802</v>
      </c>
      <c r="AI14" s="81">
        <v>2097.9841999999999</v>
      </c>
      <c r="AJ14" s="81">
        <v>2225.4005000000002</v>
      </c>
      <c r="AK14" s="81">
        <v>2217.0556000000001</v>
      </c>
      <c r="AL14" s="81">
        <v>2311.8168999999998</v>
      </c>
      <c r="AM14" s="81">
        <v>2275.0122000000001</v>
      </c>
      <c r="AN14" s="81">
        <v>2147.1313</v>
      </c>
      <c r="AO14" s="81">
        <v>2015.0826999999999</v>
      </c>
    </row>
    <row r="15" spans="1:41" x14ac:dyDescent="0.2"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AJ15" s="236"/>
    </row>
    <row r="16" spans="1:41" x14ac:dyDescent="0.2">
      <c r="A16" s="156" t="s">
        <v>321</v>
      </c>
      <c r="B16" s="158"/>
      <c r="C16" s="447">
        <f t="shared" ref="C16:R16" si="0">C10+C12</f>
        <v>219636.37935109102</v>
      </c>
      <c r="D16" s="447">
        <f t="shared" si="0"/>
        <v>224356.51498347486</v>
      </c>
      <c r="E16" s="447">
        <f t="shared" si="0"/>
        <v>224007.1592541103</v>
      </c>
      <c r="F16" s="447">
        <f t="shared" si="0"/>
        <v>225006.39654692973</v>
      </c>
      <c r="G16" s="447">
        <f t="shared" si="0"/>
        <v>225424.50280964788</v>
      </c>
      <c r="H16" s="447">
        <f t="shared" si="0"/>
        <v>220804.15766332916</v>
      </c>
      <c r="I16" s="447">
        <f t="shared" si="0"/>
        <v>226279.92388561348</v>
      </c>
      <c r="J16" s="447">
        <f t="shared" si="0"/>
        <v>225678.84860261687</v>
      </c>
      <c r="K16" s="447">
        <f t="shared" si="0"/>
        <v>212118.01650377436</v>
      </c>
      <c r="L16" s="447">
        <f t="shared" si="0"/>
        <v>202267.1841017775</v>
      </c>
      <c r="M16" s="447">
        <f t="shared" si="0"/>
        <v>188385.85991322252</v>
      </c>
      <c r="N16" s="447">
        <f t="shared" si="0"/>
        <v>193813.08374323885</v>
      </c>
      <c r="O16" s="447">
        <f t="shared" si="0"/>
        <v>183152.2127552114</v>
      </c>
      <c r="P16" s="447">
        <f t="shared" si="0"/>
        <v>184502.55938372307</v>
      </c>
      <c r="Q16" s="447">
        <f t="shared" si="0"/>
        <v>176277.90600062173</v>
      </c>
      <c r="R16" s="447">
        <f t="shared" si="0"/>
        <v>167120.21371546946</v>
      </c>
      <c r="S16" s="447">
        <f>S10+S12</f>
        <v>158395.48005199997</v>
      </c>
      <c r="T16" s="447">
        <f t="shared" ref="T16:Z16" si="1">T10+T12+T14</f>
        <v>148145.39661092134</v>
      </c>
      <c r="U16" s="447">
        <f t="shared" si="1"/>
        <v>151279.43478554647</v>
      </c>
      <c r="V16" s="447">
        <f t="shared" si="1"/>
        <v>144582.62049999999</v>
      </c>
      <c r="W16" s="447">
        <f t="shared" si="1"/>
        <v>149196.28561348148</v>
      </c>
      <c r="X16" s="447">
        <f t="shared" si="1"/>
        <v>147695.89627249094</v>
      </c>
      <c r="Y16" s="447">
        <f t="shared" si="1"/>
        <v>146436.87244946367</v>
      </c>
      <c r="Z16" s="447">
        <f t="shared" si="1"/>
        <v>145712.5258282602</v>
      </c>
      <c r="AA16" s="447">
        <f>AA10+AA12+AA14</f>
        <v>154550.15308098929</v>
      </c>
      <c r="AB16" s="447">
        <f t="shared" ref="AB16:AF16" si="2">AB9+AB12+AB14</f>
        <v>156386.6458</v>
      </c>
      <c r="AC16" s="447">
        <f t="shared" si="2"/>
        <v>163220.18600000002</v>
      </c>
      <c r="AD16" s="447">
        <f t="shared" si="2"/>
        <v>158695.34169999999</v>
      </c>
      <c r="AE16" s="447">
        <f t="shared" si="2"/>
        <v>150707.20930000002</v>
      </c>
      <c r="AF16" s="447">
        <f t="shared" si="2"/>
        <v>150793.73509999999</v>
      </c>
      <c r="AG16" s="447">
        <v>160653.86410000001</v>
      </c>
      <c r="AH16" s="447">
        <v>149744.04019999999</v>
      </c>
      <c r="AI16" s="447">
        <v>154360.3542</v>
      </c>
      <c r="AJ16" s="447">
        <v>152656.00049999999</v>
      </c>
      <c r="AK16" s="447">
        <v>151322.47559999998</v>
      </c>
      <c r="AL16" s="447">
        <v>154081.9069</v>
      </c>
      <c r="AM16" s="447">
        <v>147975.77220000001</v>
      </c>
      <c r="AN16" s="447">
        <v>141927.88130000001</v>
      </c>
      <c r="AO16" s="447">
        <v>134134.35270000002</v>
      </c>
    </row>
    <row r="17" spans="1:41" ht="13.5" thickBot="1" x14ac:dyDescent="0.25">
      <c r="A17" s="157"/>
      <c r="B17" s="157"/>
      <c r="C17" s="157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</row>
    <row r="19" spans="1:41" x14ac:dyDescent="0.2">
      <c r="A19" s="235" t="s">
        <v>492</v>
      </c>
      <c r="B19" s="158"/>
      <c r="N19" s="233"/>
      <c r="O19" s="150"/>
      <c r="P19" s="233"/>
      <c r="Q19" s="233"/>
      <c r="R19" s="233"/>
      <c r="V19" s="212"/>
    </row>
    <row r="20" spans="1:41" x14ac:dyDescent="0.2">
      <c r="A20" s="235"/>
      <c r="C20" s="60" t="s">
        <v>35</v>
      </c>
      <c r="D20" s="64" t="s">
        <v>35</v>
      </c>
      <c r="E20" s="64" t="s">
        <v>35</v>
      </c>
      <c r="AF20" s="236"/>
      <c r="AG20" s="236"/>
    </row>
    <row r="23" spans="1:41" x14ac:dyDescent="0.2">
      <c r="A23" s="42" t="s">
        <v>322</v>
      </c>
      <c r="D23" s="150"/>
    </row>
    <row r="24" spans="1:41" x14ac:dyDescent="0.2">
      <c r="A24" s="42" t="s">
        <v>323</v>
      </c>
      <c r="D24" s="150"/>
    </row>
    <row r="25" spans="1:41" ht="13.5" thickBot="1" x14ac:dyDescent="0.25">
      <c r="A25" s="42" t="s">
        <v>69</v>
      </c>
      <c r="R25" s="212"/>
    </row>
    <row r="26" spans="1:41" x14ac:dyDescent="0.2">
      <c r="A26" s="159"/>
      <c r="B26" s="151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</row>
    <row r="27" spans="1:41" x14ac:dyDescent="0.2">
      <c r="A27" s="153"/>
      <c r="B27" s="152" t="s">
        <v>36</v>
      </c>
      <c r="C27" s="160">
        <v>1986</v>
      </c>
      <c r="D27" s="152">
        <v>1987</v>
      </c>
      <c r="E27" s="160">
        <v>1988</v>
      </c>
      <c r="F27" s="152">
        <v>1989</v>
      </c>
      <c r="G27" s="160">
        <v>1990</v>
      </c>
      <c r="H27" s="152">
        <v>1991</v>
      </c>
      <c r="I27" s="160">
        <v>1992</v>
      </c>
      <c r="J27" s="152">
        <v>1993</v>
      </c>
      <c r="K27" s="160">
        <v>1994</v>
      </c>
      <c r="L27" s="152">
        <v>1995</v>
      </c>
      <c r="M27" s="160">
        <v>1996</v>
      </c>
      <c r="N27" s="152">
        <v>1997</v>
      </c>
      <c r="O27" s="160">
        <v>1998</v>
      </c>
      <c r="P27" s="152">
        <v>1999</v>
      </c>
      <c r="Q27" s="152">
        <v>2000</v>
      </c>
      <c r="R27" s="152">
        <v>2001</v>
      </c>
      <c r="S27" s="152">
        <v>2002</v>
      </c>
      <c r="T27" s="152">
        <v>2003</v>
      </c>
      <c r="U27" s="152">
        <v>2004</v>
      </c>
    </row>
    <row r="28" spans="1:41" ht="13.5" thickBot="1" x14ac:dyDescent="0.25">
      <c r="A28" s="161"/>
      <c r="B28" s="15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162"/>
      <c r="R28" s="162"/>
      <c r="S28" s="162"/>
      <c r="T28" s="162"/>
      <c r="U28" s="237"/>
    </row>
    <row r="29" spans="1:41" x14ac:dyDescent="0.2">
      <c r="A29" s="163"/>
      <c r="B29" s="164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S29" s="215"/>
    </row>
    <row r="30" spans="1:41" x14ac:dyDescent="0.2">
      <c r="A30" s="155" t="s">
        <v>324</v>
      </c>
      <c r="C30" s="158"/>
    </row>
    <row r="31" spans="1:41" x14ac:dyDescent="0.2">
      <c r="A31" s="156"/>
      <c r="B31" s="150" t="s">
        <v>203</v>
      </c>
      <c r="C31" s="81">
        <v>5238</v>
      </c>
      <c r="D31" s="81">
        <v>5235.1000000000004</v>
      </c>
      <c r="E31" s="81">
        <v>5542.7</v>
      </c>
      <c r="F31" s="81">
        <v>5770.7</v>
      </c>
      <c r="G31" s="81">
        <v>5898.7</v>
      </c>
      <c r="H31" s="81">
        <v>5874.2</v>
      </c>
      <c r="I31" s="81">
        <v>5788.7</v>
      </c>
      <c r="J31" s="81">
        <v>5810.2</v>
      </c>
      <c r="K31" s="81">
        <v>5937.05</v>
      </c>
      <c r="L31" s="81">
        <v>6200.4000000000005</v>
      </c>
      <c r="M31" s="81">
        <v>5359.9413572156855</v>
      </c>
      <c r="N31" s="81">
        <v>5555.079999999999</v>
      </c>
      <c r="O31" s="81">
        <v>5757.5</v>
      </c>
      <c r="P31" s="81">
        <v>5622.28</v>
      </c>
      <c r="Q31" s="81">
        <v>6292.8</v>
      </c>
      <c r="R31" s="81">
        <v>5823</v>
      </c>
      <c r="S31" s="81">
        <v>6675.8</v>
      </c>
      <c r="T31" s="81">
        <v>6449.8</v>
      </c>
      <c r="U31" s="81">
        <v>6375.8</v>
      </c>
      <c r="V31" s="29"/>
      <c r="W31" s="29"/>
      <c r="X31" s="29"/>
      <c r="Y31" s="29"/>
      <c r="Z31" s="29"/>
      <c r="AA31" s="42"/>
      <c r="AB31" s="42"/>
      <c r="AC31" s="29"/>
      <c r="AD31" s="29"/>
      <c r="AE31" s="29"/>
      <c r="AF31" s="29"/>
      <c r="AG31" s="29"/>
      <c r="AH31" s="29"/>
      <c r="AI31" s="29"/>
      <c r="AJ31" s="220"/>
    </row>
    <row r="32" spans="1:41" x14ac:dyDescent="0.2">
      <c r="A32" s="155"/>
      <c r="B32" s="150" t="s">
        <v>325</v>
      </c>
      <c r="C32" s="81">
        <v>7234</v>
      </c>
      <c r="D32" s="81">
        <v>7208</v>
      </c>
      <c r="E32" s="81">
        <v>7828.2</v>
      </c>
      <c r="F32" s="81">
        <v>7991.7</v>
      </c>
      <c r="G32" s="81">
        <v>7783.5</v>
      </c>
      <c r="H32" s="81">
        <v>7844.9</v>
      </c>
      <c r="I32" s="81">
        <v>8223.7999999999993</v>
      </c>
      <c r="J32" s="81">
        <v>8274.7000000000007</v>
      </c>
      <c r="K32" s="81">
        <v>8345.3999999999978</v>
      </c>
      <c r="L32" s="81">
        <v>8312.7000000000007</v>
      </c>
      <c r="M32" s="81">
        <v>8258.5852652355061</v>
      </c>
      <c r="N32" s="81">
        <v>8806.6</v>
      </c>
      <c r="O32" s="81">
        <v>8275.11</v>
      </c>
      <c r="P32" s="81">
        <v>9005.2761327058834</v>
      </c>
      <c r="Q32" s="81">
        <v>9173</v>
      </c>
      <c r="R32" s="81">
        <v>9165</v>
      </c>
      <c r="S32" s="81">
        <v>9873</v>
      </c>
      <c r="T32" s="81">
        <v>9047</v>
      </c>
      <c r="U32" s="81">
        <v>9685</v>
      </c>
      <c r="V32" s="29"/>
      <c r="W32" s="29"/>
      <c r="X32" s="29"/>
      <c r="Y32" s="29"/>
      <c r="Z32" s="29"/>
      <c r="AA32" s="42"/>
      <c r="AB32" s="42"/>
      <c r="AC32" s="29"/>
      <c r="AD32" s="29"/>
      <c r="AE32" s="29"/>
      <c r="AF32" s="29"/>
      <c r="AG32" s="29"/>
      <c r="AH32" s="29"/>
      <c r="AI32" s="29"/>
    </row>
    <row r="33" spans="1:40" x14ac:dyDescent="0.2">
      <c r="A33" s="155"/>
      <c r="B33" s="150" t="s">
        <v>194</v>
      </c>
      <c r="C33" s="165">
        <v>606</v>
      </c>
      <c r="D33" s="165">
        <v>667.5</v>
      </c>
      <c r="E33" s="165">
        <v>707.5</v>
      </c>
      <c r="F33" s="165">
        <v>774.9</v>
      </c>
      <c r="G33" s="165">
        <v>802.3</v>
      </c>
      <c r="H33" s="165">
        <v>832.3</v>
      </c>
      <c r="I33" s="165">
        <v>815.3</v>
      </c>
      <c r="J33" s="165">
        <v>822.1</v>
      </c>
      <c r="K33" s="165">
        <v>827.1</v>
      </c>
      <c r="L33" s="165">
        <v>977.2</v>
      </c>
      <c r="M33" s="165">
        <v>1011.4</v>
      </c>
      <c r="N33" s="165">
        <v>1027.8</v>
      </c>
      <c r="O33" s="165">
        <v>1028.5999999999999</v>
      </c>
      <c r="P33" s="165">
        <v>1040.7</v>
      </c>
      <c r="Q33" s="165">
        <v>995.3</v>
      </c>
      <c r="R33" s="165">
        <v>964</v>
      </c>
      <c r="S33" s="165">
        <v>994</v>
      </c>
      <c r="T33" s="165">
        <v>1019</v>
      </c>
      <c r="U33" s="165">
        <v>1029</v>
      </c>
      <c r="V33" s="29"/>
      <c r="W33" s="29"/>
      <c r="X33" s="29"/>
      <c r="Y33" s="29"/>
      <c r="Z33" s="29"/>
      <c r="AA33" s="204"/>
      <c r="AB33" s="204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1:40" x14ac:dyDescent="0.2">
      <c r="A34" s="155"/>
      <c r="B34" s="155" t="s">
        <v>326</v>
      </c>
      <c r="C34" s="17">
        <v>13078</v>
      </c>
      <c r="D34" s="17">
        <v>13110.6</v>
      </c>
      <c r="E34" s="17">
        <v>14078.4</v>
      </c>
      <c r="F34" s="17">
        <v>14537.3</v>
      </c>
      <c r="G34" s="17">
        <v>14484.5</v>
      </c>
      <c r="H34" s="17">
        <v>14551.399999999998</v>
      </c>
      <c r="I34" s="17">
        <v>14827.8</v>
      </c>
      <c r="J34" s="17">
        <v>14907.000000000002</v>
      </c>
      <c r="K34" s="17">
        <v>15109.549999999997</v>
      </c>
      <c r="L34" s="17">
        <v>15490.300000000003</v>
      </c>
      <c r="M34" s="17">
        <v>14629.92662245119</v>
      </c>
      <c r="N34" s="17">
        <v>15389.48</v>
      </c>
      <c r="O34" s="17">
        <v>15061.210000000001</v>
      </c>
      <c r="P34" s="17">
        <v>15668.256132705883</v>
      </c>
      <c r="Q34" s="17">
        <v>16461.099999999999</v>
      </c>
      <c r="R34" s="17">
        <v>15952</v>
      </c>
      <c r="S34" s="17">
        <v>17542.8</v>
      </c>
      <c r="T34" s="17">
        <v>16515.8</v>
      </c>
      <c r="U34" s="17">
        <v>17089.8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13.5" thickBot="1" x14ac:dyDescent="0.25">
      <c r="A35" s="166"/>
      <c r="B35" s="157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</row>
    <row r="36" spans="1:40" x14ac:dyDescent="0.2">
      <c r="A36" s="155"/>
      <c r="D36" s="150"/>
    </row>
    <row r="37" spans="1:40" x14ac:dyDescent="0.2">
      <c r="A37" s="175" t="s">
        <v>534</v>
      </c>
      <c r="C37" s="158"/>
      <c r="Q37" s="236"/>
      <c r="R37" s="236"/>
      <c r="S37" s="236"/>
      <c r="T37" s="236"/>
      <c r="U37" s="236"/>
    </row>
    <row r="38" spans="1:40" x14ac:dyDescent="0.2">
      <c r="A38" s="156"/>
      <c r="C38" s="158"/>
      <c r="Q38" s="236"/>
      <c r="R38" s="236"/>
      <c r="S38" s="236"/>
      <c r="T38" s="236"/>
      <c r="U38" s="238"/>
    </row>
    <row r="39" spans="1:40" x14ac:dyDescent="0.2">
      <c r="Q39" s="236"/>
      <c r="R39" s="236"/>
      <c r="S39" s="236"/>
      <c r="T39" s="236"/>
      <c r="U39" s="236"/>
    </row>
    <row r="40" spans="1:40" x14ac:dyDescent="0.2">
      <c r="Q40" s="236"/>
      <c r="R40" s="236"/>
      <c r="S40" s="236"/>
      <c r="T40" s="236"/>
      <c r="U40" s="236"/>
    </row>
    <row r="45" spans="1:40" x14ac:dyDescent="0.2">
      <c r="V45" s="158" t="s">
        <v>327</v>
      </c>
    </row>
  </sheetData>
  <hyperlinks>
    <hyperlink ref="F1" r:id="rId1" display="lisa.brown@defra.gsi.gov.uk " xr:uid="{7D218EF7-96DB-4B20-9160-0E5057878789}"/>
  </hyperlinks>
  <printOptions horizontalCentered="1"/>
  <pageMargins left="0.39370078740157483" right="0.39370078740157483" top="0.51181102362204722" bottom="0.51181102362204722" header="0.51181102362204722" footer="0.51181102362204722"/>
  <pageSetup paperSize="9" orientation="landscape" horizontalDpi="4294967292" verticalDpi="300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A1E14B"/>
  </sheetPr>
  <dimension ref="A1:AM36"/>
  <sheetViews>
    <sheetView showGridLines="0" zoomScaleNormal="100" workbookViewId="0">
      <pane xSplit="3" ySplit="6" topLeftCell="Y19" activePane="bottomRight" state="frozen"/>
      <selection activeCell="C7" sqref="C7"/>
      <selection pane="topRight" activeCell="C7" sqref="C7"/>
      <selection pane="bottomLeft" activeCell="C7" sqref="C7"/>
      <selection pane="bottomRight" activeCell="AK1" sqref="AK1"/>
    </sheetView>
  </sheetViews>
  <sheetFormatPr defaultColWidth="7.109375" defaultRowHeight="12.75" x14ac:dyDescent="0.2"/>
  <cols>
    <col min="1" max="1" width="6.109375" style="2" customWidth="1"/>
    <col min="2" max="2" width="10" style="2" customWidth="1"/>
    <col min="3" max="3" width="13" style="2" customWidth="1"/>
    <col min="4" max="5" width="7.5546875" style="2" customWidth="1"/>
    <col min="6" max="26" width="7.5546875" style="59" customWidth="1"/>
    <col min="27" max="27" width="7.5546875" style="59" bestFit="1" customWidth="1"/>
    <col min="28" max="33" width="7.5546875" style="59" customWidth="1"/>
    <col min="34" max="34" width="7.44140625" style="59" customWidth="1"/>
    <col min="35" max="16384" width="7.109375" style="59"/>
  </cols>
  <sheetData>
    <row r="1" spans="1:39" s="2" customFormat="1" x14ac:dyDescent="0.2">
      <c r="A1" s="203" t="s">
        <v>164</v>
      </c>
      <c r="AJ1" s="220" t="s">
        <v>432</v>
      </c>
      <c r="AK1" s="324" t="str">
        <f>'Notes and Contact Details'!$D$14</f>
        <v>crops-statistics@defra.gov.uk</v>
      </c>
    </row>
    <row r="2" spans="1:39" s="2" customFormat="1" x14ac:dyDescent="0.2">
      <c r="A2" s="203" t="s">
        <v>543</v>
      </c>
    </row>
    <row r="3" spans="1:39" s="2" customFormat="1" ht="13.5" thickBot="1" x14ac:dyDescent="0.25">
      <c r="A3" s="232" t="s">
        <v>68</v>
      </c>
      <c r="T3" s="11"/>
      <c r="X3" s="57"/>
      <c r="Y3" s="36"/>
    </row>
    <row r="4" spans="1:39" x14ac:dyDescent="0.2">
      <c r="A4" s="381"/>
      <c r="B4" s="381"/>
      <c r="C4" s="381"/>
      <c r="D4" s="382"/>
      <c r="E4" s="382"/>
      <c r="F4" s="383"/>
      <c r="G4" s="383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</row>
    <row r="5" spans="1:39" x14ac:dyDescent="0.2">
      <c r="A5" s="633"/>
      <c r="B5" s="633"/>
      <c r="C5" s="531" t="s">
        <v>36</v>
      </c>
      <c r="D5" s="531">
        <v>1988</v>
      </c>
      <c r="E5" s="531">
        <v>1989</v>
      </c>
      <c r="F5" s="523">
        <v>1990</v>
      </c>
      <c r="G5" s="531">
        <v>1991</v>
      </c>
      <c r="H5" s="523">
        <v>1992</v>
      </c>
      <c r="I5" s="531">
        <v>1993</v>
      </c>
      <c r="J5" s="523">
        <v>1994</v>
      </c>
      <c r="K5" s="531">
        <v>1995</v>
      </c>
      <c r="L5" s="523">
        <v>1996</v>
      </c>
      <c r="M5" s="531">
        <v>1997</v>
      </c>
      <c r="N5" s="523">
        <v>1998</v>
      </c>
      <c r="O5" s="531">
        <v>1999</v>
      </c>
      <c r="P5" s="523">
        <v>2000</v>
      </c>
      <c r="Q5" s="523">
        <v>2001</v>
      </c>
      <c r="R5" s="540">
        <v>2002</v>
      </c>
      <c r="S5" s="540">
        <v>2003</v>
      </c>
      <c r="T5" s="540">
        <v>2004</v>
      </c>
      <c r="U5" s="540">
        <v>2005</v>
      </c>
      <c r="V5" s="540">
        <v>2006</v>
      </c>
      <c r="W5" s="540">
        <v>2007</v>
      </c>
      <c r="X5" s="540">
        <v>2008</v>
      </c>
      <c r="Y5" s="540">
        <v>2009</v>
      </c>
      <c r="Z5" s="540">
        <v>2010</v>
      </c>
      <c r="AA5" s="540">
        <v>2011</v>
      </c>
      <c r="AB5" s="540">
        <v>2012</v>
      </c>
      <c r="AC5" s="540">
        <v>2013</v>
      </c>
      <c r="AD5" s="540">
        <v>2014</v>
      </c>
      <c r="AE5" s="540">
        <v>2015</v>
      </c>
      <c r="AF5" s="540">
        <v>2016</v>
      </c>
      <c r="AG5" s="540">
        <v>2017</v>
      </c>
      <c r="AH5" s="540">
        <v>2018</v>
      </c>
      <c r="AI5" s="540">
        <v>2019</v>
      </c>
      <c r="AJ5" s="540">
        <v>2020</v>
      </c>
      <c r="AK5" s="540">
        <v>2021</v>
      </c>
      <c r="AL5" s="540">
        <v>2022</v>
      </c>
      <c r="AM5" s="540">
        <v>2023</v>
      </c>
    </row>
    <row r="6" spans="1:39" ht="13.5" thickBot="1" x14ac:dyDescent="0.25">
      <c r="A6" s="384"/>
      <c r="B6" s="384"/>
      <c r="C6" s="384"/>
      <c r="D6" s="633"/>
      <c r="E6" s="633"/>
      <c r="F6" s="540"/>
      <c r="G6" s="540"/>
      <c r="H6" s="540"/>
      <c r="I6" s="540"/>
      <c r="J6" s="540"/>
      <c r="K6" s="540"/>
      <c r="L6" s="540"/>
      <c r="M6" s="634"/>
      <c r="N6" s="540"/>
      <c r="O6" s="634"/>
      <c r="P6" s="540"/>
      <c r="Q6" s="523"/>
      <c r="R6" s="523"/>
      <c r="S6" s="523"/>
      <c r="T6" s="523"/>
      <c r="U6" s="523"/>
      <c r="V6" s="523"/>
      <c r="W6" s="634"/>
      <c r="X6" s="634" t="s">
        <v>35</v>
      </c>
      <c r="Y6" s="634"/>
      <c r="Z6" s="634"/>
      <c r="AA6" s="634"/>
      <c r="AB6" s="634"/>
      <c r="AC6" s="634"/>
      <c r="AD6" s="634"/>
      <c r="AE6" s="634"/>
      <c r="AF6" s="635"/>
      <c r="AG6" s="635"/>
      <c r="AH6" s="361"/>
      <c r="AI6" s="361"/>
      <c r="AJ6" s="361"/>
      <c r="AK6" s="361"/>
      <c r="AL6" s="361"/>
      <c r="AM6" s="361"/>
    </row>
    <row r="7" spans="1:39" x14ac:dyDescent="0.2">
      <c r="A7" s="72" t="s">
        <v>166</v>
      </c>
      <c r="B7" s="72"/>
      <c r="D7" s="178"/>
      <c r="E7" s="178"/>
      <c r="F7" s="636"/>
      <c r="G7" s="636"/>
      <c r="H7" s="636"/>
      <c r="I7" s="636"/>
      <c r="J7" s="636"/>
      <c r="K7" s="637"/>
      <c r="L7" s="636"/>
      <c r="M7" s="636"/>
      <c r="N7" s="636"/>
      <c r="O7" s="636"/>
      <c r="P7" s="636"/>
      <c r="Q7" s="637"/>
      <c r="R7" s="637"/>
      <c r="S7" s="638"/>
      <c r="T7" s="638"/>
      <c r="U7" s="638"/>
      <c r="V7" s="638"/>
      <c r="W7" s="638"/>
      <c r="X7" s="638"/>
      <c r="Y7" s="638"/>
      <c r="Z7" s="638"/>
      <c r="AA7" s="638"/>
      <c r="AB7" s="638"/>
      <c r="AC7" s="638"/>
      <c r="AD7" s="638"/>
      <c r="AE7" s="638"/>
      <c r="AF7" s="638"/>
      <c r="AG7" s="638"/>
      <c r="AH7" s="638"/>
      <c r="AI7" s="638"/>
      <c r="AJ7" s="638"/>
      <c r="AK7" s="638"/>
      <c r="AL7" s="638"/>
      <c r="AM7" s="638"/>
    </row>
    <row r="8" spans="1:39" x14ac:dyDescent="0.2">
      <c r="A8" s="73"/>
      <c r="B8" s="604" t="s">
        <v>150</v>
      </c>
      <c r="C8" s="73"/>
      <c r="D8" s="75">
        <v>2.5188999999999996E-2</v>
      </c>
      <c r="E8" s="75">
        <v>3.0887000000000001E-2</v>
      </c>
      <c r="F8" s="76">
        <v>0.16824900000000004</v>
      </c>
      <c r="G8" s="76">
        <v>0.12984400000000001</v>
      </c>
      <c r="H8" s="76">
        <v>0.22723299999999994</v>
      </c>
      <c r="I8" s="76">
        <v>0.166518</v>
      </c>
      <c r="J8" s="76">
        <v>0.21078499999999997</v>
      </c>
      <c r="K8" s="76">
        <v>0.14570100000000005</v>
      </c>
      <c r="L8" s="76">
        <v>0.99970999999999999</v>
      </c>
      <c r="M8" s="76">
        <v>0.93266299999999991</v>
      </c>
      <c r="N8" s="76">
        <v>2.9624629999999987</v>
      </c>
      <c r="O8" s="76">
        <v>0.64697300000000069</v>
      </c>
      <c r="P8" s="76">
        <v>5.5937740000000016</v>
      </c>
      <c r="Q8" s="76">
        <v>5.6439890000000013</v>
      </c>
      <c r="R8" s="76">
        <v>1.6422729999999992</v>
      </c>
      <c r="S8" s="76">
        <v>4.0921120000000002</v>
      </c>
      <c r="T8" s="76">
        <v>2.7507420000000011</v>
      </c>
      <c r="U8" s="76">
        <v>0.98101400000000005</v>
      </c>
      <c r="V8" s="76">
        <v>3.6176589999999997</v>
      </c>
      <c r="W8" s="76">
        <v>0.7697280000000003</v>
      </c>
      <c r="X8" s="76">
        <v>0.64594699999999983</v>
      </c>
      <c r="Y8" s="76">
        <v>0.69926899999999981</v>
      </c>
      <c r="Z8" s="76">
        <v>1.5335849999999991</v>
      </c>
      <c r="AA8" s="76">
        <v>1.1369989999999994</v>
      </c>
      <c r="AB8" s="76">
        <v>1.9247559999999999</v>
      </c>
      <c r="AC8" s="76">
        <v>3.3709520000000004</v>
      </c>
      <c r="AD8" s="76">
        <v>3.9627620000000014</v>
      </c>
      <c r="AE8" s="262">
        <v>5.1354439999999935</v>
      </c>
      <c r="AF8" s="262">
        <v>4.5931010000000025</v>
      </c>
      <c r="AG8" s="262">
        <v>3.4558960000000023</v>
      </c>
      <c r="AH8" s="262">
        <v>3.9491340000000004</v>
      </c>
      <c r="AI8" s="262">
        <v>3.6607730000000016</v>
      </c>
      <c r="AJ8" s="262">
        <v>2.8051380000000012</v>
      </c>
      <c r="AK8" s="262">
        <v>0.29809599999999997</v>
      </c>
      <c r="AL8" s="262">
        <v>0.52347599999999983</v>
      </c>
      <c r="AM8" s="262">
        <v>0.122068</v>
      </c>
    </row>
    <row r="9" spans="1:39" x14ac:dyDescent="0.2">
      <c r="A9" s="73"/>
      <c r="B9" s="608" t="s">
        <v>82</v>
      </c>
      <c r="C9" s="73"/>
      <c r="D9" s="75">
        <v>1.4813999999999999E-2</v>
      </c>
      <c r="E9" s="75">
        <v>0.21546699999999996</v>
      </c>
      <c r="F9" s="76">
        <v>0.12644199999999997</v>
      </c>
      <c r="G9" s="76">
        <v>8.7480000000000002E-2</v>
      </c>
      <c r="H9" s="76">
        <v>7.0576E-2</v>
      </c>
      <c r="I9" s="76">
        <v>3.6923999999999998E-2</v>
      </c>
      <c r="J9" s="76">
        <v>4.4471000000000004E-2</v>
      </c>
      <c r="K9" s="76">
        <v>2.3547999999999999E-2</v>
      </c>
      <c r="L9" s="76">
        <v>1.2122200000000001</v>
      </c>
      <c r="M9" s="76">
        <v>0.63610699999999976</v>
      </c>
      <c r="N9" s="76">
        <v>0.19191699999999998</v>
      </c>
      <c r="O9" s="76">
        <v>0.21437600000000004</v>
      </c>
      <c r="P9" s="76">
        <v>7.4926000000000006E-2</v>
      </c>
      <c r="Q9" s="76">
        <v>0.30431599999999998</v>
      </c>
      <c r="R9" s="76">
        <v>0.38396299999999994</v>
      </c>
      <c r="S9" s="76">
        <v>0.11902799999999999</v>
      </c>
      <c r="T9" s="76">
        <v>0.12965699999999999</v>
      </c>
      <c r="U9" s="76">
        <v>0.3203069999999999</v>
      </c>
      <c r="V9" s="76">
        <v>0.28448800000000002</v>
      </c>
      <c r="W9" s="76">
        <v>0.34706199999999993</v>
      </c>
      <c r="X9" s="76">
        <v>0.77040899999999979</v>
      </c>
      <c r="Y9" s="76">
        <v>1.0210719999999998</v>
      </c>
      <c r="Z9" s="76">
        <v>0.91452800000000012</v>
      </c>
      <c r="AA9" s="76">
        <v>0.95753999999999995</v>
      </c>
      <c r="AB9" s="76">
        <v>0.82907300000000006</v>
      </c>
      <c r="AC9" s="76">
        <v>0.8841659999999999</v>
      </c>
      <c r="AD9" s="76">
        <v>0.69105899999999987</v>
      </c>
      <c r="AE9" s="262">
        <v>0.57492399999999999</v>
      </c>
      <c r="AF9" s="262">
        <v>1.0651350000000002</v>
      </c>
      <c r="AG9" s="262">
        <v>0.83335599999999943</v>
      </c>
      <c r="AH9" s="262">
        <v>0.65710999999999997</v>
      </c>
      <c r="AI9" s="262">
        <v>0.8024979999999996</v>
      </c>
      <c r="AJ9" s="262">
        <v>0.6398389999999996</v>
      </c>
      <c r="AK9" s="262">
        <v>0.50869800000000009</v>
      </c>
      <c r="AL9" s="262">
        <v>0.554697</v>
      </c>
      <c r="AM9" s="262">
        <v>0.25070500000000001</v>
      </c>
    </row>
    <row r="10" spans="1:39" x14ac:dyDescent="0.2">
      <c r="A10" s="73"/>
      <c r="B10" s="604" t="s">
        <v>85</v>
      </c>
      <c r="C10" s="73"/>
      <c r="D10" s="75">
        <v>1.9100000000000002E-2</v>
      </c>
      <c r="E10" s="75">
        <v>1.7769E-2</v>
      </c>
      <c r="F10" s="76">
        <v>2.7480000000000001E-2</v>
      </c>
      <c r="G10" s="76">
        <v>3.6907999999999996E-2</v>
      </c>
      <c r="H10" s="76">
        <v>5.2411000000000006E-2</v>
      </c>
      <c r="I10" s="76">
        <v>1.8711000000000002E-2</v>
      </c>
      <c r="J10" s="76">
        <v>2.0833999999999998E-2</v>
      </c>
      <c r="K10" s="76">
        <v>3.5601000000000008E-2</v>
      </c>
      <c r="L10" s="76">
        <v>3.1688000000000001E-2</v>
      </c>
      <c r="M10" s="76">
        <v>5.5749000000000014E-2</v>
      </c>
      <c r="N10" s="76">
        <v>8.5040000000000018E-2</v>
      </c>
      <c r="O10" s="76">
        <v>9.1844000000000009E-2</v>
      </c>
      <c r="P10" s="76">
        <v>3.7561000000000004E-2</v>
      </c>
      <c r="Q10" s="76">
        <v>4.7471000000000013E-2</v>
      </c>
      <c r="R10" s="76">
        <v>5.442000000000001E-2</v>
      </c>
      <c r="S10" s="76">
        <v>0.13791299999999998</v>
      </c>
      <c r="T10" s="76">
        <v>9.7988000000000006E-2</v>
      </c>
      <c r="U10" s="76">
        <v>0.19355400000000003</v>
      </c>
      <c r="V10" s="76">
        <v>0.13481899999999999</v>
      </c>
      <c r="W10" s="76">
        <v>0.179947</v>
      </c>
      <c r="X10" s="76">
        <v>0.30651699999999998</v>
      </c>
      <c r="Y10" s="76">
        <v>0.28138400000000002</v>
      </c>
      <c r="Z10" s="76">
        <v>0.31195999999999996</v>
      </c>
      <c r="AA10" s="76">
        <v>0.33661999999999997</v>
      </c>
      <c r="AB10" s="76">
        <v>0.66945699999999997</v>
      </c>
      <c r="AC10" s="76">
        <v>0.50325299999999995</v>
      </c>
      <c r="AD10" s="76">
        <v>0.42671000000000003</v>
      </c>
      <c r="AE10" s="262">
        <v>0.41009800000000018</v>
      </c>
      <c r="AF10" s="262">
        <v>0.53327199999999986</v>
      </c>
      <c r="AG10" s="262">
        <v>0.61228700000000014</v>
      </c>
      <c r="AH10" s="262">
        <v>0.609877</v>
      </c>
      <c r="AI10" s="262">
        <v>1.1132029999999999</v>
      </c>
      <c r="AJ10" s="262">
        <v>0.61167299999999991</v>
      </c>
      <c r="AK10" s="262">
        <v>1.02691</v>
      </c>
      <c r="AL10" s="262">
        <v>0.55361499999999986</v>
      </c>
      <c r="AM10" s="262">
        <v>0.15548000000000001</v>
      </c>
    </row>
    <row r="11" spans="1:39" x14ac:dyDescent="0.2">
      <c r="A11" s="73"/>
      <c r="B11" s="613" t="s">
        <v>149</v>
      </c>
      <c r="C11" s="73"/>
      <c r="D11" s="75">
        <v>3.3604000000000002E-2</v>
      </c>
      <c r="E11" s="75">
        <v>3.1150000000000001E-2</v>
      </c>
      <c r="F11" s="76">
        <v>1.7070000000000002E-2</v>
      </c>
      <c r="G11" s="76">
        <v>3.2801000000000004E-2</v>
      </c>
      <c r="H11" s="76">
        <v>2.5350000000000001E-2</v>
      </c>
      <c r="I11" s="76">
        <v>5.1640000000000002E-3</v>
      </c>
      <c r="J11" s="76">
        <v>2.7829999999999999E-3</v>
      </c>
      <c r="K11" s="76">
        <v>1.7270999999999998E-2</v>
      </c>
      <c r="L11" s="76">
        <v>1.9053E-2</v>
      </c>
      <c r="M11" s="76">
        <v>0.17673699999999998</v>
      </c>
      <c r="N11" s="76">
        <v>1.9253999999999993E-2</v>
      </c>
      <c r="O11" s="76">
        <v>0.234736</v>
      </c>
      <c r="P11" s="76">
        <v>4.666E-3</v>
      </c>
      <c r="Q11" s="76">
        <v>5.0419999999999996E-3</v>
      </c>
      <c r="R11" s="76">
        <v>6.8899999999999994E-4</v>
      </c>
      <c r="S11" s="76">
        <v>1.2726000000000001E-2</v>
      </c>
      <c r="T11" s="76">
        <v>2.2965000000000003E-2</v>
      </c>
      <c r="U11" s="76">
        <v>4.1367000000000001E-2</v>
      </c>
      <c r="V11" s="76">
        <v>1.6182000000000002E-2</v>
      </c>
      <c r="W11" s="76">
        <v>3.2741000000000013E-2</v>
      </c>
      <c r="X11" s="76">
        <v>0.10327199999999999</v>
      </c>
      <c r="Y11" s="76">
        <v>6.6311999999999982E-2</v>
      </c>
      <c r="Z11" s="76">
        <v>4.9658000000000008E-2</v>
      </c>
      <c r="AA11" s="76">
        <v>3.9383999999999988E-2</v>
      </c>
      <c r="AB11" s="76">
        <v>6.7262000000000002E-2</v>
      </c>
      <c r="AC11" s="76">
        <v>5.5524000000000004E-2</v>
      </c>
      <c r="AD11" s="76">
        <v>8.2407000000000008E-2</v>
      </c>
      <c r="AE11" s="262">
        <v>0.13699799999999993</v>
      </c>
      <c r="AF11" s="262">
        <v>0.28499400000000008</v>
      </c>
      <c r="AG11" s="262">
        <v>0.2994380000000002</v>
      </c>
      <c r="AH11" s="262">
        <v>0.33910400000000002</v>
      </c>
      <c r="AI11" s="262">
        <v>0.25843499999999997</v>
      </c>
      <c r="AJ11" s="262">
        <v>0.3071000000000001</v>
      </c>
      <c r="AK11" s="262">
        <v>2.5318E-2</v>
      </c>
      <c r="AL11" s="262">
        <v>3.1949000000000005E-2</v>
      </c>
      <c r="AM11" s="262">
        <v>9.9939999999999977E-3</v>
      </c>
    </row>
    <row r="12" spans="1:39" x14ac:dyDescent="0.2">
      <c r="B12" s="613" t="s">
        <v>148</v>
      </c>
      <c r="D12" s="77">
        <v>0.70765500000000003</v>
      </c>
      <c r="E12" s="77">
        <v>2.749457</v>
      </c>
      <c r="F12" s="76">
        <v>0.61509100000000017</v>
      </c>
      <c r="G12" s="76">
        <v>0.75130500000000011</v>
      </c>
      <c r="H12" s="76">
        <v>1.3033770000000005</v>
      </c>
      <c r="I12" s="76">
        <v>0.39130900000000002</v>
      </c>
      <c r="J12" s="76">
        <v>1.3003660000000001</v>
      </c>
      <c r="K12" s="76">
        <v>1.3650770000000005</v>
      </c>
      <c r="L12" s="76">
        <v>1.092473</v>
      </c>
      <c r="M12" s="76">
        <v>4.490793</v>
      </c>
      <c r="N12" s="76">
        <v>7.5822060000000056</v>
      </c>
      <c r="O12" s="76">
        <v>13.323960999999999</v>
      </c>
      <c r="P12" s="76">
        <v>44.266242999999982</v>
      </c>
      <c r="Q12" s="76">
        <v>31.231410000000007</v>
      </c>
      <c r="R12" s="76">
        <v>22.899620999999989</v>
      </c>
      <c r="S12" s="76">
        <v>5.5915230000000005</v>
      </c>
      <c r="T12" s="76">
        <v>15.836080000000001</v>
      </c>
      <c r="U12" s="76">
        <v>28.640500999999997</v>
      </c>
      <c r="V12" s="76">
        <v>9.9912670000000023</v>
      </c>
      <c r="W12" s="76">
        <v>16.531523000000011</v>
      </c>
      <c r="X12" s="76">
        <v>14.052879000000003</v>
      </c>
      <c r="Y12" s="14">
        <v>1.8057850000000006</v>
      </c>
      <c r="Z12" s="14">
        <v>2.8011680000000001</v>
      </c>
      <c r="AA12" s="14">
        <v>0.61341400000000024</v>
      </c>
      <c r="AB12" s="14">
        <v>0.9463119999999996</v>
      </c>
      <c r="AC12" s="76">
        <v>0.68600000000000061</v>
      </c>
      <c r="AD12" s="76">
        <v>0.7954129999999997</v>
      </c>
      <c r="AE12" s="262">
        <v>0.66352500000000014</v>
      </c>
      <c r="AF12" s="262">
        <v>16.226206000000001</v>
      </c>
      <c r="AG12" s="262">
        <v>0.59825699999999993</v>
      </c>
      <c r="AH12" s="262">
        <v>0.91294199999999992</v>
      </c>
      <c r="AI12" s="262">
        <v>1.0340819999999997</v>
      </c>
      <c r="AJ12" s="262">
        <v>0.88750000000000029</v>
      </c>
      <c r="AK12" s="262">
        <v>4.3439360000000002</v>
      </c>
      <c r="AL12" s="262">
        <v>12.216798000000001</v>
      </c>
      <c r="AM12" s="262">
        <v>0.18163399999999996</v>
      </c>
    </row>
    <row r="13" spans="1:39" x14ac:dyDescent="0.2">
      <c r="A13" s="73"/>
      <c r="B13" s="613" t="s">
        <v>147</v>
      </c>
      <c r="C13" s="73"/>
      <c r="D13" s="75">
        <v>3.4636219999999991</v>
      </c>
      <c r="E13" s="75">
        <v>7.0316740000000006</v>
      </c>
      <c r="F13" s="76">
        <v>5.0830800000000016</v>
      </c>
      <c r="G13" s="76">
        <v>7.8441210000000021</v>
      </c>
      <c r="H13" s="76">
        <v>8.3239099999999997</v>
      </c>
      <c r="I13" s="76">
        <v>23.597583</v>
      </c>
      <c r="J13" s="76">
        <v>20.732619999999997</v>
      </c>
      <c r="K13" s="76">
        <v>29.569018000000003</v>
      </c>
      <c r="L13" s="76">
        <v>18.603135000000005</v>
      </c>
      <c r="M13" s="76">
        <v>26.925663</v>
      </c>
      <c r="N13" s="76">
        <v>22.937105000000013</v>
      </c>
      <c r="O13" s="76">
        <v>32.081855000000004</v>
      </c>
      <c r="P13" s="76">
        <v>12.124847000000003</v>
      </c>
      <c r="Q13" s="76">
        <v>16.747841999999999</v>
      </c>
      <c r="R13" s="76">
        <v>23.90089</v>
      </c>
      <c r="S13" s="76">
        <v>21.719090000000001</v>
      </c>
      <c r="T13" s="76">
        <v>17.793337000000005</v>
      </c>
      <c r="U13" s="76">
        <v>12.059871000000005</v>
      </c>
      <c r="V13" s="76">
        <v>17.346632000000003</v>
      </c>
      <c r="W13" s="76">
        <v>19.654398</v>
      </c>
      <c r="X13" s="76">
        <v>16.191813</v>
      </c>
      <c r="Y13" s="14">
        <v>20.824942000000004</v>
      </c>
      <c r="Z13" s="14">
        <v>24.677811000000005</v>
      </c>
      <c r="AA13" s="14">
        <v>28.610468000000004</v>
      </c>
      <c r="AB13" s="14">
        <v>19.491945000000001</v>
      </c>
      <c r="AC13" s="76">
        <v>22.138231000000001</v>
      </c>
      <c r="AD13" s="76">
        <v>38.608402000000005</v>
      </c>
      <c r="AE13" s="262">
        <v>38.469444999999986</v>
      </c>
      <c r="AF13" s="262">
        <v>21.097476000000007</v>
      </c>
      <c r="AG13" s="262">
        <v>22.68101099999998</v>
      </c>
      <c r="AH13" s="262">
        <v>29.036621999999987</v>
      </c>
      <c r="AI13" s="262">
        <v>30.815548999999987</v>
      </c>
      <c r="AJ13" s="262">
        <v>14.861554999999997</v>
      </c>
      <c r="AK13" s="262">
        <v>7.6123540000000016</v>
      </c>
      <c r="AL13" s="262">
        <v>12.758942999999997</v>
      </c>
      <c r="AM13" s="262">
        <v>12.338238999999996</v>
      </c>
    </row>
    <row r="14" spans="1:39" x14ac:dyDescent="0.2">
      <c r="B14" s="604" t="s">
        <v>511</v>
      </c>
      <c r="D14" s="77">
        <v>1.1878169999999999</v>
      </c>
      <c r="E14" s="77">
        <v>0.95449700000000004</v>
      </c>
      <c r="F14" s="76">
        <v>1.1255190000000004</v>
      </c>
      <c r="G14" s="76">
        <v>2.5582069999999995</v>
      </c>
      <c r="H14" s="76">
        <v>3.0430939999999991</v>
      </c>
      <c r="I14" s="76">
        <v>3.2560830000000003</v>
      </c>
      <c r="J14" s="76">
        <v>5.9561600000000006</v>
      </c>
      <c r="K14" s="76">
        <v>5.1787220000000014</v>
      </c>
      <c r="L14" s="76">
        <v>5.0920109999999985</v>
      </c>
      <c r="M14" s="76">
        <v>7.5755880000000007</v>
      </c>
      <c r="N14" s="76">
        <v>6.869540999999999</v>
      </c>
      <c r="O14" s="76">
        <v>7.3240809999999996</v>
      </c>
      <c r="P14" s="76">
        <v>4.626720999999999</v>
      </c>
      <c r="Q14" s="76">
        <v>3.1773459999999991</v>
      </c>
      <c r="R14" s="76">
        <v>5.4451429999999998</v>
      </c>
      <c r="S14" s="76">
        <v>4.0675420000000013</v>
      </c>
      <c r="T14" s="76">
        <v>2.7715350000000005</v>
      </c>
      <c r="U14" s="76">
        <v>5.0739309999999991</v>
      </c>
      <c r="V14" s="76">
        <v>5.295458</v>
      </c>
      <c r="W14" s="76">
        <v>4.5576959999999991</v>
      </c>
      <c r="X14" s="76">
        <v>5.0259299999999989</v>
      </c>
      <c r="Y14" s="76">
        <v>7.2046529999999969</v>
      </c>
      <c r="Z14" s="76">
        <v>7.9510959999999971</v>
      </c>
      <c r="AA14" s="76">
        <v>6.8672160000000018</v>
      </c>
      <c r="AB14" s="76">
        <v>5.1195340000000007</v>
      </c>
      <c r="AC14" s="76">
        <v>6.0030480000000024</v>
      </c>
      <c r="AD14" s="76">
        <v>6.8634709999999979</v>
      </c>
      <c r="AE14" s="262">
        <v>9.1374250000000004</v>
      </c>
      <c r="AF14" s="262">
        <v>6.9740270000000031</v>
      </c>
      <c r="AG14" s="262">
        <v>7.7858659999999933</v>
      </c>
      <c r="AH14" s="262">
        <v>7.0254530000000024</v>
      </c>
      <c r="AI14" s="262">
        <v>8.4477110000000053</v>
      </c>
      <c r="AJ14" s="262">
        <v>10.452431999999995</v>
      </c>
      <c r="AK14" s="262">
        <v>5.9891099999999993</v>
      </c>
      <c r="AL14" s="262">
        <v>6.2992950000000016</v>
      </c>
      <c r="AM14" s="262">
        <v>7.1287649999999978</v>
      </c>
    </row>
    <row r="15" spans="1:39" x14ac:dyDescent="0.2">
      <c r="A15" s="39"/>
      <c r="B15" s="604" t="s">
        <v>512</v>
      </c>
      <c r="D15" s="77">
        <v>0.21069299999999999</v>
      </c>
      <c r="E15" s="77">
        <v>7.0342999999999989E-2</v>
      </c>
      <c r="F15" s="76">
        <v>0.158558</v>
      </c>
      <c r="G15" s="76">
        <v>0.90792500000000009</v>
      </c>
      <c r="H15" s="76">
        <v>0.41029900000000002</v>
      </c>
      <c r="I15" s="76">
        <v>2.5415910000000004</v>
      </c>
      <c r="J15" s="76">
        <v>1.0970950000000002</v>
      </c>
      <c r="K15" s="76">
        <v>6.3335620000000006</v>
      </c>
      <c r="L15" s="76">
        <v>0.84715300000000016</v>
      </c>
      <c r="M15" s="76">
        <v>0.93072699999999997</v>
      </c>
      <c r="N15" s="76">
        <v>0.65654399999999979</v>
      </c>
      <c r="O15" s="76">
        <v>0.382934</v>
      </c>
      <c r="P15" s="76">
        <v>0.49333699999999997</v>
      </c>
      <c r="Q15" s="76">
        <v>0.59695499999999968</v>
      </c>
      <c r="R15" s="76">
        <v>1.9396249999999999</v>
      </c>
      <c r="S15" s="76">
        <v>0.37784299999999998</v>
      </c>
      <c r="T15" s="76">
        <v>0.28102299999999997</v>
      </c>
      <c r="U15" s="76">
        <v>0.46212399999999998</v>
      </c>
      <c r="V15" s="76">
        <v>1.4030289999999994</v>
      </c>
      <c r="W15" s="76">
        <v>1.1859300000000002</v>
      </c>
      <c r="X15" s="76">
        <v>1.086791000000001</v>
      </c>
      <c r="Y15" s="76">
        <v>1.3133890000000004</v>
      </c>
      <c r="Z15" s="76">
        <v>5.9290910000000023</v>
      </c>
      <c r="AA15" s="76">
        <v>2.509271</v>
      </c>
      <c r="AB15" s="76">
        <v>3.2312459999999996</v>
      </c>
      <c r="AC15" s="76">
        <v>2.9000070000000004</v>
      </c>
      <c r="AD15" s="76">
        <v>1.5795500000000007</v>
      </c>
      <c r="AE15" s="262">
        <v>5.4152940000000074</v>
      </c>
      <c r="AF15" s="262">
        <v>3.4615800000000014</v>
      </c>
      <c r="AG15" s="262">
        <v>4.1945009999999998</v>
      </c>
      <c r="AH15" s="262">
        <v>1.7934359999999991</v>
      </c>
      <c r="AI15" s="262">
        <v>6.1885830000000004</v>
      </c>
      <c r="AJ15" s="262">
        <v>3.23909</v>
      </c>
      <c r="AK15" s="262">
        <v>2.5242440000000004</v>
      </c>
      <c r="AL15" s="262">
        <v>3.7168039999999993</v>
      </c>
      <c r="AM15" s="262">
        <v>6.4132130000000007</v>
      </c>
    </row>
    <row r="16" spans="1:39" x14ac:dyDescent="0.2">
      <c r="B16" s="604" t="s">
        <v>99</v>
      </c>
      <c r="D16" s="77">
        <v>0.8234530000000001</v>
      </c>
      <c r="E16" s="77">
        <v>0.5923750000000001</v>
      </c>
      <c r="F16" s="76">
        <v>0.64972700000000005</v>
      </c>
      <c r="G16" s="76">
        <v>1.099637</v>
      </c>
      <c r="H16" s="76">
        <v>0.96908400000000006</v>
      </c>
      <c r="I16" s="76">
        <v>0.281447</v>
      </c>
      <c r="J16" s="76">
        <v>1.2928489999999999</v>
      </c>
      <c r="K16" s="76">
        <v>0.95979599999999998</v>
      </c>
      <c r="L16" s="76">
        <v>0.78846000000000005</v>
      </c>
      <c r="M16" s="76">
        <v>1.7547529999999998</v>
      </c>
      <c r="N16" s="76">
        <v>1.1024780000000003</v>
      </c>
      <c r="O16" s="76">
        <v>0.32472399999999996</v>
      </c>
      <c r="P16" s="76">
        <v>0.62655800000000017</v>
      </c>
      <c r="Q16" s="76">
        <v>0.68874700000000011</v>
      </c>
      <c r="R16" s="76">
        <v>1.7536020000000003</v>
      </c>
      <c r="S16" s="76">
        <v>0.65913999999999995</v>
      </c>
      <c r="T16" s="76">
        <v>1.3342940000000003</v>
      </c>
      <c r="U16" s="76">
        <v>0.37717100000000003</v>
      </c>
      <c r="V16" s="76">
        <v>1.0146449999999998</v>
      </c>
      <c r="W16" s="76">
        <v>1.5048779999999997</v>
      </c>
      <c r="X16" s="76">
        <v>2.0806379999999991</v>
      </c>
      <c r="Y16" s="76">
        <v>3.3633569999999988</v>
      </c>
      <c r="Z16" s="76">
        <v>3.92041</v>
      </c>
      <c r="AA16" s="76">
        <v>3.4886729999999995</v>
      </c>
      <c r="AB16" s="76">
        <v>4.9714919999999996</v>
      </c>
      <c r="AC16" s="76">
        <v>3.1571299999999995</v>
      </c>
      <c r="AD16" s="76">
        <v>5.0163780000000022</v>
      </c>
      <c r="AE16" s="262">
        <v>1.5481529999999997</v>
      </c>
      <c r="AF16" s="262">
        <v>1.8091189999999999</v>
      </c>
      <c r="AG16" s="262">
        <v>1.1118710000000001</v>
      </c>
      <c r="AH16" s="262">
        <v>2.6349409999999991</v>
      </c>
      <c r="AI16" s="262">
        <v>2.6186099999999999</v>
      </c>
      <c r="AJ16" s="262">
        <v>1.683146</v>
      </c>
      <c r="AK16" s="262">
        <v>2.7934240000000004</v>
      </c>
      <c r="AL16" s="262">
        <v>4.055898</v>
      </c>
      <c r="AM16" s="262">
        <v>1.364473</v>
      </c>
    </row>
    <row r="17" spans="1:39" x14ac:dyDescent="0.2">
      <c r="A17" s="73"/>
      <c r="B17" s="613" t="s">
        <v>84</v>
      </c>
      <c r="C17" s="73"/>
      <c r="D17" s="75">
        <v>0.82245500000000027</v>
      </c>
      <c r="E17" s="75">
        <v>0.59178199999999992</v>
      </c>
      <c r="F17" s="76">
        <v>0.73663999999999985</v>
      </c>
      <c r="G17" s="76">
        <v>1.029633</v>
      </c>
      <c r="H17" s="76">
        <v>1.50552</v>
      </c>
      <c r="I17" s="76">
        <v>0.95373499999999978</v>
      </c>
      <c r="J17" s="76">
        <v>1.9480309999999998</v>
      </c>
      <c r="K17" s="76">
        <v>1.437497</v>
      </c>
      <c r="L17" s="76">
        <v>1.605451</v>
      </c>
      <c r="M17" s="76">
        <v>0.87408400000000019</v>
      </c>
      <c r="N17" s="76">
        <v>1.4493060000000002</v>
      </c>
      <c r="O17" s="76">
        <v>0.92945900000000026</v>
      </c>
      <c r="P17" s="76">
        <v>0.78268199999999999</v>
      </c>
      <c r="Q17" s="76">
        <v>0.46002200000000004</v>
      </c>
      <c r="R17" s="76">
        <v>0.58561799999999997</v>
      </c>
      <c r="S17" s="76">
        <v>0.67279600000000006</v>
      </c>
      <c r="T17" s="76">
        <v>0.32480300000000001</v>
      </c>
      <c r="U17" s="76">
        <v>0.5279879999999999</v>
      </c>
      <c r="V17" s="76">
        <v>0.8724900000000001</v>
      </c>
      <c r="W17" s="76">
        <v>1.401861</v>
      </c>
      <c r="X17" s="76">
        <v>1.6108429999999998</v>
      </c>
      <c r="Y17" s="76">
        <v>1.0341209999999998</v>
      </c>
      <c r="Z17" s="76">
        <v>0.65707100000000007</v>
      </c>
      <c r="AA17" s="76">
        <v>0.98671699999999984</v>
      </c>
      <c r="AB17" s="76">
        <v>1.2168730000000003</v>
      </c>
      <c r="AC17" s="76">
        <v>1.1558670000000004</v>
      </c>
      <c r="AD17" s="76">
        <v>2.2192910000000006</v>
      </c>
      <c r="AE17" s="262">
        <v>1.8969200000000004</v>
      </c>
      <c r="AF17" s="262">
        <v>1.4983630000000001</v>
      </c>
      <c r="AG17" s="262">
        <v>1.2765440000000003</v>
      </c>
      <c r="AH17" s="262">
        <v>1.3729689999999999</v>
      </c>
      <c r="AI17" s="262">
        <v>2.5820440000000002</v>
      </c>
      <c r="AJ17" s="262">
        <v>2.27366</v>
      </c>
      <c r="AK17" s="262">
        <v>0.92332299999999978</v>
      </c>
      <c r="AL17" s="262">
        <v>0.87309000000000003</v>
      </c>
      <c r="AM17" s="262">
        <v>1.1189640000000001</v>
      </c>
    </row>
    <row r="18" spans="1:39" x14ac:dyDescent="0.2">
      <c r="A18" s="73"/>
      <c r="B18" s="613" t="s">
        <v>83</v>
      </c>
      <c r="C18" s="73"/>
      <c r="D18" s="75">
        <v>3.8371999999999996E-2</v>
      </c>
      <c r="E18" s="75">
        <v>4.9111000000000002E-2</v>
      </c>
      <c r="F18" s="76">
        <v>2.4583000000000001E-2</v>
      </c>
      <c r="G18" s="76">
        <v>8.3136000000000002E-2</v>
      </c>
      <c r="H18" s="76">
        <v>1.6226999999999998E-2</v>
      </c>
      <c r="I18" s="76">
        <v>1.3713999999999997E-2</v>
      </c>
      <c r="J18" s="76">
        <v>2.3120999999999999E-2</v>
      </c>
      <c r="K18" s="76">
        <v>2.8725000000000004E-2</v>
      </c>
      <c r="L18" s="76">
        <v>3.8425000000000015E-2</v>
      </c>
      <c r="M18" s="76">
        <v>2.9070999999999996E-2</v>
      </c>
      <c r="N18" s="76">
        <v>5.3610000000000005E-2</v>
      </c>
      <c r="O18" s="76">
        <v>6.2688999999999995E-2</v>
      </c>
      <c r="P18" s="76">
        <v>3.579799999999999E-2</v>
      </c>
      <c r="Q18" s="76">
        <v>4.1948000000000006E-2</v>
      </c>
      <c r="R18" s="76">
        <v>0.21152400000000002</v>
      </c>
      <c r="S18" s="76">
        <v>0.28649199999999997</v>
      </c>
      <c r="T18" s="76">
        <v>0.33270500000000003</v>
      </c>
      <c r="U18" s="76">
        <v>0.32011000000000001</v>
      </c>
      <c r="V18" s="76">
        <v>1.588317</v>
      </c>
      <c r="W18" s="76">
        <v>0.38177100000000003</v>
      </c>
      <c r="X18" s="76">
        <v>0.44316999999999995</v>
      </c>
      <c r="Y18" s="76">
        <v>0.54172200000000015</v>
      </c>
      <c r="Z18" s="76">
        <v>0.411028</v>
      </c>
      <c r="AA18" s="76">
        <v>0.37276100000000001</v>
      </c>
      <c r="AB18" s="76">
        <v>0.19558600000000001</v>
      </c>
      <c r="AC18" s="76">
        <v>0.25000699999999992</v>
      </c>
      <c r="AD18" s="76">
        <v>0.37252800000000003</v>
      </c>
      <c r="AE18" s="262">
        <v>0.27311800000000003</v>
      </c>
      <c r="AF18" s="262">
        <v>0.22598200000000004</v>
      </c>
      <c r="AG18" s="262">
        <v>0.23218600000000009</v>
      </c>
      <c r="AH18" s="262">
        <v>0.64909700000000037</v>
      </c>
      <c r="AI18" s="262">
        <v>0.24118200000000001</v>
      </c>
      <c r="AJ18" s="262">
        <v>0.15448900000000002</v>
      </c>
      <c r="AK18" s="262">
        <v>0.10171400000000003</v>
      </c>
      <c r="AL18" s="262">
        <v>0.26105699999999998</v>
      </c>
      <c r="AM18" s="262">
        <v>0.38737799999999994</v>
      </c>
    </row>
    <row r="19" spans="1:39" x14ac:dyDescent="0.2">
      <c r="A19" s="73"/>
      <c r="B19" s="613" t="s">
        <v>114</v>
      </c>
      <c r="C19" s="73"/>
      <c r="D19" s="75">
        <v>1.4875099999999999</v>
      </c>
      <c r="E19" s="75">
        <v>1.144582</v>
      </c>
      <c r="F19" s="76">
        <v>0.87757200000000013</v>
      </c>
      <c r="G19" s="76">
        <v>0.79874099999999981</v>
      </c>
      <c r="H19" s="76">
        <v>0.7451310000000001</v>
      </c>
      <c r="I19" s="76">
        <v>0.24015800000000001</v>
      </c>
      <c r="J19" s="76">
        <v>0.64491399999999977</v>
      </c>
      <c r="K19" s="76">
        <v>7.8486E-2</v>
      </c>
      <c r="L19" s="76">
        <v>0.28742400000000001</v>
      </c>
      <c r="M19" s="76">
        <v>0.27003499999999991</v>
      </c>
      <c r="N19" s="76">
        <v>0.28490399999999999</v>
      </c>
      <c r="O19" s="76">
        <v>0.30671300000000001</v>
      </c>
      <c r="P19" s="76">
        <v>9.2818000000000025E-2</v>
      </c>
      <c r="Q19" s="76">
        <v>0.69267299999999998</v>
      </c>
      <c r="R19" s="76">
        <v>0.54873499999999997</v>
      </c>
      <c r="S19" s="76">
        <v>0.43181999999999987</v>
      </c>
      <c r="T19" s="76">
        <v>0.28104200000000001</v>
      </c>
      <c r="U19" s="76">
        <v>0.37172399999999994</v>
      </c>
      <c r="V19" s="76">
        <v>0.63430999999999971</v>
      </c>
      <c r="W19" s="76">
        <v>0.81178499999999998</v>
      </c>
      <c r="X19" s="76">
        <v>0.30547199999999997</v>
      </c>
      <c r="Y19" s="76">
        <v>0.68208999999999975</v>
      </c>
      <c r="Z19" s="76">
        <v>0.52250900000000011</v>
      </c>
      <c r="AA19" s="76">
        <v>0.28138799999999992</v>
      </c>
      <c r="AB19" s="76">
        <v>1.457751</v>
      </c>
      <c r="AC19" s="76">
        <v>0.33387699999999998</v>
      </c>
      <c r="AD19" s="76">
        <v>0.24771499999999999</v>
      </c>
      <c r="AE19" s="262">
        <v>0.76332400000000034</v>
      </c>
      <c r="AF19" s="262">
        <v>1.4697890000000002</v>
      </c>
      <c r="AG19" s="262">
        <v>1.4351380000000002</v>
      </c>
      <c r="AH19" s="262">
        <v>1.4551169999999989</v>
      </c>
      <c r="AI19" s="262">
        <v>1.6834150000000003</v>
      </c>
      <c r="AJ19" s="262">
        <v>1.2061609999999998</v>
      </c>
      <c r="AK19" s="262">
        <v>0.30275899999999994</v>
      </c>
      <c r="AL19" s="262">
        <v>0.45450499999999994</v>
      </c>
      <c r="AM19" s="262">
        <v>0.21820100000000001</v>
      </c>
    </row>
    <row r="20" spans="1:39" x14ac:dyDescent="0.2">
      <c r="A20" s="73"/>
      <c r="B20" s="613" t="s">
        <v>81</v>
      </c>
      <c r="C20" s="73"/>
      <c r="D20" s="75">
        <v>0.60560700000000001</v>
      </c>
      <c r="E20" s="75">
        <v>0.27315100000000003</v>
      </c>
      <c r="F20" s="76">
        <v>0.46248200000000006</v>
      </c>
      <c r="G20" s="76">
        <v>0.50873900000000016</v>
      </c>
      <c r="H20" s="76">
        <v>1.9439470000000005</v>
      </c>
      <c r="I20" s="76">
        <v>2.4240989999999996</v>
      </c>
      <c r="J20" s="76">
        <v>5.5499540000000014</v>
      </c>
      <c r="K20" s="76">
        <v>4.2161389999999992</v>
      </c>
      <c r="L20" s="76">
        <v>5.1649529999999997</v>
      </c>
      <c r="M20" s="76">
        <v>4.8189550000000017</v>
      </c>
      <c r="N20" s="76">
        <v>7.1235039999999996</v>
      </c>
      <c r="O20" s="76">
        <v>6.3965469999999982</v>
      </c>
      <c r="P20" s="76">
        <v>4.2602899999999995</v>
      </c>
      <c r="Q20" s="76">
        <v>3.9927960000000002</v>
      </c>
      <c r="R20" s="76">
        <v>4.713299000000001</v>
      </c>
      <c r="S20" s="76">
        <v>4.5631419999999991</v>
      </c>
      <c r="T20" s="76">
        <v>5.3702069999999997</v>
      </c>
      <c r="U20" s="76">
        <v>6.4502699999999997</v>
      </c>
      <c r="V20" s="76">
        <v>5.7514569999999994</v>
      </c>
      <c r="W20" s="76">
        <v>3.6313820000000003</v>
      </c>
      <c r="X20" s="76">
        <v>4.127771000000001</v>
      </c>
      <c r="Y20" s="76">
        <v>5.7252540000000014</v>
      </c>
      <c r="Z20" s="76">
        <v>5.2050729999999996</v>
      </c>
      <c r="AA20" s="76">
        <v>4.6436619999999991</v>
      </c>
      <c r="AB20" s="76">
        <v>3.6797859999999996</v>
      </c>
      <c r="AC20" s="76">
        <v>3.9798990000000019</v>
      </c>
      <c r="AD20" s="76">
        <v>4.9794370000000034</v>
      </c>
      <c r="AE20" s="262">
        <v>5.6916320000000065</v>
      </c>
      <c r="AF20" s="262">
        <v>5.8980529999999991</v>
      </c>
      <c r="AG20" s="262">
        <v>8.0142869999999977</v>
      </c>
      <c r="AH20" s="262">
        <v>6.0364740000000001</v>
      </c>
      <c r="AI20" s="262">
        <v>6.7755980000000049</v>
      </c>
      <c r="AJ20" s="262">
        <v>6.4145110000000001</v>
      </c>
      <c r="AK20" s="262">
        <v>3.9883480000000024</v>
      </c>
      <c r="AL20" s="262">
        <v>4.6976239999999994</v>
      </c>
      <c r="AM20" s="262">
        <v>6.5837620000000028</v>
      </c>
    </row>
    <row r="21" spans="1:39" x14ac:dyDescent="0.2">
      <c r="A21" s="59"/>
      <c r="B21" s="613" t="s">
        <v>113</v>
      </c>
      <c r="C21" s="73"/>
      <c r="D21" s="75">
        <v>0.12886700000000001</v>
      </c>
      <c r="E21" s="75">
        <v>9.003700000000002E-2</v>
      </c>
      <c r="F21" s="76">
        <v>0.26045800000000008</v>
      </c>
      <c r="G21" s="76">
        <v>0.20496700000000001</v>
      </c>
      <c r="H21" s="76">
        <v>1.346255</v>
      </c>
      <c r="I21" s="76">
        <v>2.0297150000000004</v>
      </c>
      <c r="J21" s="76">
        <v>9.2921079999999971</v>
      </c>
      <c r="K21" s="76">
        <v>6.0702419999999977</v>
      </c>
      <c r="L21" s="76">
        <v>3.1800640000000024</v>
      </c>
      <c r="M21" s="76">
        <v>4.4359979999999988</v>
      </c>
      <c r="N21" s="76">
        <v>3.4284000000000021</v>
      </c>
      <c r="O21" s="76">
        <v>2.1624909999999993</v>
      </c>
      <c r="P21" s="76">
        <v>0.14267900000000003</v>
      </c>
      <c r="Q21" s="76">
        <v>0.13321999999999998</v>
      </c>
      <c r="R21" s="76">
        <v>0.20871999999999991</v>
      </c>
      <c r="S21" s="76">
        <v>0.29120800000000008</v>
      </c>
      <c r="T21" s="76">
        <v>0.16460399999999997</v>
      </c>
      <c r="U21" s="76">
        <v>0.23169900000000002</v>
      </c>
      <c r="V21" s="76">
        <v>0.15057400000000001</v>
      </c>
      <c r="W21" s="76">
        <v>0.37199900000000008</v>
      </c>
      <c r="X21" s="76">
        <v>0.20356599999999991</v>
      </c>
      <c r="Y21" s="76">
        <v>0.45669400000000004</v>
      </c>
      <c r="Z21" s="76">
        <v>0.71499999999999997</v>
      </c>
      <c r="AA21" s="76">
        <v>0.69095899999999977</v>
      </c>
      <c r="AB21" s="76">
        <v>0.36091599999999968</v>
      </c>
      <c r="AC21" s="76">
        <v>0.21389600000000006</v>
      </c>
      <c r="AD21" s="76">
        <v>0.35272599999999993</v>
      </c>
      <c r="AE21" s="262">
        <v>0.52344099999999982</v>
      </c>
      <c r="AF21" s="262">
        <v>0.152784</v>
      </c>
      <c r="AG21" s="262">
        <v>1.0839149999999995</v>
      </c>
      <c r="AH21" s="262">
        <v>3.7592209999999975</v>
      </c>
      <c r="AI21" s="262">
        <v>5.0246580000000067</v>
      </c>
      <c r="AJ21" s="262">
        <v>11.577428000000014</v>
      </c>
      <c r="AK21" s="262">
        <v>8.6705980000000142</v>
      </c>
      <c r="AL21" s="262">
        <v>10.137632000000004</v>
      </c>
      <c r="AM21" s="262">
        <v>9.0860090000000007</v>
      </c>
    </row>
    <row r="22" spans="1:39" x14ac:dyDescent="0.2">
      <c r="A22" s="59"/>
      <c r="B22" s="613" t="s">
        <v>144</v>
      </c>
      <c r="C22" s="73"/>
      <c r="D22" s="75">
        <v>8.0749559999999985</v>
      </c>
      <c r="E22" s="75">
        <v>14.457368000000001</v>
      </c>
      <c r="F22" s="76">
        <v>10.876851000000007</v>
      </c>
      <c r="G22" s="76">
        <v>12.700996000000005</v>
      </c>
      <c r="H22" s="76">
        <v>8.3772199999999994</v>
      </c>
      <c r="I22" s="76">
        <v>3.652080999999999</v>
      </c>
      <c r="J22" s="76">
        <v>7.3034020000000019</v>
      </c>
      <c r="K22" s="76">
        <v>5.7671700000000019</v>
      </c>
      <c r="L22" s="76">
        <v>5.7447050000000024</v>
      </c>
      <c r="M22" s="76">
        <v>6.4889309999999982</v>
      </c>
      <c r="N22" s="76">
        <v>7.0093370000000048</v>
      </c>
      <c r="O22" s="76">
        <v>8.8897459999999935</v>
      </c>
      <c r="P22" s="76">
        <v>5.8539490000000036</v>
      </c>
      <c r="Q22" s="76">
        <v>4.3166170000000061</v>
      </c>
      <c r="R22" s="76">
        <v>5.483056000000003</v>
      </c>
      <c r="S22" s="76">
        <v>12.425825000000001</v>
      </c>
      <c r="T22" s="76">
        <v>7.9765950000000005</v>
      </c>
      <c r="U22" s="76">
        <v>6.9277450000000007</v>
      </c>
      <c r="V22" s="76">
        <v>9.0358450000000037</v>
      </c>
      <c r="W22" s="76">
        <v>11.892082000000002</v>
      </c>
      <c r="X22" s="76">
        <v>7.0159019999999979</v>
      </c>
      <c r="Y22" s="76">
        <v>6.8638830000000004</v>
      </c>
      <c r="Z22" s="76">
        <v>9.8749300000000098</v>
      </c>
      <c r="AA22" s="76">
        <v>9.6698840000000086</v>
      </c>
      <c r="AB22" s="76">
        <v>9.9881039999999963</v>
      </c>
      <c r="AC22" s="76">
        <v>4.5931899999999972</v>
      </c>
      <c r="AD22" s="76">
        <v>5.1442330000000061</v>
      </c>
      <c r="AE22" s="262">
        <v>10.003985000000004</v>
      </c>
      <c r="AF22" s="262">
        <v>10.106229999999986</v>
      </c>
      <c r="AG22" s="262">
        <v>5.912891000000041</v>
      </c>
      <c r="AH22" s="262">
        <v>5.6987559999999986</v>
      </c>
      <c r="AI22" s="262">
        <v>7.466988000000006</v>
      </c>
      <c r="AJ22" s="262">
        <v>7.0709270000000055</v>
      </c>
      <c r="AK22" s="262">
        <v>5.5775229999999985</v>
      </c>
      <c r="AL22" s="262">
        <v>5.0016420000000013</v>
      </c>
      <c r="AM22" s="262">
        <v>4.9161099999999962</v>
      </c>
    </row>
    <row r="23" spans="1:39" x14ac:dyDescent="0.2">
      <c r="B23" s="613" t="s">
        <v>143</v>
      </c>
      <c r="D23" s="77">
        <v>6.6962480000000015</v>
      </c>
      <c r="E23" s="77">
        <v>9.2135929999999995</v>
      </c>
      <c r="F23" s="76">
        <v>3.1438530000000009</v>
      </c>
      <c r="G23" s="76">
        <v>8.1150229999999972</v>
      </c>
      <c r="H23" s="76">
        <v>7.784304999999998</v>
      </c>
      <c r="I23" s="76">
        <v>9.7803479999999983</v>
      </c>
      <c r="J23" s="76">
        <v>6.8284259999999959</v>
      </c>
      <c r="K23" s="76">
        <v>6.743159999999996</v>
      </c>
      <c r="L23" s="76">
        <v>4.0744509999999972</v>
      </c>
      <c r="M23" s="76">
        <v>7.6658289999999969</v>
      </c>
      <c r="N23" s="76">
        <v>6.4374489999999982</v>
      </c>
      <c r="O23" s="76">
        <v>3.755323999999999</v>
      </c>
      <c r="P23" s="76">
        <v>2.264743999999999</v>
      </c>
      <c r="Q23" s="76">
        <v>17.548969000000007</v>
      </c>
      <c r="R23" s="76">
        <v>26.728104999999992</v>
      </c>
      <c r="S23" s="76">
        <v>22.519127999999984</v>
      </c>
      <c r="T23" s="76">
        <v>22.052782999999994</v>
      </c>
      <c r="U23" s="76">
        <v>9.2627529999999947</v>
      </c>
      <c r="V23" s="76">
        <v>9.8754690000000025</v>
      </c>
      <c r="W23" s="76">
        <v>7.0177260000000032</v>
      </c>
      <c r="X23" s="76">
        <v>3.7568210000000004</v>
      </c>
      <c r="Y23" s="14">
        <v>4.2995709999999994</v>
      </c>
      <c r="Z23" s="14">
        <v>3.6623119999999996</v>
      </c>
      <c r="AA23" s="14">
        <v>2.550071</v>
      </c>
      <c r="AB23" s="14">
        <v>2.6294329999999992</v>
      </c>
      <c r="AC23" s="76">
        <v>4.0200200000000006</v>
      </c>
      <c r="AD23" s="76">
        <v>5.0841449999999986</v>
      </c>
      <c r="AE23" s="262">
        <v>4.2740929999999997</v>
      </c>
      <c r="AF23" s="262">
        <v>3.9197789999999997</v>
      </c>
      <c r="AG23" s="262">
        <v>0.99632999999999949</v>
      </c>
      <c r="AH23" s="262">
        <v>1.3085509999999996</v>
      </c>
      <c r="AI23" s="262">
        <v>3.1415409999999988</v>
      </c>
      <c r="AJ23" s="262">
        <v>2.492236000000001</v>
      </c>
      <c r="AK23" s="262">
        <v>1.4713000000000003</v>
      </c>
      <c r="AL23" s="262">
        <v>1.4043099999999999</v>
      </c>
      <c r="AM23" s="262">
        <v>0.66727299999999989</v>
      </c>
    </row>
    <row r="24" spans="1:39" x14ac:dyDescent="0.2">
      <c r="B24" s="613" t="s">
        <v>111</v>
      </c>
      <c r="D24" s="77">
        <v>0.25355900000000003</v>
      </c>
      <c r="E24" s="77">
        <v>0.23748599999999995</v>
      </c>
      <c r="F24" s="76">
        <v>0.18268499999999999</v>
      </c>
      <c r="G24" s="76">
        <v>0.13155499999999998</v>
      </c>
      <c r="H24" s="76">
        <v>0.10224599999999999</v>
      </c>
      <c r="I24" s="76">
        <v>8.6002000000000009E-2</v>
      </c>
      <c r="J24" s="76">
        <v>7.2877000000000011E-2</v>
      </c>
      <c r="K24" s="76">
        <v>0.138875</v>
      </c>
      <c r="L24" s="76">
        <v>0.2715780000000001</v>
      </c>
      <c r="M24" s="76">
        <v>0.175898</v>
      </c>
      <c r="N24" s="76">
        <v>0.29238499999999995</v>
      </c>
      <c r="O24" s="76">
        <v>0.79596100000000003</v>
      </c>
      <c r="P24" s="76">
        <v>0.111724</v>
      </c>
      <c r="Q24" s="76">
        <v>0.19690200000000008</v>
      </c>
      <c r="R24" s="76">
        <v>0.205321</v>
      </c>
      <c r="S24" s="76">
        <v>0.40285700000000013</v>
      </c>
      <c r="T24" s="76">
        <v>0.51067200000000001</v>
      </c>
      <c r="U24" s="76">
        <v>0.63150000000000006</v>
      </c>
      <c r="V24" s="76">
        <v>0.50653099999999995</v>
      </c>
      <c r="W24" s="76">
        <v>0.44362199999999996</v>
      </c>
      <c r="X24" s="76">
        <v>0.47598999999999997</v>
      </c>
      <c r="Y24" s="14">
        <v>0.54849599999999987</v>
      </c>
      <c r="Z24" s="14">
        <v>0.42362300000000014</v>
      </c>
      <c r="AA24" s="14">
        <v>0.46498000000000006</v>
      </c>
      <c r="AB24" s="14">
        <v>0.62745999999999991</v>
      </c>
      <c r="AC24" s="76">
        <v>0.87970799999999993</v>
      </c>
      <c r="AD24" s="76">
        <v>1.6410980000000002</v>
      </c>
      <c r="AE24" s="262">
        <v>1.9533070000000003</v>
      </c>
      <c r="AF24" s="262">
        <v>2.7072720000000001</v>
      </c>
      <c r="AG24" s="262">
        <v>2.7018029999999986</v>
      </c>
      <c r="AH24" s="262">
        <v>2.3953279999999997</v>
      </c>
      <c r="AI24" s="262">
        <v>2.1570999999999998</v>
      </c>
      <c r="AJ24" s="262">
        <v>0.86168799999999979</v>
      </c>
      <c r="AK24" s="262">
        <v>0.32379899999999995</v>
      </c>
      <c r="AL24" s="262">
        <v>0.22142399999999998</v>
      </c>
      <c r="AM24" s="262">
        <v>0.104808</v>
      </c>
    </row>
    <row r="25" spans="1:39" x14ac:dyDescent="0.2">
      <c r="A25" s="59"/>
      <c r="B25" s="613" t="s">
        <v>142</v>
      </c>
      <c r="C25" s="73"/>
      <c r="D25" s="75">
        <v>8.2436000000000009E-2</v>
      </c>
      <c r="E25" s="75">
        <v>3.6596999999999998E-2</v>
      </c>
      <c r="F25" s="76">
        <v>0.136962</v>
      </c>
      <c r="G25" s="76">
        <v>7.4284000000000003E-2</v>
      </c>
      <c r="H25" s="76">
        <v>0.17808600000000002</v>
      </c>
      <c r="I25" s="76">
        <v>3.2071999999999996E-2</v>
      </c>
      <c r="J25" s="76">
        <v>3.0362E-2</v>
      </c>
      <c r="K25" s="76">
        <v>4.8759999999999991E-2</v>
      </c>
      <c r="L25" s="76">
        <v>0.23778400000000011</v>
      </c>
      <c r="M25" s="76">
        <v>0.22825200000000004</v>
      </c>
      <c r="N25" s="76">
        <v>0.18943699999999999</v>
      </c>
      <c r="O25" s="76">
        <v>0.14804199999999998</v>
      </c>
      <c r="P25" s="76">
        <v>0.13653500000000005</v>
      </c>
      <c r="Q25" s="76">
        <v>0.11962500000000002</v>
      </c>
      <c r="R25" s="76">
        <v>0.15698699999999996</v>
      </c>
      <c r="S25" s="76">
        <v>0.58775700000000008</v>
      </c>
      <c r="T25" s="76">
        <v>0.44085800000000014</v>
      </c>
      <c r="U25" s="76">
        <v>0.34926600000000002</v>
      </c>
      <c r="V25" s="76">
        <v>0.38032399999999994</v>
      </c>
      <c r="W25" s="76">
        <v>0.28365699999999999</v>
      </c>
      <c r="X25" s="76">
        <v>0.38103100000000001</v>
      </c>
      <c r="Y25" s="76">
        <v>0.62422500000000003</v>
      </c>
      <c r="Z25" s="76">
        <v>0.669686</v>
      </c>
      <c r="AA25" s="76">
        <v>1.1645150000000002</v>
      </c>
      <c r="AB25" s="76">
        <v>0.47434399999999999</v>
      </c>
      <c r="AC25" s="76">
        <v>0.11321900000000001</v>
      </c>
      <c r="AD25" s="76">
        <v>0.15030999999999997</v>
      </c>
      <c r="AE25" s="262">
        <v>0.18774599999999991</v>
      </c>
      <c r="AF25" s="262">
        <v>0.30965599999999993</v>
      </c>
      <c r="AG25" s="262">
        <v>0.78378699999999968</v>
      </c>
      <c r="AH25" s="262">
        <v>2.9725899999999998</v>
      </c>
      <c r="AI25" s="262">
        <v>1.5181370000000003</v>
      </c>
      <c r="AJ25" s="262">
        <v>1.4813929999999995</v>
      </c>
      <c r="AK25" s="262">
        <v>0.44895400000000008</v>
      </c>
      <c r="AL25" s="262">
        <v>0.20391700000000001</v>
      </c>
      <c r="AM25" s="262">
        <v>0.46666700000000005</v>
      </c>
    </row>
    <row r="26" spans="1:39" x14ac:dyDescent="0.2">
      <c r="A26" s="59"/>
      <c r="B26" s="604" t="s">
        <v>141</v>
      </c>
      <c r="C26" s="73"/>
      <c r="D26" s="75">
        <v>7.0310279999999965</v>
      </c>
      <c r="E26" s="75">
        <v>5.745209</v>
      </c>
      <c r="F26" s="76">
        <v>4.9930829999999995</v>
      </c>
      <c r="G26" s="76">
        <v>7.1848649999999976</v>
      </c>
      <c r="H26" s="76">
        <v>8.8895739999999996</v>
      </c>
      <c r="I26" s="76">
        <v>2.8909539999999998</v>
      </c>
      <c r="J26" s="76">
        <v>14.040684999999998</v>
      </c>
      <c r="K26" s="76">
        <v>5.5780220000000007</v>
      </c>
      <c r="L26" s="76">
        <v>7.0624199999999968</v>
      </c>
      <c r="M26" s="76">
        <v>4.5727409999999988</v>
      </c>
      <c r="N26" s="76">
        <v>3.8414970000000008</v>
      </c>
      <c r="O26" s="76">
        <v>4.7142390000000018</v>
      </c>
      <c r="P26" s="76">
        <v>5.5851800000000003</v>
      </c>
      <c r="Q26" s="76">
        <v>4.7278759999999993</v>
      </c>
      <c r="R26" s="76">
        <v>5.2985589999999991</v>
      </c>
      <c r="S26" s="76">
        <v>4.0829989999999983</v>
      </c>
      <c r="T26" s="76">
        <v>4.7800959999999995</v>
      </c>
      <c r="U26" s="76">
        <v>4.5187519999999983</v>
      </c>
      <c r="V26" s="76">
        <v>4.392240000000001</v>
      </c>
      <c r="W26" s="76">
        <v>4.5945840000000002</v>
      </c>
      <c r="X26" s="76">
        <v>4.9968990000000009</v>
      </c>
      <c r="Y26" s="76">
        <v>6.7142600000000012</v>
      </c>
      <c r="Z26" s="76">
        <v>4.6129069999999972</v>
      </c>
      <c r="AA26" s="76">
        <v>5.6251910000000001</v>
      </c>
      <c r="AB26" s="76">
        <v>6.1844319999999975</v>
      </c>
      <c r="AC26" s="76">
        <v>3.6733460000000004</v>
      </c>
      <c r="AD26" s="76">
        <v>3.4572230000000008</v>
      </c>
      <c r="AE26" s="262">
        <v>4.7213310000000002</v>
      </c>
      <c r="AF26" s="262">
        <v>4.2348590000000002</v>
      </c>
      <c r="AG26" s="262">
        <v>4.7022239999999993</v>
      </c>
      <c r="AH26" s="262">
        <v>4.8059710000000013</v>
      </c>
      <c r="AI26" s="262">
        <v>4.479347999999999</v>
      </c>
      <c r="AJ26" s="262">
        <v>3.6175919999999988</v>
      </c>
      <c r="AK26" s="262">
        <v>2.0537349999999996</v>
      </c>
      <c r="AL26" s="262">
        <v>1.7288060000000003</v>
      </c>
      <c r="AM26" s="262">
        <v>1.0042060000000002</v>
      </c>
    </row>
    <row r="27" spans="1:39" x14ac:dyDescent="0.2">
      <c r="A27" s="73"/>
      <c r="B27" s="613" t="s">
        <v>513</v>
      </c>
      <c r="C27" s="73"/>
      <c r="D27" s="75">
        <v>7.3706439999999978</v>
      </c>
      <c r="E27" s="75">
        <v>6.3751199999999972</v>
      </c>
      <c r="F27" s="76">
        <v>7.2370690000000009</v>
      </c>
      <c r="G27" s="76">
        <v>10.935255000000002</v>
      </c>
      <c r="H27" s="76">
        <v>12.896930999999995</v>
      </c>
      <c r="I27" s="76">
        <v>6.3144889999999947</v>
      </c>
      <c r="J27" s="76">
        <v>10.949538999999998</v>
      </c>
      <c r="K27" s="76">
        <v>9.1772380000000027</v>
      </c>
      <c r="L27" s="76">
        <v>7.8165290000000036</v>
      </c>
      <c r="M27" s="76">
        <v>8.1017360000000007</v>
      </c>
      <c r="N27" s="76">
        <v>5.0025499999999985</v>
      </c>
      <c r="O27" s="76">
        <v>8.4337730000000004</v>
      </c>
      <c r="P27" s="76">
        <v>11.929321999999997</v>
      </c>
      <c r="Q27" s="76">
        <v>11.893745000000001</v>
      </c>
      <c r="R27" s="76">
        <v>10.679445999999997</v>
      </c>
      <c r="S27" s="76">
        <v>20.01622900000001</v>
      </c>
      <c r="T27" s="76">
        <v>9.5496900000000018</v>
      </c>
      <c r="U27" s="76">
        <v>10.278423000000002</v>
      </c>
      <c r="V27" s="76">
        <v>11.103742000000004</v>
      </c>
      <c r="W27" s="76">
        <v>13.384525999999997</v>
      </c>
      <c r="X27" s="76">
        <v>17.358740999999991</v>
      </c>
      <c r="Y27" s="76">
        <v>15.270866000000002</v>
      </c>
      <c r="Z27" s="76">
        <v>21.271770000000011</v>
      </c>
      <c r="AA27" s="76">
        <v>19.272234999999995</v>
      </c>
      <c r="AB27" s="76">
        <v>21.032095999999996</v>
      </c>
      <c r="AC27" s="76">
        <v>21.556373999999991</v>
      </c>
      <c r="AD27" s="76">
        <v>37.046683000000058</v>
      </c>
      <c r="AE27" s="64">
        <v>61.500790999999964</v>
      </c>
      <c r="AF27" s="64">
        <v>68.621046999999905</v>
      </c>
      <c r="AG27" s="64">
        <v>60.690063999999964</v>
      </c>
      <c r="AH27" s="64">
        <v>68.025444000000007</v>
      </c>
      <c r="AI27" s="64">
        <v>53.353270000000037</v>
      </c>
      <c r="AJ27" s="64">
        <v>35.586020999999988</v>
      </c>
      <c r="AK27" s="64">
        <v>20.214551999999998</v>
      </c>
      <c r="AL27" s="64">
        <v>30.66218499999998</v>
      </c>
      <c r="AM27" s="64">
        <v>22.907719999999998</v>
      </c>
    </row>
    <row r="28" spans="1:39" x14ac:dyDescent="0.2">
      <c r="A28" s="73"/>
      <c r="B28" s="604"/>
      <c r="C28" s="73"/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1:39" x14ac:dyDescent="0.2">
      <c r="A29" s="622"/>
      <c r="B29" s="639" t="s">
        <v>514</v>
      </c>
      <c r="C29" s="73"/>
      <c r="D29" s="545">
        <v>39.077628999999988</v>
      </c>
      <c r="E29" s="545">
        <v>49.907654999999998</v>
      </c>
      <c r="F29" s="545">
        <v>36.903454000000011</v>
      </c>
      <c r="G29" s="545">
        <v>55.215422000000004</v>
      </c>
      <c r="H29" s="545">
        <v>58.210775999999996</v>
      </c>
      <c r="I29" s="545">
        <v>58.712696999999999</v>
      </c>
      <c r="J29" s="545">
        <v>87.341381999999996</v>
      </c>
      <c r="K29" s="545">
        <v>82.912610000000015</v>
      </c>
      <c r="L29" s="545">
        <v>64.169686999999996</v>
      </c>
      <c r="M29" s="545">
        <v>81.140309999999999</v>
      </c>
      <c r="N29" s="545">
        <v>77.518927000000005</v>
      </c>
      <c r="O29" s="545">
        <v>91.220468000000011</v>
      </c>
      <c r="P29" s="545">
        <v>99.044353999999956</v>
      </c>
      <c r="Q29" s="545">
        <v>102.567511</v>
      </c>
      <c r="R29" s="545">
        <v>112.83959599999999</v>
      </c>
      <c r="S29" s="545">
        <v>103.05717</v>
      </c>
      <c r="T29" s="545">
        <v>92.801676</v>
      </c>
      <c r="U29" s="545">
        <v>88.020070000000004</v>
      </c>
      <c r="V29" s="545">
        <v>83.395477999999997</v>
      </c>
      <c r="W29" s="545">
        <v>88.978898000000015</v>
      </c>
      <c r="X29" s="545">
        <v>80.940402000000006</v>
      </c>
      <c r="Y29" s="545">
        <v>79.341345000000004</v>
      </c>
      <c r="Z29" s="545">
        <v>96.115216000000032</v>
      </c>
      <c r="AA29" s="545">
        <v>90.281948</v>
      </c>
      <c r="AB29" s="545">
        <v>85.097857999999988</v>
      </c>
      <c r="AC29" s="545">
        <v>80.467714000000001</v>
      </c>
      <c r="AD29" s="545">
        <v>118.72154100000006</v>
      </c>
      <c r="AE29" s="453">
        <v>153.28099399999996</v>
      </c>
      <c r="AF29" s="453">
        <v>155.18872399999992</v>
      </c>
      <c r="AG29" s="453">
        <v>129.40165199999998</v>
      </c>
      <c r="AH29" s="453">
        <v>145.43813699999998</v>
      </c>
      <c r="AI29" s="453">
        <v>143.36272500000004</v>
      </c>
      <c r="AJ29" s="453">
        <v>108.223579</v>
      </c>
      <c r="AK29" s="453">
        <v>69.198695000000015</v>
      </c>
      <c r="AL29" s="453">
        <v>96.357666999999978</v>
      </c>
      <c r="AM29" s="453">
        <v>75.425668999999999</v>
      </c>
    </row>
    <row r="30" spans="1:39" ht="13.5" thickBot="1" x14ac:dyDescent="0.25">
      <c r="A30" s="116"/>
      <c r="B30" s="116"/>
      <c r="C30" s="78"/>
      <c r="D30" s="78"/>
      <c r="E30" s="78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481"/>
      <c r="R30" s="481"/>
      <c r="S30" s="640"/>
      <c r="T30" s="640"/>
      <c r="U30" s="640"/>
      <c r="V30" s="640"/>
      <c r="W30" s="640"/>
      <c r="X30" s="640"/>
      <c r="Y30" s="640"/>
      <c r="Z30" s="640"/>
      <c r="AA30" s="640"/>
      <c r="AB30" s="640"/>
      <c r="AC30" s="640"/>
      <c r="AD30" s="640"/>
      <c r="AE30" s="640"/>
      <c r="AF30" s="640"/>
      <c r="AG30" s="640"/>
      <c r="AH30" s="640"/>
      <c r="AI30" s="640"/>
      <c r="AJ30" s="640"/>
      <c r="AK30" s="640"/>
      <c r="AL30" s="640"/>
      <c r="AM30" s="640"/>
    </row>
    <row r="32" spans="1:39" x14ac:dyDescent="0.2">
      <c r="A32" s="264" t="s">
        <v>135</v>
      </c>
      <c r="B32" s="556"/>
      <c r="C32" s="556"/>
    </row>
    <row r="33" spans="1:32" x14ac:dyDescent="0.2">
      <c r="A33" s="239" t="s">
        <v>335</v>
      </c>
      <c r="B33" s="39"/>
      <c r="Y33" s="453"/>
      <c r="Z33" s="453"/>
      <c r="AA33" s="453"/>
      <c r="AB33" s="453"/>
      <c r="AC33" s="453"/>
      <c r="AD33" s="453"/>
      <c r="AE33" s="453"/>
      <c r="AF33" s="453"/>
    </row>
    <row r="34" spans="1:32" ht="15" x14ac:dyDescent="0.2">
      <c r="A34" s="718" t="s">
        <v>534</v>
      </c>
      <c r="B34" s="719"/>
      <c r="C34" s="719"/>
    </row>
    <row r="35" spans="1:32" x14ac:dyDescent="0.2">
      <c r="A35" s="239"/>
      <c r="B35" s="39"/>
    </row>
    <row r="36" spans="1:32" x14ac:dyDescent="0.2">
      <c r="A36" s="79"/>
    </row>
  </sheetData>
  <mergeCells count="1">
    <mergeCell ref="A34:C34"/>
  </mergeCells>
  <hyperlinks>
    <hyperlink ref="AK1" r:id="rId1" display="lisa.brown@defra.gsi.gov.uk " xr:uid="{93D72FEA-C97A-4F22-A5B3-2793B7451121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A1E14B"/>
  </sheetPr>
  <dimension ref="A1:AM37"/>
  <sheetViews>
    <sheetView showGridLines="0" zoomScaleNormal="100" workbookViewId="0">
      <pane xSplit="3" ySplit="6" topLeftCell="AA20" activePane="bottomRight" state="frozen"/>
      <selection activeCell="C7" sqref="C7"/>
      <selection pane="topRight" activeCell="C7" sqref="C7"/>
      <selection pane="bottomLeft" activeCell="C7" sqref="C7"/>
      <selection pane="bottomRight" activeCell="AK1" sqref="AK1"/>
    </sheetView>
  </sheetViews>
  <sheetFormatPr defaultColWidth="7.109375" defaultRowHeight="12.75" x14ac:dyDescent="0.2"/>
  <cols>
    <col min="1" max="1" width="7.21875" style="2" customWidth="1"/>
    <col min="2" max="2" width="10" style="2" customWidth="1"/>
    <col min="3" max="3" width="11.77734375" style="2" customWidth="1"/>
    <col min="4" max="10" width="7.5546875" style="2" customWidth="1"/>
    <col min="11" max="26" width="7.5546875" style="59" customWidth="1"/>
    <col min="27" max="27" width="7.109375" style="59"/>
    <col min="28" max="30" width="7" style="59" customWidth="1"/>
    <col min="31" max="32" width="7.44140625" style="59" customWidth="1"/>
    <col min="33" max="33" width="7" style="59" customWidth="1"/>
    <col min="34" max="34" width="7.33203125" style="59" customWidth="1"/>
    <col min="35" max="16384" width="7.109375" style="59"/>
  </cols>
  <sheetData>
    <row r="1" spans="1:39" s="2" customFormat="1" x14ac:dyDescent="0.2">
      <c r="A1" s="39" t="s">
        <v>167</v>
      </c>
      <c r="AJ1" s="220" t="s">
        <v>432</v>
      </c>
      <c r="AK1" s="324" t="str">
        <f>'Notes and Contact Details'!$D$14</f>
        <v>crops-statistics@defra.gov.uk</v>
      </c>
    </row>
    <row r="2" spans="1:39" s="2" customFormat="1" x14ac:dyDescent="0.2">
      <c r="A2" s="2" t="s">
        <v>210</v>
      </c>
    </row>
    <row r="3" spans="1:39" s="2" customFormat="1" ht="13.5" thickBot="1" x14ac:dyDescent="0.25">
      <c r="A3" s="59" t="s">
        <v>42</v>
      </c>
      <c r="T3" s="11"/>
      <c r="X3" s="259"/>
      <c r="Y3" s="36"/>
    </row>
    <row r="4" spans="1:39" x14ac:dyDescent="0.2">
      <c r="A4" s="381"/>
      <c r="B4" s="381"/>
      <c r="C4" s="381"/>
      <c r="D4" s="381"/>
      <c r="E4" s="381"/>
      <c r="F4" s="381"/>
      <c r="G4" s="381"/>
      <c r="H4" s="381"/>
      <c r="I4" s="381"/>
      <c r="J4" s="381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</row>
    <row r="5" spans="1:39" ht="12.75" customHeight="1" x14ac:dyDescent="0.2">
      <c r="A5" s="633"/>
      <c r="B5" s="633"/>
      <c r="C5" s="633"/>
      <c r="D5" s="641">
        <v>1988</v>
      </c>
      <c r="E5" s="641">
        <v>1989</v>
      </c>
      <c r="F5" s="642">
        <v>1990</v>
      </c>
      <c r="G5" s="643">
        <v>1991</v>
      </c>
      <c r="H5" s="642">
        <v>1992</v>
      </c>
      <c r="I5" s="643">
        <v>1993</v>
      </c>
      <c r="J5" s="642">
        <v>1994</v>
      </c>
      <c r="K5" s="641">
        <v>1995</v>
      </c>
      <c r="L5" s="523">
        <v>1996</v>
      </c>
      <c r="M5" s="531">
        <v>1997</v>
      </c>
      <c r="N5" s="523">
        <v>1998</v>
      </c>
      <c r="O5" s="531">
        <v>1999</v>
      </c>
      <c r="P5" s="523">
        <v>2000</v>
      </c>
      <c r="Q5" s="540">
        <v>2001</v>
      </c>
      <c r="R5" s="540">
        <v>2002</v>
      </c>
      <c r="S5" s="540">
        <v>2003</v>
      </c>
      <c r="T5" s="540">
        <v>2004</v>
      </c>
      <c r="U5" s="540">
        <v>2005</v>
      </c>
      <c r="V5" s="540">
        <v>2006</v>
      </c>
      <c r="W5" s="540">
        <v>2007</v>
      </c>
      <c r="X5" s="540">
        <v>2008</v>
      </c>
      <c r="Y5" s="540">
        <v>2009</v>
      </c>
      <c r="Z5" s="540">
        <v>2010</v>
      </c>
      <c r="AA5" s="540">
        <v>2011</v>
      </c>
      <c r="AB5" s="540">
        <v>2012</v>
      </c>
      <c r="AC5" s="540">
        <v>2013</v>
      </c>
      <c r="AD5" s="540">
        <v>2014</v>
      </c>
      <c r="AE5" s="540">
        <v>2015</v>
      </c>
      <c r="AF5" s="540">
        <v>2016</v>
      </c>
      <c r="AG5" s="540">
        <v>2017</v>
      </c>
      <c r="AH5" s="540">
        <v>2018</v>
      </c>
      <c r="AI5" s="540">
        <v>2019</v>
      </c>
      <c r="AJ5" s="540">
        <v>2020</v>
      </c>
      <c r="AK5" s="540">
        <v>2021</v>
      </c>
      <c r="AL5" s="540">
        <v>2022</v>
      </c>
      <c r="AM5" s="540">
        <v>2023</v>
      </c>
    </row>
    <row r="6" spans="1:39" ht="13.5" thickBot="1" x14ac:dyDescent="0.25">
      <c r="A6" s="384"/>
      <c r="B6" s="384"/>
      <c r="C6" s="384"/>
      <c r="D6" s="633"/>
      <c r="E6" s="633"/>
      <c r="F6" s="633"/>
      <c r="G6" s="633"/>
      <c r="H6" s="633"/>
      <c r="I6" s="633"/>
      <c r="J6" s="633"/>
      <c r="K6" s="540"/>
      <c r="L6" s="540"/>
      <c r="M6" s="634"/>
      <c r="N6" s="540"/>
      <c r="O6" s="634"/>
      <c r="P6" s="540"/>
      <c r="Q6" s="523"/>
      <c r="R6" s="523"/>
      <c r="S6" s="523"/>
      <c r="T6" s="523"/>
      <c r="U6" s="523"/>
      <c r="V6" s="523"/>
      <c r="W6" s="523"/>
      <c r="X6" s="523" t="s">
        <v>35</v>
      </c>
      <c r="Y6" s="634"/>
      <c r="Z6" s="634"/>
      <c r="AA6" s="634"/>
      <c r="AB6" s="634"/>
      <c r="AC6" s="634"/>
      <c r="AD6" s="634"/>
      <c r="AE6" s="634"/>
      <c r="AF6" s="635"/>
      <c r="AG6" s="635"/>
      <c r="AH6" s="361"/>
      <c r="AI6" s="361"/>
      <c r="AJ6" s="361"/>
      <c r="AK6" s="361"/>
      <c r="AL6" s="361"/>
      <c r="AM6" s="361"/>
    </row>
    <row r="7" spans="1:39" x14ac:dyDescent="0.2">
      <c r="A7" s="72" t="s">
        <v>166</v>
      </c>
      <c r="B7" s="72"/>
      <c r="D7" s="178"/>
      <c r="E7" s="178"/>
      <c r="F7" s="178"/>
      <c r="G7" s="178"/>
      <c r="H7" s="178"/>
      <c r="I7" s="178"/>
      <c r="J7" s="178"/>
      <c r="K7" s="637"/>
      <c r="L7" s="636"/>
      <c r="M7" s="636"/>
      <c r="N7" s="636"/>
      <c r="O7" s="636"/>
      <c r="P7" s="636"/>
      <c r="Q7" s="637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</row>
    <row r="8" spans="1:39" x14ac:dyDescent="0.2">
      <c r="A8" s="73"/>
      <c r="B8" s="604" t="s">
        <v>150</v>
      </c>
      <c r="C8" s="73"/>
      <c r="D8" s="80">
        <v>1.9836000000000003E-2</v>
      </c>
      <c r="E8" s="80">
        <v>5.2694000000000012E-2</v>
      </c>
      <c r="F8" s="76">
        <v>0.24644400000000002</v>
      </c>
      <c r="G8" s="76">
        <v>0.18202099999999999</v>
      </c>
      <c r="H8" s="76">
        <v>0.20324700000000001</v>
      </c>
      <c r="I8" s="76">
        <v>0.17228200000000002</v>
      </c>
      <c r="J8" s="76">
        <v>0.24663500000000002</v>
      </c>
      <c r="K8" s="76">
        <v>0.18831599999999998</v>
      </c>
      <c r="L8" s="76">
        <v>2.1313669999999991</v>
      </c>
      <c r="M8" s="76">
        <v>0.70394599999999974</v>
      </c>
      <c r="N8" s="76">
        <v>2.0906030000000011</v>
      </c>
      <c r="O8" s="76">
        <v>0.76358699999999946</v>
      </c>
      <c r="P8" s="76">
        <v>2.6113240000000006</v>
      </c>
      <c r="Q8" s="76">
        <v>3.1578419999999987</v>
      </c>
      <c r="R8" s="76">
        <v>1.445972</v>
      </c>
      <c r="S8" s="76">
        <v>2.1449259999999999</v>
      </c>
      <c r="T8" s="76">
        <v>1.9074190000000002</v>
      </c>
      <c r="U8" s="76">
        <v>1.2922850000000004</v>
      </c>
      <c r="V8" s="76">
        <v>5.3826439999999991</v>
      </c>
      <c r="W8" s="76">
        <v>0.89403600000000005</v>
      </c>
      <c r="X8" s="76">
        <v>0.9324680000000003</v>
      </c>
      <c r="Y8" s="76">
        <v>1.2000990000000002</v>
      </c>
      <c r="Z8" s="76">
        <v>3.1087299999999995</v>
      </c>
      <c r="AA8" s="76">
        <v>1.8830129999999992</v>
      </c>
      <c r="AB8" s="76">
        <v>2.7728730000000024</v>
      </c>
      <c r="AC8" s="76">
        <v>3.7123009999999987</v>
      </c>
      <c r="AD8" s="76">
        <v>4.4164660000000016</v>
      </c>
      <c r="AE8" s="262">
        <v>5.8502519999999958</v>
      </c>
      <c r="AF8" s="262">
        <v>7.4480690000000012</v>
      </c>
      <c r="AG8" s="262">
        <v>6.2160530000000023</v>
      </c>
      <c r="AH8" s="262">
        <v>4.4606190000000012</v>
      </c>
      <c r="AI8" s="262">
        <v>4.685371</v>
      </c>
      <c r="AJ8" s="262">
        <v>4.0425220000000008</v>
      </c>
      <c r="AK8" s="262">
        <v>0.88199700000000003</v>
      </c>
      <c r="AL8" s="262">
        <v>0.94106599999999985</v>
      </c>
      <c r="AM8" s="262">
        <v>0.49577500000000008</v>
      </c>
    </row>
    <row r="9" spans="1:39" s="12" customFormat="1" x14ac:dyDescent="0.2">
      <c r="A9" s="74"/>
      <c r="B9" s="608" t="s">
        <v>82</v>
      </c>
      <c r="C9" s="74"/>
      <c r="D9" s="80">
        <v>1.4352E-2</v>
      </c>
      <c r="E9" s="80">
        <v>9.3656000000000017E-2</v>
      </c>
      <c r="F9" s="195">
        <v>6.2394999999999992E-2</v>
      </c>
      <c r="G9" s="195">
        <v>4.2582999999999996E-2</v>
      </c>
      <c r="H9" s="195">
        <v>3.8175000000000001E-2</v>
      </c>
      <c r="I9" s="195">
        <v>2.0763999999999998E-2</v>
      </c>
      <c r="J9" s="195">
        <v>3.2416E-2</v>
      </c>
      <c r="K9" s="195">
        <v>4.0685999999999993E-2</v>
      </c>
      <c r="L9" s="76">
        <v>1.6669990000000003</v>
      </c>
      <c r="M9" s="76">
        <v>0.94466800000000006</v>
      </c>
      <c r="N9" s="76">
        <v>5.7304000000000008E-2</v>
      </c>
      <c r="O9" s="76">
        <v>0.12570600000000001</v>
      </c>
      <c r="P9" s="76">
        <v>0.33550999999999997</v>
      </c>
      <c r="Q9" s="76">
        <v>0.72374500000000008</v>
      </c>
      <c r="R9" s="76">
        <v>1.7575429999999996</v>
      </c>
      <c r="S9" s="76">
        <v>0.62736400000000003</v>
      </c>
      <c r="T9" s="76">
        <v>0.69675300000000007</v>
      </c>
      <c r="U9" s="76">
        <v>0.6041200000000001</v>
      </c>
      <c r="V9" s="76">
        <v>0.66227800000000026</v>
      </c>
      <c r="W9" s="76">
        <v>1.3766759999999996</v>
      </c>
      <c r="X9" s="76">
        <v>1.0767039999999999</v>
      </c>
      <c r="Y9" s="76">
        <v>1.6643829999999997</v>
      </c>
      <c r="Z9" s="76">
        <v>1.76126</v>
      </c>
      <c r="AA9" s="76">
        <v>1.9288469999999998</v>
      </c>
      <c r="AB9" s="76">
        <v>1.6437919999999997</v>
      </c>
      <c r="AC9" s="76">
        <v>1.6784540000000008</v>
      </c>
      <c r="AD9" s="76">
        <v>1.161238</v>
      </c>
      <c r="AE9" s="262">
        <v>0.97842299999999982</v>
      </c>
      <c r="AF9" s="262">
        <v>1.5336219999999994</v>
      </c>
      <c r="AG9" s="262">
        <v>1.331209000000001</v>
      </c>
      <c r="AH9" s="262">
        <v>1.1265400000000001</v>
      </c>
      <c r="AI9" s="262">
        <v>1.2472189999999996</v>
      </c>
      <c r="AJ9" s="262">
        <v>0.76500400000000013</v>
      </c>
      <c r="AK9" s="262">
        <v>0.54727799999999982</v>
      </c>
      <c r="AL9" s="262">
        <v>0.74819699999999989</v>
      </c>
      <c r="AM9" s="262">
        <v>0.44231799999999999</v>
      </c>
    </row>
    <row r="10" spans="1:39" s="12" customFormat="1" x14ac:dyDescent="0.2">
      <c r="A10" s="74"/>
      <c r="B10" s="604" t="s">
        <v>85</v>
      </c>
      <c r="C10" s="74"/>
      <c r="D10" s="75">
        <v>5.3069999999999985E-2</v>
      </c>
      <c r="E10" s="75">
        <v>3.7881999999999999E-2</v>
      </c>
      <c r="F10" s="76">
        <v>7.9242999999999994E-2</v>
      </c>
      <c r="G10" s="76">
        <v>7.9222999999999988E-2</v>
      </c>
      <c r="H10" s="76">
        <v>0.10281999999999999</v>
      </c>
      <c r="I10" s="76">
        <v>8.1161999999999998E-2</v>
      </c>
      <c r="J10" s="76">
        <v>0.12473999999999998</v>
      </c>
      <c r="K10" s="76">
        <v>0.18435900000000005</v>
      </c>
      <c r="L10" s="76">
        <v>0.16769900000000001</v>
      </c>
      <c r="M10" s="76">
        <v>0.25242799999999999</v>
      </c>
      <c r="N10" s="76">
        <v>0.204179</v>
      </c>
      <c r="O10" s="76">
        <v>0.33955399999999991</v>
      </c>
      <c r="P10" s="76">
        <v>0.17126599999999995</v>
      </c>
      <c r="Q10" s="76">
        <v>0.22925900000000007</v>
      </c>
      <c r="R10" s="76">
        <v>0.30740799999999996</v>
      </c>
      <c r="S10" s="76">
        <v>0.45553900000000003</v>
      </c>
      <c r="T10" s="76">
        <v>0.54328999999999994</v>
      </c>
      <c r="U10" s="76">
        <v>0.81861200000000001</v>
      </c>
      <c r="V10" s="76">
        <v>0.5857119999999999</v>
      </c>
      <c r="W10" s="76">
        <v>0.70993800000000007</v>
      </c>
      <c r="X10" s="76">
        <v>1.18214</v>
      </c>
      <c r="Y10" s="76">
        <v>1.23685</v>
      </c>
      <c r="Z10" s="76">
        <v>1.4058719999999996</v>
      </c>
      <c r="AA10" s="76">
        <v>1.5158820000000002</v>
      </c>
      <c r="AB10" s="76">
        <v>2.5976380000000003</v>
      </c>
      <c r="AC10" s="76">
        <v>2.2012369999999999</v>
      </c>
      <c r="AD10" s="76">
        <v>1.6785700000000006</v>
      </c>
      <c r="AE10" s="262">
        <v>1.9103669999999995</v>
      </c>
      <c r="AF10" s="262">
        <v>2.1086359999999993</v>
      </c>
      <c r="AG10" s="262">
        <v>2.5159960000000012</v>
      </c>
      <c r="AH10" s="262">
        <v>3.2241130000000005</v>
      </c>
      <c r="AI10" s="262">
        <v>3.0040690000000021</v>
      </c>
      <c r="AJ10" s="262">
        <v>3.6283529999999979</v>
      </c>
      <c r="AK10" s="262">
        <v>4.0697920000000005</v>
      </c>
      <c r="AL10" s="262">
        <v>1.1569910000000003</v>
      </c>
      <c r="AM10" s="262">
        <v>0.77388500000000005</v>
      </c>
    </row>
    <row r="11" spans="1:39" s="12" customFormat="1" x14ac:dyDescent="0.2">
      <c r="A11" s="11"/>
      <c r="B11" s="613" t="s">
        <v>149</v>
      </c>
      <c r="C11" s="11"/>
      <c r="D11" s="76">
        <v>3.3055000000000001E-2</v>
      </c>
      <c r="E11" s="76">
        <v>2.3891999999999997E-2</v>
      </c>
      <c r="F11" s="76">
        <v>1.7384E-2</v>
      </c>
      <c r="G11" s="76">
        <v>3.6831999999999997E-2</v>
      </c>
      <c r="H11" s="76">
        <v>2.1495E-2</v>
      </c>
      <c r="I11" s="76">
        <v>6.1580000000000003E-3</v>
      </c>
      <c r="J11" s="76">
        <v>3.3610000000000003E-3</v>
      </c>
      <c r="K11" s="76">
        <v>1.7652000000000001E-2</v>
      </c>
      <c r="L11" s="76">
        <v>2.0091000000000001E-2</v>
      </c>
      <c r="M11" s="76">
        <v>0.14188599999999996</v>
      </c>
      <c r="N11" s="76">
        <v>1.9614000000000003E-2</v>
      </c>
      <c r="O11" s="76">
        <v>0.22904299999999997</v>
      </c>
      <c r="P11" s="76">
        <v>7.324999999999999E-3</v>
      </c>
      <c r="Q11" s="76">
        <v>2.5468000000000001E-2</v>
      </c>
      <c r="R11" s="76">
        <v>4.182E-3</v>
      </c>
      <c r="S11" s="76">
        <v>1.6291E-2</v>
      </c>
      <c r="T11" s="76">
        <v>2.5330000000000005E-2</v>
      </c>
      <c r="U11" s="76">
        <v>4.3890000000000005E-2</v>
      </c>
      <c r="V11" s="76">
        <v>2.2880999999999999E-2</v>
      </c>
      <c r="W11" s="76">
        <v>5.7794999999999999E-2</v>
      </c>
      <c r="X11" s="76">
        <v>0.138073</v>
      </c>
      <c r="Y11" s="76">
        <v>9.2575000000000018E-2</v>
      </c>
      <c r="Z11" s="76">
        <v>8.6017999999999983E-2</v>
      </c>
      <c r="AA11" s="76">
        <v>0.10277500000000001</v>
      </c>
      <c r="AB11" s="76">
        <v>0.12906000000000001</v>
      </c>
      <c r="AC11" s="76">
        <v>0.10113599999999998</v>
      </c>
      <c r="AD11" s="76">
        <v>0.13387800000000002</v>
      </c>
      <c r="AE11" s="262">
        <v>0.15977100000000008</v>
      </c>
      <c r="AF11" s="262">
        <v>0.48990300000000009</v>
      </c>
      <c r="AG11" s="262">
        <v>0.63330399999999987</v>
      </c>
      <c r="AH11" s="262">
        <v>0.81835699999999989</v>
      </c>
      <c r="AI11" s="262">
        <v>0.68133399999999988</v>
      </c>
      <c r="AJ11" s="262">
        <v>0.79934799999999984</v>
      </c>
      <c r="AK11" s="262">
        <v>6.7246000000000014E-2</v>
      </c>
      <c r="AL11" s="262">
        <v>0.14236499999999999</v>
      </c>
      <c r="AM11" s="262">
        <v>3.4616000000000008E-2</v>
      </c>
    </row>
    <row r="12" spans="1:39" x14ac:dyDescent="0.2">
      <c r="B12" s="613" t="s">
        <v>148</v>
      </c>
      <c r="D12" s="77">
        <v>0.47789900000000007</v>
      </c>
      <c r="E12" s="77">
        <v>0.56260600000000005</v>
      </c>
      <c r="F12" s="76">
        <v>0.38421699999999992</v>
      </c>
      <c r="G12" s="76">
        <v>0.45323399999999986</v>
      </c>
      <c r="H12" s="76">
        <v>0.5748009999999999</v>
      </c>
      <c r="I12" s="76">
        <v>0.38787100000000002</v>
      </c>
      <c r="J12" s="76">
        <v>0.43809999999999999</v>
      </c>
      <c r="K12" s="76">
        <v>1.1321330000000007</v>
      </c>
      <c r="L12" s="76">
        <v>1.438806</v>
      </c>
      <c r="M12" s="76">
        <v>6.1161929999999991</v>
      </c>
      <c r="N12" s="76">
        <v>3.275822999999999</v>
      </c>
      <c r="O12" s="76">
        <v>2.5708679999999999</v>
      </c>
      <c r="P12" s="76">
        <v>4.3066870000000002</v>
      </c>
      <c r="Q12" s="76">
        <v>4.2223810000000022</v>
      </c>
      <c r="R12" s="76">
        <v>3.4102190000000001</v>
      </c>
      <c r="S12" s="76">
        <v>1.8992040000000003</v>
      </c>
      <c r="T12" s="76">
        <v>4.1518659999999992</v>
      </c>
      <c r="U12" s="76">
        <v>5.870876</v>
      </c>
      <c r="V12" s="76">
        <v>2.4984750000000013</v>
      </c>
      <c r="W12" s="76">
        <v>4.5325470000000019</v>
      </c>
      <c r="X12" s="76">
        <v>3.1151149999999994</v>
      </c>
      <c r="Y12" s="76">
        <v>1.5766349999999998</v>
      </c>
      <c r="Z12" s="76">
        <v>1.6671009999999999</v>
      </c>
      <c r="AA12" s="76">
        <v>1.3568329999999997</v>
      </c>
      <c r="AB12" s="76">
        <v>1.9416770000000001</v>
      </c>
      <c r="AC12" s="76">
        <v>1.5402139999999997</v>
      </c>
      <c r="AD12" s="76">
        <v>1.3324140000000002</v>
      </c>
      <c r="AE12" s="262">
        <v>1.4719520000000006</v>
      </c>
      <c r="AF12" s="262">
        <v>4.4768519999999992</v>
      </c>
      <c r="AG12" s="262">
        <v>1.8299060000000007</v>
      </c>
      <c r="AH12" s="262">
        <v>2.3768970000000009</v>
      </c>
      <c r="AI12" s="262">
        <v>3.0027719999999976</v>
      </c>
      <c r="AJ12" s="262">
        <v>2.3710020000000003</v>
      </c>
      <c r="AK12" s="262">
        <v>1.6394010000000001</v>
      </c>
      <c r="AL12" s="262">
        <v>4.5669839999999997</v>
      </c>
      <c r="AM12" s="262">
        <v>0.40822600000000009</v>
      </c>
    </row>
    <row r="13" spans="1:39" x14ac:dyDescent="0.2">
      <c r="A13" s="73"/>
      <c r="B13" s="613" t="s">
        <v>147</v>
      </c>
      <c r="C13" s="73"/>
      <c r="D13" s="75">
        <v>0.72685800000000012</v>
      </c>
      <c r="E13" s="75">
        <v>1.1389529999999999</v>
      </c>
      <c r="F13" s="76">
        <v>1.1794979999999997</v>
      </c>
      <c r="G13" s="76">
        <v>1.9427770000000006</v>
      </c>
      <c r="H13" s="76">
        <v>1.8916219999999995</v>
      </c>
      <c r="I13" s="76">
        <v>5.0380700000000003</v>
      </c>
      <c r="J13" s="76">
        <v>3.6406730000000009</v>
      </c>
      <c r="K13" s="76">
        <v>4.1893139999999995</v>
      </c>
      <c r="L13" s="76">
        <v>4.2934750000000017</v>
      </c>
      <c r="M13" s="76">
        <v>4.6022149999999984</v>
      </c>
      <c r="N13" s="76">
        <v>4.8467959999999994</v>
      </c>
      <c r="O13" s="76">
        <v>7.6240950000000032</v>
      </c>
      <c r="P13" s="76">
        <v>2.2840850000000006</v>
      </c>
      <c r="Q13" s="76">
        <v>3.119748</v>
      </c>
      <c r="R13" s="76">
        <v>4.3203690000000003</v>
      </c>
      <c r="S13" s="76">
        <v>4.6188049999999974</v>
      </c>
      <c r="T13" s="76">
        <v>4.8713859999999967</v>
      </c>
      <c r="U13" s="76">
        <v>4.2280480000000003</v>
      </c>
      <c r="V13" s="76">
        <v>5.2294709999999984</v>
      </c>
      <c r="W13" s="76">
        <v>5.1964989999999993</v>
      </c>
      <c r="X13" s="76">
        <v>6.3848920000000007</v>
      </c>
      <c r="Y13" s="76">
        <v>10.302357000000001</v>
      </c>
      <c r="Z13" s="76">
        <v>9.6131270000000022</v>
      </c>
      <c r="AA13" s="76">
        <v>10.660602999999998</v>
      </c>
      <c r="AB13" s="76">
        <v>8.0728509999999982</v>
      </c>
      <c r="AC13" s="76">
        <v>9.405462</v>
      </c>
      <c r="AD13" s="76">
        <v>9.3981399999999997</v>
      </c>
      <c r="AE13" s="262">
        <v>9.761118999999999</v>
      </c>
      <c r="AF13" s="262">
        <v>7.7834040000000044</v>
      </c>
      <c r="AG13" s="262">
        <v>7.3924529999999917</v>
      </c>
      <c r="AH13" s="262">
        <v>11.255058</v>
      </c>
      <c r="AI13" s="262">
        <v>12.693935999999997</v>
      </c>
      <c r="AJ13" s="262">
        <v>7.3199800000000064</v>
      </c>
      <c r="AK13" s="262">
        <v>3.6112319999999984</v>
      </c>
      <c r="AL13" s="262">
        <v>6.2108639999999999</v>
      </c>
      <c r="AM13" s="262">
        <v>8.3276660000000007</v>
      </c>
    </row>
    <row r="14" spans="1:39" x14ac:dyDescent="0.2">
      <c r="B14" s="604" t="s">
        <v>511</v>
      </c>
      <c r="D14" s="77">
        <v>0.930369</v>
      </c>
      <c r="E14" s="77">
        <v>0.43180600000000002</v>
      </c>
      <c r="F14" s="76">
        <v>0.54459099999999994</v>
      </c>
      <c r="G14" s="76">
        <v>0.97143199999999974</v>
      </c>
      <c r="H14" s="76">
        <v>1.105634</v>
      </c>
      <c r="I14" s="76">
        <v>1.4497049999999998</v>
      </c>
      <c r="J14" s="76">
        <v>2.8254780000000008</v>
      </c>
      <c r="K14" s="76">
        <v>2.7068249999999989</v>
      </c>
      <c r="L14" s="76">
        <v>2.6878680000000008</v>
      </c>
      <c r="M14" s="76">
        <v>3.3780970000000012</v>
      </c>
      <c r="N14" s="76">
        <v>3.0022040000000008</v>
      </c>
      <c r="O14" s="76">
        <v>2.7925899999999997</v>
      </c>
      <c r="P14" s="76">
        <v>1.7259250000000006</v>
      </c>
      <c r="Q14" s="76">
        <v>1.8149849999999996</v>
      </c>
      <c r="R14" s="76">
        <v>3.210192000000001</v>
      </c>
      <c r="S14" s="76">
        <v>2.3139939999999997</v>
      </c>
      <c r="T14" s="76">
        <v>1.6347530000000008</v>
      </c>
      <c r="U14" s="76">
        <v>3.6834879999999997</v>
      </c>
      <c r="V14" s="76">
        <v>3.4159780000000017</v>
      </c>
      <c r="W14" s="76">
        <v>3.1943880000000013</v>
      </c>
      <c r="X14" s="76">
        <v>3.6700299999999988</v>
      </c>
      <c r="Y14" s="76">
        <v>5.5897389999999989</v>
      </c>
      <c r="Z14" s="76">
        <v>6.5940389999999969</v>
      </c>
      <c r="AA14" s="76">
        <v>6.414152999999998</v>
      </c>
      <c r="AB14" s="76">
        <v>4.8296229999999971</v>
      </c>
      <c r="AC14" s="76">
        <v>4.6489040000000026</v>
      </c>
      <c r="AD14" s="76">
        <v>5.1247840000000018</v>
      </c>
      <c r="AE14" s="262">
        <v>6.8825330000000013</v>
      </c>
      <c r="AF14" s="262">
        <v>7.2474599999999976</v>
      </c>
      <c r="AG14" s="262">
        <v>7.1609120000000006</v>
      </c>
      <c r="AH14" s="262">
        <v>8.6532499999999963</v>
      </c>
      <c r="AI14" s="262">
        <v>12.015417000000001</v>
      </c>
      <c r="AJ14" s="262">
        <v>11.178423000000004</v>
      </c>
      <c r="AK14" s="262">
        <v>6.9722260000000036</v>
      </c>
      <c r="AL14" s="262">
        <v>6.448169</v>
      </c>
      <c r="AM14" s="262">
        <v>8.6259749999999968</v>
      </c>
    </row>
    <row r="15" spans="1:39" x14ac:dyDescent="0.2">
      <c r="A15" s="39"/>
      <c r="B15" s="604" t="s">
        <v>512</v>
      </c>
      <c r="D15" s="77">
        <v>5.1044000000000006E-2</v>
      </c>
      <c r="E15" s="77">
        <v>2.1714999999999998E-2</v>
      </c>
      <c r="F15" s="76">
        <v>5.8057999999999998E-2</v>
      </c>
      <c r="G15" s="76">
        <v>0.284082</v>
      </c>
      <c r="H15" s="76">
        <v>4.7946000000000009E-2</v>
      </c>
      <c r="I15" s="76">
        <v>0.53255299999999983</v>
      </c>
      <c r="J15" s="76">
        <v>0.44215299999999996</v>
      </c>
      <c r="K15" s="76">
        <v>1.1870409999999993</v>
      </c>
      <c r="L15" s="76">
        <v>0.36967800000000017</v>
      </c>
      <c r="M15" s="76">
        <v>0.56916299999999997</v>
      </c>
      <c r="N15" s="76">
        <v>0.40081500000000014</v>
      </c>
      <c r="O15" s="76">
        <v>0.430836</v>
      </c>
      <c r="P15" s="76">
        <v>0.66787199999999991</v>
      </c>
      <c r="Q15" s="76">
        <v>0.9596180000000003</v>
      </c>
      <c r="R15" s="76">
        <v>0.70922499999999988</v>
      </c>
      <c r="S15" s="76">
        <v>0.45640600000000003</v>
      </c>
      <c r="T15" s="76">
        <v>0.50481699999999996</v>
      </c>
      <c r="U15" s="76">
        <v>0.71199100000000004</v>
      </c>
      <c r="V15" s="76">
        <v>1.4236579999999999</v>
      </c>
      <c r="W15" s="76">
        <v>1.4338989999999998</v>
      </c>
      <c r="X15" s="76">
        <v>1.5497559999999995</v>
      </c>
      <c r="Y15" s="76">
        <v>1.710102</v>
      </c>
      <c r="Z15" s="76">
        <v>2.5300470000000006</v>
      </c>
      <c r="AA15" s="76">
        <v>1.9815670000000001</v>
      </c>
      <c r="AB15" s="76">
        <v>2.287423</v>
      </c>
      <c r="AC15" s="76">
        <v>2.1595880000000003</v>
      </c>
      <c r="AD15" s="76">
        <v>1.6089980000000002</v>
      </c>
      <c r="AE15" s="262">
        <v>2.2305170000000007</v>
      </c>
      <c r="AF15" s="262">
        <v>1.8161389999999997</v>
      </c>
      <c r="AG15" s="262">
        <v>1.575476000000001</v>
      </c>
      <c r="AH15" s="262">
        <v>1.9454040000000008</v>
      </c>
      <c r="AI15" s="262">
        <v>2.6030189999999993</v>
      </c>
      <c r="AJ15" s="262">
        <v>1.4088979999999998</v>
      </c>
      <c r="AK15" s="262">
        <v>1.5367349999999995</v>
      </c>
      <c r="AL15" s="262">
        <v>5.9174349999999976</v>
      </c>
      <c r="AM15" s="262">
        <v>3.9443630000000005</v>
      </c>
    </row>
    <row r="16" spans="1:39" x14ac:dyDescent="0.2">
      <c r="B16" s="604" t="s">
        <v>99</v>
      </c>
      <c r="D16" s="77">
        <v>0.47829599999999989</v>
      </c>
      <c r="E16" s="77">
        <v>0.21459400000000003</v>
      </c>
      <c r="F16" s="76">
        <v>0.22639999999999993</v>
      </c>
      <c r="G16" s="76">
        <v>0.50861400000000012</v>
      </c>
      <c r="H16" s="76">
        <v>0.52714899999999998</v>
      </c>
      <c r="I16" s="76">
        <v>0.15875800000000001</v>
      </c>
      <c r="J16" s="76">
        <v>0.36042800000000014</v>
      </c>
      <c r="K16" s="76">
        <v>0.39929100000000001</v>
      </c>
      <c r="L16" s="76">
        <v>0.88999600000000001</v>
      </c>
      <c r="M16" s="76">
        <v>1.1193839999999999</v>
      </c>
      <c r="N16" s="76">
        <v>0.63073399999999991</v>
      </c>
      <c r="O16" s="76">
        <v>0.30819399999999997</v>
      </c>
      <c r="P16" s="76">
        <v>0.66799500000000001</v>
      </c>
      <c r="Q16" s="76">
        <v>1.003695</v>
      </c>
      <c r="R16" s="76">
        <v>0.99561099999999991</v>
      </c>
      <c r="S16" s="76">
        <v>0.51987299999999992</v>
      </c>
      <c r="T16" s="76">
        <v>0.92099500000000023</v>
      </c>
      <c r="U16" s="76">
        <v>0.61261499999999991</v>
      </c>
      <c r="V16" s="76">
        <v>0.73090999999999973</v>
      </c>
      <c r="W16" s="76">
        <v>0.69654599999999989</v>
      </c>
      <c r="X16" s="76">
        <v>0.93282200000000004</v>
      </c>
      <c r="Y16" s="76">
        <v>2.4249640000000001</v>
      </c>
      <c r="Z16" s="76">
        <v>2.6629509999999996</v>
      </c>
      <c r="AA16" s="76">
        <v>2.8735130000000004</v>
      </c>
      <c r="AB16" s="76">
        <v>3.7651409999999972</v>
      </c>
      <c r="AC16" s="76">
        <v>3.0227689999999998</v>
      </c>
      <c r="AD16" s="76">
        <v>2.6743970000000021</v>
      </c>
      <c r="AE16" s="262">
        <v>1.1215789999999994</v>
      </c>
      <c r="AF16" s="262">
        <v>1.6912069999999997</v>
      </c>
      <c r="AG16" s="262">
        <v>1.361842</v>
      </c>
      <c r="AH16" s="262">
        <v>2.2559350000000009</v>
      </c>
      <c r="AI16" s="262">
        <v>2.6514720000000001</v>
      </c>
      <c r="AJ16" s="262">
        <v>1.9205799999999993</v>
      </c>
      <c r="AK16" s="262">
        <v>2.6501880000000009</v>
      </c>
      <c r="AL16" s="262">
        <v>3.2027029999999983</v>
      </c>
      <c r="AM16" s="262">
        <v>2.3533320000000004</v>
      </c>
    </row>
    <row r="17" spans="1:39" x14ac:dyDescent="0.2">
      <c r="A17" s="73"/>
      <c r="B17" s="613" t="s">
        <v>84</v>
      </c>
      <c r="C17" s="73"/>
      <c r="D17" s="75">
        <v>0.49548199999999998</v>
      </c>
      <c r="E17" s="75">
        <v>0.42869100000000004</v>
      </c>
      <c r="F17" s="76">
        <v>0.46118999999999993</v>
      </c>
      <c r="G17" s="76">
        <v>0.68762699999999999</v>
      </c>
      <c r="H17" s="76">
        <v>0.69101800000000002</v>
      </c>
      <c r="I17" s="76">
        <v>0.42934700000000003</v>
      </c>
      <c r="J17" s="76">
        <v>0.94520099999999985</v>
      </c>
      <c r="K17" s="76">
        <v>0.61089499999999985</v>
      </c>
      <c r="L17" s="76">
        <v>0.63197700000000012</v>
      </c>
      <c r="M17" s="76">
        <v>0.35118800000000006</v>
      </c>
      <c r="N17" s="76">
        <v>0.6561729999999999</v>
      </c>
      <c r="O17" s="76">
        <v>0.44481399999999999</v>
      </c>
      <c r="P17" s="76">
        <v>0.31966400000000006</v>
      </c>
      <c r="Q17" s="76">
        <v>0.27262700000000001</v>
      </c>
      <c r="R17" s="76">
        <v>0.32771600000000006</v>
      </c>
      <c r="S17" s="76">
        <v>0.47322799999999998</v>
      </c>
      <c r="T17" s="76">
        <v>0.32661799999999996</v>
      </c>
      <c r="U17" s="76">
        <v>0.42279299999999992</v>
      </c>
      <c r="V17" s="76">
        <v>0.44797999999999993</v>
      </c>
      <c r="W17" s="76">
        <v>0.59613199999999988</v>
      </c>
      <c r="X17" s="76">
        <v>0.85995699999999997</v>
      </c>
      <c r="Y17" s="76">
        <v>0.74486799999999997</v>
      </c>
      <c r="Z17" s="76">
        <v>0.55676600000000009</v>
      </c>
      <c r="AA17" s="76">
        <v>0.74625600000000003</v>
      </c>
      <c r="AB17" s="76">
        <v>1.116776</v>
      </c>
      <c r="AC17" s="76">
        <v>1.0348159999999993</v>
      </c>
      <c r="AD17" s="76">
        <v>1.6029519999999999</v>
      </c>
      <c r="AE17" s="262">
        <v>1.4216859999999996</v>
      </c>
      <c r="AF17" s="262">
        <v>1.4105430000000001</v>
      </c>
      <c r="AG17" s="262">
        <v>1.6332629999999997</v>
      </c>
      <c r="AH17" s="262">
        <v>1.7849530000000002</v>
      </c>
      <c r="AI17" s="262">
        <v>3.388097000000001</v>
      </c>
      <c r="AJ17" s="262">
        <v>2.858822</v>
      </c>
      <c r="AK17" s="262">
        <v>1.0887419999999994</v>
      </c>
      <c r="AL17" s="262">
        <v>1.0381229999999997</v>
      </c>
      <c r="AM17" s="262">
        <v>1.5063599999999999</v>
      </c>
    </row>
    <row r="18" spans="1:39" x14ac:dyDescent="0.2">
      <c r="A18" s="73"/>
      <c r="B18" s="613" t="s">
        <v>83</v>
      </c>
      <c r="C18" s="73"/>
      <c r="D18" s="75">
        <v>2.9188999999999996E-2</v>
      </c>
      <c r="E18" s="75">
        <v>2.9940000000000001E-2</v>
      </c>
      <c r="F18" s="76">
        <v>3.4416000000000002E-2</v>
      </c>
      <c r="G18" s="76">
        <v>4.7203000000000002E-2</v>
      </c>
      <c r="H18" s="76">
        <v>1.1927E-2</v>
      </c>
      <c r="I18" s="76">
        <v>2.9947000000000001E-2</v>
      </c>
      <c r="J18" s="76">
        <v>3.9212000000000004E-2</v>
      </c>
      <c r="K18" s="76">
        <v>3.552000000000001E-2</v>
      </c>
      <c r="L18" s="76">
        <v>5.3561999999999999E-2</v>
      </c>
      <c r="M18" s="76">
        <v>6.2586000000000003E-2</v>
      </c>
      <c r="N18" s="76">
        <v>5.7761999999999994E-2</v>
      </c>
      <c r="O18" s="76">
        <v>9.0222999999999998E-2</v>
      </c>
      <c r="P18" s="76">
        <v>3.6921999999999996E-2</v>
      </c>
      <c r="Q18" s="76">
        <v>7.7896999999999994E-2</v>
      </c>
      <c r="R18" s="76">
        <v>0.25921299999999997</v>
      </c>
      <c r="S18" s="76">
        <v>0.37285800000000002</v>
      </c>
      <c r="T18" s="76">
        <v>0.35658999999999996</v>
      </c>
      <c r="U18" s="76">
        <v>0.46048800000000006</v>
      </c>
      <c r="V18" s="76">
        <v>0.90241000000000016</v>
      </c>
      <c r="W18" s="76">
        <v>0.38378299999999999</v>
      </c>
      <c r="X18" s="76">
        <v>0.51130399999999998</v>
      </c>
      <c r="Y18" s="76">
        <v>0.63922699999999999</v>
      </c>
      <c r="Z18" s="76">
        <v>0.55439600000000011</v>
      </c>
      <c r="AA18" s="76">
        <v>0.47814999999999996</v>
      </c>
      <c r="AB18" s="76">
        <v>0.33646299999999996</v>
      </c>
      <c r="AC18" s="76">
        <v>0.432674</v>
      </c>
      <c r="AD18" s="76">
        <v>0.53496900000000003</v>
      </c>
      <c r="AE18" s="262">
        <v>0.40474100000000002</v>
      </c>
      <c r="AF18" s="262">
        <v>0.42192300000000005</v>
      </c>
      <c r="AG18" s="262">
        <v>0.48041800000000007</v>
      </c>
      <c r="AH18" s="262">
        <v>1.2848099999999993</v>
      </c>
      <c r="AI18" s="262">
        <v>0.36838700000000002</v>
      </c>
      <c r="AJ18" s="262">
        <v>0.22552700000000001</v>
      </c>
      <c r="AK18" s="262">
        <v>0.15288700000000002</v>
      </c>
      <c r="AL18" s="262">
        <v>0.31081400000000003</v>
      </c>
      <c r="AM18" s="262">
        <v>0.39318999999999987</v>
      </c>
    </row>
    <row r="19" spans="1:39" x14ac:dyDescent="0.2">
      <c r="A19" s="73"/>
      <c r="B19" s="613" t="s">
        <v>114</v>
      </c>
      <c r="C19" s="73"/>
      <c r="D19" s="75">
        <v>1.1226129999999999</v>
      </c>
      <c r="E19" s="75">
        <v>0.9130339999999999</v>
      </c>
      <c r="F19" s="76">
        <v>0.69090299999999993</v>
      </c>
      <c r="G19" s="76">
        <v>0.62755200000000011</v>
      </c>
      <c r="H19" s="76">
        <v>0.63247799999999987</v>
      </c>
      <c r="I19" s="76">
        <v>0.16565400000000002</v>
      </c>
      <c r="J19" s="76">
        <v>0.53210500000000016</v>
      </c>
      <c r="K19" s="76">
        <v>0.12553599999999998</v>
      </c>
      <c r="L19" s="76">
        <v>0.41157100000000002</v>
      </c>
      <c r="M19" s="76">
        <v>0.26018100000000011</v>
      </c>
      <c r="N19" s="76">
        <v>0.24740600000000001</v>
      </c>
      <c r="O19" s="76">
        <v>0.29448600000000003</v>
      </c>
      <c r="P19" s="76">
        <v>6.0384999999999994E-2</v>
      </c>
      <c r="Q19" s="76">
        <v>0.50117599999999995</v>
      </c>
      <c r="R19" s="76">
        <v>0.53392500000000009</v>
      </c>
      <c r="S19" s="76">
        <v>0.39513399999999999</v>
      </c>
      <c r="T19" s="76">
        <v>0.26869500000000002</v>
      </c>
      <c r="U19" s="76">
        <v>0.38297000000000003</v>
      </c>
      <c r="V19" s="76">
        <v>0.62717899999999982</v>
      </c>
      <c r="W19" s="76">
        <v>0.90174800000000022</v>
      </c>
      <c r="X19" s="76">
        <v>0.44217000000000001</v>
      </c>
      <c r="Y19" s="76">
        <v>0.86809999999999998</v>
      </c>
      <c r="Z19" s="76">
        <v>0.72825899999999999</v>
      </c>
      <c r="AA19" s="76">
        <v>0.37430700000000011</v>
      </c>
      <c r="AB19" s="76">
        <v>1.4610010000000002</v>
      </c>
      <c r="AC19" s="76">
        <v>0.39931300000000014</v>
      </c>
      <c r="AD19" s="76">
        <v>0.47842799999999991</v>
      </c>
      <c r="AE19" s="262">
        <v>1.3662699999999992</v>
      </c>
      <c r="AF19" s="262">
        <v>2.5665309999999995</v>
      </c>
      <c r="AG19" s="262">
        <v>2.8954219999999991</v>
      </c>
      <c r="AH19" s="262">
        <v>2.339988</v>
      </c>
      <c r="AI19" s="262">
        <v>2.621855</v>
      </c>
      <c r="AJ19" s="262">
        <v>1.6771599999999998</v>
      </c>
      <c r="AK19" s="262">
        <v>0.46908999999999995</v>
      </c>
      <c r="AL19" s="262">
        <v>0.35277000000000003</v>
      </c>
      <c r="AM19" s="262">
        <v>0.43136599999999992</v>
      </c>
    </row>
    <row r="20" spans="1:39" x14ac:dyDescent="0.2">
      <c r="A20" s="73"/>
      <c r="B20" s="613" t="s">
        <v>81</v>
      </c>
      <c r="C20" s="73"/>
      <c r="D20" s="75">
        <v>0.35692499999999994</v>
      </c>
      <c r="E20" s="75">
        <v>0.20108500000000001</v>
      </c>
      <c r="F20" s="76">
        <v>0.33599200000000007</v>
      </c>
      <c r="G20" s="76">
        <v>0.31739600000000007</v>
      </c>
      <c r="H20" s="76">
        <v>1.1919489999999995</v>
      </c>
      <c r="I20" s="76">
        <v>1.6240880000000002</v>
      </c>
      <c r="J20" s="76">
        <v>3.8589820000000001</v>
      </c>
      <c r="K20" s="76">
        <v>2.988986000000001</v>
      </c>
      <c r="L20" s="76">
        <v>3.6119000000000026</v>
      </c>
      <c r="M20" s="76">
        <v>3.6888130000000006</v>
      </c>
      <c r="N20" s="76">
        <v>2.9957139999999991</v>
      </c>
      <c r="O20" s="76">
        <v>4.5214459999999983</v>
      </c>
      <c r="P20" s="76">
        <v>4.3860539999999997</v>
      </c>
      <c r="Q20" s="76">
        <v>4.056359999999998</v>
      </c>
      <c r="R20" s="76">
        <v>4.9606840000000023</v>
      </c>
      <c r="S20" s="76">
        <v>5.8997710000000012</v>
      </c>
      <c r="T20" s="76">
        <v>6.9778480000000016</v>
      </c>
      <c r="U20" s="76">
        <v>9.214815999999999</v>
      </c>
      <c r="V20" s="76">
        <v>8.4648500000000002</v>
      </c>
      <c r="W20" s="76">
        <v>6.7762459999999995</v>
      </c>
      <c r="X20" s="76">
        <v>7.6378660000000007</v>
      </c>
      <c r="Y20" s="76">
        <v>8.6718110000000053</v>
      </c>
      <c r="Z20" s="76">
        <v>10.072167999999994</v>
      </c>
      <c r="AA20" s="76">
        <v>8.1606599999999965</v>
      </c>
      <c r="AB20" s="76">
        <v>7.5854449999999973</v>
      </c>
      <c r="AC20" s="76">
        <v>8.9843720000000005</v>
      </c>
      <c r="AD20" s="76">
        <v>11.956078999999995</v>
      </c>
      <c r="AE20" s="262">
        <v>13.026858000000004</v>
      </c>
      <c r="AF20" s="262">
        <v>13.010725000000001</v>
      </c>
      <c r="AG20" s="262">
        <v>15.183164000000003</v>
      </c>
      <c r="AH20" s="262">
        <v>13.507967000000004</v>
      </c>
      <c r="AI20" s="262">
        <v>14.759927000000003</v>
      </c>
      <c r="AJ20" s="262">
        <v>10.414965000000006</v>
      </c>
      <c r="AK20" s="262">
        <v>6.9414890000000016</v>
      </c>
      <c r="AL20" s="262">
        <v>9.0109850000000016</v>
      </c>
      <c r="AM20" s="262">
        <v>10.122234999999998</v>
      </c>
    </row>
    <row r="21" spans="1:39" x14ac:dyDescent="0.2">
      <c r="A21" s="59"/>
      <c r="B21" s="613" t="s">
        <v>113</v>
      </c>
      <c r="C21" s="73"/>
      <c r="D21" s="75">
        <v>0.23879800000000001</v>
      </c>
      <c r="E21" s="75">
        <v>0.13607600000000003</v>
      </c>
      <c r="F21" s="76">
        <v>0.33205699999999999</v>
      </c>
      <c r="G21" s="76">
        <v>0.31805799999999995</v>
      </c>
      <c r="H21" s="76">
        <v>1.577305</v>
      </c>
      <c r="I21" s="76">
        <v>3.1137650000000012</v>
      </c>
      <c r="J21" s="76">
        <v>7.6583960000000024</v>
      </c>
      <c r="K21" s="76">
        <v>5.4525419999999993</v>
      </c>
      <c r="L21" s="76">
        <v>4.195614</v>
      </c>
      <c r="M21" s="76">
        <v>3.0595830000000022</v>
      </c>
      <c r="N21" s="76">
        <v>3.710728</v>
      </c>
      <c r="O21" s="76">
        <v>2.5486949999999995</v>
      </c>
      <c r="P21" s="76">
        <v>0.40992299999999993</v>
      </c>
      <c r="Q21" s="76">
        <v>0.36686700000000005</v>
      </c>
      <c r="R21" s="76">
        <v>0.48977000000000026</v>
      </c>
      <c r="S21" s="76">
        <v>0.54970200000000013</v>
      </c>
      <c r="T21" s="76">
        <v>0.46371400000000007</v>
      </c>
      <c r="U21" s="76">
        <v>0.43130599999999997</v>
      </c>
      <c r="V21" s="76">
        <v>0.26470199999999999</v>
      </c>
      <c r="W21" s="76">
        <v>0.71949600000000036</v>
      </c>
      <c r="X21" s="76">
        <v>0.63522100000000004</v>
      </c>
      <c r="Y21" s="76">
        <v>1.1320819999999994</v>
      </c>
      <c r="Z21" s="76">
        <v>1.6276309999999996</v>
      </c>
      <c r="AA21" s="76">
        <v>1.4189210000000005</v>
      </c>
      <c r="AB21" s="76">
        <v>0.75915499999999936</v>
      </c>
      <c r="AC21" s="76">
        <v>0.48435800000000023</v>
      </c>
      <c r="AD21" s="76">
        <v>1.0359910000000003</v>
      </c>
      <c r="AE21" s="262">
        <v>1.2829650000000001</v>
      </c>
      <c r="AF21" s="262">
        <v>0.46068799999999999</v>
      </c>
      <c r="AG21" s="262">
        <v>2.119377000000001</v>
      </c>
      <c r="AH21" s="262">
        <v>8.3668030000000062</v>
      </c>
      <c r="AI21" s="262">
        <v>9.2875520000000016</v>
      </c>
      <c r="AJ21" s="262">
        <v>21.48273699999999</v>
      </c>
      <c r="AK21" s="262">
        <v>16.889861999999987</v>
      </c>
      <c r="AL21" s="262">
        <v>17.734963</v>
      </c>
      <c r="AM21" s="262">
        <v>17.582321999999991</v>
      </c>
    </row>
    <row r="22" spans="1:39" x14ac:dyDescent="0.2">
      <c r="A22" s="59"/>
      <c r="B22" s="613" t="s">
        <v>144</v>
      </c>
      <c r="C22" s="73"/>
      <c r="D22" s="76">
        <v>1.4380949999999988</v>
      </c>
      <c r="E22" s="76">
        <v>2.0974890000000004</v>
      </c>
      <c r="F22" s="76">
        <v>2.3963379999999996</v>
      </c>
      <c r="G22" s="76">
        <v>2.354438</v>
      </c>
      <c r="H22" s="76">
        <v>1.5794920000000008</v>
      </c>
      <c r="I22" s="76">
        <v>0.93089500000000025</v>
      </c>
      <c r="J22" s="76">
        <v>1.9418929999999994</v>
      </c>
      <c r="K22" s="76">
        <v>2.0310969999999995</v>
      </c>
      <c r="L22" s="76">
        <v>1.9321579999999992</v>
      </c>
      <c r="M22" s="76">
        <v>1.841925</v>
      </c>
      <c r="N22" s="76">
        <v>2.3786539999999996</v>
      </c>
      <c r="O22" s="76">
        <v>2.8780959999999989</v>
      </c>
      <c r="P22" s="76">
        <v>2.1600090000000005</v>
      </c>
      <c r="Q22" s="76">
        <v>2.3571470000000008</v>
      </c>
      <c r="R22" s="76">
        <v>3.0578029999999998</v>
      </c>
      <c r="S22" s="76">
        <v>3.2813220000000016</v>
      </c>
      <c r="T22" s="76">
        <v>3.5155359999999987</v>
      </c>
      <c r="U22" s="76">
        <v>3.2660599999999995</v>
      </c>
      <c r="V22" s="76">
        <v>3.0590000000000006</v>
      </c>
      <c r="W22" s="76">
        <v>3.9548500000000009</v>
      </c>
      <c r="X22" s="76">
        <v>2.7293920000000012</v>
      </c>
      <c r="Y22" s="76">
        <v>2.9409340000000008</v>
      </c>
      <c r="Z22" s="76">
        <v>5.0652750000000069</v>
      </c>
      <c r="AA22" s="76">
        <v>5.6471069999999965</v>
      </c>
      <c r="AB22" s="76">
        <v>4.2946689999999981</v>
      </c>
      <c r="AC22" s="76">
        <v>2.6384000000000012</v>
      </c>
      <c r="AD22" s="76">
        <v>2.3276369999999984</v>
      </c>
      <c r="AE22" s="262">
        <v>3.5403540000000002</v>
      </c>
      <c r="AF22" s="262">
        <v>4.045689999999996</v>
      </c>
      <c r="AG22" s="262">
        <v>4.0272170000000029</v>
      </c>
      <c r="AH22" s="262">
        <v>4.6204830000000037</v>
      </c>
      <c r="AI22" s="262">
        <v>5.6444970000000021</v>
      </c>
      <c r="AJ22" s="262">
        <v>6.3095770000000027</v>
      </c>
      <c r="AK22" s="262">
        <v>4.8143489999999991</v>
      </c>
      <c r="AL22" s="262">
        <v>3.9813390000000002</v>
      </c>
      <c r="AM22" s="262">
        <v>5.6609070000000017</v>
      </c>
    </row>
    <row r="23" spans="1:39" x14ac:dyDescent="0.2">
      <c r="B23" s="613" t="s">
        <v>143</v>
      </c>
      <c r="D23" s="77">
        <v>1.8861100000000006</v>
      </c>
      <c r="E23" s="77">
        <v>2.4957370000000001</v>
      </c>
      <c r="F23" s="76">
        <v>1.201403</v>
      </c>
      <c r="G23" s="76">
        <v>2.9378700000000002</v>
      </c>
      <c r="H23" s="76">
        <v>3.4302240000000008</v>
      </c>
      <c r="I23" s="76">
        <v>2.5591320000000013</v>
      </c>
      <c r="J23" s="76">
        <v>1.7413810000000007</v>
      </c>
      <c r="K23" s="76">
        <v>1.9347510000000001</v>
      </c>
      <c r="L23" s="76">
        <v>1.7553320000000001</v>
      </c>
      <c r="M23" s="76">
        <v>3.0604049999999972</v>
      </c>
      <c r="N23" s="76">
        <v>3.1825190000000005</v>
      </c>
      <c r="O23" s="76">
        <v>1.2434829999999994</v>
      </c>
      <c r="P23" s="76">
        <v>1.7333439999999998</v>
      </c>
      <c r="Q23" s="76">
        <v>3.7869609999999989</v>
      </c>
      <c r="R23" s="76">
        <v>4.1594709999999981</v>
      </c>
      <c r="S23" s="76">
        <v>3.5338620000000014</v>
      </c>
      <c r="T23" s="76">
        <v>3.4056340000000001</v>
      </c>
      <c r="U23" s="76">
        <v>2.4585200000000009</v>
      </c>
      <c r="V23" s="76">
        <v>2.0074319999999997</v>
      </c>
      <c r="W23" s="76">
        <v>2.6277289999999995</v>
      </c>
      <c r="X23" s="76">
        <v>2.6220619999999992</v>
      </c>
      <c r="Y23" s="76">
        <v>3.1993829999999996</v>
      </c>
      <c r="Z23" s="76">
        <v>2.8604620000000001</v>
      </c>
      <c r="AA23" s="76">
        <v>3.0061199999999983</v>
      </c>
      <c r="AB23" s="76">
        <v>2.6849379999999994</v>
      </c>
      <c r="AC23" s="76">
        <v>4.4217359999999992</v>
      </c>
      <c r="AD23" s="76">
        <v>3.616292999999998</v>
      </c>
      <c r="AE23" s="262">
        <v>2.9915969999999996</v>
      </c>
      <c r="AF23" s="262">
        <v>3.9181180000000007</v>
      </c>
      <c r="AG23" s="262">
        <v>2.6298710000000001</v>
      </c>
      <c r="AH23" s="262">
        <v>3.1338240000000011</v>
      </c>
      <c r="AI23" s="262">
        <v>3.363418999999999</v>
      </c>
      <c r="AJ23" s="262">
        <v>2.4011680000000006</v>
      </c>
      <c r="AK23" s="262">
        <v>1.6969059999999998</v>
      </c>
      <c r="AL23" s="262">
        <v>1.421837</v>
      </c>
      <c r="AM23" s="262">
        <v>0.80227499999999996</v>
      </c>
    </row>
    <row r="24" spans="1:39" x14ac:dyDescent="0.2">
      <c r="B24" s="613" t="s">
        <v>111</v>
      </c>
      <c r="D24" s="77">
        <v>0.26946300000000001</v>
      </c>
      <c r="E24" s="77">
        <v>0.33371099999999998</v>
      </c>
      <c r="F24" s="76">
        <v>0.20192299999999999</v>
      </c>
      <c r="G24" s="76">
        <v>0.16205899999999995</v>
      </c>
      <c r="H24" s="76">
        <v>0.12460100000000002</v>
      </c>
      <c r="I24" s="76">
        <v>0.17993000000000003</v>
      </c>
      <c r="J24" s="76">
        <v>0.11879400000000001</v>
      </c>
      <c r="K24" s="76">
        <v>0.19188200000000002</v>
      </c>
      <c r="L24" s="76">
        <v>0.40801799999999999</v>
      </c>
      <c r="M24" s="76">
        <v>0.25372500000000003</v>
      </c>
      <c r="N24" s="76">
        <v>0.4458700000000001</v>
      </c>
      <c r="O24" s="76">
        <v>1.2732519999999996</v>
      </c>
      <c r="P24" s="76">
        <v>0.201989</v>
      </c>
      <c r="Q24" s="76">
        <v>0.49926799999999999</v>
      </c>
      <c r="R24" s="76">
        <v>0.45600000000000007</v>
      </c>
      <c r="S24" s="76">
        <v>0.87432399999999932</v>
      </c>
      <c r="T24" s="76">
        <v>1.0273319999999995</v>
      </c>
      <c r="U24" s="76">
        <v>1.1674860000000002</v>
      </c>
      <c r="V24" s="76">
        <v>1.1083460000000003</v>
      </c>
      <c r="W24" s="76">
        <v>1.1966299999999999</v>
      </c>
      <c r="X24" s="76">
        <v>1.4176900000000003</v>
      </c>
      <c r="Y24" s="76">
        <v>1.3351540000000004</v>
      </c>
      <c r="Z24" s="76">
        <v>1.4063489999999998</v>
      </c>
      <c r="AA24" s="76">
        <v>1.4893130000000003</v>
      </c>
      <c r="AB24" s="76">
        <v>1.8470869999999997</v>
      </c>
      <c r="AC24" s="76">
        <v>2.4152370000000003</v>
      </c>
      <c r="AD24" s="76">
        <v>3.9473270000000014</v>
      </c>
      <c r="AE24" s="262">
        <v>4.2432589999999992</v>
      </c>
      <c r="AF24" s="262">
        <v>5.1923190000000021</v>
      </c>
      <c r="AG24" s="262">
        <v>6.415191000000001</v>
      </c>
      <c r="AH24" s="262">
        <v>6.4534880000000001</v>
      </c>
      <c r="AI24" s="262">
        <v>5.1908829999999977</v>
      </c>
      <c r="AJ24" s="262">
        <v>1.9952069999999995</v>
      </c>
      <c r="AK24" s="262">
        <v>0.73957499999999998</v>
      </c>
      <c r="AL24" s="262">
        <v>0.68579400000000001</v>
      </c>
      <c r="AM24" s="262">
        <v>0.32606100000000005</v>
      </c>
    </row>
    <row r="25" spans="1:39" x14ac:dyDescent="0.2">
      <c r="A25" s="59"/>
      <c r="B25" s="613" t="s">
        <v>142</v>
      </c>
      <c r="C25" s="73"/>
      <c r="D25" s="75">
        <v>6.0216000000000013E-2</v>
      </c>
      <c r="E25" s="75">
        <v>8.5010000000000002E-2</v>
      </c>
      <c r="F25" s="76">
        <v>0.10751499999999997</v>
      </c>
      <c r="G25" s="76">
        <v>7.7467999999999995E-2</v>
      </c>
      <c r="H25" s="76">
        <v>0.123085</v>
      </c>
      <c r="I25" s="76">
        <v>8.9525999999999994E-2</v>
      </c>
      <c r="J25" s="76">
        <v>0.10969900000000002</v>
      </c>
      <c r="K25" s="76">
        <v>0.17354699999999995</v>
      </c>
      <c r="L25" s="76">
        <v>0.34174100000000002</v>
      </c>
      <c r="M25" s="76">
        <v>0.34759599999999996</v>
      </c>
      <c r="N25" s="76">
        <v>0.26063700000000001</v>
      </c>
      <c r="O25" s="76">
        <v>0.26056000000000007</v>
      </c>
      <c r="P25" s="76">
        <v>0.27459600000000006</v>
      </c>
      <c r="Q25" s="76">
        <v>0.34146399999999999</v>
      </c>
      <c r="R25" s="76">
        <v>0.39598300000000008</v>
      </c>
      <c r="S25" s="76">
        <v>0.70994299999999977</v>
      </c>
      <c r="T25" s="76">
        <v>0.84454899999999988</v>
      </c>
      <c r="U25" s="76">
        <v>0.78411399999999987</v>
      </c>
      <c r="V25" s="76">
        <v>0.76326699999999992</v>
      </c>
      <c r="W25" s="76">
        <v>0.63315299999999997</v>
      </c>
      <c r="X25" s="76">
        <v>0.75466300000000019</v>
      </c>
      <c r="Y25" s="76">
        <v>1.0211109999999999</v>
      </c>
      <c r="Z25" s="76">
        <v>1.2312320000000001</v>
      </c>
      <c r="AA25" s="76">
        <v>2.260297</v>
      </c>
      <c r="AB25" s="76">
        <v>1.4100079999999999</v>
      </c>
      <c r="AC25" s="76">
        <v>0.45930899999999991</v>
      </c>
      <c r="AD25" s="76">
        <v>0.45894099999999999</v>
      </c>
      <c r="AE25" s="262">
        <v>0.48669000000000012</v>
      </c>
      <c r="AF25" s="262">
        <v>0.69814800000000032</v>
      </c>
      <c r="AG25" s="262">
        <v>1.3815209999999998</v>
      </c>
      <c r="AH25" s="262">
        <v>3.8272430000000006</v>
      </c>
      <c r="AI25" s="262">
        <v>2.3230540000000004</v>
      </c>
      <c r="AJ25" s="262">
        <v>2.3151949999999992</v>
      </c>
      <c r="AK25" s="262">
        <v>1.1700839999999999</v>
      </c>
      <c r="AL25" s="262">
        <v>0.69123500000000015</v>
      </c>
      <c r="AM25" s="262">
        <v>0.63233099999999998</v>
      </c>
    </row>
    <row r="26" spans="1:39" x14ac:dyDescent="0.2">
      <c r="A26" s="59"/>
      <c r="B26" s="604" t="s">
        <v>141</v>
      </c>
      <c r="C26" s="73"/>
      <c r="D26" s="75">
        <v>5.8970320000000003</v>
      </c>
      <c r="E26" s="75">
        <v>4.3812050000000005</v>
      </c>
      <c r="F26" s="76">
        <v>4.8213479999999995</v>
      </c>
      <c r="G26" s="76">
        <v>6.1674809999999987</v>
      </c>
      <c r="H26" s="76">
        <v>7.4799749999999987</v>
      </c>
      <c r="I26" s="76">
        <v>2.2592479999999999</v>
      </c>
      <c r="J26" s="76">
        <v>9.2412439999999982</v>
      </c>
      <c r="K26" s="76">
        <v>3.7001809999999988</v>
      </c>
      <c r="L26" s="76">
        <v>5.888335999999998</v>
      </c>
      <c r="M26" s="76">
        <v>3.4136889999999993</v>
      </c>
      <c r="N26" s="76">
        <v>2.6285509999999999</v>
      </c>
      <c r="O26" s="76">
        <v>3.7645939999999989</v>
      </c>
      <c r="P26" s="76">
        <v>4.6580719999999998</v>
      </c>
      <c r="Q26" s="76">
        <v>4.2804189999999993</v>
      </c>
      <c r="R26" s="76">
        <v>6.091495000000001</v>
      </c>
      <c r="S26" s="76">
        <v>4.9167439999999978</v>
      </c>
      <c r="T26" s="76">
        <v>5.1855259999999976</v>
      </c>
      <c r="U26" s="76">
        <v>5.184251999999999</v>
      </c>
      <c r="V26" s="76">
        <v>4.4759380000000002</v>
      </c>
      <c r="W26" s="76">
        <v>5.2745569999999997</v>
      </c>
      <c r="X26" s="76">
        <v>5.8615769999999996</v>
      </c>
      <c r="Y26" s="76">
        <v>7.768853</v>
      </c>
      <c r="Z26" s="76">
        <v>6.6829900000000002</v>
      </c>
      <c r="AA26" s="76">
        <v>7.4067539999999994</v>
      </c>
      <c r="AB26" s="76">
        <v>7.9085719999999995</v>
      </c>
      <c r="AC26" s="76">
        <v>5.5850909999999985</v>
      </c>
      <c r="AD26" s="76">
        <v>5.5587920000000004</v>
      </c>
      <c r="AE26" s="262">
        <v>6.6876890000000007</v>
      </c>
      <c r="AF26" s="262">
        <v>6.3948979999999995</v>
      </c>
      <c r="AG26" s="262">
        <v>8.3024059999999977</v>
      </c>
      <c r="AH26" s="262">
        <v>8.5404490000000024</v>
      </c>
      <c r="AI26" s="262">
        <v>8.0701610000000006</v>
      </c>
      <c r="AJ26" s="262">
        <v>6.6455650000000048</v>
      </c>
      <c r="AK26" s="262">
        <v>3.4737450000000001</v>
      </c>
      <c r="AL26" s="262">
        <v>4.0601829999999994</v>
      </c>
      <c r="AM26" s="262">
        <v>2.6925090000000003</v>
      </c>
    </row>
    <row r="27" spans="1:39" s="12" customFormat="1" x14ac:dyDescent="0.2">
      <c r="A27" s="74"/>
      <c r="B27" s="613" t="s">
        <v>513</v>
      </c>
      <c r="C27" s="74"/>
      <c r="D27" s="76">
        <v>1.7324349999999999</v>
      </c>
      <c r="E27" s="76">
        <v>1.3731190000000002</v>
      </c>
      <c r="F27" s="76">
        <v>1.5362239999999996</v>
      </c>
      <c r="G27" s="76">
        <v>2.7825299999999995</v>
      </c>
      <c r="H27" s="76">
        <v>3.1666820000000007</v>
      </c>
      <c r="I27" s="76">
        <v>1.53847</v>
      </c>
      <c r="J27" s="76">
        <v>2.8218100000000002</v>
      </c>
      <c r="K27" s="76">
        <v>2.8126379999999997</v>
      </c>
      <c r="L27" s="76">
        <v>3.6123300000000014</v>
      </c>
      <c r="M27" s="76">
        <v>3.7240229999999999</v>
      </c>
      <c r="N27" s="76">
        <v>3.0037679999999995</v>
      </c>
      <c r="O27" s="76">
        <v>4.0183970000000002</v>
      </c>
      <c r="P27" s="76">
        <v>3.483055999999999</v>
      </c>
      <c r="Q27" s="76">
        <v>5.5427290000000005</v>
      </c>
      <c r="R27" s="76">
        <v>6.9464740000000003</v>
      </c>
      <c r="S27" s="76">
        <v>12.906578999999999</v>
      </c>
      <c r="T27" s="76">
        <v>7.6935770000000012</v>
      </c>
      <c r="U27" s="76">
        <v>6.8046189999999989</v>
      </c>
      <c r="V27" s="76">
        <v>7.0936980000000007</v>
      </c>
      <c r="W27" s="76">
        <v>8.5050620000000023</v>
      </c>
      <c r="X27" s="76">
        <v>12.271919999999996</v>
      </c>
      <c r="Y27" s="76">
        <v>12.148306999999999</v>
      </c>
      <c r="Z27" s="76">
        <v>15.031559999999999</v>
      </c>
      <c r="AA27" s="76">
        <v>13.722708000000001</v>
      </c>
      <c r="AB27" s="76">
        <v>14.079041999999998</v>
      </c>
      <c r="AC27" s="76">
        <v>15.337411000000015</v>
      </c>
      <c r="AD27" s="76">
        <v>20.545949999999987</v>
      </c>
      <c r="AE27" s="64">
        <v>30.739320000000006</v>
      </c>
      <c r="AF27" s="64">
        <v>36.135953000000015</v>
      </c>
      <c r="AG27" s="64">
        <v>35.363832000000016</v>
      </c>
      <c r="AH27" s="64">
        <v>39.699222000000049</v>
      </c>
      <c r="AI27" s="64">
        <v>31.788911000000013</v>
      </c>
      <c r="AJ27" s="64">
        <v>22.381535000000014</v>
      </c>
      <c r="AK27" s="64">
        <v>13.472477000000019</v>
      </c>
      <c r="AL27" s="64">
        <v>16.868500000000054</v>
      </c>
      <c r="AM27" s="64">
        <v>16.038137000000006</v>
      </c>
    </row>
    <row r="28" spans="1:39" s="12" customFormat="1" x14ac:dyDescent="0.2">
      <c r="A28" s="74"/>
      <c r="B28" s="604"/>
      <c r="C28" s="74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1:39" x14ac:dyDescent="0.2">
      <c r="A29" s="622"/>
      <c r="B29" s="639" t="s">
        <v>514</v>
      </c>
      <c r="C29" s="73"/>
      <c r="D29" s="82">
        <v>16.311136999999999</v>
      </c>
      <c r="E29" s="82">
        <v>15.052895000000001</v>
      </c>
      <c r="F29" s="82">
        <v>14.917538999999996</v>
      </c>
      <c r="G29" s="82">
        <v>20.98048</v>
      </c>
      <c r="H29" s="82">
        <v>24.521625</v>
      </c>
      <c r="I29" s="82">
        <v>20.767325</v>
      </c>
      <c r="J29" s="82">
        <v>37.122701000000006</v>
      </c>
      <c r="K29" s="82">
        <v>30.103191999999993</v>
      </c>
      <c r="L29" s="82">
        <v>36.508517999999995</v>
      </c>
      <c r="M29" s="82">
        <v>37.891693999999994</v>
      </c>
      <c r="N29" s="82">
        <v>34.095853999999996</v>
      </c>
      <c r="O29" s="82">
        <v>36.522518999999996</v>
      </c>
      <c r="P29" s="82">
        <v>30.502002999999995</v>
      </c>
      <c r="Q29" s="82">
        <v>37.339655999999998</v>
      </c>
      <c r="R29" s="82">
        <v>43.839254999999994</v>
      </c>
      <c r="S29" s="82">
        <v>46.965869000000005</v>
      </c>
      <c r="T29" s="82">
        <v>45.322227999999996</v>
      </c>
      <c r="U29" s="82">
        <v>48.443349000000012</v>
      </c>
      <c r="V29" s="82">
        <v>49.166809000000001</v>
      </c>
      <c r="W29" s="82">
        <v>49.661710000000014</v>
      </c>
      <c r="X29" s="82">
        <v>54.725821999999994</v>
      </c>
      <c r="Y29" s="82">
        <v>66.267533999999998</v>
      </c>
      <c r="Z29" s="82">
        <v>75.246232999999989</v>
      </c>
      <c r="AA29" s="82">
        <v>73.427778999999987</v>
      </c>
      <c r="AB29" s="545">
        <v>71.523233999999988</v>
      </c>
      <c r="AC29" s="545">
        <v>70.662782000000007</v>
      </c>
      <c r="AD29" s="545">
        <v>79.592243999999994</v>
      </c>
      <c r="AE29" s="453">
        <v>96.557942000000011</v>
      </c>
      <c r="AF29" s="453">
        <v>108.85082800000001</v>
      </c>
      <c r="AG29" s="453">
        <v>110.44883300000002</v>
      </c>
      <c r="AH29" s="453">
        <v>129.67540300000007</v>
      </c>
      <c r="AI29" s="453">
        <v>129.39135200000001</v>
      </c>
      <c r="AJ29" s="453">
        <v>112.14156800000002</v>
      </c>
      <c r="AK29" s="453">
        <v>72.885301000000013</v>
      </c>
      <c r="AL29" s="453">
        <v>85.491317000000052</v>
      </c>
      <c r="AM29" s="453">
        <v>81.593849000000006</v>
      </c>
    </row>
    <row r="30" spans="1:39" ht="13.5" thickBot="1" x14ac:dyDescent="0.25">
      <c r="A30" s="116"/>
      <c r="B30" s="116"/>
      <c r="C30" s="78"/>
      <c r="D30" s="78"/>
      <c r="E30" s="78"/>
      <c r="F30" s="78"/>
      <c r="G30" s="78"/>
      <c r="H30" s="78"/>
      <c r="I30" s="78"/>
      <c r="J30" s="78"/>
      <c r="K30" s="232"/>
      <c r="L30" s="232"/>
      <c r="M30" s="232"/>
      <c r="N30" s="232"/>
      <c r="O30" s="232"/>
      <c r="P30" s="232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1"/>
      <c r="AH30" s="481"/>
      <c r="AI30" s="481"/>
      <c r="AJ30" s="481"/>
      <c r="AK30" s="481"/>
      <c r="AL30" s="481"/>
      <c r="AM30" s="481"/>
    </row>
    <row r="32" spans="1:39" x14ac:dyDescent="0.2">
      <c r="A32" s="264" t="s">
        <v>135</v>
      </c>
      <c r="B32" s="556"/>
      <c r="C32" s="556"/>
    </row>
    <row r="33" spans="1:32" x14ac:dyDescent="0.2">
      <c r="A33" s="239" t="s">
        <v>335</v>
      </c>
      <c r="B33" s="39"/>
      <c r="X33" s="644"/>
      <c r="Y33" s="644"/>
      <c r="Z33" s="644"/>
      <c r="AA33" s="644"/>
      <c r="AB33" s="644"/>
      <c r="AC33" s="644"/>
      <c r="AD33" s="644"/>
      <c r="AE33" s="644"/>
      <c r="AF33" s="644"/>
    </row>
    <row r="34" spans="1:32" ht="15" x14ac:dyDescent="0.2">
      <c r="A34" s="718" t="s">
        <v>534</v>
      </c>
      <c r="B34" s="719"/>
    </row>
    <row r="35" spans="1:32" x14ac:dyDescent="0.2">
      <c r="A35" s="239"/>
      <c r="B35" s="39"/>
    </row>
    <row r="36" spans="1:32" x14ac:dyDescent="0.2">
      <c r="A36" s="268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32" x14ac:dyDescent="0.2">
      <c r="V37" s="59" t="s">
        <v>35</v>
      </c>
    </row>
  </sheetData>
  <mergeCells count="1">
    <mergeCell ref="A34:B34"/>
  </mergeCells>
  <hyperlinks>
    <hyperlink ref="AK1" r:id="rId1" display="lisa.brown@defra.gsi.gov.uk " xr:uid="{969BE879-64A1-4F40-9392-B1FFC999EDAE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fitToWidth="0" fitToHeight="0" orientation="landscape" horizontalDpi="4294967292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A1E14B"/>
  </sheetPr>
  <dimension ref="A1:HH68"/>
  <sheetViews>
    <sheetView showGridLines="0" zoomScale="110" zoomScaleNormal="110" workbookViewId="0">
      <pane xSplit="2" ySplit="7" topLeftCell="AC8" activePane="bottomRight" state="frozen"/>
      <selection activeCell="C7" sqref="C7"/>
      <selection pane="topRight" activeCell="C7" sqref="C7"/>
      <selection pane="bottomLeft" activeCell="C7" sqref="C7"/>
      <selection pane="bottomRight" activeCell="AK1" sqref="AK1"/>
    </sheetView>
  </sheetViews>
  <sheetFormatPr defaultColWidth="7.109375" defaultRowHeight="12.75" x14ac:dyDescent="0.2"/>
  <cols>
    <col min="1" max="1" width="7.44140625" style="12" customWidth="1"/>
    <col min="2" max="2" width="25.109375" style="12" customWidth="1"/>
    <col min="3" max="25" width="7.5546875" style="12" customWidth="1"/>
    <col min="26" max="26" width="6.88671875" style="12" customWidth="1"/>
    <col min="27" max="32" width="7.5546875" style="12" customWidth="1"/>
    <col min="33" max="203" width="7.109375" style="12" customWidth="1"/>
    <col min="204" max="204" width="7.109375" style="12"/>
    <col min="205" max="205" width="27.44140625" style="12" bestFit="1" customWidth="1"/>
    <col min="206" max="16384" width="7.109375" style="12"/>
  </cols>
  <sheetData>
    <row r="1" spans="1:216" x14ac:dyDescent="0.2">
      <c r="A1" s="203" t="s">
        <v>169</v>
      </c>
      <c r="AJ1" s="220" t="s">
        <v>432</v>
      </c>
      <c r="AK1" s="324" t="str">
        <f>'Notes and Contact Details'!$D$14</f>
        <v>crops-statistics@defra.gov.uk</v>
      </c>
    </row>
    <row r="2" spans="1:216" x14ac:dyDescent="0.2">
      <c r="A2" s="203" t="s">
        <v>170</v>
      </c>
    </row>
    <row r="3" spans="1:216" x14ac:dyDescent="0.2">
      <c r="A3" s="203" t="s">
        <v>220</v>
      </c>
    </row>
    <row r="4" spans="1:216" ht="13.5" thickBot="1" x14ac:dyDescent="0.25">
      <c r="A4" s="232" t="s">
        <v>68</v>
      </c>
      <c r="S4" s="11"/>
      <c r="X4" s="57"/>
    </row>
    <row r="5" spans="1:216" x14ac:dyDescent="0.2">
      <c r="A5" s="562"/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</row>
    <row r="6" spans="1:216" x14ac:dyDescent="0.2">
      <c r="A6" s="576"/>
      <c r="B6" s="523" t="s">
        <v>36</v>
      </c>
      <c r="C6" s="523">
        <v>1988</v>
      </c>
      <c r="D6" s="523">
        <v>1989</v>
      </c>
      <c r="E6" s="523">
        <v>1990</v>
      </c>
      <c r="F6" s="523">
        <v>1991</v>
      </c>
      <c r="G6" s="523">
        <v>1992</v>
      </c>
      <c r="H6" s="523">
        <v>1993</v>
      </c>
      <c r="I6" s="523">
        <v>1994</v>
      </c>
      <c r="J6" s="523">
        <v>1995</v>
      </c>
      <c r="K6" s="523">
        <v>1996</v>
      </c>
      <c r="L6" s="523">
        <v>1997</v>
      </c>
      <c r="M6" s="523">
        <v>1998</v>
      </c>
      <c r="N6" s="523">
        <v>1999</v>
      </c>
      <c r="O6" s="523">
        <v>2000</v>
      </c>
      <c r="P6" s="540">
        <v>2001</v>
      </c>
      <c r="Q6" s="523">
        <v>2002</v>
      </c>
      <c r="R6" s="523">
        <v>2003</v>
      </c>
      <c r="S6" s="523">
        <v>2004</v>
      </c>
      <c r="T6" s="523">
        <v>2005</v>
      </c>
      <c r="U6" s="523">
        <v>2006</v>
      </c>
      <c r="V6" s="523">
        <v>2007</v>
      </c>
      <c r="W6" s="523">
        <v>2008</v>
      </c>
      <c r="X6" s="523">
        <v>2009</v>
      </c>
      <c r="Y6" s="523">
        <v>2010</v>
      </c>
      <c r="Z6" s="523">
        <v>2011</v>
      </c>
      <c r="AA6" s="523">
        <v>2012</v>
      </c>
      <c r="AB6" s="523">
        <v>2013</v>
      </c>
      <c r="AC6" s="523">
        <v>2014</v>
      </c>
      <c r="AD6" s="523">
        <v>2015</v>
      </c>
      <c r="AE6" s="523">
        <v>2016</v>
      </c>
      <c r="AF6" s="523">
        <v>2017</v>
      </c>
      <c r="AG6" s="523">
        <v>2018</v>
      </c>
      <c r="AH6" s="523">
        <v>2019</v>
      </c>
      <c r="AI6" s="523">
        <v>2020</v>
      </c>
      <c r="AJ6" s="523">
        <v>2021</v>
      </c>
      <c r="AK6" s="523">
        <v>2022</v>
      </c>
      <c r="AL6" s="523">
        <v>2023</v>
      </c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</row>
    <row r="7" spans="1:216" ht="13.5" thickBot="1" x14ac:dyDescent="0.25">
      <c r="A7" s="563"/>
      <c r="B7" s="563"/>
      <c r="C7" s="563"/>
      <c r="D7" s="563"/>
      <c r="E7" s="563"/>
      <c r="F7" s="563"/>
      <c r="G7" s="563"/>
      <c r="H7" s="563"/>
      <c r="I7" s="563"/>
      <c r="J7" s="576"/>
      <c r="K7" s="365"/>
      <c r="L7" s="365"/>
      <c r="M7" s="365"/>
      <c r="N7" s="576"/>
      <c r="O7" s="576"/>
      <c r="P7" s="365"/>
      <c r="Q7" s="365"/>
      <c r="R7" s="365"/>
      <c r="S7" s="365"/>
      <c r="T7" s="365"/>
      <c r="U7" s="365"/>
      <c r="V7" s="365"/>
      <c r="W7" s="365" t="s">
        <v>35</v>
      </c>
      <c r="X7" s="365"/>
      <c r="Y7" s="365"/>
      <c r="Z7" s="365"/>
      <c r="AA7" s="365"/>
      <c r="AB7" s="365"/>
      <c r="AC7" s="365"/>
      <c r="AD7" s="365"/>
      <c r="AE7" s="525"/>
      <c r="AF7" s="525"/>
      <c r="AG7" s="525"/>
      <c r="AH7" s="361"/>
      <c r="AI7" s="361"/>
      <c r="AJ7" s="361"/>
      <c r="AK7" s="361"/>
      <c r="AL7" s="361"/>
      <c r="HH7" s="185"/>
    </row>
    <row r="8" spans="1:216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216" x14ac:dyDescent="0.2">
      <c r="A9" s="645" t="s">
        <v>145</v>
      </c>
      <c r="B9" s="646"/>
      <c r="C9" s="544"/>
      <c r="D9" s="544"/>
      <c r="E9" s="544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GX9" s="544"/>
      <c r="GY9" s="544"/>
      <c r="GZ9" s="544"/>
      <c r="HA9" s="544"/>
      <c r="HB9" s="544"/>
      <c r="HC9" s="544"/>
      <c r="HD9" s="544"/>
      <c r="HE9" s="544"/>
      <c r="HF9" s="544"/>
      <c r="HG9" s="544"/>
      <c r="HH9" s="544"/>
    </row>
    <row r="10" spans="1:216" x14ac:dyDescent="0.2">
      <c r="B10" s="647" t="s">
        <v>156</v>
      </c>
      <c r="C10" s="64">
        <v>464.8</v>
      </c>
      <c r="D10" s="64">
        <v>460.1</v>
      </c>
      <c r="E10" s="64">
        <v>392.6</v>
      </c>
      <c r="F10" s="64">
        <v>387.9</v>
      </c>
      <c r="G10" s="64">
        <v>554.6854340000001</v>
      </c>
      <c r="H10" s="64">
        <v>381.29999999999995</v>
      </c>
      <c r="I10" s="64">
        <v>400.73433723494179</v>
      </c>
      <c r="J10" s="64">
        <v>341.53289269320658</v>
      </c>
      <c r="K10" s="64">
        <v>360.11939130407893</v>
      </c>
      <c r="L10" s="64">
        <v>309.65197085</v>
      </c>
      <c r="M10" s="64">
        <v>283.61411269546943</v>
      </c>
      <c r="N10" s="64">
        <v>269.10211802878132</v>
      </c>
      <c r="O10" s="64">
        <v>254.2545811775795</v>
      </c>
      <c r="P10" s="64">
        <v>282.09441461466105</v>
      </c>
      <c r="Q10" s="64">
        <v>243.9770090861752</v>
      </c>
      <c r="R10" s="64">
        <v>229.19157206808438</v>
      </c>
      <c r="S10" s="64">
        <v>221.6145979254438</v>
      </c>
      <c r="T10" s="64">
        <v>265.80014328833499</v>
      </c>
      <c r="U10" s="64">
        <v>254.55131373575728</v>
      </c>
      <c r="V10" s="64">
        <v>216.73697589491246</v>
      </c>
      <c r="W10" s="64">
        <v>235.47852961463437</v>
      </c>
      <c r="X10" s="64">
        <v>235.38384809096277</v>
      </c>
      <c r="Y10" s="64">
        <v>247.57490230137785</v>
      </c>
      <c r="Z10" s="64">
        <v>235.5944745223093</v>
      </c>
      <c r="AA10" s="64">
        <v>223.36063169705</v>
      </c>
      <c r="AB10" s="64">
        <v>220.73962475239352</v>
      </c>
      <c r="AC10" s="64">
        <v>230.82606994074445</v>
      </c>
      <c r="AD10" s="64">
        <v>230.44962574686488</v>
      </c>
      <c r="AE10" s="64">
        <v>232.09058222221418</v>
      </c>
      <c r="AF10" s="544">
        <v>223.71884093404023</v>
      </c>
      <c r="AG10" s="544">
        <v>178.06935000733449</v>
      </c>
      <c r="AH10" s="544">
        <v>154.81600257260433</v>
      </c>
      <c r="AI10" s="544">
        <v>166.61664340408748</v>
      </c>
      <c r="AJ10" s="544">
        <v>150.80559945973948</v>
      </c>
      <c r="AK10" s="544">
        <v>135.31315143435117</v>
      </c>
      <c r="AL10" s="544">
        <v>127.63309584204848</v>
      </c>
      <c r="GW10" s="84"/>
      <c r="GZ10" s="64"/>
      <c r="HA10" s="64"/>
      <c r="HB10" s="64"/>
      <c r="HC10" s="64"/>
      <c r="HD10" s="64"/>
      <c r="HE10" s="64"/>
      <c r="HF10" s="64"/>
      <c r="HG10" s="64"/>
      <c r="HH10" s="64"/>
    </row>
    <row r="11" spans="1:216" x14ac:dyDescent="0.2">
      <c r="B11" s="84" t="s">
        <v>245</v>
      </c>
      <c r="C11" s="648">
        <v>29.211631999999994</v>
      </c>
      <c r="D11" s="648">
        <v>25.709350999999995</v>
      </c>
      <c r="E11" s="648">
        <v>27.61087800000001</v>
      </c>
      <c r="F11" s="648">
        <v>13.737715999999994</v>
      </c>
      <c r="G11" s="648">
        <v>17.281113000000001</v>
      </c>
      <c r="H11" s="648">
        <v>10.824490999999998</v>
      </c>
      <c r="I11" s="648">
        <v>11.378430999999997</v>
      </c>
      <c r="J11" s="648">
        <v>14.514675999999998</v>
      </c>
      <c r="K11" s="648">
        <v>22.285552999999997</v>
      </c>
      <c r="L11" s="648">
        <v>14.471580999999999</v>
      </c>
      <c r="M11" s="648">
        <v>14.524177</v>
      </c>
      <c r="N11" s="648">
        <v>14.034116999999995</v>
      </c>
      <c r="O11" s="648">
        <v>15.797007999999998</v>
      </c>
      <c r="P11" s="648">
        <v>20.535698999999994</v>
      </c>
      <c r="Q11" s="648">
        <v>20.049496999999999</v>
      </c>
      <c r="R11" s="648">
        <v>24.545112999999997</v>
      </c>
      <c r="S11" s="648">
        <v>30.683778000000022</v>
      </c>
      <c r="T11" s="648">
        <v>18.455646000000005</v>
      </c>
      <c r="U11" s="648">
        <v>24.684364000000002</v>
      </c>
      <c r="V11" s="648">
        <v>37.661221000000019</v>
      </c>
      <c r="W11" s="648">
        <v>24.627944999999997</v>
      </c>
      <c r="X11" s="648">
        <v>19.292394999999992</v>
      </c>
      <c r="Y11" s="648">
        <v>16.532172999999993</v>
      </c>
      <c r="Z11" s="648">
        <v>17.959274000000011</v>
      </c>
      <c r="AA11" s="648">
        <v>16.510573000000001</v>
      </c>
      <c r="AB11" s="648">
        <v>24.919025000000016</v>
      </c>
      <c r="AC11" s="648">
        <v>18.647866999999991</v>
      </c>
      <c r="AD11" s="648">
        <v>29.181816999999992</v>
      </c>
      <c r="AE11" s="648">
        <v>23.323080000000001</v>
      </c>
      <c r="AF11" s="648">
        <v>24.363517999999985</v>
      </c>
      <c r="AG11" s="544">
        <v>19.524401000000005</v>
      </c>
      <c r="AH11" s="544">
        <v>29.238329000000018</v>
      </c>
      <c r="AI11" s="544">
        <v>23.209814999999999</v>
      </c>
      <c r="AJ11" s="544">
        <v>19.015695000000004</v>
      </c>
      <c r="AK11" s="544">
        <v>27.101748999999995</v>
      </c>
      <c r="AL11" s="544">
        <v>36.476531000000008</v>
      </c>
      <c r="GW11" s="8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</row>
    <row r="12" spans="1:216" x14ac:dyDescent="0.2">
      <c r="B12" s="84" t="s">
        <v>244</v>
      </c>
      <c r="C12" s="64">
        <v>0.21069299999999999</v>
      </c>
      <c r="D12" s="64">
        <v>7.0342999999999989E-2</v>
      </c>
      <c r="E12" s="64">
        <v>0.158558</v>
      </c>
      <c r="F12" s="64">
        <v>0.90792500000000009</v>
      </c>
      <c r="G12" s="64">
        <v>0.41029900000000002</v>
      </c>
      <c r="H12" s="64">
        <v>2.5415910000000004</v>
      </c>
      <c r="I12" s="64">
        <v>1.0970950000000002</v>
      </c>
      <c r="J12" s="64">
        <v>6.3335620000000006</v>
      </c>
      <c r="K12" s="64">
        <v>0.84715300000000016</v>
      </c>
      <c r="L12" s="64">
        <v>0.93072699999999997</v>
      </c>
      <c r="M12" s="64">
        <v>0.65654399999999979</v>
      </c>
      <c r="N12" s="64">
        <v>0.382934</v>
      </c>
      <c r="O12" s="64">
        <v>0.49333699999999997</v>
      </c>
      <c r="P12" s="64">
        <v>0.59695499999999968</v>
      </c>
      <c r="Q12" s="64">
        <v>1.9396249999999999</v>
      </c>
      <c r="R12" s="64">
        <v>0.37784299999999998</v>
      </c>
      <c r="S12" s="64">
        <v>0.28102299999999997</v>
      </c>
      <c r="T12" s="64">
        <v>0.46212399999999998</v>
      </c>
      <c r="U12" s="64">
        <v>1.4030289999999994</v>
      </c>
      <c r="V12" s="64">
        <v>1.1859300000000002</v>
      </c>
      <c r="W12" s="64">
        <v>1.086791000000001</v>
      </c>
      <c r="X12" s="64">
        <v>1.3133890000000004</v>
      </c>
      <c r="Y12" s="64">
        <v>5.9290910000000023</v>
      </c>
      <c r="Z12" s="64">
        <v>2.509271</v>
      </c>
      <c r="AA12" s="64">
        <v>3.2312459999999996</v>
      </c>
      <c r="AB12" s="64">
        <v>2.9000070000000004</v>
      </c>
      <c r="AC12" s="64">
        <v>1.5795500000000007</v>
      </c>
      <c r="AD12" s="64">
        <v>5.4152940000000074</v>
      </c>
      <c r="AE12" s="64">
        <v>3.4615800000000014</v>
      </c>
      <c r="AF12" s="64">
        <v>4.1945009999999998</v>
      </c>
      <c r="AG12" s="544">
        <v>1.7934359999999991</v>
      </c>
      <c r="AH12" s="544">
        <v>6.1885830000000004</v>
      </c>
      <c r="AI12" s="544">
        <v>3.23909</v>
      </c>
      <c r="AJ12" s="544">
        <v>2.5242440000000004</v>
      </c>
      <c r="AK12" s="544">
        <v>3.7168039999999993</v>
      </c>
      <c r="AL12" s="544">
        <v>6.4132130000000007</v>
      </c>
      <c r="GW12" s="8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</row>
    <row r="13" spans="1:216" x14ac:dyDescent="0.2">
      <c r="K13" s="9"/>
      <c r="L13" s="9"/>
      <c r="M13" s="9"/>
      <c r="N13" s="9"/>
      <c r="O13" s="9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4"/>
      <c r="AI13" s="544"/>
      <c r="AJ13" s="544"/>
      <c r="AK13" s="544"/>
      <c r="AL13" s="544"/>
    </row>
    <row r="14" spans="1:216" x14ac:dyDescent="0.2">
      <c r="B14" s="649" t="s">
        <v>157</v>
      </c>
      <c r="C14" s="650">
        <v>493.80093900000003</v>
      </c>
      <c r="D14" s="650">
        <v>485.73900800000001</v>
      </c>
      <c r="E14" s="650">
        <v>420.05232000000001</v>
      </c>
      <c r="F14" s="650">
        <v>400.72979099999998</v>
      </c>
      <c r="G14" s="650">
        <v>571.5562480000001</v>
      </c>
      <c r="H14" s="650">
        <v>389.5829</v>
      </c>
      <c r="I14" s="650">
        <v>411.01567323494174</v>
      </c>
      <c r="J14" s="650">
        <v>349.71400669320656</v>
      </c>
      <c r="K14" s="650">
        <v>381.55779130407893</v>
      </c>
      <c r="L14" s="650">
        <v>323.19282485000002</v>
      </c>
      <c r="M14" s="650">
        <v>297.48174569546944</v>
      </c>
      <c r="N14" s="650">
        <v>282.75330102878132</v>
      </c>
      <c r="O14" s="650">
        <v>269.5582521775795</v>
      </c>
      <c r="P14" s="650">
        <v>302.03315861466103</v>
      </c>
      <c r="Q14" s="650">
        <v>262.0868810861752</v>
      </c>
      <c r="R14" s="650">
        <v>253.35884206808436</v>
      </c>
      <c r="S14" s="650">
        <v>252.01735292544382</v>
      </c>
      <c r="T14" s="650">
        <v>283.79366528833498</v>
      </c>
      <c r="U14" s="650">
        <v>277.83264873575729</v>
      </c>
      <c r="V14" s="650">
        <v>253.21226689491246</v>
      </c>
      <c r="W14" s="650">
        <v>259.01968361463435</v>
      </c>
      <c r="X14" s="650">
        <v>253.36285409096277</v>
      </c>
      <c r="Y14" s="650">
        <v>258.17798430137782</v>
      </c>
      <c r="Z14" s="650">
        <v>251.04447752230931</v>
      </c>
      <c r="AA14" s="650">
        <v>236.63995869704999</v>
      </c>
      <c r="AB14" s="650">
        <v>242.75864275239354</v>
      </c>
      <c r="AC14" s="650">
        <v>247.89438694074443</v>
      </c>
      <c r="AD14" s="650">
        <v>254.21614874686486</v>
      </c>
      <c r="AE14" s="650">
        <v>251.95208222221419</v>
      </c>
      <c r="AF14" s="650">
        <v>243.8878579340402</v>
      </c>
      <c r="AG14" s="650">
        <v>195.80031500733452</v>
      </c>
      <c r="AH14" s="650">
        <v>177.86574857260436</v>
      </c>
      <c r="AI14" s="650">
        <v>186.58736840408747</v>
      </c>
      <c r="AJ14" s="650">
        <v>167.29705045973947</v>
      </c>
      <c r="AK14" s="650">
        <v>158.69809643435116</v>
      </c>
      <c r="AL14" s="650">
        <v>157.69641384204849</v>
      </c>
      <c r="GW14" s="8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</row>
    <row r="15" spans="1:216" x14ac:dyDescent="0.2">
      <c r="B15" s="84"/>
      <c r="C15" s="64"/>
      <c r="D15" s="64"/>
      <c r="E15" s="64"/>
      <c r="F15" s="64"/>
      <c r="G15" s="64"/>
      <c r="H15" s="64"/>
      <c r="I15" s="64"/>
      <c r="J15" s="64"/>
      <c r="K15" s="83"/>
      <c r="L15" s="83"/>
      <c r="M15" s="83"/>
      <c r="N15" s="83"/>
      <c r="O15" s="83"/>
      <c r="P15" s="544"/>
      <c r="Q15" s="544"/>
      <c r="R15" s="544"/>
      <c r="S15" s="544"/>
      <c r="T15" s="544"/>
      <c r="U15" s="544"/>
      <c r="V15" s="544"/>
      <c r="W15" s="544"/>
      <c r="X15" s="544"/>
      <c r="Y15" s="544"/>
      <c r="Z15" s="544"/>
      <c r="AA15" s="544"/>
      <c r="AB15" s="544"/>
      <c r="AC15" s="544"/>
      <c r="AD15" s="544"/>
      <c r="AE15" s="544"/>
      <c r="AF15" s="544"/>
      <c r="AG15" s="544"/>
      <c r="AH15" s="544"/>
      <c r="AI15" s="544"/>
      <c r="AJ15" s="544"/>
      <c r="AK15" s="544"/>
      <c r="AL15" s="544"/>
    </row>
    <row r="16" spans="1:216" x14ac:dyDescent="0.2">
      <c r="B16" s="647" t="s">
        <v>158</v>
      </c>
      <c r="C16" s="83">
        <v>94.126998004756729</v>
      </c>
      <c r="D16" s="83">
        <v>94.721649367719721</v>
      </c>
      <c r="E16" s="83">
        <v>93.464547463992105</v>
      </c>
      <c r="F16" s="83">
        <v>96.798393509006672</v>
      </c>
      <c r="G16" s="83">
        <v>97.048267067496042</v>
      </c>
      <c r="H16" s="83">
        <v>97.873905656536763</v>
      </c>
      <c r="I16" s="83">
        <v>97.498553785290071</v>
      </c>
      <c r="J16" s="83">
        <v>97.660627300187883</v>
      </c>
      <c r="K16" s="83">
        <v>94.381349172106184</v>
      </c>
      <c r="L16" s="83">
        <v>95.810286318613478</v>
      </c>
      <c r="M16" s="83">
        <v>95.33832472053723</v>
      </c>
      <c r="N16" s="83">
        <v>95.172051767271697</v>
      </c>
      <c r="O16" s="83">
        <v>94.322685031390449</v>
      </c>
      <c r="P16" s="83">
        <v>93.398491711488489</v>
      </c>
      <c r="Q16" s="83">
        <v>93.090126478308775</v>
      </c>
      <c r="R16" s="83">
        <v>90.461248637414599</v>
      </c>
      <c r="S16" s="83">
        <v>87.936245402516278</v>
      </c>
      <c r="T16" s="83">
        <v>93.659646355489116</v>
      </c>
      <c r="U16" s="83">
        <v>91.620374673049113</v>
      </c>
      <c r="V16" s="83">
        <v>85.59497474301358</v>
      </c>
      <c r="W16" s="83">
        <v>90.911442068231324</v>
      </c>
      <c r="X16" s="83">
        <v>92.903850856706427</v>
      </c>
      <c r="Y16" s="83">
        <v>95.89311147939604</v>
      </c>
      <c r="Z16" s="83">
        <v>93.845710866662245</v>
      </c>
      <c r="AA16" s="83">
        <v>94.388383486408401</v>
      </c>
      <c r="AB16" s="83">
        <v>90.929666705024886</v>
      </c>
      <c r="AC16" s="83">
        <v>93.114681937481748</v>
      </c>
      <c r="AD16" s="83">
        <v>90.651056938296463</v>
      </c>
      <c r="AE16" s="83">
        <v>92.116953420340167</v>
      </c>
      <c r="AF16" s="83">
        <v>91.730208641442616</v>
      </c>
      <c r="AG16" s="83">
        <v>90.944363394238749</v>
      </c>
      <c r="AH16" s="83">
        <v>87.04093048550537</v>
      </c>
      <c r="AI16" s="83">
        <v>89.296850493785897</v>
      </c>
      <c r="AJ16" s="83">
        <v>90.142413775568215</v>
      </c>
      <c r="AK16" s="83">
        <v>85.264508191707478</v>
      </c>
      <c r="AL16" s="83">
        <v>80.935953286729799</v>
      </c>
      <c r="GX16" s="453"/>
      <c r="GY16" s="453"/>
      <c r="GZ16" s="453"/>
      <c r="HA16" s="453"/>
      <c r="HB16" s="453"/>
      <c r="HC16" s="453"/>
      <c r="HD16" s="453"/>
      <c r="HE16" s="453"/>
      <c r="HF16" s="453"/>
      <c r="HG16" s="453"/>
      <c r="HH16" s="453"/>
    </row>
    <row r="17" spans="1:38" x14ac:dyDescent="0.2">
      <c r="B17" s="84"/>
      <c r="C17" s="64"/>
      <c r="D17" s="64"/>
      <c r="E17" s="64"/>
      <c r="F17" s="64"/>
      <c r="G17" s="64"/>
      <c r="H17" s="64"/>
      <c r="I17" s="64"/>
      <c r="J17" s="64"/>
      <c r="K17" s="9"/>
      <c r="L17" s="9"/>
      <c r="M17" s="9"/>
      <c r="N17" s="9"/>
      <c r="O17" s="9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44"/>
      <c r="AK17" s="544"/>
      <c r="AL17" s="544"/>
    </row>
    <row r="18" spans="1:38" x14ac:dyDescent="0.2">
      <c r="A18" s="59" t="s">
        <v>146</v>
      </c>
      <c r="B18" s="84"/>
      <c r="C18" s="64"/>
      <c r="D18" s="64"/>
      <c r="E18" s="64"/>
      <c r="F18" s="64"/>
      <c r="G18" s="64"/>
      <c r="H18" s="64"/>
      <c r="I18" s="64"/>
      <c r="J18" s="64"/>
      <c r="K18" s="9"/>
      <c r="L18" s="9"/>
      <c r="M18" s="9"/>
      <c r="N18" s="9"/>
      <c r="O18" s="9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</row>
    <row r="19" spans="1:38" x14ac:dyDescent="0.2">
      <c r="B19" s="647" t="s">
        <v>156</v>
      </c>
      <c r="C19" s="83">
        <v>365.07100000000003</v>
      </c>
      <c r="D19" s="83">
        <v>334.29700000000003</v>
      </c>
      <c r="E19" s="83">
        <v>335.68700000000001</v>
      </c>
      <c r="F19" s="83">
        <v>346.55900000000003</v>
      </c>
      <c r="G19" s="83">
        <v>358.64033000000001</v>
      </c>
      <c r="H19" s="83">
        <v>361.31018299999994</v>
      </c>
      <c r="I19" s="83">
        <v>342.34345901724822</v>
      </c>
      <c r="J19" s="83">
        <v>292.00015999999999</v>
      </c>
      <c r="K19" s="83">
        <v>298.88894169000002</v>
      </c>
      <c r="L19" s="83">
        <v>261.18790229000001</v>
      </c>
      <c r="M19" s="83">
        <v>258.89735046808823</v>
      </c>
      <c r="N19" s="83">
        <v>242.7948509677941</v>
      </c>
      <c r="O19" s="83">
        <v>217.86672137226003</v>
      </c>
      <c r="P19" s="83">
        <v>166.99616892764706</v>
      </c>
      <c r="Q19" s="83">
        <v>169.53573655</v>
      </c>
      <c r="R19" s="83">
        <v>187.99159648</v>
      </c>
      <c r="S19" s="83">
        <v>233.8280947406256</v>
      </c>
      <c r="T19" s="83">
        <v>220.08235145483582</v>
      </c>
      <c r="U19" s="83">
        <v>195.46136300000001</v>
      </c>
      <c r="V19" s="83">
        <v>190.3630015</v>
      </c>
      <c r="W19" s="83">
        <v>188.93743889999999</v>
      </c>
      <c r="X19" s="83">
        <v>186.17837750000001</v>
      </c>
      <c r="Y19" s="83">
        <v>188.31018999999998</v>
      </c>
      <c r="Z19" s="83">
        <v>180.09523118722035</v>
      </c>
      <c r="AA19" s="83">
        <v>154.73881432159857</v>
      </c>
      <c r="AB19" s="83">
        <v>159.98499329999999</v>
      </c>
      <c r="AC19" s="83">
        <v>160.89612750334396</v>
      </c>
      <c r="AD19" s="83">
        <v>162.98129610206828</v>
      </c>
      <c r="AE19" s="83">
        <v>151.79925521846999</v>
      </c>
      <c r="AF19" s="83">
        <v>159.01142507241661</v>
      </c>
      <c r="AG19" s="544">
        <v>146.82070457079223</v>
      </c>
      <c r="AH19" s="544">
        <v>154.03993848393742</v>
      </c>
      <c r="AI19" s="544">
        <v>185.08236727420331</v>
      </c>
      <c r="AJ19" s="544">
        <v>171.09254070061735</v>
      </c>
      <c r="AK19" s="544">
        <v>143.27009702129629</v>
      </c>
      <c r="AL19" s="544">
        <v>134.32776650670473</v>
      </c>
    </row>
    <row r="20" spans="1:38" x14ac:dyDescent="0.2">
      <c r="B20" s="84" t="s">
        <v>379</v>
      </c>
      <c r="C20" s="648">
        <v>49.159982000000007</v>
      </c>
      <c r="D20" s="648">
        <v>43.059100999999977</v>
      </c>
      <c r="E20" s="648">
        <v>31.066879999999998</v>
      </c>
      <c r="F20" s="648">
        <v>29.686654000000001</v>
      </c>
      <c r="G20" s="648">
        <v>29.307216999999994</v>
      </c>
      <c r="H20" s="648">
        <v>23.330483999999988</v>
      </c>
      <c r="I20" s="648">
        <v>69.811334999999985</v>
      </c>
      <c r="J20" s="648">
        <v>72.383799999999994</v>
      </c>
      <c r="K20" s="648">
        <v>99.005249000000035</v>
      </c>
      <c r="L20" s="648">
        <v>96.507423000000003</v>
      </c>
      <c r="M20" s="648">
        <v>110.22420600000001</v>
      </c>
      <c r="N20" s="648">
        <v>105.84256299999996</v>
      </c>
      <c r="O20" s="648">
        <v>92.558319999999924</v>
      </c>
      <c r="P20" s="648">
        <v>115.21215399999997</v>
      </c>
      <c r="Q20" s="648">
        <v>110.731365</v>
      </c>
      <c r="R20" s="648">
        <v>108.63251900000002</v>
      </c>
      <c r="S20" s="648">
        <v>116.61583900000002</v>
      </c>
      <c r="T20" s="648">
        <v>125.39621199999993</v>
      </c>
      <c r="U20" s="648">
        <v>125.6634059999999</v>
      </c>
      <c r="V20" s="648">
        <v>116.24714000000006</v>
      </c>
      <c r="W20" s="648">
        <v>110.48243799999996</v>
      </c>
      <c r="X20" s="648">
        <v>87.300282000000024</v>
      </c>
      <c r="Y20" s="648">
        <v>115.50857700000002</v>
      </c>
      <c r="Z20" s="648">
        <v>147.90847700000012</v>
      </c>
      <c r="AA20" s="648">
        <v>188.68998899999991</v>
      </c>
      <c r="AB20" s="648">
        <v>182.58369999999999</v>
      </c>
      <c r="AC20" s="648">
        <v>151.74252899999996</v>
      </c>
      <c r="AD20" s="648">
        <v>161.15773099999998</v>
      </c>
      <c r="AE20" s="648">
        <v>154.0828829999999</v>
      </c>
      <c r="AF20" s="648">
        <v>135.83825300000007</v>
      </c>
      <c r="AG20" s="544">
        <v>137.69585699999999</v>
      </c>
      <c r="AH20" s="544">
        <v>135.74862499999995</v>
      </c>
      <c r="AI20" s="544">
        <v>128.65389700000003</v>
      </c>
      <c r="AJ20" s="544">
        <v>103.34979199999999</v>
      </c>
      <c r="AK20" s="544">
        <v>129.48478700000004</v>
      </c>
      <c r="AL20" s="544">
        <v>144.91232100000002</v>
      </c>
    </row>
    <row r="21" spans="1:38" x14ac:dyDescent="0.2">
      <c r="B21" s="651" t="s">
        <v>244</v>
      </c>
      <c r="C21" s="648">
        <v>1.1878169999999999</v>
      </c>
      <c r="D21" s="648">
        <v>0.95449700000000004</v>
      </c>
      <c r="E21" s="648">
        <v>1.1255190000000004</v>
      </c>
      <c r="F21" s="648">
        <v>2.5582069999999995</v>
      </c>
      <c r="G21" s="648">
        <v>3.0430939999999991</v>
      </c>
      <c r="H21" s="648">
        <v>3.2560830000000003</v>
      </c>
      <c r="I21" s="648">
        <v>5.9561600000000006</v>
      </c>
      <c r="J21" s="648">
        <v>5.1787220000000014</v>
      </c>
      <c r="K21" s="648">
        <v>5.0920109999999985</v>
      </c>
      <c r="L21" s="648">
        <v>7.5755880000000007</v>
      </c>
      <c r="M21" s="648">
        <v>6.869540999999999</v>
      </c>
      <c r="N21" s="648">
        <v>7.3240809999999996</v>
      </c>
      <c r="O21" s="648">
        <v>4.626720999999999</v>
      </c>
      <c r="P21" s="648">
        <v>3.1773459999999991</v>
      </c>
      <c r="Q21" s="648">
        <v>5.4451429999999998</v>
      </c>
      <c r="R21" s="648">
        <v>4.0675420000000013</v>
      </c>
      <c r="S21" s="648">
        <v>2.7715350000000005</v>
      </c>
      <c r="T21" s="648">
        <v>5.0739309999999991</v>
      </c>
      <c r="U21" s="648">
        <v>5.295458</v>
      </c>
      <c r="V21" s="648">
        <v>4.5576959999999991</v>
      </c>
      <c r="W21" s="648">
        <v>5.0259299999999989</v>
      </c>
      <c r="X21" s="648">
        <v>7.2046529999999969</v>
      </c>
      <c r="Y21" s="648">
        <v>7.9510959999999971</v>
      </c>
      <c r="Z21" s="648">
        <v>6.8672160000000018</v>
      </c>
      <c r="AA21" s="648">
        <v>5.1195340000000007</v>
      </c>
      <c r="AB21" s="648">
        <v>6.0030480000000024</v>
      </c>
      <c r="AC21" s="648">
        <v>6.8634709999999979</v>
      </c>
      <c r="AD21" s="648">
        <v>9.1374250000000004</v>
      </c>
      <c r="AE21" s="648">
        <v>6.9740270000000031</v>
      </c>
      <c r="AF21" s="648">
        <v>7.7858659999999933</v>
      </c>
      <c r="AG21" s="544">
        <v>7.0254530000000024</v>
      </c>
      <c r="AH21" s="544">
        <v>8.4477110000000053</v>
      </c>
      <c r="AI21" s="544">
        <v>10.452431999999995</v>
      </c>
      <c r="AJ21" s="544">
        <v>5.9891099999999993</v>
      </c>
      <c r="AK21" s="544">
        <v>6.2992950000000016</v>
      </c>
      <c r="AL21" s="544">
        <v>7.1287649999999978</v>
      </c>
    </row>
    <row r="22" spans="1:38" x14ac:dyDescent="0.2">
      <c r="B22" s="84"/>
      <c r="C22" s="64"/>
      <c r="D22" s="64"/>
      <c r="E22" s="64"/>
      <c r="F22" s="64"/>
      <c r="G22" s="64"/>
      <c r="H22" s="64"/>
      <c r="I22" s="64"/>
      <c r="J22" s="6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544"/>
      <c r="AH22" s="544"/>
      <c r="AI22" s="544"/>
      <c r="AJ22" s="544"/>
      <c r="AK22" s="544"/>
      <c r="AL22" s="544"/>
    </row>
    <row r="23" spans="1:38" x14ac:dyDescent="0.2">
      <c r="B23" s="649" t="s">
        <v>157</v>
      </c>
      <c r="C23" s="650">
        <v>413.04316500000004</v>
      </c>
      <c r="D23" s="650">
        <v>376.40160400000002</v>
      </c>
      <c r="E23" s="650">
        <v>365.62836099999998</v>
      </c>
      <c r="F23" s="650">
        <v>373.68744700000002</v>
      </c>
      <c r="G23" s="650">
        <v>384.90445299999999</v>
      </c>
      <c r="H23" s="650">
        <v>381.38458399999996</v>
      </c>
      <c r="I23" s="650">
        <v>406.1986340172482</v>
      </c>
      <c r="J23" s="650">
        <v>359.20523800000001</v>
      </c>
      <c r="K23" s="650">
        <v>392.80217969000006</v>
      </c>
      <c r="L23" s="650">
        <v>350.11973729000005</v>
      </c>
      <c r="M23" s="650">
        <v>362.25201546808819</v>
      </c>
      <c r="N23" s="650">
        <v>341.31333296779405</v>
      </c>
      <c r="O23" s="650">
        <v>305.79832037225998</v>
      </c>
      <c r="P23" s="650">
        <v>279.03097692764703</v>
      </c>
      <c r="Q23" s="650">
        <v>274.82195855000003</v>
      </c>
      <c r="R23" s="650">
        <v>292.55657348</v>
      </c>
      <c r="S23" s="650">
        <v>347.67239874062562</v>
      </c>
      <c r="T23" s="650">
        <v>340.40463245483573</v>
      </c>
      <c r="U23" s="650">
        <v>315.8293109999999</v>
      </c>
      <c r="V23" s="650">
        <v>302.05244550000003</v>
      </c>
      <c r="W23" s="650">
        <v>294.39394689999995</v>
      </c>
      <c r="X23" s="650">
        <v>266.27400650000004</v>
      </c>
      <c r="Y23" s="650">
        <v>295.86767099999997</v>
      </c>
      <c r="Z23" s="650">
        <v>321.13649218722048</v>
      </c>
      <c r="AA23" s="650">
        <v>338.30926932159849</v>
      </c>
      <c r="AB23" s="650">
        <v>336.56564529999997</v>
      </c>
      <c r="AC23" s="650">
        <v>305.77518550334389</v>
      </c>
      <c r="AD23" s="650">
        <v>315.00160210206826</v>
      </c>
      <c r="AE23" s="650">
        <v>298.90811121846991</v>
      </c>
      <c r="AF23" s="650">
        <v>287.06381207241668</v>
      </c>
      <c r="AG23" s="650">
        <v>277.49110857079216</v>
      </c>
      <c r="AH23" s="650">
        <v>281.34085248393734</v>
      </c>
      <c r="AI23" s="650">
        <v>303.28383227420335</v>
      </c>
      <c r="AJ23" s="650">
        <v>268.45322270061735</v>
      </c>
      <c r="AK23" s="650">
        <v>266.4555890212963</v>
      </c>
      <c r="AL23" s="650">
        <v>272.11132250670477</v>
      </c>
    </row>
    <row r="24" spans="1:38" x14ac:dyDescent="0.2">
      <c r="C24" s="64"/>
      <c r="D24" s="64"/>
      <c r="K24" s="646"/>
      <c r="L24" s="646"/>
      <c r="M24" s="646"/>
      <c r="N24" s="646"/>
      <c r="O24" s="646"/>
      <c r="P24" s="646"/>
      <c r="Q24" s="646"/>
      <c r="R24" s="646"/>
      <c r="S24" s="646"/>
      <c r="T24" s="646"/>
      <c r="U24" s="646"/>
      <c r="V24" s="646"/>
      <c r="W24" s="646"/>
      <c r="X24" s="646"/>
      <c r="Y24" s="646"/>
      <c r="Z24" s="646"/>
      <c r="AA24" s="646"/>
      <c r="AB24" s="646"/>
      <c r="AC24" s="646"/>
      <c r="AD24" s="646"/>
      <c r="AE24" s="646"/>
      <c r="AF24" s="646"/>
      <c r="AG24" s="646"/>
      <c r="AH24" s="646"/>
      <c r="AI24" s="646"/>
      <c r="AJ24" s="646"/>
      <c r="AK24" s="646"/>
      <c r="AL24" s="646"/>
    </row>
    <row r="25" spans="1:38" x14ac:dyDescent="0.2">
      <c r="B25" s="647" t="s">
        <v>158</v>
      </c>
      <c r="C25" s="83">
        <v>88.385677559874395</v>
      </c>
      <c r="D25" s="83">
        <v>88.813914831244972</v>
      </c>
      <c r="E25" s="83">
        <v>91.810985089310407</v>
      </c>
      <c r="F25" s="83">
        <v>92.740337622312481</v>
      </c>
      <c r="G25" s="83">
        <v>93.176456443854136</v>
      </c>
      <c r="H25" s="83">
        <v>94.736441418408248</v>
      </c>
      <c r="I25" s="83">
        <v>84.279815427127076</v>
      </c>
      <c r="J25" s="83">
        <v>81.290618596157543</v>
      </c>
      <c r="K25" s="83">
        <v>76.091467192438571</v>
      </c>
      <c r="L25" s="83">
        <v>74.599593930821769</v>
      </c>
      <c r="M25" s="83">
        <v>71.468850251544083</v>
      </c>
      <c r="N25" s="83">
        <v>71.135472164723197</v>
      </c>
      <c r="O25" s="83">
        <v>71.245231532678972</v>
      </c>
      <c r="P25" s="83">
        <v>59.84861278357252</v>
      </c>
      <c r="Q25" s="83">
        <v>61.689297843773041</v>
      </c>
      <c r="R25" s="83">
        <v>64.258202864428753</v>
      </c>
      <c r="S25" s="83">
        <v>67.255294233198143</v>
      </c>
      <c r="T25" s="83">
        <v>64.653159937250834</v>
      </c>
      <c r="U25" s="83">
        <v>61.88829098259346</v>
      </c>
      <c r="V25" s="83">
        <v>63.023161817108999</v>
      </c>
      <c r="W25" s="83">
        <v>64.178438751724215</v>
      </c>
      <c r="X25" s="83">
        <v>69.919846832664817</v>
      </c>
      <c r="Y25" s="83">
        <v>63.646761190072709</v>
      </c>
      <c r="Z25" s="83">
        <v>56.080587404008263</v>
      </c>
      <c r="AA25" s="83">
        <v>45.738863328188351</v>
      </c>
      <c r="AB25" s="83">
        <v>47.534558423928367</v>
      </c>
      <c r="AC25" s="83">
        <v>52.619092435015283</v>
      </c>
      <c r="AD25" s="83">
        <v>51.739830849894645</v>
      </c>
      <c r="AE25" s="83">
        <v>50.784588815497536</v>
      </c>
      <c r="AF25" s="83">
        <v>55.39236169284316</v>
      </c>
      <c r="AG25" s="83">
        <v>52.91005730849789</v>
      </c>
      <c r="AH25" s="83">
        <v>54.752069286749631</v>
      </c>
      <c r="AI25" s="83">
        <v>61.026123907214291</v>
      </c>
      <c r="AJ25" s="83">
        <v>63.732719979831302</v>
      </c>
      <c r="AK25" s="83">
        <v>53.768846638771585</v>
      </c>
      <c r="AL25" s="83">
        <v>49.365004465551017</v>
      </c>
    </row>
    <row r="26" spans="1:38" x14ac:dyDescent="0.2">
      <c r="B26" s="84"/>
      <c r="C26" s="64"/>
      <c r="D26" s="64"/>
      <c r="E26" s="64"/>
      <c r="F26" s="64"/>
      <c r="G26" s="64"/>
      <c r="H26" s="64"/>
      <c r="I26" s="64"/>
      <c r="J26" s="6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544"/>
      <c r="AH26" s="544"/>
      <c r="AI26" s="544"/>
      <c r="AJ26" s="544"/>
      <c r="AK26" s="544"/>
      <c r="AL26" s="544"/>
    </row>
    <row r="27" spans="1:38" x14ac:dyDescent="0.2">
      <c r="A27" s="59" t="s">
        <v>352</v>
      </c>
      <c r="B27" s="84"/>
      <c r="C27" s="64"/>
      <c r="D27" s="64"/>
      <c r="E27" s="64"/>
      <c r="F27" s="64"/>
      <c r="G27" s="64"/>
      <c r="H27" s="64"/>
      <c r="I27" s="64"/>
      <c r="J27" s="6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544"/>
      <c r="AH27" s="544"/>
      <c r="AI27" s="544"/>
      <c r="AJ27" s="544"/>
      <c r="AK27" s="544"/>
      <c r="AL27" s="544"/>
    </row>
    <row r="28" spans="1:38" x14ac:dyDescent="0.2">
      <c r="B28" s="647" t="s">
        <v>156</v>
      </c>
      <c r="C28" s="83">
        <v>646.65200000000004</v>
      </c>
      <c r="D28" s="83">
        <v>643.23800000000006</v>
      </c>
      <c r="E28" s="83">
        <v>613.25599999999997</v>
      </c>
      <c r="F28" s="83">
        <v>700.14199999999994</v>
      </c>
      <c r="G28" s="83">
        <v>719.57614880789117</v>
      </c>
      <c r="H28" s="83">
        <v>732.32105231389721</v>
      </c>
      <c r="I28" s="83">
        <v>771.46200375935268</v>
      </c>
      <c r="J28" s="83">
        <v>637.70391919217411</v>
      </c>
      <c r="K28" s="83">
        <v>762.93023433999997</v>
      </c>
      <c r="L28" s="83">
        <v>739.47747647999995</v>
      </c>
      <c r="M28" s="83">
        <v>735.0537201615</v>
      </c>
      <c r="N28" s="83">
        <v>796.51501546689474</v>
      </c>
      <c r="O28" s="83">
        <v>857.89498010700004</v>
      </c>
      <c r="P28" s="83">
        <v>901.82181131375</v>
      </c>
      <c r="Q28" s="83">
        <v>822.28271040000004</v>
      </c>
      <c r="R28" s="83">
        <v>698.88614480000001</v>
      </c>
      <c r="S28" s="83">
        <v>773.00383845640363</v>
      </c>
      <c r="T28" s="83">
        <v>813.09035301334347</v>
      </c>
      <c r="U28" s="83">
        <v>826.88251156779938</v>
      </c>
      <c r="V28" s="83">
        <v>827.56615790716455</v>
      </c>
      <c r="W28" s="83">
        <v>816.91265928831501</v>
      </c>
      <c r="X28" s="83">
        <v>804.29498461773642</v>
      </c>
      <c r="Y28" s="83">
        <v>881.08363171406154</v>
      </c>
      <c r="Z28" s="83">
        <v>786.11878326975966</v>
      </c>
      <c r="AA28" s="83">
        <v>757.9853472129189</v>
      </c>
      <c r="AB28" s="83">
        <v>828.44366447699156</v>
      </c>
      <c r="AC28" s="83">
        <v>851.81389553065151</v>
      </c>
      <c r="AD28" s="83">
        <v>835.04568679839383</v>
      </c>
      <c r="AE28" s="83">
        <v>840.01271278167144</v>
      </c>
      <c r="AF28" s="544">
        <v>971.75549589930574</v>
      </c>
      <c r="AG28" s="544">
        <v>850.03784904572535</v>
      </c>
      <c r="AH28" s="544">
        <v>904.40295452810494</v>
      </c>
      <c r="AI28" s="544">
        <v>878.80159783809211</v>
      </c>
      <c r="AJ28" s="544">
        <v>888.85108148564086</v>
      </c>
      <c r="AK28" s="544">
        <v>872.58108670701142</v>
      </c>
      <c r="AL28" s="544">
        <v>822.76172055337679</v>
      </c>
    </row>
    <row r="29" spans="1:38" x14ac:dyDescent="0.2">
      <c r="B29" s="84" t="s">
        <v>245</v>
      </c>
      <c r="C29" s="648">
        <v>45.953894999999989</v>
      </c>
      <c r="D29" s="648">
        <v>32.660314999999997</v>
      </c>
      <c r="E29" s="648">
        <v>30.615783000000008</v>
      </c>
      <c r="F29" s="648">
        <v>36.591152000000037</v>
      </c>
      <c r="G29" s="648">
        <v>34.349890000000009</v>
      </c>
      <c r="H29" s="648">
        <v>21.128146000000019</v>
      </c>
      <c r="I29" s="648">
        <v>32.38579800000003</v>
      </c>
      <c r="J29" s="648">
        <v>42.981240999999983</v>
      </c>
      <c r="K29" s="648">
        <v>50.977006999999958</v>
      </c>
      <c r="L29" s="648">
        <v>28.420305999999982</v>
      </c>
      <c r="M29" s="648">
        <v>37.538792000000022</v>
      </c>
      <c r="N29" s="648">
        <v>46.318791000000019</v>
      </c>
      <c r="O29" s="648">
        <v>41.178418999999991</v>
      </c>
      <c r="P29" s="648">
        <v>110.56873299999999</v>
      </c>
      <c r="Q29" s="648">
        <v>68.542765999999972</v>
      </c>
      <c r="R29" s="648">
        <v>49.010547000000017</v>
      </c>
      <c r="S29" s="648">
        <v>40.966202999999993</v>
      </c>
      <c r="T29" s="648">
        <v>59.626939999999969</v>
      </c>
      <c r="U29" s="648">
        <v>48.970681999999996</v>
      </c>
      <c r="V29" s="648">
        <v>52.713174000000016</v>
      </c>
      <c r="W29" s="648">
        <v>50.087066999999976</v>
      </c>
      <c r="X29" s="648">
        <v>65.249696999999983</v>
      </c>
      <c r="Y29" s="648">
        <v>40.056719999999999</v>
      </c>
      <c r="Z29" s="648">
        <v>39.555568000000036</v>
      </c>
      <c r="AA29" s="648">
        <v>50.046318000000021</v>
      </c>
      <c r="AB29" s="648">
        <v>55.683803000000005</v>
      </c>
      <c r="AC29" s="648">
        <v>27.393186000000007</v>
      </c>
      <c r="AD29" s="648">
        <v>49.416883999999989</v>
      </c>
      <c r="AE29" s="648">
        <v>73.288136000000051</v>
      </c>
      <c r="AF29" s="648">
        <v>38.914623999999968</v>
      </c>
      <c r="AG29" s="544">
        <v>42.982630999999984</v>
      </c>
      <c r="AH29" s="544">
        <v>41.37215699999998</v>
      </c>
      <c r="AI29" s="544">
        <v>47.427532999999983</v>
      </c>
      <c r="AJ29" s="544">
        <v>49.807958999999947</v>
      </c>
      <c r="AK29" s="544">
        <v>26.239222999999999</v>
      </c>
      <c r="AL29" s="544">
        <v>48.320276000000014</v>
      </c>
    </row>
    <row r="30" spans="1:38" x14ac:dyDescent="0.2">
      <c r="B30" s="84" t="s">
        <v>244</v>
      </c>
      <c r="C30" s="648">
        <v>3.4636219999999991</v>
      </c>
      <c r="D30" s="648">
        <v>7.0316740000000006</v>
      </c>
      <c r="E30" s="648">
        <v>5.0830800000000016</v>
      </c>
      <c r="F30" s="648">
        <v>7.8441210000000021</v>
      </c>
      <c r="G30" s="648">
        <v>8.3239099999999997</v>
      </c>
      <c r="H30" s="648">
        <v>23.597583</v>
      </c>
      <c r="I30" s="648">
        <v>20.732619999999997</v>
      </c>
      <c r="J30" s="648">
        <v>29.569018000000003</v>
      </c>
      <c r="K30" s="648">
        <v>18.603135000000005</v>
      </c>
      <c r="L30" s="648">
        <v>26.925663</v>
      </c>
      <c r="M30" s="648">
        <v>22.937105000000013</v>
      </c>
      <c r="N30" s="648">
        <v>32.081855000000004</v>
      </c>
      <c r="O30" s="648">
        <v>12.124847000000003</v>
      </c>
      <c r="P30" s="648">
        <v>16.747841999999999</v>
      </c>
      <c r="Q30" s="648">
        <v>23.90089</v>
      </c>
      <c r="R30" s="648">
        <v>21.719090000000001</v>
      </c>
      <c r="S30" s="648">
        <v>17.793337000000005</v>
      </c>
      <c r="T30" s="648">
        <v>12.059871000000005</v>
      </c>
      <c r="U30" s="648">
        <v>17.346632000000003</v>
      </c>
      <c r="V30" s="648">
        <v>19.654398</v>
      </c>
      <c r="W30" s="648">
        <v>16.191813</v>
      </c>
      <c r="X30" s="648">
        <v>20.824942000000004</v>
      </c>
      <c r="Y30" s="648">
        <v>24.677811000000005</v>
      </c>
      <c r="Z30" s="648">
        <v>28.610468000000004</v>
      </c>
      <c r="AA30" s="648">
        <v>19.491945000000001</v>
      </c>
      <c r="AB30" s="648">
        <v>22.138231000000001</v>
      </c>
      <c r="AC30" s="648">
        <v>38.608402000000005</v>
      </c>
      <c r="AD30" s="648">
        <v>38.469444999999986</v>
      </c>
      <c r="AE30" s="648">
        <v>21.097476000000007</v>
      </c>
      <c r="AF30" s="648">
        <v>22.68101099999998</v>
      </c>
      <c r="AG30" s="544">
        <v>29.036621999999987</v>
      </c>
      <c r="AH30" s="544">
        <v>30.815548999999987</v>
      </c>
      <c r="AI30" s="544">
        <v>14.861554999999997</v>
      </c>
      <c r="AJ30" s="544">
        <v>7.6123540000000016</v>
      </c>
      <c r="AK30" s="544">
        <v>12.758942999999997</v>
      </c>
      <c r="AL30" s="544">
        <v>12.338238999999996</v>
      </c>
    </row>
    <row r="31" spans="1:38" x14ac:dyDescent="0.2">
      <c r="B31" s="84"/>
      <c r="C31" s="64"/>
      <c r="D31" s="64"/>
      <c r="E31" s="64"/>
      <c r="F31" s="64"/>
      <c r="G31" s="64"/>
      <c r="H31" s="64"/>
      <c r="I31" s="64"/>
      <c r="J31" s="6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544"/>
      <c r="AH31" s="544"/>
      <c r="AI31" s="544"/>
      <c r="AJ31" s="544"/>
      <c r="AK31" s="544"/>
      <c r="AL31" s="544"/>
    </row>
    <row r="32" spans="1:38" x14ac:dyDescent="0.2">
      <c r="B32" s="649" t="s">
        <v>157</v>
      </c>
      <c r="C32" s="650">
        <v>689.14227300000005</v>
      </c>
      <c r="D32" s="650">
        <v>668.86664100000007</v>
      </c>
      <c r="E32" s="650">
        <v>638.78870299999994</v>
      </c>
      <c r="F32" s="650">
        <v>728.88903100000005</v>
      </c>
      <c r="G32" s="650">
        <v>745.60212880789118</v>
      </c>
      <c r="H32" s="650">
        <v>729.85161531389724</v>
      </c>
      <c r="I32" s="650">
        <v>783.11518175935271</v>
      </c>
      <c r="J32" s="650">
        <v>651.11614219217404</v>
      </c>
      <c r="K32" s="650">
        <v>795.30410633999998</v>
      </c>
      <c r="L32" s="650">
        <v>740.97211947999995</v>
      </c>
      <c r="M32" s="650">
        <v>749.65540716150008</v>
      </c>
      <c r="N32" s="650">
        <v>810.75195146689475</v>
      </c>
      <c r="O32" s="650">
        <v>886.94855210699995</v>
      </c>
      <c r="P32" s="650">
        <v>995.64270231374996</v>
      </c>
      <c r="Q32" s="650">
        <v>866.92458640000007</v>
      </c>
      <c r="R32" s="650">
        <v>726.17760179999993</v>
      </c>
      <c r="S32" s="650">
        <v>796.17670445640363</v>
      </c>
      <c r="T32" s="650">
        <v>860.65742201334342</v>
      </c>
      <c r="U32" s="650">
        <v>858.50656156779939</v>
      </c>
      <c r="V32" s="650">
        <v>860.62493390716452</v>
      </c>
      <c r="W32" s="650">
        <v>850.80791328831492</v>
      </c>
      <c r="X32" s="650">
        <v>848.71973961773642</v>
      </c>
      <c r="Y32" s="650">
        <v>896.46254071406156</v>
      </c>
      <c r="Z32" s="650">
        <v>797.06388326975969</v>
      </c>
      <c r="AA32" s="650">
        <v>788.53972021291895</v>
      </c>
      <c r="AB32" s="650">
        <v>861.98923647699155</v>
      </c>
      <c r="AC32" s="650">
        <v>840.59867953065157</v>
      </c>
      <c r="AD32" s="650">
        <v>845.99312579839386</v>
      </c>
      <c r="AE32" s="650">
        <v>892.20337278167142</v>
      </c>
      <c r="AF32" s="650">
        <v>987.98910889930573</v>
      </c>
      <c r="AG32" s="650">
        <v>863.98385804572536</v>
      </c>
      <c r="AH32" s="650">
        <v>914.95956252810493</v>
      </c>
      <c r="AI32" s="650">
        <v>911.36757583809208</v>
      </c>
      <c r="AJ32" s="650">
        <v>931.04668648564086</v>
      </c>
      <c r="AK32" s="650">
        <v>886.06136670701142</v>
      </c>
      <c r="AL32" s="650">
        <v>858.74375755337678</v>
      </c>
    </row>
    <row r="33" spans="1:38" x14ac:dyDescent="0.2">
      <c r="B33" s="84"/>
      <c r="C33" s="64"/>
      <c r="D33" s="64"/>
      <c r="E33" s="64"/>
      <c r="F33" s="64"/>
      <c r="G33" s="64"/>
      <c r="H33" s="64"/>
      <c r="I33" s="64"/>
      <c r="J33" s="64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646"/>
      <c r="Z33" s="646"/>
      <c r="AA33" s="646"/>
      <c r="AB33" s="646"/>
      <c r="AC33" s="646"/>
      <c r="AD33" s="646"/>
      <c r="AE33" s="646"/>
      <c r="AF33" s="646"/>
      <c r="AG33" s="646"/>
      <c r="AH33" s="646"/>
      <c r="AI33" s="646"/>
      <c r="AJ33" s="646"/>
      <c r="AK33" s="646"/>
      <c r="AL33" s="646"/>
    </row>
    <row r="34" spans="1:38" x14ac:dyDescent="0.2">
      <c r="B34" s="647" t="s">
        <v>158</v>
      </c>
      <c r="C34" s="83">
        <v>93.834324976897761</v>
      </c>
      <c r="D34" s="83">
        <v>96.168348153574598</v>
      </c>
      <c r="E34" s="83">
        <v>96.002950133574927</v>
      </c>
      <c r="F34" s="83">
        <v>96.056048345169827</v>
      </c>
      <c r="G34" s="83">
        <v>96.509401060641849</v>
      </c>
      <c r="H34" s="83">
        <v>100.33834781593762</v>
      </c>
      <c r="I34" s="83">
        <v>98.511945845077364</v>
      </c>
      <c r="J34" s="83">
        <v>97.940118186158969</v>
      </c>
      <c r="K34" s="83">
        <v>95.929371954460919</v>
      </c>
      <c r="L34" s="83">
        <v>99.798286202583583</v>
      </c>
      <c r="M34" s="83">
        <v>98.052213475617009</v>
      </c>
      <c r="N34" s="83">
        <v>98.24398375184407</v>
      </c>
      <c r="O34" s="83">
        <v>96.724322743299894</v>
      </c>
      <c r="P34" s="83">
        <v>90.576851436567381</v>
      </c>
      <c r="Q34" s="83">
        <v>94.850546783385127</v>
      </c>
      <c r="R34" s="83">
        <v>96.241765522325167</v>
      </c>
      <c r="S34" s="83">
        <v>97.089482037053386</v>
      </c>
      <c r="T34" s="83">
        <v>94.473170417943308</v>
      </c>
      <c r="U34" s="83">
        <v>96.316388084180943</v>
      </c>
      <c r="V34" s="83">
        <v>96.158747591716192</v>
      </c>
      <c r="W34" s="83">
        <v>96.016109691669755</v>
      </c>
      <c r="X34" s="83">
        <v>94.765674353231262</v>
      </c>
      <c r="Y34" s="83">
        <v>98.284489501619305</v>
      </c>
      <c r="Z34" s="83">
        <v>98.626822739088311</v>
      </c>
      <c r="AA34" s="83">
        <v>96.125195444593473</v>
      </c>
      <c r="AB34" s="83">
        <v>96.108353726422038</v>
      </c>
      <c r="AC34" s="83">
        <v>101.33419386362372</v>
      </c>
      <c r="AD34" s="83">
        <v>98.705965962824038</v>
      </c>
      <c r="AE34" s="83">
        <v>94.150362844148162</v>
      </c>
      <c r="AF34" s="83">
        <v>98.356903648656058</v>
      </c>
      <c r="AG34" s="83">
        <v>98.385848431063877</v>
      </c>
      <c r="AH34" s="83">
        <v>98.846221359681593</v>
      </c>
      <c r="AI34" s="83">
        <v>96.426691176712936</v>
      </c>
      <c r="AJ34" s="83">
        <v>95.467938867891476</v>
      </c>
      <c r="AK34" s="83">
        <v>98.478629076211888</v>
      </c>
      <c r="AL34" s="83">
        <v>95.809921564668443</v>
      </c>
    </row>
    <row r="35" spans="1:38" x14ac:dyDescent="0.2">
      <c r="B35" s="84"/>
      <c r="C35" s="64"/>
      <c r="D35" s="64"/>
      <c r="E35" s="64"/>
      <c r="F35" s="64"/>
      <c r="G35" s="64"/>
      <c r="H35" s="64"/>
      <c r="I35" s="64"/>
      <c r="J35" s="64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544"/>
      <c r="AH35" s="544"/>
      <c r="AI35" s="544"/>
      <c r="AJ35" s="544"/>
      <c r="AK35" s="544"/>
      <c r="AL35" s="544"/>
    </row>
    <row r="36" spans="1:38" x14ac:dyDescent="0.2">
      <c r="A36" s="59" t="s">
        <v>113</v>
      </c>
      <c r="B36" s="84"/>
      <c r="C36" s="64"/>
      <c r="D36" s="64"/>
      <c r="E36" s="64"/>
      <c r="F36" s="64"/>
      <c r="G36" s="64"/>
      <c r="H36" s="64"/>
      <c r="I36" s="64"/>
      <c r="J36" s="64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544"/>
      <c r="AH36" s="544"/>
      <c r="AI36" s="544"/>
      <c r="AJ36" s="544"/>
      <c r="AK36" s="544"/>
      <c r="AL36" s="544"/>
    </row>
    <row r="37" spans="1:38" x14ac:dyDescent="0.2">
      <c r="B37" s="647" t="s">
        <v>156</v>
      </c>
      <c r="C37" s="64">
        <v>103.10652</v>
      </c>
      <c r="D37" s="64">
        <v>106.881625</v>
      </c>
      <c r="E37" s="64">
        <v>110.857652</v>
      </c>
      <c r="F37" s="64">
        <v>101.475973</v>
      </c>
      <c r="G37" s="64">
        <v>105.97806</v>
      </c>
      <c r="H37" s="64">
        <v>98.876404674197943</v>
      </c>
      <c r="I37" s="64">
        <v>99.666918720939918</v>
      </c>
      <c r="J37" s="64">
        <v>101.50688709535872</v>
      </c>
      <c r="K37" s="64">
        <v>106.55452504900001</v>
      </c>
      <c r="L37" s="64">
        <v>107.35867694381459</v>
      </c>
      <c r="M37" s="64">
        <v>109.97199999999999</v>
      </c>
      <c r="N37" s="64">
        <v>104.652</v>
      </c>
      <c r="O37" s="64">
        <v>89.863</v>
      </c>
      <c r="P37" s="64">
        <v>92.626000000000005</v>
      </c>
      <c r="Q37" s="64">
        <v>84.691999999999993</v>
      </c>
      <c r="R37" s="64">
        <v>81</v>
      </c>
      <c r="S37" s="64">
        <v>74</v>
      </c>
      <c r="T37" s="64">
        <v>69.641999999999996</v>
      </c>
      <c r="U37" s="64">
        <v>68</v>
      </c>
      <c r="V37" s="64">
        <v>72</v>
      </c>
      <c r="W37" s="64">
        <v>70.150000000000006</v>
      </c>
      <c r="X37" s="64">
        <v>69.38</v>
      </c>
      <c r="Y37" s="64">
        <v>72.3</v>
      </c>
      <c r="Z37" s="64">
        <v>74.743999999999971</v>
      </c>
      <c r="AA37" s="64">
        <v>85.425885259928336</v>
      </c>
      <c r="AB37" s="64">
        <v>85.484167525158199</v>
      </c>
      <c r="AC37" s="64">
        <v>94.856756012811928</v>
      </c>
      <c r="AD37" s="64">
        <v>103.19697784292535</v>
      </c>
      <c r="AE37" s="64">
        <v>99.812666670000013</v>
      </c>
      <c r="AF37" s="64">
        <v>99.652133000000006</v>
      </c>
      <c r="AG37" s="544">
        <v>98.509</v>
      </c>
      <c r="AH37" s="544">
        <v>101.33946666999999</v>
      </c>
      <c r="AI37" s="544">
        <v>92.926133333333325</v>
      </c>
      <c r="AJ37" s="544">
        <v>85.754040000000003</v>
      </c>
      <c r="AK37" s="544">
        <v>84.147973333333326</v>
      </c>
      <c r="AL37" s="544">
        <v>80.001973333333325</v>
      </c>
    </row>
    <row r="38" spans="1:38" x14ac:dyDescent="0.2">
      <c r="B38" s="84" t="s">
        <v>245</v>
      </c>
      <c r="C38" s="648">
        <v>24.936225000000011</v>
      </c>
      <c r="D38" s="648">
        <v>27.371915999999999</v>
      </c>
      <c r="E38" s="648">
        <v>34.028562999999998</v>
      </c>
      <c r="F38" s="648">
        <v>34.266933999999992</v>
      </c>
      <c r="G38" s="648">
        <v>36.58098800000004</v>
      </c>
      <c r="H38" s="648">
        <v>35.575422000000025</v>
      </c>
      <c r="I38" s="648">
        <v>53.87118100000005</v>
      </c>
      <c r="J38" s="648">
        <v>51.48855999999995</v>
      </c>
      <c r="K38" s="648">
        <v>51.062176000000029</v>
      </c>
      <c r="L38" s="648">
        <v>86.236107999999987</v>
      </c>
      <c r="M38" s="648">
        <v>67.982497000000066</v>
      </c>
      <c r="N38" s="648">
        <v>59.396076999999984</v>
      </c>
      <c r="O38" s="648">
        <v>68.354606000000061</v>
      </c>
      <c r="P38" s="648">
        <v>72.417906000000045</v>
      </c>
      <c r="Q38" s="648">
        <v>75.156592000000003</v>
      </c>
      <c r="R38" s="648">
        <v>99.503364999999974</v>
      </c>
      <c r="S38" s="648">
        <v>110.23640700000013</v>
      </c>
      <c r="T38" s="648">
        <v>134.11996600000018</v>
      </c>
      <c r="U38" s="648">
        <v>105.34048199999992</v>
      </c>
      <c r="V38" s="648">
        <v>99.744605000000078</v>
      </c>
      <c r="W38" s="648">
        <v>109.47905799999998</v>
      </c>
      <c r="X38" s="648">
        <v>93.82130800000013</v>
      </c>
      <c r="Y38" s="648">
        <v>98.278624000000008</v>
      </c>
      <c r="Z38" s="648">
        <v>101.31042100000001</v>
      </c>
      <c r="AA38" s="648">
        <v>88.283200999999977</v>
      </c>
      <c r="AB38" s="648">
        <v>117.12703799999989</v>
      </c>
      <c r="AC38" s="648">
        <v>126.51646099999991</v>
      </c>
      <c r="AD38" s="648">
        <v>125.39209300000007</v>
      </c>
      <c r="AE38" s="648">
        <v>122.54294499999969</v>
      </c>
      <c r="AF38" s="648">
        <v>125.75179100000011</v>
      </c>
      <c r="AG38" s="544">
        <v>130.42295199999992</v>
      </c>
      <c r="AH38" s="544">
        <v>132.26470400000005</v>
      </c>
      <c r="AI38" s="544">
        <v>115.64381499999979</v>
      </c>
      <c r="AJ38" s="544">
        <v>106.09266699999995</v>
      </c>
      <c r="AK38" s="544">
        <v>98.113236000000043</v>
      </c>
      <c r="AL38" s="544">
        <v>96.363249999999994</v>
      </c>
    </row>
    <row r="39" spans="1:38" x14ac:dyDescent="0.2">
      <c r="B39" s="84" t="s">
        <v>244</v>
      </c>
      <c r="C39" s="648">
        <v>0.12886700000000001</v>
      </c>
      <c r="D39" s="648">
        <v>9.003700000000002E-2</v>
      </c>
      <c r="E39" s="648">
        <v>0.26045800000000008</v>
      </c>
      <c r="F39" s="648">
        <v>0.20496700000000001</v>
      </c>
      <c r="G39" s="648">
        <v>1.346255</v>
      </c>
      <c r="H39" s="648">
        <v>2.0297150000000004</v>
      </c>
      <c r="I39" s="648">
        <v>9.2921079999999971</v>
      </c>
      <c r="J39" s="648">
        <v>6.0702419999999977</v>
      </c>
      <c r="K39" s="648">
        <v>3.1800640000000024</v>
      </c>
      <c r="L39" s="648">
        <v>4.4359979999999988</v>
      </c>
      <c r="M39" s="648">
        <v>3.4284000000000021</v>
      </c>
      <c r="N39" s="648">
        <v>2.1624909999999993</v>
      </c>
      <c r="O39" s="648">
        <v>0.14267900000000003</v>
      </c>
      <c r="P39" s="648">
        <v>0.13321999999999998</v>
      </c>
      <c r="Q39" s="648">
        <v>0.20871999999999991</v>
      </c>
      <c r="R39" s="648">
        <v>0.29120800000000008</v>
      </c>
      <c r="S39" s="648">
        <v>0.16460399999999997</v>
      </c>
      <c r="T39" s="648">
        <v>0.23169900000000002</v>
      </c>
      <c r="U39" s="648">
        <v>0.15057400000000001</v>
      </c>
      <c r="V39" s="648">
        <v>0.37199900000000008</v>
      </c>
      <c r="W39" s="648">
        <v>0.20356599999999991</v>
      </c>
      <c r="X39" s="648">
        <v>0.45669400000000004</v>
      </c>
      <c r="Y39" s="648">
        <v>0.71499999999999997</v>
      </c>
      <c r="Z39" s="648">
        <v>0.69095899999999977</v>
      </c>
      <c r="AA39" s="648">
        <v>0.36091599999999968</v>
      </c>
      <c r="AB39" s="648">
        <v>0.21389600000000006</v>
      </c>
      <c r="AC39" s="648">
        <v>0.35272599999999993</v>
      </c>
      <c r="AD39" s="648">
        <v>0.52344099999999982</v>
      </c>
      <c r="AE39" s="648">
        <v>0.152784</v>
      </c>
      <c r="AF39" s="648">
        <v>1.0839149999999995</v>
      </c>
      <c r="AG39" s="544">
        <v>3.7592209999999975</v>
      </c>
      <c r="AH39" s="544">
        <v>5.0246580000000067</v>
      </c>
      <c r="AI39" s="544">
        <v>11.577428000000014</v>
      </c>
      <c r="AJ39" s="544">
        <v>8.6705980000000142</v>
      </c>
      <c r="AK39" s="544">
        <v>10.137632000000004</v>
      </c>
      <c r="AL39" s="544">
        <v>9.0860090000000007</v>
      </c>
    </row>
    <row r="40" spans="1:38" x14ac:dyDescent="0.2">
      <c r="B40" s="84"/>
      <c r="C40" s="64"/>
      <c r="D40" s="64"/>
      <c r="E40" s="64"/>
      <c r="F40" s="64"/>
      <c r="G40" s="64"/>
      <c r="H40" s="64"/>
      <c r="I40" s="64"/>
      <c r="J40" s="64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83"/>
      <c r="Y40" s="83"/>
      <c r="Z40" s="83"/>
      <c r="AA40" s="83"/>
      <c r="AB40" s="83"/>
      <c r="AC40" s="83"/>
      <c r="AD40" s="83"/>
      <c r="AE40" s="83"/>
      <c r="AF40" s="83"/>
      <c r="AG40" s="544"/>
      <c r="AH40" s="544"/>
      <c r="AI40" s="544"/>
      <c r="AJ40" s="544"/>
      <c r="AK40" s="544"/>
      <c r="AL40" s="544"/>
    </row>
    <row r="41" spans="1:38" x14ac:dyDescent="0.2">
      <c r="B41" s="649" t="s">
        <v>157</v>
      </c>
      <c r="C41" s="650">
        <v>127.91387800000003</v>
      </c>
      <c r="D41" s="650">
        <v>134.16350399999999</v>
      </c>
      <c r="E41" s="650">
        <v>144.62575699999999</v>
      </c>
      <c r="F41" s="650">
        <v>135.53793999999999</v>
      </c>
      <c r="G41" s="650">
        <v>141.21279300000003</v>
      </c>
      <c r="H41" s="650">
        <v>132.42211167419796</v>
      </c>
      <c r="I41" s="650">
        <v>144.24599172093997</v>
      </c>
      <c r="J41" s="650">
        <v>146.92520509535865</v>
      </c>
      <c r="K41" s="650">
        <v>154.43663704900001</v>
      </c>
      <c r="L41" s="650">
        <v>189.15878694381456</v>
      </c>
      <c r="M41" s="650">
        <v>174.52609700000005</v>
      </c>
      <c r="N41" s="650">
        <v>161.88558599999999</v>
      </c>
      <c r="O41" s="650">
        <v>158.07492700000006</v>
      </c>
      <c r="P41" s="650">
        <v>164.91068600000006</v>
      </c>
      <c r="Q41" s="650">
        <v>159.639872</v>
      </c>
      <c r="R41" s="650">
        <v>180.21215699999996</v>
      </c>
      <c r="S41" s="650">
        <v>184.07180300000013</v>
      </c>
      <c r="T41" s="650">
        <v>203.53026700000018</v>
      </c>
      <c r="U41" s="650">
        <v>173.18990799999992</v>
      </c>
      <c r="V41" s="650">
        <v>171.3726060000001</v>
      </c>
      <c r="W41" s="650">
        <v>179.42549199999999</v>
      </c>
      <c r="X41" s="650">
        <v>162.74461400000013</v>
      </c>
      <c r="Y41" s="650">
        <v>169.86362399999999</v>
      </c>
      <c r="Z41" s="650">
        <v>175.363462</v>
      </c>
      <c r="AA41" s="650">
        <v>173.34817025992831</v>
      </c>
      <c r="AB41" s="650">
        <v>202.39730952515808</v>
      </c>
      <c r="AC41" s="650">
        <v>221.02049101281185</v>
      </c>
      <c r="AD41" s="650">
        <v>228.06562984292543</v>
      </c>
      <c r="AE41" s="650">
        <v>222.20282766999969</v>
      </c>
      <c r="AF41" s="650">
        <v>224.32000900000014</v>
      </c>
      <c r="AG41" s="650">
        <v>225.17273099999991</v>
      </c>
      <c r="AH41" s="650">
        <v>228.57951267000001</v>
      </c>
      <c r="AI41" s="650">
        <v>196.99252033333309</v>
      </c>
      <c r="AJ41" s="650">
        <v>183.17610899999994</v>
      </c>
      <c r="AK41" s="650">
        <v>172.12357733333337</v>
      </c>
      <c r="AL41" s="650">
        <v>167.27921433333333</v>
      </c>
    </row>
    <row r="42" spans="1:38" x14ac:dyDescent="0.2">
      <c r="C42" s="64"/>
      <c r="D42" s="64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83"/>
      <c r="Y42" s="646"/>
      <c r="Z42" s="646"/>
      <c r="AA42" s="646"/>
      <c r="AB42" s="646"/>
      <c r="AC42" s="646"/>
      <c r="AD42" s="646"/>
      <c r="AE42" s="646"/>
      <c r="AF42" s="646"/>
      <c r="AG42" s="646"/>
      <c r="AH42" s="646"/>
      <c r="AI42" s="646"/>
      <c r="AJ42" s="646"/>
      <c r="AK42" s="646"/>
      <c r="AL42" s="646"/>
    </row>
    <row r="43" spans="1:38" x14ac:dyDescent="0.2">
      <c r="B43" s="647" t="s">
        <v>158</v>
      </c>
      <c r="C43" s="83">
        <v>80.60620287034061</v>
      </c>
      <c r="D43" s="83">
        <v>79.665200902922166</v>
      </c>
      <c r="E43" s="83">
        <v>76.651389281924381</v>
      </c>
      <c r="F43" s="83">
        <v>74.869053639150778</v>
      </c>
      <c r="G43" s="83">
        <v>75.048483744670335</v>
      </c>
      <c r="H43" s="83">
        <v>74.667593972120372</v>
      </c>
      <c r="I43" s="83">
        <v>69.09510450297762</v>
      </c>
      <c r="J43" s="83">
        <v>69.087456457506974</v>
      </c>
      <c r="K43" s="83">
        <v>68.995626352050223</v>
      </c>
      <c r="L43" s="83">
        <v>56.755849769592317</v>
      </c>
      <c r="M43" s="83">
        <v>63.011779837143763</v>
      </c>
      <c r="N43" s="83">
        <v>64.645656593540096</v>
      </c>
      <c r="O43" s="83">
        <v>56.848357741136248</v>
      </c>
      <c r="P43" s="83">
        <v>56.16737292573022</v>
      </c>
      <c r="Q43" s="83">
        <v>53.051909237311335</v>
      </c>
      <c r="R43" s="83">
        <v>44.947023191115804</v>
      </c>
      <c r="S43" s="83">
        <v>40.201703245118942</v>
      </c>
      <c r="T43" s="83">
        <v>34.217023849332413</v>
      </c>
      <c r="U43" s="83">
        <v>39.263257764418945</v>
      </c>
      <c r="V43" s="83">
        <v>42.013716007796461</v>
      </c>
      <c r="W43" s="83">
        <v>39.097008578914753</v>
      </c>
      <c r="X43" s="83">
        <v>42.631211131816592</v>
      </c>
      <c r="Y43" s="83">
        <v>42.563556750679005</v>
      </c>
      <c r="Z43" s="83">
        <v>42.62233372194715</v>
      </c>
      <c r="AA43" s="83">
        <v>49.279946325268853</v>
      </c>
      <c r="AB43" s="83">
        <v>42.235822069824735</v>
      </c>
      <c r="AC43" s="83">
        <v>42.917629753755904</v>
      </c>
      <c r="AD43" s="83">
        <v>45.248807509487385</v>
      </c>
      <c r="AE43" s="83">
        <v>44.919620383155021</v>
      </c>
      <c r="AF43" s="83">
        <v>44.424094597820719</v>
      </c>
      <c r="AG43" s="83">
        <v>43.748192581987219</v>
      </c>
      <c r="AH43" s="83">
        <v>44.334448650393121</v>
      </c>
      <c r="AI43" s="83">
        <v>47.172417092837868</v>
      </c>
      <c r="AJ43" s="83">
        <v>46.815078924948686</v>
      </c>
      <c r="AK43" s="83">
        <v>48.888115525494172</v>
      </c>
      <c r="AL43" s="83">
        <v>47.825411933078122</v>
      </c>
    </row>
    <row r="44" spans="1:38" x14ac:dyDescent="0.2">
      <c r="A44" s="5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83"/>
      <c r="Y44" s="83"/>
      <c r="Z44" s="83"/>
      <c r="AA44" s="83"/>
      <c r="AB44" s="83"/>
      <c r="AC44" s="83"/>
      <c r="AD44" s="83"/>
      <c r="AE44" s="83"/>
      <c r="AF44" s="83"/>
      <c r="AG44" s="544"/>
      <c r="AH44" s="544"/>
      <c r="AI44" s="544"/>
      <c r="AJ44" s="544"/>
      <c r="AK44" s="544"/>
      <c r="AL44" s="544"/>
    </row>
    <row r="45" spans="1:38" x14ac:dyDescent="0.2">
      <c r="A45" s="59" t="s">
        <v>366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83"/>
      <c r="Y45" s="83"/>
      <c r="Z45" s="83"/>
      <c r="AA45" s="83"/>
      <c r="AB45" s="83"/>
      <c r="AC45" s="83"/>
      <c r="AD45" s="83"/>
      <c r="AE45" s="83"/>
      <c r="AF45" s="83"/>
      <c r="AG45" s="544"/>
      <c r="AH45" s="544"/>
      <c r="AI45" s="544"/>
      <c r="AJ45" s="544"/>
      <c r="AK45" s="544"/>
      <c r="AL45" s="544"/>
    </row>
    <row r="46" spans="1:38" s="64" customFormat="1" x14ac:dyDescent="0.2">
      <c r="A46" s="453"/>
      <c r="B46" s="647" t="s">
        <v>156</v>
      </c>
      <c r="C46" s="83">
        <v>261.64499999999998</v>
      </c>
      <c r="D46" s="83">
        <v>253.80699999999999</v>
      </c>
      <c r="E46" s="83">
        <v>247.09890000000001</v>
      </c>
      <c r="F46" s="83">
        <v>240.24799999999999</v>
      </c>
      <c r="G46" s="83">
        <v>218.13837699999999</v>
      </c>
      <c r="H46" s="83">
        <v>181.89631999999997</v>
      </c>
      <c r="I46" s="83">
        <v>210.91478644374192</v>
      </c>
      <c r="J46" s="83">
        <v>222.13725951147498</v>
      </c>
      <c r="K46" s="83">
        <v>213.96299186508139</v>
      </c>
      <c r="L46" s="83">
        <v>181.85055632155547</v>
      </c>
      <c r="M46" s="83">
        <v>172.3967290387682</v>
      </c>
      <c r="N46" s="83">
        <v>175.15178932053496</v>
      </c>
      <c r="O46" s="83">
        <v>154.55555633932684</v>
      </c>
      <c r="P46" s="83">
        <v>144.79490055724958</v>
      </c>
      <c r="Q46" s="83">
        <v>125.88976303421055</v>
      </c>
      <c r="R46" s="83">
        <v>142.24048465087719</v>
      </c>
      <c r="S46" s="83">
        <v>153.01726857230716</v>
      </c>
      <c r="T46" s="83">
        <v>140.91554280800221</v>
      </c>
      <c r="U46" s="83">
        <v>134.4676265799994</v>
      </c>
      <c r="V46" s="83">
        <v>116.0648992730024</v>
      </c>
      <c r="W46" s="83">
        <v>123.95300931019399</v>
      </c>
      <c r="X46" s="83">
        <v>134.33533964057673</v>
      </c>
      <c r="Y46" s="46">
        <v>133.92466252003274</v>
      </c>
      <c r="Z46" s="46">
        <v>132.37550377700614</v>
      </c>
      <c r="AA46" s="46">
        <v>122.89706845435055</v>
      </c>
      <c r="AB46" s="46">
        <v>125.77485429493423</v>
      </c>
      <c r="AC46" s="46">
        <v>135.36523593487823</v>
      </c>
      <c r="AD46" s="46">
        <v>135.44481361452213</v>
      </c>
      <c r="AE46" s="46">
        <v>106.72945</v>
      </c>
      <c r="AF46" s="46">
        <v>112.33635420299198</v>
      </c>
      <c r="AG46" s="46">
        <v>107.40762207901527</v>
      </c>
      <c r="AH46" s="46">
        <v>111.5918675316</v>
      </c>
      <c r="AI46" s="46">
        <v>109.24070273130177</v>
      </c>
      <c r="AJ46" s="46">
        <v>103.16057702912642</v>
      </c>
      <c r="AK46" s="46">
        <v>97.612252465236878</v>
      </c>
      <c r="AL46" s="46">
        <v>93.028345686191983</v>
      </c>
    </row>
    <row r="47" spans="1:38" x14ac:dyDescent="0.2">
      <c r="A47" s="59"/>
      <c r="B47" s="84" t="s">
        <v>245</v>
      </c>
      <c r="C47" s="648">
        <v>25.148257000000008</v>
      </c>
      <c r="D47" s="648">
        <v>26.358873999999997</v>
      </c>
      <c r="E47" s="648">
        <v>26.435151000000012</v>
      </c>
      <c r="F47" s="648">
        <v>22.516522000000005</v>
      </c>
      <c r="G47" s="648">
        <v>90.24683499999999</v>
      </c>
      <c r="H47" s="648">
        <v>18.379418999999995</v>
      </c>
      <c r="I47" s="648">
        <v>106.878925</v>
      </c>
      <c r="J47" s="648">
        <v>125.14461499999994</v>
      </c>
      <c r="K47" s="648">
        <v>126.61493600000001</v>
      </c>
      <c r="L47" s="648">
        <v>142.77921899999998</v>
      </c>
      <c r="M47" s="648">
        <v>146.194322</v>
      </c>
      <c r="N47" s="648">
        <v>149.44489899999994</v>
      </c>
      <c r="O47" s="648">
        <v>165.05709999999996</v>
      </c>
      <c r="P47" s="648">
        <v>167.4691819999999</v>
      </c>
      <c r="Q47" s="648">
        <v>148.69626199999993</v>
      </c>
      <c r="R47" s="648">
        <v>197.82145600000004</v>
      </c>
      <c r="S47" s="648">
        <v>182.62633199999991</v>
      </c>
      <c r="T47" s="648">
        <v>188.38830399999992</v>
      </c>
      <c r="U47" s="648">
        <v>173.86213099999983</v>
      </c>
      <c r="V47" s="648">
        <v>178.71669999999997</v>
      </c>
      <c r="W47" s="648">
        <v>172.53934500000011</v>
      </c>
      <c r="X47" s="648">
        <v>155.123886</v>
      </c>
      <c r="Y47" s="648">
        <v>154.26129700000001</v>
      </c>
      <c r="Z47" s="648">
        <v>142.28898000000009</v>
      </c>
      <c r="AA47" s="648">
        <v>169.1858410000001</v>
      </c>
      <c r="AB47" s="648">
        <v>174.62506000000002</v>
      </c>
      <c r="AC47" s="648">
        <v>186.08224299999998</v>
      </c>
      <c r="AD47" s="648">
        <v>207.44508299999987</v>
      </c>
      <c r="AE47" s="648">
        <v>221.40846699999997</v>
      </c>
      <c r="AF47" s="648">
        <v>192.2008460000001</v>
      </c>
      <c r="AG47" s="648">
        <v>215.63361999999998</v>
      </c>
      <c r="AH47" s="648">
        <v>216.49311299999991</v>
      </c>
      <c r="AI47" s="648">
        <v>230.84621800000011</v>
      </c>
      <c r="AJ47" s="648">
        <v>201.69739899999985</v>
      </c>
      <c r="AK47" s="648">
        <v>132.80670699999996</v>
      </c>
      <c r="AL47" s="648">
        <v>125.37695899999999</v>
      </c>
    </row>
    <row r="48" spans="1:38" s="64" customFormat="1" x14ac:dyDescent="0.2">
      <c r="A48" s="453"/>
      <c r="B48" s="84" t="s">
        <v>244</v>
      </c>
      <c r="C48" s="648">
        <v>0.60560700000000001</v>
      </c>
      <c r="D48" s="648">
        <v>0.27315100000000003</v>
      </c>
      <c r="E48" s="648">
        <v>0.46248200000000006</v>
      </c>
      <c r="F48" s="648">
        <v>0.50873900000000016</v>
      </c>
      <c r="G48" s="648">
        <v>1.9439470000000005</v>
      </c>
      <c r="H48" s="648">
        <v>2.4240989999999996</v>
      </c>
      <c r="I48" s="648">
        <v>5.5499540000000014</v>
      </c>
      <c r="J48" s="648">
        <v>4.2161389999999992</v>
      </c>
      <c r="K48" s="648">
        <v>5.1649529999999997</v>
      </c>
      <c r="L48" s="648">
        <v>4.8189550000000017</v>
      </c>
      <c r="M48" s="648">
        <v>7.1235039999999996</v>
      </c>
      <c r="N48" s="648">
        <v>6.3965469999999982</v>
      </c>
      <c r="O48" s="648">
        <v>4.2602899999999995</v>
      </c>
      <c r="P48" s="648">
        <v>3.9927960000000002</v>
      </c>
      <c r="Q48" s="648">
        <v>4.713299000000001</v>
      </c>
      <c r="R48" s="648">
        <v>4.5631419999999991</v>
      </c>
      <c r="S48" s="648">
        <v>5.3702069999999997</v>
      </c>
      <c r="T48" s="648">
        <v>6.4502699999999997</v>
      </c>
      <c r="U48" s="648">
        <v>5.7514569999999994</v>
      </c>
      <c r="V48" s="648">
        <v>3.6313820000000003</v>
      </c>
      <c r="W48" s="648">
        <v>4.127771000000001</v>
      </c>
      <c r="X48" s="648">
        <v>5.7252540000000014</v>
      </c>
      <c r="Y48" s="648">
        <v>5.2050729999999996</v>
      </c>
      <c r="Z48" s="648">
        <v>4.6436619999999991</v>
      </c>
      <c r="AA48" s="648">
        <v>3.6797859999999996</v>
      </c>
      <c r="AB48" s="648">
        <v>3.9798990000000019</v>
      </c>
      <c r="AC48" s="648">
        <v>4.9794370000000034</v>
      </c>
      <c r="AD48" s="648">
        <v>5.6916320000000065</v>
      </c>
      <c r="AE48" s="648">
        <v>5.8980529999999991</v>
      </c>
      <c r="AF48" s="648">
        <v>8.0142869999999977</v>
      </c>
      <c r="AG48" s="648">
        <v>6.0364740000000001</v>
      </c>
      <c r="AH48" s="648">
        <v>6.7755980000000049</v>
      </c>
      <c r="AI48" s="648">
        <v>6.4145110000000001</v>
      </c>
      <c r="AJ48" s="648">
        <v>3.9883480000000024</v>
      </c>
      <c r="AK48" s="648">
        <v>4.6976239999999994</v>
      </c>
      <c r="AL48" s="648">
        <v>6.5837620000000028</v>
      </c>
    </row>
    <row r="49" spans="1:38" x14ac:dyDescent="0.2">
      <c r="B49" s="84"/>
      <c r="G49" s="64"/>
      <c r="H49" s="64"/>
      <c r="I49" s="64"/>
      <c r="J49" s="544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544"/>
      <c r="AH49" s="544"/>
      <c r="AI49" s="544"/>
      <c r="AJ49" s="544"/>
      <c r="AK49" s="544"/>
      <c r="AL49" s="544"/>
    </row>
    <row r="50" spans="1:38" x14ac:dyDescent="0.2">
      <c r="A50" s="59"/>
      <c r="B50" s="649" t="s">
        <v>157</v>
      </c>
      <c r="C50" s="650">
        <v>286.18764999999996</v>
      </c>
      <c r="D50" s="650">
        <v>279.89272299999999</v>
      </c>
      <c r="E50" s="650">
        <v>273.07156900000001</v>
      </c>
      <c r="F50" s="650">
        <v>262.25578300000001</v>
      </c>
      <c r="G50" s="650">
        <v>306.44126499999999</v>
      </c>
      <c r="H50" s="650">
        <v>197.85163999999995</v>
      </c>
      <c r="I50" s="650">
        <v>312.24375744374191</v>
      </c>
      <c r="J50" s="650">
        <v>343.06573551147494</v>
      </c>
      <c r="K50" s="650">
        <v>335.41297486508137</v>
      </c>
      <c r="L50" s="650">
        <v>319.81082032155547</v>
      </c>
      <c r="M50" s="650">
        <v>311.4675470387682</v>
      </c>
      <c r="N50" s="650">
        <v>318.2001413205349</v>
      </c>
      <c r="O50" s="650">
        <v>315.35236633932681</v>
      </c>
      <c r="P50" s="650">
        <v>308.27128655724948</v>
      </c>
      <c r="Q50" s="650">
        <v>269.87272603421047</v>
      </c>
      <c r="R50" s="650">
        <v>335.49879865087723</v>
      </c>
      <c r="S50" s="650">
        <v>330.27339357230704</v>
      </c>
      <c r="T50" s="650">
        <v>322.85357680800217</v>
      </c>
      <c r="U50" s="650">
        <v>302.57830057999922</v>
      </c>
      <c r="V50" s="650">
        <v>291.1502172730024</v>
      </c>
      <c r="W50" s="650">
        <v>292.36458331019412</v>
      </c>
      <c r="X50" s="650">
        <v>283.73397164057673</v>
      </c>
      <c r="Y50" s="650">
        <v>282.9808865200327</v>
      </c>
      <c r="Z50" s="650">
        <v>270.02082177700623</v>
      </c>
      <c r="AA50" s="650">
        <v>288.40312345435069</v>
      </c>
      <c r="AB50" s="650">
        <v>296.42001529493427</v>
      </c>
      <c r="AC50" s="650">
        <v>316.46804193487816</v>
      </c>
      <c r="AD50" s="650">
        <v>337.19826461452197</v>
      </c>
      <c r="AE50" s="650">
        <v>322.23986399999995</v>
      </c>
      <c r="AF50" s="650">
        <v>296.52291320299207</v>
      </c>
      <c r="AG50" s="650">
        <v>317.00476807901526</v>
      </c>
      <c r="AH50" s="650">
        <v>321.30938253159991</v>
      </c>
      <c r="AI50" s="650">
        <v>333.67240973130185</v>
      </c>
      <c r="AJ50" s="650">
        <v>300.8696280291262</v>
      </c>
      <c r="AK50" s="650">
        <v>225.72133546523685</v>
      </c>
      <c r="AL50" s="650">
        <v>211.82154268619198</v>
      </c>
    </row>
    <row r="51" spans="1:38" x14ac:dyDescent="0.2">
      <c r="A51" s="59"/>
      <c r="C51" s="64"/>
      <c r="D51" s="64"/>
      <c r="K51" s="646"/>
      <c r="L51" s="646"/>
      <c r="M51" s="646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646"/>
      <c r="Z51" s="646"/>
      <c r="AA51" s="646"/>
      <c r="AB51" s="646"/>
      <c r="AC51" s="646"/>
      <c r="AD51" s="646"/>
      <c r="AE51" s="646"/>
      <c r="AF51" s="646"/>
      <c r="AG51" s="646"/>
      <c r="AH51" s="646"/>
      <c r="AI51" s="646"/>
      <c r="AJ51" s="646"/>
      <c r="AK51" s="646"/>
      <c r="AL51" s="646"/>
    </row>
    <row r="52" spans="1:38" x14ac:dyDescent="0.2">
      <c r="A52" s="59"/>
      <c r="B52" s="647" t="s">
        <v>158</v>
      </c>
      <c r="C52" s="83">
        <v>91.424280537612304</v>
      </c>
      <c r="D52" s="83">
        <v>90.680099603732828</v>
      </c>
      <c r="E52" s="83">
        <v>90.48869529145307</v>
      </c>
      <c r="F52" s="83">
        <v>91.60827542170918</v>
      </c>
      <c r="G52" s="83">
        <v>71.184400377671068</v>
      </c>
      <c r="H52" s="83">
        <v>91.935715064075296</v>
      </c>
      <c r="I52" s="83">
        <v>67.548119511001985</v>
      </c>
      <c r="J52" s="83">
        <v>64.75064004287448</v>
      </c>
      <c r="K52" s="83">
        <v>63.790910876702732</v>
      </c>
      <c r="L52" s="83">
        <v>56.861914846631166</v>
      </c>
      <c r="M52" s="83">
        <v>55.349820768746113</v>
      </c>
      <c r="N52" s="83">
        <v>55.044535364960133</v>
      </c>
      <c r="O52" s="83">
        <v>49.010431769844821</v>
      </c>
      <c r="P52" s="83">
        <v>46.969960184845014</v>
      </c>
      <c r="Q52" s="83">
        <v>46.647827249594727</v>
      </c>
      <c r="R52" s="83">
        <v>42.39671951818039</v>
      </c>
      <c r="S52" s="83">
        <v>46.330486061029603</v>
      </c>
      <c r="T52" s="83">
        <v>43.646889156753339</v>
      </c>
      <c r="U52" s="83">
        <v>44.440604736772016</v>
      </c>
      <c r="V52" s="83">
        <v>39.864266755525719</v>
      </c>
      <c r="W52" s="83">
        <v>42.396725316992942</v>
      </c>
      <c r="X52" s="83">
        <v>47.345525410241521</v>
      </c>
      <c r="Y52" s="83">
        <v>47.326398672000764</v>
      </c>
      <c r="Z52" s="83">
        <v>49.024183729922512</v>
      </c>
      <c r="AA52" s="83">
        <v>42.612946414154585</v>
      </c>
      <c r="AB52" s="83">
        <v>42.431296068111259</v>
      </c>
      <c r="AC52" s="83">
        <v>42.773745844053749</v>
      </c>
      <c r="AD52" s="83">
        <v>40.167707793324446</v>
      </c>
      <c r="AE52" s="83">
        <v>33.121119365914339</v>
      </c>
      <c r="AF52" s="83">
        <v>37.884544229500861</v>
      </c>
      <c r="AG52" s="83">
        <v>33.882020996051168</v>
      </c>
      <c r="AH52" s="83">
        <v>34.730348255742342</v>
      </c>
      <c r="AI52" s="83">
        <v>32.738907846552436</v>
      </c>
      <c r="AJ52" s="83">
        <v>34.287467866028599</v>
      </c>
      <c r="AK52" s="83">
        <v>43.244583975213125</v>
      </c>
      <c r="AL52" s="83">
        <v>43.91826464223756</v>
      </c>
    </row>
    <row r="53" spans="1:38" x14ac:dyDescent="0.2">
      <c r="A53" s="59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544"/>
      <c r="AH53" s="544"/>
      <c r="AI53" s="544"/>
      <c r="AJ53" s="544"/>
      <c r="AK53" s="544"/>
      <c r="AL53" s="544"/>
    </row>
    <row r="54" spans="1:38" x14ac:dyDescent="0.2">
      <c r="A54" s="652" t="s">
        <v>141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544"/>
      <c r="AH54" s="544"/>
      <c r="AI54" s="544"/>
      <c r="AJ54" s="544"/>
      <c r="AK54" s="544"/>
      <c r="AL54" s="544"/>
    </row>
    <row r="55" spans="1:38" x14ac:dyDescent="0.2">
      <c r="B55" s="647" t="s">
        <v>156</v>
      </c>
      <c r="C55" s="64">
        <v>128.005</v>
      </c>
      <c r="D55" s="64">
        <v>129.512</v>
      </c>
      <c r="E55" s="64">
        <v>134.18200000000002</v>
      </c>
      <c r="F55" s="64">
        <v>132.774</v>
      </c>
      <c r="G55" s="64">
        <v>122.49179039999999</v>
      </c>
      <c r="H55" s="64">
        <v>109.52726088571428</v>
      </c>
      <c r="I55" s="64">
        <v>108.87018626315789</v>
      </c>
      <c r="J55" s="64">
        <v>112.81416400000001</v>
      </c>
      <c r="K55" s="64">
        <v>115.49115</v>
      </c>
      <c r="L55" s="64">
        <v>113.94856268913649</v>
      </c>
      <c r="M55" s="64">
        <v>107.57880467741934</v>
      </c>
      <c r="N55" s="64">
        <v>116.56427451612902</v>
      </c>
      <c r="O55" s="64">
        <v>113.02666337654068</v>
      </c>
      <c r="P55" s="64">
        <v>109.06147808232856</v>
      </c>
      <c r="Q55" s="64">
        <v>100.8615502923286</v>
      </c>
      <c r="R55" s="64">
        <v>75.614327822328576</v>
      </c>
      <c r="S55" s="64">
        <v>78.29322512401157</v>
      </c>
      <c r="T55" s="64">
        <v>78.698026772222505</v>
      </c>
      <c r="U55" s="64">
        <v>83.766307252460635</v>
      </c>
      <c r="V55" s="64">
        <v>85.231135340521888</v>
      </c>
      <c r="W55" s="64">
        <v>88.417263485824435</v>
      </c>
      <c r="X55" s="64">
        <v>86.866479416552949</v>
      </c>
      <c r="Y55" s="64">
        <v>89.397901370632184</v>
      </c>
      <c r="Z55" s="64">
        <v>89.64615248308462</v>
      </c>
      <c r="AA55" s="64">
        <v>82.980810682965227</v>
      </c>
      <c r="AB55" s="64">
        <v>93.10989430832042</v>
      </c>
      <c r="AC55" s="64">
        <v>98.508826863138637</v>
      </c>
      <c r="AD55" s="64">
        <v>97.241283342567101</v>
      </c>
      <c r="AE55" s="64">
        <v>96.543987003666572</v>
      </c>
      <c r="AF55" s="64">
        <v>85.482366287707038</v>
      </c>
      <c r="AG55" s="64">
        <v>66.793667118554623</v>
      </c>
      <c r="AH55" s="64">
        <v>60.861074508887171</v>
      </c>
      <c r="AI55" s="64">
        <v>65.222103551037975</v>
      </c>
      <c r="AJ55" s="64">
        <v>68.319108333108801</v>
      </c>
      <c r="AK55" s="64">
        <v>68.325502067153352</v>
      </c>
      <c r="AL55" s="64">
        <v>63.441681127681356</v>
      </c>
    </row>
    <row r="56" spans="1:38" x14ac:dyDescent="0.2">
      <c r="A56" s="59"/>
      <c r="B56" s="84" t="s">
        <v>245</v>
      </c>
      <c r="C56" s="648">
        <v>227.76966500000006</v>
      </c>
      <c r="D56" s="648">
        <v>224.35030000000003</v>
      </c>
      <c r="E56" s="648">
        <v>220.89337399999997</v>
      </c>
      <c r="F56" s="648">
        <v>221.38063700000001</v>
      </c>
      <c r="G56" s="648">
        <v>328.29360199999991</v>
      </c>
      <c r="H56" s="648">
        <v>130.31894100000008</v>
      </c>
      <c r="I56" s="648">
        <v>235.9032729999999</v>
      </c>
      <c r="J56" s="648">
        <v>267.31031700000011</v>
      </c>
      <c r="K56" s="648">
        <v>287.22916999999978</v>
      </c>
      <c r="L56" s="648">
        <v>307.40626799999995</v>
      </c>
      <c r="M56" s="648">
        <v>307.76817799999975</v>
      </c>
      <c r="N56" s="648">
        <v>304.45920700000016</v>
      </c>
      <c r="O56" s="648">
        <v>288.14123099999995</v>
      </c>
      <c r="P56" s="648">
        <v>307.33513099999999</v>
      </c>
      <c r="Q56" s="648">
        <v>315.98726199999982</v>
      </c>
      <c r="R56" s="648">
        <v>341.64338499999991</v>
      </c>
      <c r="S56" s="648">
        <v>386.71587599999998</v>
      </c>
      <c r="T56" s="648">
        <v>421.2112419999998</v>
      </c>
      <c r="U56" s="648">
        <v>443.57873599999982</v>
      </c>
      <c r="V56" s="648">
        <v>421.18542100000008</v>
      </c>
      <c r="W56" s="648">
        <v>419.11182900000023</v>
      </c>
      <c r="X56" s="648">
        <v>396.67457999999993</v>
      </c>
      <c r="Y56" s="648">
        <v>386.5089319999999</v>
      </c>
      <c r="Z56" s="648">
        <v>414.54092900000001</v>
      </c>
      <c r="AA56" s="648">
        <v>409.2366890000003</v>
      </c>
      <c r="AB56" s="648">
        <v>420.68018999999998</v>
      </c>
      <c r="AC56" s="648">
        <v>413.15917500000023</v>
      </c>
      <c r="AD56" s="648">
        <v>402.32585899999992</v>
      </c>
      <c r="AE56" s="648">
        <v>402.46090600000014</v>
      </c>
      <c r="AF56" s="648">
        <v>398.29396400000024</v>
      </c>
      <c r="AG56" s="648">
        <v>410.93753800000025</v>
      </c>
      <c r="AH56" s="648">
        <v>409.06256200000007</v>
      </c>
      <c r="AI56" s="648">
        <v>382.69551599999988</v>
      </c>
      <c r="AJ56" s="648">
        <v>334.78359699999987</v>
      </c>
      <c r="AK56" s="648">
        <v>385.33971600000012</v>
      </c>
      <c r="AL56" s="648">
        <v>368.63365899999985</v>
      </c>
    </row>
    <row r="57" spans="1:38" x14ac:dyDescent="0.2">
      <c r="A57" s="59"/>
      <c r="B57" s="84" t="s">
        <v>244</v>
      </c>
      <c r="C57" s="648">
        <v>7.0310279999999965</v>
      </c>
      <c r="D57" s="648">
        <v>5.745209</v>
      </c>
      <c r="E57" s="648">
        <v>4.9930829999999995</v>
      </c>
      <c r="F57" s="648">
        <v>7.1848649999999976</v>
      </c>
      <c r="G57" s="648">
        <v>8.8895739999999996</v>
      </c>
      <c r="H57" s="648">
        <v>2.8909539999999998</v>
      </c>
      <c r="I57" s="648">
        <v>14.040684999999998</v>
      </c>
      <c r="J57" s="648">
        <v>5.5780220000000007</v>
      </c>
      <c r="K57" s="648">
        <v>7.0624199999999968</v>
      </c>
      <c r="L57" s="648">
        <v>4.5727409999999988</v>
      </c>
      <c r="M57" s="648">
        <v>3.8414970000000008</v>
      </c>
      <c r="N57" s="648">
        <v>4.7142390000000018</v>
      </c>
      <c r="O57" s="648">
        <v>5.5851800000000003</v>
      </c>
      <c r="P57" s="648">
        <v>4.7278759999999993</v>
      </c>
      <c r="Q57" s="648">
        <v>5.2985589999999991</v>
      </c>
      <c r="R57" s="648">
        <v>4.0829989999999983</v>
      </c>
      <c r="S57" s="648">
        <v>4.7800959999999995</v>
      </c>
      <c r="T57" s="648">
        <v>4.5187519999999983</v>
      </c>
      <c r="U57" s="648">
        <v>4.392240000000001</v>
      </c>
      <c r="V57" s="648">
        <v>4.5945840000000002</v>
      </c>
      <c r="W57" s="648">
        <v>4.9968990000000009</v>
      </c>
      <c r="X57" s="648">
        <v>6.7142600000000012</v>
      </c>
      <c r="Y57" s="648">
        <v>4.6129069999999972</v>
      </c>
      <c r="Z57" s="648">
        <v>5.6251910000000001</v>
      </c>
      <c r="AA57" s="648">
        <v>6.1844319999999975</v>
      </c>
      <c r="AB57" s="648">
        <v>3.6733460000000004</v>
      </c>
      <c r="AC57" s="648">
        <v>3.4572230000000008</v>
      </c>
      <c r="AD57" s="648">
        <v>4.7213310000000002</v>
      </c>
      <c r="AE57" s="648">
        <v>4.2348590000000002</v>
      </c>
      <c r="AF57" s="648">
        <v>4.7022239999999993</v>
      </c>
      <c r="AG57" s="648">
        <v>4.8059710000000013</v>
      </c>
      <c r="AH57" s="648">
        <v>4.479347999999999</v>
      </c>
      <c r="AI57" s="648">
        <v>3.6175919999999988</v>
      </c>
      <c r="AJ57" s="648">
        <v>2.0537349999999996</v>
      </c>
      <c r="AK57" s="648">
        <v>1.7288060000000003</v>
      </c>
      <c r="AL57" s="648">
        <v>1.0042060000000002</v>
      </c>
    </row>
    <row r="58" spans="1:38" x14ac:dyDescent="0.2">
      <c r="A58" s="5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:38" x14ac:dyDescent="0.2">
      <c r="A59" s="59"/>
      <c r="B59" s="649" t="s">
        <v>157</v>
      </c>
      <c r="C59" s="650">
        <v>348.74363700000004</v>
      </c>
      <c r="D59" s="650">
        <v>348.11709100000002</v>
      </c>
      <c r="E59" s="650">
        <v>350.082291</v>
      </c>
      <c r="F59" s="650">
        <v>346.96977199999998</v>
      </c>
      <c r="G59" s="650">
        <v>441.89581839999988</v>
      </c>
      <c r="H59" s="650">
        <v>236.95524788571439</v>
      </c>
      <c r="I59" s="650">
        <v>330.73277426315781</v>
      </c>
      <c r="J59" s="650">
        <v>374.54645900000014</v>
      </c>
      <c r="K59" s="650">
        <v>395.65789999999981</v>
      </c>
      <c r="L59" s="650">
        <v>416.78208968913646</v>
      </c>
      <c r="M59" s="650">
        <v>411.50548567741907</v>
      </c>
      <c r="N59" s="650">
        <v>416.30924251612919</v>
      </c>
      <c r="O59" s="650">
        <v>395.58271437654065</v>
      </c>
      <c r="P59" s="650">
        <v>411.66873308232857</v>
      </c>
      <c r="Q59" s="650">
        <v>411.55025329232842</v>
      </c>
      <c r="R59" s="650">
        <v>413.1747138223285</v>
      </c>
      <c r="S59" s="650">
        <v>460.22900512401151</v>
      </c>
      <c r="T59" s="650">
        <v>495.39051677222227</v>
      </c>
      <c r="U59" s="650">
        <v>522.9528032524604</v>
      </c>
      <c r="V59" s="650">
        <v>501.821972340522</v>
      </c>
      <c r="W59" s="650">
        <v>502.53219348582468</v>
      </c>
      <c r="X59" s="650">
        <v>476.82679941655289</v>
      </c>
      <c r="Y59" s="650">
        <v>471.29392637063205</v>
      </c>
      <c r="Z59" s="650">
        <v>498.56189048308465</v>
      </c>
      <c r="AA59" s="650">
        <v>486.03306768296551</v>
      </c>
      <c r="AB59" s="650">
        <v>510.11673830832041</v>
      </c>
      <c r="AC59" s="650">
        <v>508.2107788631389</v>
      </c>
      <c r="AD59" s="650">
        <v>494.845811342567</v>
      </c>
      <c r="AE59" s="650">
        <v>494.77003400366675</v>
      </c>
      <c r="AF59" s="650">
        <v>479.07410628770731</v>
      </c>
      <c r="AG59" s="650">
        <v>472.92523411855484</v>
      </c>
      <c r="AH59" s="650">
        <v>465.44428850888721</v>
      </c>
      <c r="AI59" s="650">
        <v>444.30002755103789</v>
      </c>
      <c r="AJ59" s="650">
        <v>401.04897033310868</v>
      </c>
      <c r="AK59" s="650">
        <v>451.93641206715347</v>
      </c>
      <c r="AL59" s="650">
        <v>431.0711341276812</v>
      </c>
    </row>
    <row r="60" spans="1:38" x14ac:dyDescent="0.2">
      <c r="A60" s="59"/>
      <c r="AC60" s="646"/>
      <c r="AD60" s="646"/>
      <c r="AE60" s="646"/>
      <c r="AF60" s="646"/>
      <c r="AG60" s="646"/>
      <c r="AH60" s="646"/>
      <c r="AI60" s="646"/>
      <c r="AJ60" s="646"/>
      <c r="AK60" s="646"/>
      <c r="AL60" s="646"/>
    </row>
    <row r="61" spans="1:38" x14ac:dyDescent="0.2">
      <c r="B61" s="647" t="s">
        <v>158</v>
      </c>
      <c r="C61" s="83">
        <v>36.704612333901878</v>
      </c>
      <c r="D61" s="83">
        <v>37.203574127304194</v>
      </c>
      <c r="E61" s="83">
        <v>38.328702550681157</v>
      </c>
      <c r="F61" s="83">
        <v>38.266734083106243</v>
      </c>
      <c r="G61" s="83">
        <v>27.719608400802198</v>
      </c>
      <c r="H61" s="83">
        <v>46.222762257006544</v>
      </c>
      <c r="I61" s="83">
        <v>32.917870478881525</v>
      </c>
      <c r="J61" s="83">
        <v>30.120205728603604</v>
      </c>
      <c r="K61" s="83">
        <v>29.18964843113206</v>
      </c>
      <c r="L61" s="83">
        <v>27.340081425794192</v>
      </c>
      <c r="M61" s="83">
        <v>26.142738899415509</v>
      </c>
      <c r="N61" s="83">
        <v>27.999444310106309</v>
      </c>
      <c r="O61" s="83">
        <v>28.572194706403366</v>
      </c>
      <c r="P61" s="83">
        <v>26.49253375784496</v>
      </c>
      <c r="Q61" s="83">
        <v>24.507711873690816</v>
      </c>
      <c r="R61" s="83">
        <v>18.300812051834299</v>
      </c>
      <c r="S61" s="83">
        <v>17.011797225365008</v>
      </c>
      <c r="T61" s="83">
        <v>15.886058393888758</v>
      </c>
      <c r="U61" s="83">
        <v>16.017947839935694</v>
      </c>
      <c r="V61" s="83">
        <v>16.984337083328523</v>
      </c>
      <c r="W61" s="83">
        <v>17.594348109822835</v>
      </c>
      <c r="X61" s="83">
        <v>18.217616862735717</v>
      </c>
      <c r="Y61" s="83">
        <v>18.9686088380287</v>
      </c>
      <c r="Z61" s="83">
        <v>17.980947640466745</v>
      </c>
      <c r="AA61" s="83">
        <v>17.073079220423079</v>
      </c>
      <c r="AB61" s="83">
        <v>18.252664011202029</v>
      </c>
      <c r="AC61" s="83">
        <v>19.383458785250802</v>
      </c>
      <c r="AD61" s="83">
        <v>19.650824784944952</v>
      </c>
      <c r="AE61" s="83">
        <v>19.512901018365046</v>
      </c>
      <c r="AF61" s="83">
        <v>17.843244952247684</v>
      </c>
      <c r="AG61" s="83">
        <v>14.123515156268972</v>
      </c>
      <c r="AH61" s="83">
        <v>13.07590962258098</v>
      </c>
      <c r="AI61" s="83">
        <v>14.679743305562983</v>
      </c>
      <c r="AJ61" s="83">
        <v>17.035103787042114</v>
      </c>
      <c r="AK61" s="83">
        <v>15.118388393321322</v>
      </c>
      <c r="AL61" s="83">
        <v>14.717218599213892</v>
      </c>
    </row>
    <row r="62" spans="1:38" ht="13.5" thickBo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4" spans="1:38" x14ac:dyDescent="0.2">
      <c r="A64" s="264" t="s">
        <v>135</v>
      </c>
    </row>
    <row r="65" spans="1:2" s="653" customFormat="1" ht="14.25" x14ac:dyDescent="0.2">
      <c r="A65" s="653" t="s">
        <v>449</v>
      </c>
    </row>
    <row r="66" spans="1:2" x14ac:dyDescent="0.2">
      <c r="A66" s="239" t="s">
        <v>335</v>
      </c>
      <c r="B66" s="553"/>
    </row>
    <row r="67" spans="1:2" ht="15" x14ac:dyDescent="0.2">
      <c r="A67" s="718" t="s">
        <v>534</v>
      </c>
      <c r="B67" s="719"/>
    </row>
    <row r="68" spans="1:2" x14ac:dyDescent="0.2">
      <c r="A68" s="239"/>
    </row>
  </sheetData>
  <mergeCells count="1">
    <mergeCell ref="A67:B67"/>
  </mergeCells>
  <hyperlinks>
    <hyperlink ref="AK1" r:id="rId1" display="lisa.brown@defra.gsi.gov.uk " xr:uid="{64CE47FD-C4B3-4421-A4EF-E38757DB92D3}"/>
  </hyperlinks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landscape" horizontalDpi="4294967292" r:id="rId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586CE"/>
  </sheetPr>
  <dimension ref="A1:V76"/>
  <sheetViews>
    <sheetView showGridLines="0" zoomScaleNormal="100" workbookViewId="0">
      <pane xSplit="3" ySplit="6" topLeftCell="Q30" activePane="bottomRight" state="frozen"/>
      <selection activeCell="D7" sqref="D7"/>
      <selection pane="topRight" activeCell="D7" sqref="D7"/>
      <selection pane="bottomLeft" activeCell="D7" sqref="D7"/>
      <selection pane="bottomRight" activeCell="T1" sqref="T1"/>
    </sheetView>
  </sheetViews>
  <sheetFormatPr defaultRowHeight="12.75" x14ac:dyDescent="0.2"/>
  <cols>
    <col min="1" max="1" width="2.88671875" style="12" customWidth="1"/>
    <col min="2" max="2" width="4.21875" style="12" customWidth="1"/>
    <col min="3" max="3" width="28.44140625" style="12" customWidth="1"/>
    <col min="4" max="21" width="8.88671875" style="12"/>
    <col min="22" max="22" width="7.5546875" style="12" customWidth="1"/>
    <col min="23" max="16384" width="8.88671875" style="12"/>
  </cols>
  <sheetData>
    <row r="1" spans="1:22" x14ac:dyDescent="0.2">
      <c r="A1" s="193" t="s">
        <v>241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220" t="s">
        <v>432</v>
      </c>
      <c r="T1" s="324" t="str">
        <f>'Notes and Contact Details'!$D$14</f>
        <v>crops-statistics@defra.gov.uk</v>
      </c>
    </row>
    <row r="2" spans="1:22" x14ac:dyDescent="0.2">
      <c r="A2" s="193" t="s">
        <v>544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2"/>
      <c r="T2" s="190"/>
      <c r="U2" s="190"/>
    </row>
    <row r="3" spans="1:22" ht="13.5" thickBot="1" x14ac:dyDescent="0.25">
      <c r="A3" s="193" t="s">
        <v>69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2"/>
      <c r="T3" s="190"/>
      <c r="U3" s="190"/>
      <c r="V3" s="192"/>
    </row>
    <row r="4" spans="1:22" x14ac:dyDescent="0.2">
      <c r="A4" s="385"/>
      <c r="B4" s="386"/>
      <c r="C4" s="386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</row>
    <row r="5" spans="1:22" x14ac:dyDescent="0.2">
      <c r="A5" s="388"/>
      <c r="B5" s="389"/>
      <c r="C5" s="390" t="s">
        <v>36</v>
      </c>
      <c r="D5" s="391">
        <v>1986</v>
      </c>
      <c r="E5" s="390">
        <v>1987</v>
      </c>
      <c r="F5" s="391">
        <v>1988</v>
      </c>
      <c r="G5" s="390">
        <v>1989</v>
      </c>
      <c r="H5" s="391">
        <v>1990</v>
      </c>
      <c r="I5" s="390">
        <v>1991</v>
      </c>
      <c r="J5" s="391">
        <v>1992</v>
      </c>
      <c r="K5" s="390">
        <v>1993</v>
      </c>
      <c r="L5" s="391">
        <v>1994</v>
      </c>
      <c r="M5" s="390">
        <v>1995</v>
      </c>
      <c r="N5" s="391">
        <v>1996</v>
      </c>
      <c r="O5" s="390">
        <v>1997</v>
      </c>
      <c r="P5" s="391">
        <v>1998</v>
      </c>
      <c r="Q5" s="390">
        <v>1999</v>
      </c>
      <c r="R5" s="391">
        <v>2000</v>
      </c>
      <c r="S5" s="392">
        <v>2001</v>
      </c>
      <c r="T5" s="392">
        <v>2002</v>
      </c>
      <c r="U5" s="392">
        <v>2003</v>
      </c>
      <c r="V5" s="392">
        <v>2004</v>
      </c>
    </row>
    <row r="6" spans="1:22" ht="13.5" thickBot="1" x14ac:dyDescent="0.25">
      <c r="A6" s="393"/>
      <c r="B6" s="394"/>
      <c r="C6" s="394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6"/>
      <c r="T6" s="397"/>
      <c r="U6" s="398"/>
      <c r="V6" s="398"/>
    </row>
    <row r="7" spans="1:22" x14ac:dyDescent="0.2">
      <c r="A7" s="114"/>
      <c r="B7" s="113"/>
      <c r="C7" s="113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90"/>
      <c r="U7" s="190"/>
      <c r="V7" s="190"/>
    </row>
    <row r="8" spans="1:22" x14ac:dyDescent="0.2">
      <c r="A8" s="104" t="s">
        <v>204</v>
      </c>
      <c r="B8" s="103"/>
      <c r="C8" s="103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90"/>
      <c r="T8" s="190"/>
      <c r="U8" s="190"/>
      <c r="V8" s="190"/>
    </row>
    <row r="9" spans="1:22" x14ac:dyDescent="0.2">
      <c r="A9" s="104" t="s">
        <v>203</v>
      </c>
      <c r="B9" s="103"/>
      <c r="C9" s="103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90"/>
      <c r="T9" s="190"/>
      <c r="U9" s="190"/>
      <c r="V9" s="190"/>
    </row>
    <row r="10" spans="1:22" x14ac:dyDescent="0.2">
      <c r="A10" s="104"/>
      <c r="B10" s="108" t="s">
        <v>202</v>
      </c>
      <c r="C10" s="108"/>
      <c r="D10" s="115">
        <v>4042</v>
      </c>
      <c r="E10" s="115">
        <v>3814</v>
      </c>
      <c r="F10" s="115">
        <v>3826</v>
      </c>
      <c r="G10" s="115">
        <v>3961</v>
      </c>
      <c r="H10" s="115">
        <v>3972</v>
      </c>
      <c r="I10" s="115">
        <v>3702</v>
      </c>
      <c r="J10" s="115">
        <v>3943</v>
      </c>
      <c r="K10" s="115">
        <v>4047.9</v>
      </c>
      <c r="L10" s="115">
        <v>3830</v>
      </c>
      <c r="M10" s="115">
        <v>4333.8999999999996</v>
      </c>
      <c r="N10" s="115">
        <v>3993.224445488655</v>
      </c>
      <c r="O10" s="115">
        <v>3936</v>
      </c>
      <c r="P10" s="115">
        <v>3808</v>
      </c>
      <c r="Q10" s="115">
        <v>3808</v>
      </c>
      <c r="R10" s="115">
        <v>3530</v>
      </c>
      <c r="S10" s="115">
        <v>3300</v>
      </c>
      <c r="T10" s="115">
        <v>3900</v>
      </c>
      <c r="U10" s="115">
        <v>3890</v>
      </c>
      <c r="V10" s="115">
        <v>3900</v>
      </c>
    </row>
    <row r="11" spans="1:22" x14ac:dyDescent="0.2">
      <c r="A11" s="104"/>
      <c r="B11" s="103" t="s">
        <v>218</v>
      </c>
      <c r="C11" s="103"/>
      <c r="D11" s="107" t="s">
        <v>11</v>
      </c>
      <c r="E11" s="107" t="s">
        <v>11</v>
      </c>
      <c r="F11" s="107">
        <v>135</v>
      </c>
      <c r="G11" s="107">
        <v>108</v>
      </c>
      <c r="H11" s="107">
        <v>110</v>
      </c>
      <c r="I11" s="107">
        <v>196</v>
      </c>
      <c r="J11" s="107">
        <v>147</v>
      </c>
      <c r="K11" s="107">
        <v>139.69999999999999</v>
      </c>
      <c r="L11" s="107">
        <v>160</v>
      </c>
      <c r="M11" s="107">
        <v>252.5</v>
      </c>
      <c r="N11" s="107">
        <v>302.35749476476707</v>
      </c>
      <c r="O11" s="107">
        <v>184</v>
      </c>
      <c r="P11" s="107">
        <v>91</v>
      </c>
      <c r="Q11" s="107">
        <v>113.22</v>
      </c>
      <c r="R11" s="107">
        <v>70</v>
      </c>
      <c r="S11" s="107">
        <v>150</v>
      </c>
      <c r="T11" s="107">
        <v>104</v>
      </c>
      <c r="U11" s="107">
        <v>93</v>
      </c>
      <c r="V11" s="107">
        <v>130</v>
      </c>
    </row>
    <row r="12" spans="1:22" x14ac:dyDescent="0.2">
      <c r="A12" s="104"/>
      <c r="B12" s="103" t="s">
        <v>201</v>
      </c>
      <c r="C12" s="103"/>
      <c r="D12" s="115">
        <v>1145</v>
      </c>
      <c r="E12" s="115">
        <v>1296</v>
      </c>
      <c r="F12" s="115">
        <v>1274</v>
      </c>
      <c r="G12" s="115">
        <v>1331</v>
      </c>
      <c r="H12" s="115">
        <v>1303</v>
      </c>
      <c r="I12" s="115">
        <v>1390</v>
      </c>
      <c r="J12" s="115">
        <v>1276</v>
      </c>
      <c r="K12" s="115">
        <v>1392.08</v>
      </c>
      <c r="L12" s="115">
        <v>1558</v>
      </c>
      <c r="M12" s="115">
        <v>1140.3</v>
      </c>
      <c r="N12" s="115">
        <v>902.13632793580246</v>
      </c>
      <c r="O12" s="115">
        <v>971.3</v>
      </c>
      <c r="P12" s="115">
        <v>772</v>
      </c>
      <c r="Q12" s="115">
        <v>535.66999999999996</v>
      </c>
      <c r="R12" s="115">
        <v>533.27</v>
      </c>
      <c r="S12" s="115">
        <v>610</v>
      </c>
      <c r="T12" s="115">
        <v>662</v>
      </c>
      <c r="U12" s="115">
        <v>666</v>
      </c>
      <c r="V12" s="115">
        <v>638</v>
      </c>
    </row>
    <row r="13" spans="1:22" x14ac:dyDescent="0.2">
      <c r="A13" s="104"/>
      <c r="B13" s="104" t="s">
        <v>173</v>
      </c>
      <c r="C13" s="104"/>
      <c r="D13" s="111">
        <v>5187</v>
      </c>
      <c r="E13" s="111">
        <v>5110</v>
      </c>
      <c r="F13" s="111">
        <v>5235</v>
      </c>
      <c r="G13" s="111">
        <v>5400</v>
      </c>
      <c r="H13" s="111">
        <v>5385</v>
      </c>
      <c r="I13" s="111">
        <v>5288</v>
      </c>
      <c r="J13" s="111">
        <v>5366</v>
      </c>
      <c r="K13" s="111">
        <v>5579.68</v>
      </c>
      <c r="L13" s="111">
        <v>5548</v>
      </c>
      <c r="M13" s="111">
        <v>5726.7</v>
      </c>
      <c r="N13" s="111">
        <v>5197.7182681892245</v>
      </c>
      <c r="O13" s="111">
        <v>5091.3</v>
      </c>
      <c r="P13" s="111">
        <v>4671</v>
      </c>
      <c r="Q13" s="111">
        <v>4456.8899999999994</v>
      </c>
      <c r="R13" s="111">
        <v>4133.2700000000004</v>
      </c>
      <c r="S13" s="111">
        <v>4060</v>
      </c>
      <c r="T13" s="111">
        <v>4666</v>
      </c>
      <c r="U13" s="111">
        <v>4649</v>
      </c>
      <c r="V13" s="111">
        <v>4668</v>
      </c>
    </row>
    <row r="14" spans="1:22" x14ac:dyDescent="0.2">
      <c r="A14" s="104" t="s">
        <v>200</v>
      </c>
      <c r="B14" s="103"/>
      <c r="C14" s="103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90"/>
      <c r="T14" s="190"/>
      <c r="U14" s="190"/>
      <c r="V14" s="190"/>
    </row>
    <row r="15" spans="1:22" x14ac:dyDescent="0.2">
      <c r="A15" s="104"/>
      <c r="B15" s="11" t="s">
        <v>401</v>
      </c>
      <c r="C15" s="103"/>
      <c r="D15" s="115">
        <v>856</v>
      </c>
      <c r="E15" s="115">
        <v>846</v>
      </c>
      <c r="F15" s="115">
        <v>854</v>
      </c>
      <c r="G15" s="115">
        <v>943</v>
      </c>
      <c r="H15" s="115">
        <v>925</v>
      </c>
      <c r="I15" s="115">
        <v>824</v>
      </c>
      <c r="J15" s="115">
        <v>787</v>
      </c>
      <c r="K15" s="115">
        <v>843</v>
      </c>
      <c r="L15" s="115">
        <v>856.6</v>
      </c>
      <c r="M15" s="115">
        <v>891</v>
      </c>
      <c r="N15" s="115">
        <v>884.82299986840076</v>
      </c>
      <c r="O15" s="115">
        <v>837.2</v>
      </c>
      <c r="P15" s="115">
        <v>781</v>
      </c>
      <c r="Q15" s="115">
        <v>920.64454279905976</v>
      </c>
      <c r="R15" s="115">
        <v>825.82640809466898</v>
      </c>
      <c r="S15" s="115">
        <v>783.38910134739297</v>
      </c>
      <c r="T15" s="115">
        <v>952.78020760445224</v>
      </c>
      <c r="U15" s="115">
        <v>793.95366294270639</v>
      </c>
      <c r="V15" s="115">
        <v>846.95553128529571</v>
      </c>
    </row>
    <row r="16" spans="1:22" x14ac:dyDescent="0.2">
      <c r="A16" s="104"/>
      <c r="B16" s="11" t="s">
        <v>240</v>
      </c>
      <c r="C16" s="103"/>
      <c r="D16" s="115">
        <v>1771</v>
      </c>
      <c r="E16" s="115">
        <v>1736</v>
      </c>
      <c r="F16" s="115">
        <v>1983</v>
      </c>
      <c r="G16" s="115">
        <v>1962</v>
      </c>
      <c r="H16" s="115">
        <v>1951</v>
      </c>
      <c r="I16" s="115">
        <v>1917</v>
      </c>
      <c r="J16" s="115">
        <v>1998</v>
      </c>
      <c r="K16" s="115">
        <v>2058</v>
      </c>
      <c r="L16" s="115">
        <v>2219.5</v>
      </c>
      <c r="M16" s="115">
        <v>2343.4</v>
      </c>
      <c r="N16" s="115">
        <v>2397.2044860952333</v>
      </c>
      <c r="O16" s="115">
        <v>3098.2</v>
      </c>
      <c r="P16" s="115">
        <v>2889</v>
      </c>
      <c r="Q16" s="115">
        <v>2947.099947534713</v>
      </c>
      <c r="R16" s="115">
        <v>3499.3807699303352</v>
      </c>
      <c r="S16" s="115">
        <v>3546.6180981017378</v>
      </c>
      <c r="T16" s="115">
        <v>3326.1863999998509</v>
      </c>
      <c r="U16" s="115">
        <v>3259.448467881853</v>
      </c>
      <c r="V16" s="115">
        <v>3762.8415094905649</v>
      </c>
    </row>
    <row r="17" spans="1:22" x14ac:dyDescent="0.2">
      <c r="A17" s="104"/>
      <c r="B17" s="11" t="s">
        <v>199</v>
      </c>
      <c r="C17" s="103"/>
      <c r="D17" s="115">
        <v>1466</v>
      </c>
      <c r="E17" s="115">
        <v>1441</v>
      </c>
      <c r="F17" s="115">
        <v>1522</v>
      </c>
      <c r="G17" s="115">
        <v>1505</v>
      </c>
      <c r="H17" s="115">
        <v>1506</v>
      </c>
      <c r="I17" s="115">
        <v>1697</v>
      </c>
      <c r="J17" s="115">
        <v>1749</v>
      </c>
      <c r="K17" s="115">
        <v>1689</v>
      </c>
      <c r="L17" s="115">
        <v>1637.6</v>
      </c>
      <c r="M17" s="115">
        <v>1782.1</v>
      </c>
      <c r="N17" s="115">
        <v>1675.0862497917408</v>
      </c>
      <c r="O17" s="115">
        <v>1349.7</v>
      </c>
      <c r="P17" s="115">
        <v>1258</v>
      </c>
      <c r="Q17" s="115">
        <v>1482.9332072230693</v>
      </c>
      <c r="R17" s="115">
        <v>1330.2043807722068</v>
      </c>
      <c r="S17" s="115">
        <v>1261.8482579961849</v>
      </c>
      <c r="T17" s="115">
        <v>1534.6959041823313</v>
      </c>
      <c r="U17" s="115">
        <v>1278.8651830754477</v>
      </c>
      <c r="V17" s="115">
        <v>1364.2382309307325</v>
      </c>
    </row>
    <row r="18" spans="1:22" x14ac:dyDescent="0.2">
      <c r="A18" s="104"/>
      <c r="B18" s="11" t="s">
        <v>198</v>
      </c>
      <c r="C18" s="103"/>
      <c r="D18" s="115">
        <v>260</v>
      </c>
      <c r="E18" s="115">
        <v>297</v>
      </c>
      <c r="F18" s="115">
        <v>249</v>
      </c>
      <c r="G18" s="115">
        <v>203</v>
      </c>
      <c r="H18" s="115">
        <v>222</v>
      </c>
      <c r="I18" s="115">
        <v>250</v>
      </c>
      <c r="J18" s="115">
        <v>295</v>
      </c>
      <c r="K18" s="115">
        <v>305</v>
      </c>
      <c r="L18" s="115">
        <v>234.4</v>
      </c>
      <c r="M18" s="115">
        <v>249.8</v>
      </c>
      <c r="N18" s="115">
        <v>208.5320566871533</v>
      </c>
      <c r="O18" s="115">
        <v>351</v>
      </c>
      <c r="P18" s="115">
        <v>327</v>
      </c>
      <c r="Q18" s="115">
        <v>385.46832969947826</v>
      </c>
      <c r="R18" s="115">
        <v>352</v>
      </c>
      <c r="S18" s="115">
        <v>356</v>
      </c>
      <c r="T18" s="115">
        <v>420</v>
      </c>
      <c r="U18" s="115">
        <v>400</v>
      </c>
      <c r="V18" s="115">
        <v>502</v>
      </c>
    </row>
    <row r="19" spans="1:22" x14ac:dyDescent="0.2">
      <c r="A19" s="104"/>
      <c r="B19" s="11" t="s">
        <v>197</v>
      </c>
      <c r="C19" s="103"/>
      <c r="D19" s="115">
        <v>901</v>
      </c>
      <c r="E19" s="115">
        <v>886</v>
      </c>
      <c r="F19" s="115">
        <v>972</v>
      </c>
      <c r="G19" s="115">
        <v>863</v>
      </c>
      <c r="H19" s="115">
        <v>778</v>
      </c>
      <c r="I19" s="115">
        <v>743</v>
      </c>
      <c r="J19" s="115">
        <v>881</v>
      </c>
      <c r="K19" s="115">
        <v>770</v>
      </c>
      <c r="L19" s="115">
        <v>775.2</v>
      </c>
      <c r="M19" s="115">
        <v>660.1</v>
      </c>
      <c r="N19" s="115">
        <v>638.33179339670096</v>
      </c>
      <c r="O19" s="115">
        <v>743</v>
      </c>
      <c r="P19" s="115">
        <v>693</v>
      </c>
      <c r="Q19" s="115">
        <v>816.90994642733472</v>
      </c>
      <c r="R19" s="115">
        <v>732.77554521076263</v>
      </c>
      <c r="S19" s="115">
        <v>695.11990682937687</v>
      </c>
      <c r="T19" s="115">
        <v>845.4246912546547</v>
      </c>
      <c r="U19" s="115">
        <v>704.49409528719025</v>
      </c>
      <c r="V19" s="115">
        <v>751.52392212638915</v>
      </c>
    </row>
    <row r="20" spans="1:22" x14ac:dyDescent="0.2">
      <c r="A20" s="104"/>
      <c r="B20" s="11" t="s">
        <v>402</v>
      </c>
      <c r="C20" s="103"/>
      <c r="D20" s="115">
        <v>1362</v>
      </c>
      <c r="E20" s="115">
        <v>1542</v>
      </c>
      <c r="F20" s="115">
        <v>1769</v>
      </c>
      <c r="G20" s="115">
        <v>1879</v>
      </c>
      <c r="H20" s="115">
        <v>1884</v>
      </c>
      <c r="I20" s="115">
        <v>1886</v>
      </c>
      <c r="J20" s="115">
        <v>1943</v>
      </c>
      <c r="K20" s="115">
        <v>2055</v>
      </c>
      <c r="L20" s="115">
        <v>2017.3</v>
      </c>
      <c r="M20" s="115">
        <v>1865.7</v>
      </c>
      <c r="N20" s="115">
        <v>1979.7076793962772</v>
      </c>
      <c r="O20" s="115">
        <v>1986.5</v>
      </c>
      <c r="P20" s="115">
        <v>1851</v>
      </c>
      <c r="Q20" s="115">
        <v>2005.2201590222273</v>
      </c>
      <c r="R20" s="115">
        <v>1947.8128959920264</v>
      </c>
      <c r="S20" s="115">
        <v>1979.4246357253069</v>
      </c>
      <c r="T20" s="115">
        <v>2209.7127969587104</v>
      </c>
      <c r="U20" s="115">
        <v>2167.2385908128026</v>
      </c>
      <c r="V20" s="115">
        <v>2236.4408061670174</v>
      </c>
    </row>
    <row r="21" spans="1:22" x14ac:dyDescent="0.2">
      <c r="A21" s="104"/>
      <c r="B21" s="104" t="s">
        <v>173</v>
      </c>
      <c r="C21" s="104"/>
      <c r="D21" s="111">
        <v>6616</v>
      </c>
      <c r="E21" s="111">
        <v>6748</v>
      </c>
      <c r="F21" s="111">
        <v>7349</v>
      </c>
      <c r="G21" s="111">
        <v>7355</v>
      </c>
      <c r="H21" s="111">
        <v>7266</v>
      </c>
      <c r="I21" s="111">
        <v>7317</v>
      </c>
      <c r="J21" s="111">
        <v>7653</v>
      </c>
      <c r="K21" s="111">
        <v>7720</v>
      </c>
      <c r="L21" s="111">
        <v>7740.5999999999995</v>
      </c>
      <c r="M21" s="111">
        <v>7792.1</v>
      </c>
      <c r="N21" s="111">
        <v>7783.6852652355055</v>
      </c>
      <c r="O21" s="111">
        <v>8365.5999999999985</v>
      </c>
      <c r="P21" s="111">
        <v>7799</v>
      </c>
      <c r="Q21" s="111">
        <v>8558.2761327058815</v>
      </c>
      <c r="R21" s="111">
        <v>8688</v>
      </c>
      <c r="S21" s="111">
        <v>8622.4</v>
      </c>
      <c r="T21" s="111">
        <v>9288.7999999999993</v>
      </c>
      <c r="U21" s="111">
        <v>8604</v>
      </c>
      <c r="V21" s="111">
        <v>9464</v>
      </c>
    </row>
    <row r="22" spans="1:22" x14ac:dyDescent="0.2">
      <c r="A22" s="104" t="s">
        <v>194</v>
      </c>
      <c r="B22" s="103"/>
      <c r="C22" s="103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90"/>
      <c r="T22" s="190"/>
      <c r="U22" s="190"/>
      <c r="V22" s="190"/>
    </row>
    <row r="23" spans="1:22" x14ac:dyDescent="0.2">
      <c r="A23" s="104" t="s">
        <v>192</v>
      </c>
      <c r="B23" s="103"/>
      <c r="C23" s="103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90"/>
      <c r="T23" s="190"/>
      <c r="U23" s="190"/>
      <c r="V23" s="190"/>
    </row>
    <row r="24" spans="1:22" x14ac:dyDescent="0.2">
      <c r="A24" s="104"/>
      <c r="B24" s="103" t="s">
        <v>191</v>
      </c>
      <c r="C24" s="103"/>
      <c r="D24" s="107" t="s">
        <v>11</v>
      </c>
      <c r="E24" s="115">
        <v>15.86</v>
      </c>
      <c r="F24" s="115">
        <v>28.25</v>
      </c>
      <c r="G24" s="115">
        <v>29.155000000000001</v>
      </c>
      <c r="H24" s="115">
        <v>29.8</v>
      </c>
      <c r="I24" s="115">
        <v>30.11</v>
      </c>
      <c r="J24" s="115">
        <v>23.3</v>
      </c>
      <c r="K24" s="115">
        <v>30.4</v>
      </c>
      <c r="L24" s="115">
        <v>19.3203</v>
      </c>
      <c r="M24" s="115">
        <v>15.295159386811189</v>
      </c>
      <c r="N24" s="115">
        <v>15.439070604536795</v>
      </c>
      <c r="O24" s="115">
        <v>11.568844</v>
      </c>
      <c r="P24" s="115">
        <v>12</v>
      </c>
      <c r="Q24" s="115">
        <v>8</v>
      </c>
      <c r="R24" s="115">
        <v>7.9</v>
      </c>
      <c r="S24" s="115">
        <v>4.2</v>
      </c>
      <c r="T24" s="115">
        <v>5</v>
      </c>
      <c r="U24" s="115">
        <v>5</v>
      </c>
      <c r="V24" s="115">
        <v>5</v>
      </c>
    </row>
    <row r="25" spans="1:22" x14ac:dyDescent="0.2">
      <c r="A25" s="104"/>
      <c r="B25" s="103" t="s">
        <v>190</v>
      </c>
      <c r="C25" s="103"/>
      <c r="D25" s="107" t="s">
        <v>11</v>
      </c>
      <c r="E25" s="107">
        <v>10.16</v>
      </c>
      <c r="F25" s="107">
        <v>14.19</v>
      </c>
      <c r="G25" s="107">
        <v>19.760000000000002</v>
      </c>
      <c r="H25" s="107">
        <v>21.29</v>
      </c>
      <c r="I25" s="107">
        <v>24.8</v>
      </c>
      <c r="J25" s="107">
        <v>24.5</v>
      </c>
      <c r="K25" s="107">
        <v>21.2</v>
      </c>
      <c r="L25" s="107">
        <v>20.518899999999999</v>
      </c>
      <c r="M25" s="107">
        <v>25.61628132535559</v>
      </c>
      <c r="N25" s="107">
        <v>21.918594886128172</v>
      </c>
      <c r="O25" s="107">
        <v>25.3659</v>
      </c>
      <c r="P25" s="107">
        <v>25</v>
      </c>
      <c r="Q25" s="107">
        <v>25</v>
      </c>
      <c r="R25" s="107">
        <v>26.4</v>
      </c>
      <c r="S25" s="107">
        <v>21</v>
      </c>
      <c r="T25" s="107">
        <v>19</v>
      </c>
      <c r="U25" s="107">
        <v>18</v>
      </c>
      <c r="V25" s="107">
        <v>18</v>
      </c>
    </row>
    <row r="26" spans="1:22" x14ac:dyDescent="0.2">
      <c r="A26" s="104"/>
      <c r="B26" s="103" t="s">
        <v>403</v>
      </c>
      <c r="C26" s="103"/>
      <c r="D26" s="107">
        <v>56</v>
      </c>
      <c r="E26" s="107">
        <v>52</v>
      </c>
      <c r="F26" s="107">
        <v>61</v>
      </c>
      <c r="G26" s="107">
        <v>72.5</v>
      </c>
      <c r="H26" s="107">
        <v>71</v>
      </c>
      <c r="I26" s="107">
        <v>60.2</v>
      </c>
      <c r="J26" s="107">
        <v>61.6</v>
      </c>
      <c r="K26" s="107">
        <v>61.1</v>
      </c>
      <c r="L26" s="107">
        <v>49</v>
      </c>
      <c r="M26" s="107">
        <v>42.651381672830759</v>
      </c>
      <c r="N26" s="107">
        <v>39.61201953260931</v>
      </c>
      <c r="O26" s="107">
        <v>37.700000000000003</v>
      </c>
      <c r="P26" s="107">
        <v>39.621621621621621</v>
      </c>
      <c r="Q26" s="107">
        <v>32.432432432432428</v>
      </c>
      <c r="R26" s="107">
        <v>24.432432432432432</v>
      </c>
      <c r="S26" s="107">
        <v>26.216216216216214</v>
      </c>
      <c r="T26" s="107">
        <v>18</v>
      </c>
      <c r="U26" s="107">
        <v>19</v>
      </c>
      <c r="V26" s="107">
        <v>18</v>
      </c>
    </row>
    <row r="27" spans="1:22" x14ac:dyDescent="0.2">
      <c r="A27" s="104"/>
      <c r="B27" s="103" t="s">
        <v>404</v>
      </c>
      <c r="C27" s="103"/>
      <c r="D27" s="115">
        <v>125</v>
      </c>
      <c r="E27" s="115">
        <v>114.5</v>
      </c>
      <c r="F27" s="115">
        <v>127</v>
      </c>
      <c r="G27" s="115">
        <v>127</v>
      </c>
      <c r="H27" s="115">
        <v>111.05</v>
      </c>
      <c r="I27" s="115">
        <v>101.3</v>
      </c>
      <c r="J27" s="115">
        <v>98.5</v>
      </c>
      <c r="K27" s="115">
        <v>95</v>
      </c>
      <c r="L27" s="115">
        <v>98.187200000000004</v>
      </c>
      <c r="M27" s="115">
        <v>83.972055853541917</v>
      </c>
      <c r="N27" s="115">
        <v>71.4577048835732</v>
      </c>
      <c r="O27" s="115">
        <v>68.661336000000006</v>
      </c>
      <c r="P27" s="115">
        <v>66</v>
      </c>
      <c r="Q27" s="115">
        <v>54</v>
      </c>
      <c r="R27" s="115">
        <v>43.7</v>
      </c>
      <c r="S27" s="115">
        <v>33</v>
      </c>
      <c r="T27" s="115">
        <v>30</v>
      </c>
      <c r="U27" s="115">
        <v>27</v>
      </c>
      <c r="V27" s="115">
        <v>25</v>
      </c>
    </row>
    <row r="28" spans="1:22" x14ac:dyDescent="0.2">
      <c r="A28" s="104"/>
      <c r="B28" s="103" t="s">
        <v>239</v>
      </c>
      <c r="C28" s="103"/>
      <c r="D28" s="107">
        <v>121</v>
      </c>
      <c r="E28" s="107">
        <v>114</v>
      </c>
      <c r="F28" s="107">
        <v>90</v>
      </c>
      <c r="G28" s="107">
        <v>93</v>
      </c>
      <c r="H28" s="107">
        <v>91</v>
      </c>
      <c r="I28" s="107">
        <v>88</v>
      </c>
      <c r="J28" s="107">
        <v>86</v>
      </c>
      <c r="K28" s="107">
        <v>89</v>
      </c>
      <c r="L28" s="107">
        <v>82.538499999999999</v>
      </c>
      <c r="M28" s="107">
        <v>70.231585587564425</v>
      </c>
      <c r="N28" s="107">
        <v>85.726744057064664</v>
      </c>
      <c r="O28" s="107">
        <v>77.694870000000009</v>
      </c>
      <c r="P28" s="107">
        <v>90</v>
      </c>
      <c r="Q28" s="107">
        <v>85</v>
      </c>
      <c r="R28" s="107">
        <v>66.900000000000006</v>
      </c>
      <c r="S28" s="107">
        <v>51.7</v>
      </c>
      <c r="T28" s="107">
        <v>55</v>
      </c>
      <c r="U28" s="107">
        <v>53</v>
      </c>
      <c r="V28" s="107">
        <v>52</v>
      </c>
    </row>
    <row r="29" spans="1:22" x14ac:dyDescent="0.2">
      <c r="A29" s="104"/>
      <c r="B29" s="104" t="s">
        <v>173</v>
      </c>
      <c r="C29" s="104"/>
      <c r="D29" s="111">
        <v>302</v>
      </c>
      <c r="E29" s="111">
        <v>306.52</v>
      </c>
      <c r="F29" s="111">
        <v>320.44</v>
      </c>
      <c r="G29" s="111">
        <v>341.41500000000002</v>
      </c>
      <c r="H29" s="111">
        <v>324.14</v>
      </c>
      <c r="I29" s="111">
        <v>304.40999999999997</v>
      </c>
      <c r="J29" s="111">
        <v>293.89999999999998</v>
      </c>
      <c r="K29" s="111">
        <v>296.7</v>
      </c>
      <c r="L29" s="111">
        <v>269.56490000000002</v>
      </c>
      <c r="M29" s="111">
        <v>237.76646382610386</v>
      </c>
      <c r="N29" s="111">
        <v>234.15413396391216</v>
      </c>
      <c r="O29" s="111">
        <v>220.99095000000003</v>
      </c>
      <c r="P29" s="111">
        <v>232.62162162162161</v>
      </c>
      <c r="Q29" s="111">
        <v>204.43243243243242</v>
      </c>
      <c r="R29" s="111">
        <v>169.33243243243243</v>
      </c>
      <c r="S29" s="111">
        <v>136.11621621621623</v>
      </c>
      <c r="T29" s="111">
        <v>127</v>
      </c>
      <c r="U29" s="111">
        <v>122</v>
      </c>
      <c r="V29" s="111">
        <v>118</v>
      </c>
    </row>
    <row r="30" spans="1:22" ht="13.5" thickBot="1" x14ac:dyDescent="0.25">
      <c r="A30" s="101"/>
      <c r="B30" s="100"/>
      <c r="C30" s="100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</row>
    <row r="31" spans="1:22" x14ac:dyDescent="0.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</row>
    <row r="32" spans="1:22" x14ac:dyDescent="0.2">
      <c r="A32" s="103" t="s">
        <v>405</v>
      </c>
      <c r="B32" s="103" t="s">
        <v>307</v>
      </c>
      <c r="C32" s="103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</row>
    <row r="33" spans="1:22" x14ac:dyDescent="0.2">
      <c r="A33" s="103" t="s">
        <v>306</v>
      </c>
      <c r="B33" s="103" t="s">
        <v>309</v>
      </c>
      <c r="C33" s="103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</row>
    <row r="34" spans="1:22" x14ac:dyDescent="0.2">
      <c r="A34" s="103" t="s">
        <v>308</v>
      </c>
      <c r="B34" s="103" t="s">
        <v>410</v>
      </c>
      <c r="C34" s="103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</row>
    <row r="35" spans="1:22" x14ac:dyDescent="0.2">
      <c r="A35" s="103" t="s">
        <v>310</v>
      </c>
      <c r="B35" s="103" t="s">
        <v>311</v>
      </c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</row>
    <row r="36" spans="1:22" x14ac:dyDescent="0.2">
      <c r="A36" s="318" t="s">
        <v>388</v>
      </c>
      <c r="B36" s="103"/>
      <c r="C36" s="103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</row>
    <row r="37" spans="1:22" x14ac:dyDescent="0.2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</row>
    <row r="38" spans="1:22" x14ac:dyDescent="0.2">
      <c r="A38" s="193" t="s">
        <v>238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2"/>
      <c r="T38" s="190"/>
      <c r="U38" s="192"/>
    </row>
    <row r="39" spans="1:22" x14ac:dyDescent="0.2">
      <c r="A39" s="193" t="s">
        <v>545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2"/>
      <c r="T39" s="190"/>
      <c r="U39" s="192"/>
    </row>
    <row r="40" spans="1:22" ht="13.5" thickBot="1" x14ac:dyDescent="0.25">
      <c r="A40" s="104" t="s">
        <v>237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2"/>
      <c r="T40" s="190"/>
      <c r="U40" s="192"/>
      <c r="V40" s="192"/>
    </row>
    <row r="41" spans="1:22" x14ac:dyDescent="0.2">
      <c r="A41" s="385"/>
      <c r="B41" s="386"/>
      <c r="C41" s="386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</row>
    <row r="42" spans="1:22" x14ac:dyDescent="0.2">
      <c r="A42" s="388"/>
      <c r="B42" s="389"/>
      <c r="C42" s="390" t="s">
        <v>36</v>
      </c>
      <c r="D42" s="391">
        <v>1986</v>
      </c>
      <c r="E42" s="390">
        <v>1987</v>
      </c>
      <c r="F42" s="391">
        <v>1988</v>
      </c>
      <c r="G42" s="390">
        <v>1989</v>
      </c>
      <c r="H42" s="391">
        <v>1990</v>
      </c>
      <c r="I42" s="390">
        <v>1991</v>
      </c>
      <c r="J42" s="391">
        <v>1992</v>
      </c>
      <c r="K42" s="390">
        <v>1993</v>
      </c>
      <c r="L42" s="391">
        <v>1994</v>
      </c>
      <c r="M42" s="390">
        <v>1995</v>
      </c>
      <c r="N42" s="391">
        <v>1996</v>
      </c>
      <c r="O42" s="390">
        <v>1997</v>
      </c>
      <c r="P42" s="391">
        <v>1998</v>
      </c>
      <c r="Q42" s="390">
        <v>1999</v>
      </c>
      <c r="R42" s="391">
        <v>2000</v>
      </c>
      <c r="S42" s="392">
        <v>2001</v>
      </c>
      <c r="T42" s="392">
        <v>2002</v>
      </c>
      <c r="U42" s="392">
        <v>2003</v>
      </c>
      <c r="V42" s="392">
        <v>2004</v>
      </c>
    </row>
    <row r="43" spans="1:22" ht="13.5" thickBot="1" x14ac:dyDescent="0.25">
      <c r="A43" s="393"/>
      <c r="B43" s="394"/>
      <c r="C43" s="394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8"/>
      <c r="T43" s="398"/>
      <c r="U43" s="398"/>
      <c r="V43" s="398"/>
    </row>
    <row r="44" spans="1:22" x14ac:dyDescent="0.2">
      <c r="A44" s="114"/>
      <c r="B44" s="113"/>
      <c r="C44" s="113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</row>
    <row r="45" spans="1:22" x14ac:dyDescent="0.2">
      <c r="A45" s="104" t="s">
        <v>204</v>
      </c>
      <c r="B45" s="103"/>
      <c r="C45" s="103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90"/>
      <c r="T45" s="190"/>
      <c r="U45" s="190"/>
      <c r="V45" s="190"/>
    </row>
    <row r="46" spans="1:22" x14ac:dyDescent="0.2">
      <c r="A46" s="104" t="s">
        <v>194</v>
      </c>
      <c r="B46" s="103"/>
      <c r="C46" s="103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90"/>
      <c r="T46" s="190"/>
      <c r="U46" s="190"/>
      <c r="V46" s="190"/>
    </row>
    <row r="47" spans="1:22" x14ac:dyDescent="0.2">
      <c r="A47" s="104" t="s">
        <v>187</v>
      </c>
      <c r="B47" s="103"/>
      <c r="C47" s="103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90"/>
      <c r="T47" s="190"/>
      <c r="U47" s="190"/>
      <c r="V47" s="190"/>
    </row>
    <row r="48" spans="1:22" x14ac:dyDescent="0.2">
      <c r="A48" s="109"/>
      <c r="B48" s="103" t="s">
        <v>236</v>
      </c>
      <c r="C48" s="103"/>
      <c r="D48" s="105">
        <v>5.781511717760214</v>
      </c>
      <c r="E48" s="105">
        <v>5.4603166223290911</v>
      </c>
      <c r="F48" s="105">
        <v>6.8783908187572624</v>
      </c>
      <c r="G48" s="105">
        <v>6.2826534630413038</v>
      </c>
      <c r="H48" s="105">
        <v>7.2694576718959585</v>
      </c>
      <c r="I48" s="105">
        <v>8.0771751909955096</v>
      </c>
      <c r="J48" s="105">
        <v>7.2731125022991234</v>
      </c>
      <c r="K48" s="105">
        <v>6.7248879418243153</v>
      </c>
      <c r="L48" s="105">
        <v>8.1470190000000002</v>
      </c>
      <c r="M48" s="105">
        <v>8.1999999999999993</v>
      </c>
      <c r="N48" s="105">
        <v>9.0845494968436125</v>
      </c>
      <c r="O48" s="105">
        <v>9.1634069999999994</v>
      </c>
      <c r="P48" s="105">
        <v>9.3536950000000001</v>
      </c>
      <c r="Q48" s="105">
        <v>8.5110729999999997</v>
      </c>
      <c r="R48" s="105">
        <v>8.5</v>
      </c>
      <c r="S48" s="105">
        <v>6.4</v>
      </c>
      <c r="T48" s="105">
        <v>5.4</v>
      </c>
      <c r="U48" s="105">
        <v>5.7</v>
      </c>
      <c r="V48" s="105">
        <v>5.2</v>
      </c>
    </row>
    <row r="49" spans="1:22" x14ac:dyDescent="0.2">
      <c r="A49" s="104"/>
      <c r="B49" s="103" t="s">
        <v>235</v>
      </c>
      <c r="C49" s="103"/>
      <c r="D49" s="107" t="s">
        <v>11</v>
      </c>
      <c r="E49" s="107" t="s">
        <v>11</v>
      </c>
      <c r="F49" s="107" t="s">
        <v>11</v>
      </c>
      <c r="G49" s="107" t="s">
        <v>11</v>
      </c>
      <c r="H49" s="107" t="s">
        <v>11</v>
      </c>
      <c r="I49" s="107" t="s">
        <v>11</v>
      </c>
      <c r="J49" s="107" t="s">
        <v>11</v>
      </c>
      <c r="K49" s="107" t="s">
        <v>11</v>
      </c>
      <c r="L49" s="105">
        <v>3.6643628141694506</v>
      </c>
      <c r="M49" s="105">
        <v>3.5</v>
      </c>
      <c r="N49" s="105">
        <v>4.434743113689632</v>
      </c>
      <c r="O49" s="105">
        <v>4.9683219999999997</v>
      </c>
      <c r="P49" s="105">
        <v>4.4459239999999998</v>
      </c>
      <c r="Q49" s="105">
        <v>4.6024440000000002</v>
      </c>
      <c r="R49" s="105">
        <v>4</v>
      </c>
      <c r="S49" s="105">
        <v>3.6</v>
      </c>
      <c r="T49" s="105">
        <v>3.8</v>
      </c>
      <c r="U49" s="105">
        <v>4.4000000000000004</v>
      </c>
      <c r="V49" s="105">
        <v>4.2</v>
      </c>
    </row>
    <row r="50" spans="1:22" x14ac:dyDescent="0.2">
      <c r="A50" s="104"/>
      <c r="B50" s="103" t="s">
        <v>234</v>
      </c>
      <c r="C50" s="103"/>
      <c r="D50" s="107" t="s">
        <v>11</v>
      </c>
      <c r="E50" s="107" t="s">
        <v>11</v>
      </c>
      <c r="F50" s="107" t="s">
        <v>11</v>
      </c>
      <c r="G50" s="107" t="s">
        <v>11</v>
      </c>
      <c r="H50" s="107" t="s">
        <v>11</v>
      </c>
      <c r="I50" s="107" t="s">
        <v>11</v>
      </c>
      <c r="J50" s="107" t="s">
        <v>11</v>
      </c>
      <c r="K50" s="107" t="s">
        <v>11</v>
      </c>
      <c r="L50" s="105">
        <v>3.4879509547798171</v>
      </c>
      <c r="M50" s="105">
        <v>3.9</v>
      </c>
      <c r="N50" s="105">
        <v>3.9497689208852367</v>
      </c>
      <c r="O50" s="105">
        <v>4.1307410000000004</v>
      </c>
      <c r="P50" s="105">
        <v>4.2671400000000004</v>
      </c>
      <c r="Q50" s="105">
        <v>5.5024040000000003</v>
      </c>
      <c r="R50" s="105">
        <v>6.4</v>
      </c>
      <c r="S50" s="105">
        <v>4</v>
      </c>
      <c r="T50" s="105">
        <v>5.5</v>
      </c>
      <c r="U50" s="105">
        <v>5.25</v>
      </c>
      <c r="V50" s="105">
        <v>5.25</v>
      </c>
    </row>
    <row r="51" spans="1:22" x14ac:dyDescent="0.2">
      <c r="A51" s="104"/>
      <c r="B51" s="103" t="s">
        <v>233</v>
      </c>
      <c r="C51" s="103"/>
      <c r="D51" s="112">
        <v>43.835544193272121</v>
      </c>
      <c r="E51" s="112">
        <v>46.049460566669701</v>
      </c>
      <c r="F51" s="112">
        <v>49.220716339436713</v>
      </c>
      <c r="G51" s="112">
        <v>56.45541962048457</v>
      </c>
      <c r="H51" s="112">
        <v>58.752150820817228</v>
      </c>
      <c r="I51" s="112">
        <v>61.349223793501075</v>
      </c>
      <c r="J51" s="112">
        <v>57.639119546809859</v>
      </c>
      <c r="K51" s="112">
        <v>56.093242777355186</v>
      </c>
      <c r="L51" s="105">
        <v>50.460305033241362</v>
      </c>
      <c r="M51" s="110">
        <v>57.426747620517304</v>
      </c>
      <c r="N51" s="105">
        <v>53.432525803050467</v>
      </c>
      <c r="O51" s="105">
        <v>56.908669000000003</v>
      </c>
      <c r="P51" s="105">
        <v>57.278011999999997</v>
      </c>
      <c r="Q51" s="105">
        <v>53.344211999999999</v>
      </c>
      <c r="R51" s="105">
        <v>53.1</v>
      </c>
      <c r="S51" s="105">
        <v>51.8</v>
      </c>
      <c r="T51" s="105">
        <v>53.5</v>
      </c>
      <c r="U51" s="105">
        <v>61.1</v>
      </c>
      <c r="V51" s="105">
        <v>66.599999999999994</v>
      </c>
    </row>
    <row r="52" spans="1:22" x14ac:dyDescent="0.2">
      <c r="A52" s="104"/>
      <c r="B52" s="103" t="s">
        <v>232</v>
      </c>
      <c r="C52" s="103"/>
      <c r="D52" s="112">
        <v>22.775036</v>
      </c>
      <c r="E52" s="112">
        <v>18.127071000000001</v>
      </c>
      <c r="F52" s="112">
        <v>18.401724000000002</v>
      </c>
      <c r="G52" s="112">
        <v>16.418638999999999</v>
      </c>
      <c r="H52" s="112">
        <v>18.713618</v>
      </c>
      <c r="I52" s="112">
        <v>17.363630000000001</v>
      </c>
      <c r="J52" s="112">
        <v>14.663656</v>
      </c>
      <c r="K52" s="112">
        <v>13.872284000000001</v>
      </c>
      <c r="L52" s="112">
        <v>13.458582407595697</v>
      </c>
      <c r="M52" s="112">
        <v>15.599914243625433</v>
      </c>
      <c r="N52" s="112">
        <v>13.396792094956192</v>
      </c>
      <c r="O52" s="112">
        <v>12.432041</v>
      </c>
      <c r="P52" s="112">
        <v>12.432041</v>
      </c>
      <c r="Q52" s="112">
        <v>12.174334999999999</v>
      </c>
      <c r="R52" s="112">
        <v>11</v>
      </c>
      <c r="S52" s="112">
        <v>8.9</v>
      </c>
      <c r="T52" s="112">
        <v>8.4</v>
      </c>
      <c r="U52" s="112">
        <v>8.1</v>
      </c>
      <c r="V52" s="112">
        <v>8.6</v>
      </c>
    </row>
    <row r="53" spans="1:22" x14ac:dyDescent="0.2">
      <c r="A53" s="104"/>
      <c r="B53" s="103" t="s">
        <v>411</v>
      </c>
      <c r="C53" s="103"/>
      <c r="D53" s="107" t="s">
        <v>11</v>
      </c>
      <c r="E53" s="107" t="s">
        <v>11</v>
      </c>
      <c r="F53" s="107" t="s">
        <v>11</v>
      </c>
      <c r="G53" s="107" t="s">
        <v>11</v>
      </c>
      <c r="H53" s="107" t="s">
        <v>11</v>
      </c>
      <c r="I53" s="107" t="s">
        <v>11</v>
      </c>
      <c r="J53" s="107" t="s">
        <v>11</v>
      </c>
      <c r="K53" s="107" t="s">
        <v>11</v>
      </c>
      <c r="L53" s="107" t="s">
        <v>11</v>
      </c>
      <c r="M53" s="105">
        <v>2.0463495140794277</v>
      </c>
      <c r="N53" s="105">
        <v>0.76060952049165287</v>
      </c>
      <c r="O53" s="105">
        <v>0.60522699999999996</v>
      </c>
      <c r="P53" s="105">
        <v>1.591151</v>
      </c>
      <c r="Q53" s="105">
        <v>0.906026</v>
      </c>
      <c r="R53" s="107" t="s">
        <v>11</v>
      </c>
      <c r="S53" s="107" t="s">
        <v>11</v>
      </c>
      <c r="T53" s="107" t="s">
        <v>11</v>
      </c>
      <c r="U53" s="107" t="s">
        <v>11</v>
      </c>
      <c r="V53" s="112" t="s">
        <v>11</v>
      </c>
    </row>
    <row r="54" spans="1:22" x14ac:dyDescent="0.2">
      <c r="A54" s="104"/>
      <c r="B54" s="104" t="s">
        <v>173</v>
      </c>
      <c r="C54" s="104"/>
      <c r="D54" s="102">
        <v>72.392091911032338</v>
      </c>
      <c r="E54" s="102">
        <v>69.636848188998783</v>
      </c>
      <c r="F54" s="102">
        <v>74.500831158193975</v>
      </c>
      <c r="G54" s="102">
        <v>79.156712083525875</v>
      </c>
      <c r="H54" s="102">
        <v>84.735226492713181</v>
      </c>
      <c r="I54" s="102">
        <v>86.790028984496587</v>
      </c>
      <c r="J54" s="102">
        <v>79.575888049108983</v>
      </c>
      <c r="K54" s="102">
        <v>76.6904147191795</v>
      </c>
      <c r="L54" s="102">
        <v>79.218220209786324</v>
      </c>
      <c r="M54" s="102">
        <v>88.626661864142733</v>
      </c>
      <c r="N54" s="102">
        <v>84.298379429425154</v>
      </c>
      <c r="O54" s="102">
        <v>88.208407000000008</v>
      </c>
      <c r="P54" s="102">
        <v>89.367962999999989</v>
      </c>
      <c r="Q54" s="111">
        <v>85.040493999999995</v>
      </c>
      <c r="R54" s="111">
        <v>83</v>
      </c>
      <c r="S54" s="102">
        <v>74.7</v>
      </c>
      <c r="T54" s="102">
        <v>76.600000000000009</v>
      </c>
      <c r="U54" s="102">
        <v>84.55</v>
      </c>
      <c r="V54" s="102">
        <v>89.85</v>
      </c>
    </row>
    <row r="55" spans="1:22" x14ac:dyDescent="0.2">
      <c r="A55" s="104" t="s">
        <v>182</v>
      </c>
      <c r="B55" s="103"/>
      <c r="C55" s="103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15"/>
      <c r="P55" s="115"/>
      <c r="Q55" s="115"/>
      <c r="R55" s="115"/>
      <c r="S55" s="190"/>
      <c r="T55" s="190"/>
      <c r="U55" s="190"/>
      <c r="V55" s="190"/>
    </row>
    <row r="56" spans="1:22" x14ac:dyDescent="0.2">
      <c r="A56" s="104"/>
      <c r="B56" s="103" t="s">
        <v>231</v>
      </c>
      <c r="C56" s="103"/>
      <c r="D56" s="105">
        <v>15.1</v>
      </c>
      <c r="E56" s="105">
        <v>15.9</v>
      </c>
      <c r="F56" s="105">
        <v>18.2</v>
      </c>
      <c r="G56" s="105">
        <v>18.600000000000001</v>
      </c>
      <c r="H56" s="105">
        <v>19.7</v>
      </c>
      <c r="I56" s="105">
        <v>23.648</v>
      </c>
      <c r="J56" s="105">
        <v>23.779</v>
      </c>
      <c r="K56" s="105">
        <v>27.905999999999999</v>
      </c>
      <c r="L56" s="105">
        <v>29.5</v>
      </c>
      <c r="M56" s="110">
        <v>28.825675025234744</v>
      </c>
      <c r="N56" s="110">
        <v>32.07904874895037</v>
      </c>
      <c r="O56" s="110">
        <v>25.901036375</v>
      </c>
      <c r="P56" s="110">
        <v>22.156554318333331</v>
      </c>
      <c r="Q56" s="110">
        <v>24.156805161666668</v>
      </c>
      <c r="R56" s="110">
        <v>25.014500000000005</v>
      </c>
      <c r="S56" s="110">
        <v>24.504998000000001</v>
      </c>
      <c r="T56" s="110">
        <v>24.823599999999999</v>
      </c>
      <c r="U56" s="110">
        <v>25.19</v>
      </c>
      <c r="V56" s="110">
        <v>23.998699999999999</v>
      </c>
    </row>
    <row r="57" spans="1:22" x14ac:dyDescent="0.2">
      <c r="A57" s="104"/>
      <c r="B57" s="103" t="s">
        <v>230</v>
      </c>
      <c r="C57" s="103"/>
      <c r="D57" s="105">
        <v>26.080941604892761</v>
      </c>
      <c r="E57" s="105">
        <v>27.488525631396517</v>
      </c>
      <c r="F57" s="105">
        <v>41.553545678591753</v>
      </c>
      <c r="G57" s="105">
        <v>45.836520624007335</v>
      </c>
      <c r="H57" s="105">
        <v>57.664584576721445</v>
      </c>
      <c r="I57" s="105">
        <v>62.812690863213049</v>
      </c>
      <c r="J57" s="105">
        <v>66.18305384751784</v>
      </c>
      <c r="K57" s="105">
        <v>75.655027647696485</v>
      </c>
      <c r="L57" s="105">
        <v>77.285277616897247</v>
      </c>
      <c r="M57" s="105">
        <v>84.425459473929706</v>
      </c>
      <c r="N57" s="105">
        <v>94.972905212893835</v>
      </c>
      <c r="O57" s="105">
        <v>94.902377999999999</v>
      </c>
      <c r="P57" s="105">
        <v>92.924758999999995</v>
      </c>
      <c r="Q57" s="105">
        <v>102.70341467200001</v>
      </c>
      <c r="R57" s="105">
        <v>101.9</v>
      </c>
      <c r="S57" s="105">
        <v>93.6</v>
      </c>
      <c r="T57" s="105">
        <v>96.344999999999999</v>
      </c>
      <c r="U57" s="105">
        <v>100.8</v>
      </c>
      <c r="V57" s="105">
        <v>102.88500000000001</v>
      </c>
    </row>
    <row r="58" spans="1:22" x14ac:dyDescent="0.2">
      <c r="A58" s="104"/>
      <c r="B58" s="103" t="s">
        <v>229</v>
      </c>
      <c r="C58" s="103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15"/>
      <c r="R58" s="115"/>
      <c r="S58" s="190"/>
      <c r="T58" s="190"/>
      <c r="U58" s="190"/>
      <c r="V58" s="190"/>
    </row>
    <row r="59" spans="1:22" x14ac:dyDescent="0.2">
      <c r="A59" s="104"/>
      <c r="B59" s="103"/>
      <c r="C59" s="108" t="s">
        <v>228</v>
      </c>
      <c r="D59" s="107" t="s">
        <v>11</v>
      </c>
      <c r="E59" s="107" t="s">
        <v>11</v>
      </c>
      <c r="F59" s="107" t="s">
        <v>11</v>
      </c>
      <c r="G59" s="107" t="s">
        <v>11</v>
      </c>
      <c r="H59" s="107" t="s">
        <v>11</v>
      </c>
      <c r="I59" s="107" t="s">
        <v>11</v>
      </c>
      <c r="J59" s="107" t="s">
        <v>11</v>
      </c>
      <c r="K59" s="107" t="s">
        <v>11</v>
      </c>
      <c r="L59" s="107" t="s">
        <v>11</v>
      </c>
      <c r="M59" s="105">
        <v>6.986233533581931</v>
      </c>
      <c r="N59" s="105">
        <v>9.9353834614785423</v>
      </c>
      <c r="O59" s="105">
        <v>9.6119869999999992</v>
      </c>
      <c r="P59" s="105">
        <v>8.5185619999999993</v>
      </c>
      <c r="Q59" s="105">
        <v>8.9172130000000003</v>
      </c>
      <c r="R59" s="105">
        <v>8.6999999999999993</v>
      </c>
      <c r="S59" s="105">
        <v>7.9</v>
      </c>
      <c r="T59" s="105">
        <v>7.9</v>
      </c>
      <c r="U59" s="105">
        <v>8.5</v>
      </c>
      <c r="V59" s="105">
        <v>8.2449999999999992</v>
      </c>
    </row>
    <row r="60" spans="1:22" x14ac:dyDescent="0.2">
      <c r="A60" s="109"/>
      <c r="B60" s="190"/>
      <c r="C60" s="108" t="s">
        <v>364</v>
      </c>
      <c r="D60" s="107" t="s">
        <v>11</v>
      </c>
      <c r="E60" s="107" t="s">
        <v>11</v>
      </c>
      <c r="F60" s="107" t="s">
        <v>11</v>
      </c>
      <c r="G60" s="107" t="s">
        <v>11</v>
      </c>
      <c r="H60" s="107" t="s">
        <v>11</v>
      </c>
      <c r="I60" s="107" t="s">
        <v>11</v>
      </c>
      <c r="J60" s="107" t="s">
        <v>11</v>
      </c>
      <c r="K60" s="107" t="s">
        <v>11</v>
      </c>
      <c r="L60" s="107" t="s">
        <v>11</v>
      </c>
      <c r="M60" s="105">
        <v>12.349873580667152</v>
      </c>
      <c r="N60" s="105">
        <v>15.874086033649958</v>
      </c>
      <c r="O60" s="105">
        <v>15.6655</v>
      </c>
      <c r="P60" s="105">
        <v>14.089237000000001</v>
      </c>
      <c r="Q60" s="105">
        <v>15.854028</v>
      </c>
      <c r="R60" s="105">
        <v>15.6</v>
      </c>
      <c r="S60" s="105">
        <v>15.7</v>
      </c>
      <c r="T60" s="105">
        <v>15.7</v>
      </c>
      <c r="U60" s="105">
        <v>17.5</v>
      </c>
      <c r="V60" s="105">
        <v>17.5</v>
      </c>
    </row>
    <row r="61" spans="1:22" x14ac:dyDescent="0.2">
      <c r="A61" s="104"/>
      <c r="B61" s="103"/>
      <c r="C61" s="108" t="s">
        <v>227</v>
      </c>
      <c r="D61" s="107" t="s">
        <v>11</v>
      </c>
      <c r="E61" s="107" t="s">
        <v>11</v>
      </c>
      <c r="F61" s="107" t="s">
        <v>11</v>
      </c>
      <c r="G61" s="107" t="s">
        <v>11</v>
      </c>
      <c r="H61" s="107" t="s">
        <v>11</v>
      </c>
      <c r="I61" s="107" t="s">
        <v>11</v>
      </c>
      <c r="J61" s="107" t="s">
        <v>11</v>
      </c>
      <c r="K61" s="107" t="s">
        <v>11</v>
      </c>
      <c r="L61" s="107" t="s">
        <v>11</v>
      </c>
      <c r="M61" s="105">
        <v>17.617130537360332</v>
      </c>
      <c r="N61" s="105">
        <v>22.50569740939239</v>
      </c>
      <c r="O61" s="105">
        <v>16.887090000000001</v>
      </c>
      <c r="P61" s="105">
        <v>14.679645000000001</v>
      </c>
      <c r="Q61" s="105">
        <v>16.625291000000001</v>
      </c>
      <c r="R61" s="105">
        <v>16.3</v>
      </c>
      <c r="S61" s="105">
        <v>9.4</v>
      </c>
      <c r="T61" s="105">
        <v>9.4</v>
      </c>
      <c r="U61" s="105">
        <v>9.4</v>
      </c>
      <c r="V61" s="105">
        <v>9.4</v>
      </c>
    </row>
    <row r="62" spans="1:22" x14ac:dyDescent="0.2">
      <c r="A62" s="104"/>
      <c r="B62" s="103"/>
      <c r="C62" s="108" t="s">
        <v>365</v>
      </c>
      <c r="D62" s="107" t="s">
        <v>11</v>
      </c>
      <c r="E62" s="107" t="s">
        <v>11</v>
      </c>
      <c r="F62" s="107" t="s">
        <v>11</v>
      </c>
      <c r="G62" s="107" t="s">
        <v>11</v>
      </c>
      <c r="H62" s="107" t="s">
        <v>11</v>
      </c>
      <c r="I62" s="107" t="s">
        <v>11</v>
      </c>
      <c r="J62" s="107" t="s">
        <v>11</v>
      </c>
      <c r="K62" s="107" t="s">
        <v>11</v>
      </c>
      <c r="L62" s="107" t="s">
        <v>11</v>
      </c>
      <c r="M62" s="105">
        <v>15.401556015705081</v>
      </c>
      <c r="N62" s="105">
        <v>16.941711617275587</v>
      </c>
      <c r="O62" s="105">
        <v>18.13016</v>
      </c>
      <c r="P62" s="105">
        <v>18.931671000000001</v>
      </c>
      <c r="Q62" s="105">
        <v>21.314644999999999</v>
      </c>
      <c r="R62" s="105">
        <v>22.7</v>
      </c>
      <c r="S62" s="105">
        <v>21.1</v>
      </c>
      <c r="T62" s="105">
        <v>21.155000000000001</v>
      </c>
      <c r="U62" s="105">
        <v>21.2</v>
      </c>
      <c r="V62" s="105">
        <v>22.26</v>
      </c>
    </row>
    <row r="63" spans="1:22" x14ac:dyDescent="0.2">
      <c r="A63" s="104"/>
      <c r="B63" s="103"/>
      <c r="C63" s="108" t="s">
        <v>226</v>
      </c>
      <c r="D63" s="107" t="s">
        <v>11</v>
      </c>
      <c r="E63" s="107" t="s">
        <v>11</v>
      </c>
      <c r="F63" s="107" t="s">
        <v>11</v>
      </c>
      <c r="G63" s="107" t="s">
        <v>11</v>
      </c>
      <c r="H63" s="107" t="s">
        <v>11</v>
      </c>
      <c r="I63" s="107" t="s">
        <v>11</v>
      </c>
      <c r="J63" s="107" t="s">
        <v>11</v>
      </c>
      <c r="K63" s="107" t="s">
        <v>11</v>
      </c>
      <c r="L63" s="107" t="s">
        <v>11</v>
      </c>
      <c r="M63" s="105">
        <v>32.07066580661521</v>
      </c>
      <c r="N63" s="105">
        <v>29.716026691097365</v>
      </c>
      <c r="O63" s="105">
        <v>34.607641000000001</v>
      </c>
      <c r="P63" s="105">
        <v>36.705643999999999</v>
      </c>
      <c r="Q63" s="105">
        <v>39.992237672000009</v>
      </c>
      <c r="R63" s="105">
        <v>38.6</v>
      </c>
      <c r="S63" s="105">
        <v>39.5</v>
      </c>
      <c r="T63" s="105">
        <v>42.19</v>
      </c>
      <c r="U63" s="105">
        <v>44.2</v>
      </c>
      <c r="V63" s="105">
        <v>45.48</v>
      </c>
    </row>
    <row r="64" spans="1:22" ht="25.5" x14ac:dyDescent="0.2">
      <c r="A64" s="104"/>
      <c r="B64" s="190"/>
      <c r="C64" s="106" t="s">
        <v>225</v>
      </c>
      <c r="D64" s="105">
        <v>0.5</v>
      </c>
      <c r="E64" s="105">
        <v>0.5</v>
      </c>
      <c r="F64" s="105">
        <v>3.2</v>
      </c>
      <c r="G64" s="105">
        <v>3.9</v>
      </c>
      <c r="H64" s="105">
        <v>4.3360000000000003</v>
      </c>
      <c r="I64" s="105">
        <v>4.7880000000000003</v>
      </c>
      <c r="J64" s="105">
        <v>5.3369999999999997</v>
      </c>
      <c r="K64" s="105">
        <v>6.6420000000000003</v>
      </c>
      <c r="L64" s="105">
        <v>7.8</v>
      </c>
      <c r="M64" s="105">
        <v>9.7426017328655057</v>
      </c>
      <c r="N64" s="105">
        <v>11.019979135533323</v>
      </c>
      <c r="O64" s="105">
        <v>22.894566999999999</v>
      </c>
      <c r="P64" s="105">
        <v>19.918700000000001</v>
      </c>
      <c r="Q64" s="105">
        <v>21.065663000000001</v>
      </c>
      <c r="R64" s="105">
        <v>22.877082999999999</v>
      </c>
      <c r="S64" s="105">
        <v>23.206666999999999</v>
      </c>
      <c r="T64" s="105">
        <v>25.593333000000001</v>
      </c>
      <c r="U64" s="105">
        <v>32.299999999999997</v>
      </c>
      <c r="V64" s="105">
        <v>32.851999999999997</v>
      </c>
    </row>
    <row r="65" spans="1:22" x14ac:dyDescent="0.2">
      <c r="A65" s="104"/>
      <c r="B65" s="190"/>
      <c r="C65" s="104" t="s">
        <v>173</v>
      </c>
      <c r="D65" s="102">
        <v>41.680941604892759</v>
      </c>
      <c r="E65" s="102">
        <v>41.680941604892759</v>
      </c>
      <c r="F65" s="102">
        <v>43.888525631396519</v>
      </c>
      <c r="G65" s="102">
        <v>62.953545678591752</v>
      </c>
      <c r="H65" s="102">
        <v>68.336520624007335</v>
      </c>
      <c r="I65" s="102">
        <v>91.248690863213042</v>
      </c>
      <c r="J65" s="102">
        <v>95.29905384751784</v>
      </c>
      <c r="K65" s="102">
        <v>110.20302764769647</v>
      </c>
      <c r="L65" s="102">
        <v>114.58527761689724</v>
      </c>
      <c r="M65" s="102">
        <v>122.99373623202996</v>
      </c>
      <c r="N65" s="102">
        <v>138.07193309737752</v>
      </c>
      <c r="O65" s="102">
        <v>143.69798137500001</v>
      </c>
      <c r="P65" s="102">
        <v>135.00001331833334</v>
      </c>
      <c r="Q65" s="102">
        <v>147.92588283366666</v>
      </c>
      <c r="R65" s="102">
        <v>149.791583</v>
      </c>
      <c r="S65" s="102">
        <v>141.311665</v>
      </c>
      <c r="T65" s="102">
        <v>146.761933</v>
      </c>
      <c r="U65" s="102">
        <v>158.29</v>
      </c>
      <c r="V65" s="102">
        <v>159.73570000000001</v>
      </c>
    </row>
    <row r="66" spans="1:22" x14ac:dyDescent="0.2">
      <c r="A66" s="104"/>
      <c r="B66" s="103"/>
      <c r="C66" s="103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15"/>
      <c r="P66" s="115"/>
      <c r="Q66" s="115"/>
      <c r="R66" s="115"/>
      <c r="S66" s="115"/>
      <c r="T66" s="115"/>
      <c r="U66" s="115"/>
      <c r="V66" s="115"/>
    </row>
    <row r="67" spans="1:22" x14ac:dyDescent="0.2">
      <c r="A67" s="104"/>
      <c r="B67" s="104" t="s">
        <v>195</v>
      </c>
      <c r="C67" s="103"/>
      <c r="D67" s="102">
        <v>107.7</v>
      </c>
      <c r="E67" s="102">
        <v>122.02</v>
      </c>
      <c r="F67" s="102">
        <v>141</v>
      </c>
      <c r="G67" s="102">
        <v>147.16999999999999</v>
      </c>
      <c r="H67" s="102">
        <v>158.06576000000001</v>
      </c>
      <c r="I67" s="102">
        <v>157.98427799999999</v>
      </c>
      <c r="J67" s="102">
        <v>163.67071200000001</v>
      </c>
      <c r="K67" s="102">
        <v>175.31620100000001</v>
      </c>
      <c r="L67" s="102">
        <v>176.99824100000001</v>
      </c>
      <c r="M67" s="102">
        <v>195.69409200000001</v>
      </c>
      <c r="N67" s="102">
        <v>233.49226655514525</v>
      </c>
      <c r="O67" s="102">
        <v>216.49796900000001</v>
      </c>
      <c r="P67" s="102">
        <v>216.46821399999999</v>
      </c>
      <c r="Q67" s="102">
        <v>225.12694256</v>
      </c>
      <c r="R67" s="102">
        <v>227.29</v>
      </c>
      <c r="S67" s="102">
        <v>238</v>
      </c>
      <c r="T67" s="102">
        <v>255.85</v>
      </c>
      <c r="U67" s="102">
        <v>268.60000000000002</v>
      </c>
      <c r="V67" s="102">
        <v>273.7</v>
      </c>
    </row>
    <row r="68" spans="1:22" x14ac:dyDescent="0.2">
      <c r="A68" s="104"/>
      <c r="B68" s="104"/>
      <c r="C68" s="103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15"/>
      <c r="P68" s="115"/>
      <c r="Q68" s="115"/>
      <c r="R68" s="115"/>
      <c r="S68" s="115"/>
      <c r="T68" s="115"/>
      <c r="U68" s="115"/>
      <c r="V68" s="115"/>
    </row>
    <row r="69" spans="1:22" x14ac:dyDescent="0.2">
      <c r="A69" s="104"/>
      <c r="B69" s="104" t="s">
        <v>224</v>
      </c>
      <c r="C69" s="103"/>
      <c r="D69" s="102">
        <v>81.983999999999995</v>
      </c>
      <c r="E69" s="102">
        <v>230.58600000000001</v>
      </c>
      <c r="F69" s="102">
        <v>220.7</v>
      </c>
      <c r="G69" s="102">
        <v>223.3</v>
      </c>
      <c r="H69" s="102">
        <v>203.2</v>
      </c>
      <c r="I69" s="102">
        <v>212</v>
      </c>
      <c r="J69" s="102">
        <v>178.9</v>
      </c>
      <c r="K69" s="102">
        <v>205.2</v>
      </c>
      <c r="L69" s="102">
        <v>187.4</v>
      </c>
      <c r="M69" s="102">
        <v>144.65576535796913</v>
      </c>
      <c r="N69" s="102">
        <v>140.15303063799479</v>
      </c>
      <c r="O69" s="102">
        <v>140.91040000000001</v>
      </c>
      <c r="P69" s="102">
        <v>153.9384</v>
      </c>
      <c r="Q69" s="102">
        <v>159.26400000000001</v>
      </c>
      <c r="R69" s="102">
        <v>153.24879999999999</v>
      </c>
      <c r="S69" s="102">
        <v>144.4648</v>
      </c>
      <c r="T69" s="102">
        <v>156.73759999999999</v>
      </c>
      <c r="U69" s="102">
        <v>154.56</v>
      </c>
      <c r="V69" s="102">
        <v>161.38999999999999</v>
      </c>
    </row>
    <row r="70" spans="1:22" ht="13.5" thickBot="1" x14ac:dyDescent="0.25">
      <c r="A70" s="101"/>
      <c r="B70" s="100"/>
      <c r="C70" s="100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</row>
    <row r="71" spans="1:22" x14ac:dyDescent="0.2">
      <c r="A71" s="104"/>
      <c r="B71" s="103"/>
      <c r="C71" s="103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</row>
    <row r="72" spans="1:22" x14ac:dyDescent="0.2">
      <c r="A72" s="103" t="s">
        <v>313</v>
      </c>
      <c r="B72" s="103" t="s">
        <v>417</v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</row>
    <row r="73" spans="1:22" x14ac:dyDescent="0.2">
      <c r="A73" s="103" t="s">
        <v>409</v>
      </c>
      <c r="B73" s="103" t="s">
        <v>314</v>
      </c>
      <c r="C73" s="103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05"/>
      <c r="P73" s="105"/>
      <c r="Q73" s="105"/>
      <c r="R73" s="105"/>
      <c r="S73" s="190"/>
      <c r="T73" s="190"/>
      <c r="U73" s="190"/>
      <c r="V73" s="190"/>
    </row>
    <row r="74" spans="1:22" x14ac:dyDescent="0.2">
      <c r="A74" s="318" t="s">
        <v>388</v>
      </c>
      <c r="B74" s="103"/>
      <c r="C74" s="103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</row>
    <row r="75" spans="1:22" ht="14.25" x14ac:dyDescent="0.2">
      <c r="A75" s="175" t="s">
        <v>519</v>
      </c>
      <c r="B75" s="149"/>
      <c r="C75" s="103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</row>
    <row r="76" spans="1:22" ht="14.25" x14ac:dyDescent="0.2">
      <c r="A76" s="149"/>
      <c r="B76" s="149"/>
    </row>
  </sheetData>
  <hyperlinks>
    <hyperlink ref="T1" r:id="rId1" display="lisa.brown@defra.gsi.gov.uk " xr:uid="{6426A91F-4503-442A-8751-57A99F13AB33}"/>
  </hyperlinks>
  <pageMargins left="0.7" right="0.7" top="0.75" bottom="0.75" header="0.3" footer="0.3"/>
  <pageSetup paperSize="9" orientation="portrait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586CE"/>
  </sheetPr>
  <dimension ref="A1:AO116"/>
  <sheetViews>
    <sheetView showGridLines="0" zoomScaleNormal="100" workbookViewId="0">
      <pane xSplit="3" ySplit="6" topLeftCell="AF53" activePane="bottomRight" state="frozen"/>
      <selection activeCell="D7" sqref="D7"/>
      <selection pane="topRight" activeCell="D7" sqref="D7"/>
      <selection pane="bottomLeft" activeCell="D7" sqref="D7"/>
      <selection pane="bottomRight" activeCell="AN1" sqref="AN1"/>
    </sheetView>
  </sheetViews>
  <sheetFormatPr defaultRowHeight="12.75" x14ac:dyDescent="0.2"/>
  <cols>
    <col min="1" max="1" width="3" style="12" customWidth="1"/>
    <col min="2" max="2" width="2" style="12" customWidth="1"/>
    <col min="3" max="3" width="29.88671875" style="12" customWidth="1"/>
    <col min="4" max="22" width="7.5546875" style="12" customWidth="1"/>
    <col min="23" max="31" width="8.88671875" style="12"/>
    <col min="32" max="34" width="7.5546875" style="12" customWidth="1"/>
    <col min="35" max="16384" width="8.88671875" style="12"/>
  </cols>
  <sheetData>
    <row r="1" spans="1:41" x14ac:dyDescent="0.2">
      <c r="A1" s="72" t="s">
        <v>211</v>
      </c>
      <c r="AM1" s="220" t="str">
        <f>'Table 1 Areas'!AM1</f>
        <v xml:space="preserve">Contact details:  </v>
      </c>
      <c r="AN1" s="324" t="str">
        <f>'Notes and Contact Details'!$D$14</f>
        <v>crops-statistics@defra.gov.uk</v>
      </c>
    </row>
    <row r="2" spans="1:41" x14ac:dyDescent="0.2">
      <c r="A2" s="2" t="s">
        <v>546</v>
      </c>
    </row>
    <row r="3" spans="1:41" ht="13.5" thickBot="1" x14ac:dyDescent="0.25">
      <c r="A3" s="59" t="s">
        <v>42</v>
      </c>
      <c r="V3" s="259"/>
      <c r="AF3" s="259"/>
      <c r="AG3" s="259"/>
    </row>
    <row r="4" spans="1:41" x14ac:dyDescent="0.2">
      <c r="A4" s="399"/>
      <c r="B4" s="400"/>
      <c r="C4" s="400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  <c r="AM4" s="655"/>
      <c r="AN4" s="655"/>
      <c r="AO4" s="655"/>
    </row>
    <row r="5" spans="1:41" x14ac:dyDescent="0.2">
      <c r="A5" s="656"/>
      <c r="B5" s="657"/>
      <c r="C5" s="658" t="s">
        <v>36</v>
      </c>
      <c r="D5" s="659">
        <v>1986</v>
      </c>
      <c r="E5" s="658">
        <v>1987</v>
      </c>
      <c r="F5" s="659">
        <v>1988</v>
      </c>
      <c r="G5" s="658">
        <v>1989</v>
      </c>
      <c r="H5" s="659">
        <v>1990</v>
      </c>
      <c r="I5" s="658">
        <v>1991</v>
      </c>
      <c r="J5" s="659">
        <v>1992</v>
      </c>
      <c r="K5" s="658">
        <v>1993</v>
      </c>
      <c r="L5" s="659">
        <v>1994</v>
      </c>
      <c r="M5" s="658">
        <v>1995</v>
      </c>
      <c r="N5" s="659">
        <v>1996</v>
      </c>
      <c r="O5" s="658">
        <v>1997</v>
      </c>
      <c r="P5" s="659">
        <v>1998</v>
      </c>
      <c r="Q5" s="658">
        <v>1999</v>
      </c>
      <c r="R5" s="658">
        <v>2000</v>
      </c>
      <c r="S5" s="658">
        <v>2001</v>
      </c>
      <c r="T5" s="658">
        <v>2002</v>
      </c>
      <c r="U5" s="658">
        <v>2003</v>
      </c>
      <c r="V5" s="660">
        <v>2004</v>
      </c>
      <c r="W5" s="658">
        <v>2005</v>
      </c>
      <c r="X5" s="658">
        <v>2006</v>
      </c>
      <c r="Y5" s="658">
        <v>2007</v>
      </c>
      <c r="Z5" s="658">
        <v>2008</v>
      </c>
      <c r="AA5" s="658">
        <v>2009</v>
      </c>
      <c r="AB5" s="660">
        <v>2010</v>
      </c>
      <c r="AC5" s="658">
        <v>2011</v>
      </c>
      <c r="AD5" s="658">
        <v>2012</v>
      </c>
      <c r="AE5" s="658">
        <v>2013</v>
      </c>
      <c r="AF5" s="660">
        <v>2014</v>
      </c>
      <c r="AG5" s="660">
        <v>2015</v>
      </c>
      <c r="AH5" s="660">
        <v>2016</v>
      </c>
      <c r="AI5" s="660">
        <v>2017</v>
      </c>
      <c r="AJ5" s="660">
        <v>2018</v>
      </c>
      <c r="AK5" s="660">
        <v>2019</v>
      </c>
      <c r="AL5" s="660">
        <v>2020</v>
      </c>
      <c r="AM5" s="660">
        <v>2021</v>
      </c>
      <c r="AN5" s="660">
        <v>2022</v>
      </c>
      <c r="AO5" s="660">
        <v>2023</v>
      </c>
    </row>
    <row r="6" spans="1:41" ht="13.5" thickBot="1" x14ac:dyDescent="0.25">
      <c r="A6" s="401"/>
      <c r="B6" s="402"/>
      <c r="C6" s="402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403"/>
      <c r="W6" s="661"/>
      <c r="X6" s="661"/>
      <c r="Y6" s="661"/>
      <c r="Z6" s="661"/>
      <c r="AA6" s="661"/>
      <c r="AB6" s="403"/>
      <c r="AC6" s="661"/>
      <c r="AD6" s="661"/>
      <c r="AE6" s="661"/>
      <c r="AF6" s="661"/>
      <c r="AG6" s="661"/>
      <c r="AH6" s="661"/>
      <c r="AI6" s="661"/>
      <c r="AJ6" s="661"/>
      <c r="AK6" s="439"/>
      <c r="AL6" s="439"/>
      <c r="AM6" s="439"/>
      <c r="AN6" s="439"/>
      <c r="AO6" s="439"/>
    </row>
    <row r="7" spans="1:41" x14ac:dyDescent="0.2">
      <c r="A7" s="178"/>
      <c r="B7" s="62"/>
      <c r="C7" s="62" t="s">
        <v>209</v>
      </c>
      <c r="D7" s="662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</row>
    <row r="8" spans="1:41" x14ac:dyDescent="0.2">
      <c r="A8" s="59" t="s">
        <v>208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9"/>
      <c r="P8" s="49"/>
      <c r="Q8" s="49"/>
      <c r="R8" s="49"/>
      <c r="S8" s="49"/>
      <c r="T8" s="49"/>
      <c r="U8" s="49"/>
    </row>
    <row r="9" spans="1:41" x14ac:dyDescent="0.2">
      <c r="A9" s="2"/>
      <c r="B9" s="11" t="s">
        <v>207</v>
      </c>
      <c r="C9" s="11"/>
      <c r="D9" s="89">
        <v>27.126903366488669</v>
      </c>
      <c r="E9" s="89">
        <v>32.813024990010511</v>
      </c>
      <c r="F9" s="89">
        <v>36.290200289830736</v>
      </c>
      <c r="G9" s="89">
        <v>39.309615513592952</v>
      </c>
      <c r="H9" s="89">
        <v>39.816101606286963</v>
      </c>
      <c r="I9" s="89">
        <v>41.943735902453263</v>
      </c>
      <c r="J9" s="89">
        <v>46.193231387076708</v>
      </c>
      <c r="K9" s="89">
        <v>54.511749848170417</v>
      </c>
      <c r="L9" s="89">
        <v>52.9457039823982</v>
      </c>
      <c r="M9" s="89">
        <v>49.673653960909903</v>
      </c>
      <c r="N9" s="89">
        <v>49.01949426650058</v>
      </c>
      <c r="O9" s="89">
        <v>42.196402999999997</v>
      </c>
      <c r="P9" s="89">
        <v>33.986195000000002</v>
      </c>
      <c r="Q9" s="89">
        <v>31.446362361617044</v>
      </c>
      <c r="R9" s="89">
        <v>31.604851660000001</v>
      </c>
      <c r="S9" s="89">
        <v>32.369148000000003</v>
      </c>
      <c r="T9" s="89">
        <v>31.979093281964499</v>
      </c>
      <c r="U9" s="89">
        <v>32.505252752875499</v>
      </c>
      <c r="V9" s="89">
        <v>33.202672503180501</v>
      </c>
      <c r="W9" s="182">
        <v>31.230469939797302</v>
      </c>
      <c r="X9" s="182">
        <v>32.231355585174455</v>
      </c>
      <c r="Y9" s="182">
        <v>31.652649411462718</v>
      </c>
      <c r="Z9" s="182">
        <v>34.055833580958783</v>
      </c>
      <c r="AA9" s="182">
        <v>35.302518070123966</v>
      </c>
      <c r="AB9" s="182">
        <v>32.996300522042588</v>
      </c>
      <c r="AC9" s="182">
        <v>38.615968612383234</v>
      </c>
      <c r="AD9" s="182">
        <v>37.955235446690274</v>
      </c>
      <c r="AE9" s="182">
        <v>45.499941608712483</v>
      </c>
      <c r="AF9" s="89">
        <v>41.574155228603502</v>
      </c>
      <c r="AG9" s="89">
        <v>44.801826695310709</v>
      </c>
      <c r="AH9" s="89" t="s">
        <v>11</v>
      </c>
      <c r="AI9" s="89" t="s">
        <v>11</v>
      </c>
      <c r="AJ9" s="89" t="s">
        <v>11</v>
      </c>
      <c r="AK9" s="89" t="s">
        <v>11</v>
      </c>
      <c r="AL9" s="89" t="s">
        <v>11</v>
      </c>
      <c r="AM9" s="89" t="s">
        <v>11</v>
      </c>
      <c r="AN9" s="89" t="s">
        <v>11</v>
      </c>
      <c r="AO9" s="89" t="s">
        <v>11</v>
      </c>
    </row>
    <row r="10" spans="1:41" x14ac:dyDescent="0.2">
      <c r="A10" s="2"/>
      <c r="B10" s="11" t="s">
        <v>206</v>
      </c>
      <c r="C10" s="11"/>
      <c r="D10" s="89">
        <v>144.61906414846109</v>
      </c>
      <c r="E10" s="89">
        <v>162.99470726533832</v>
      </c>
      <c r="F10" s="89">
        <v>200.78347604331319</v>
      </c>
      <c r="G10" s="89">
        <v>238.51503852234219</v>
      </c>
      <c r="H10" s="89">
        <v>257.38353230334644</v>
      </c>
      <c r="I10" s="89">
        <v>258.49649268339272</v>
      </c>
      <c r="J10" s="89">
        <v>268.75362275371094</v>
      </c>
      <c r="K10" s="89">
        <v>273.65098957307578</v>
      </c>
      <c r="L10" s="89">
        <v>301.81869646105673</v>
      </c>
      <c r="M10" s="89">
        <v>323.75404414428465</v>
      </c>
      <c r="N10" s="89">
        <v>352.31838639072237</v>
      </c>
      <c r="O10" s="89">
        <v>353.24252437146419</v>
      </c>
      <c r="P10" s="89">
        <v>351.72467525705889</v>
      </c>
      <c r="Q10" s="89">
        <v>400.45035833576634</v>
      </c>
      <c r="R10" s="89">
        <v>374.60165452826453</v>
      </c>
      <c r="S10" s="89">
        <v>392.50579553589404</v>
      </c>
      <c r="T10" s="89">
        <v>440.96909550777434</v>
      </c>
      <c r="U10" s="89">
        <v>456.42514808070729</v>
      </c>
      <c r="V10" s="89">
        <v>474.48485663119374</v>
      </c>
      <c r="W10" s="182">
        <v>473.19230369116235</v>
      </c>
      <c r="X10" s="182">
        <v>459.45848369404558</v>
      </c>
      <c r="Y10" s="182">
        <v>486.78432932018825</v>
      </c>
      <c r="Z10" s="182">
        <v>538.68416081943155</v>
      </c>
      <c r="AA10" s="182">
        <v>563.05329558258802</v>
      </c>
      <c r="AB10" s="182">
        <v>648.44418051811283</v>
      </c>
      <c r="AC10" s="182">
        <v>756.27252922312971</v>
      </c>
      <c r="AD10" s="182">
        <v>791.15159547383473</v>
      </c>
      <c r="AE10" s="182">
        <v>809.30597562634034</v>
      </c>
      <c r="AF10" s="89">
        <v>795.97666847841867</v>
      </c>
      <c r="AG10" s="89">
        <v>782.78833839668471</v>
      </c>
      <c r="AH10" s="89" t="s">
        <v>11</v>
      </c>
      <c r="AI10" s="89" t="s">
        <v>11</v>
      </c>
      <c r="AJ10" s="89" t="s">
        <v>11</v>
      </c>
      <c r="AK10" s="89" t="s">
        <v>11</v>
      </c>
      <c r="AL10" s="89" t="s">
        <v>11</v>
      </c>
      <c r="AM10" s="89" t="s">
        <v>11</v>
      </c>
      <c r="AN10" s="89" t="s">
        <v>11</v>
      </c>
      <c r="AO10" s="89" t="s">
        <v>11</v>
      </c>
    </row>
    <row r="11" spans="1:41" x14ac:dyDescent="0.2">
      <c r="A11" s="2"/>
      <c r="B11" s="11" t="s">
        <v>412</v>
      </c>
      <c r="C11" s="11"/>
      <c r="D11" s="89">
        <v>134.67813869617959</v>
      </c>
      <c r="E11" s="89">
        <v>145.66653756570361</v>
      </c>
      <c r="F11" s="89">
        <v>179.73073163988397</v>
      </c>
      <c r="G11" s="89">
        <v>187.03498678667714</v>
      </c>
      <c r="H11" s="89">
        <v>209.21460654454592</v>
      </c>
      <c r="I11" s="89">
        <v>223.43601534319478</v>
      </c>
      <c r="J11" s="89">
        <v>211.3301941064492</v>
      </c>
      <c r="K11" s="89">
        <v>238.4840954674811</v>
      </c>
      <c r="L11" s="89">
        <v>250.13035364889916</v>
      </c>
      <c r="M11" s="89">
        <v>256.9848217073324</v>
      </c>
      <c r="N11" s="89">
        <v>276.38533991522036</v>
      </c>
      <c r="O11" s="89">
        <v>275.42693194908173</v>
      </c>
      <c r="P11" s="89">
        <v>263.823653279518</v>
      </c>
      <c r="Q11" s="89">
        <v>285.26270191322914</v>
      </c>
      <c r="R11" s="89">
        <v>272.60800232998099</v>
      </c>
      <c r="S11" s="89">
        <v>262.83412437972976</v>
      </c>
      <c r="T11" s="89">
        <v>275.15174569999999</v>
      </c>
      <c r="U11" s="89">
        <v>274.69133599999998</v>
      </c>
      <c r="V11" s="89">
        <v>270.98415499999999</v>
      </c>
      <c r="W11" s="182">
        <v>265.83265956431774</v>
      </c>
      <c r="X11" s="182">
        <v>245.33979327181453</v>
      </c>
      <c r="Y11" s="182">
        <v>249.45593869751826</v>
      </c>
      <c r="Z11" s="182">
        <v>246.10813411904124</v>
      </c>
      <c r="AA11" s="182">
        <v>280.48186818812445</v>
      </c>
      <c r="AB11" s="182">
        <v>314.05966977594096</v>
      </c>
      <c r="AC11" s="182">
        <v>319.01967980102575</v>
      </c>
      <c r="AD11" s="182">
        <v>313.3720340977805</v>
      </c>
      <c r="AE11" s="182">
        <v>335.75941754363822</v>
      </c>
      <c r="AF11" s="89">
        <v>328.30126329304812</v>
      </c>
      <c r="AG11" s="89">
        <v>321.02951182305014</v>
      </c>
      <c r="AH11" s="89" t="s">
        <v>11</v>
      </c>
      <c r="AI11" s="89" t="s">
        <v>11</v>
      </c>
      <c r="AJ11" s="89" t="s">
        <v>11</v>
      </c>
      <c r="AK11" s="89" t="s">
        <v>11</v>
      </c>
      <c r="AL11" s="89" t="s">
        <v>11</v>
      </c>
      <c r="AM11" s="89" t="s">
        <v>11</v>
      </c>
      <c r="AN11" s="89" t="s">
        <v>11</v>
      </c>
      <c r="AO11" s="89" t="s">
        <v>11</v>
      </c>
    </row>
    <row r="12" spans="1:41" x14ac:dyDescent="0.2">
      <c r="A12" s="2"/>
      <c r="B12" s="11" t="s">
        <v>484</v>
      </c>
      <c r="C12" s="11"/>
      <c r="D12" s="89" t="s">
        <v>11</v>
      </c>
      <c r="E12" s="89" t="s">
        <v>11</v>
      </c>
      <c r="F12" s="89" t="s">
        <v>11</v>
      </c>
      <c r="G12" s="89" t="s">
        <v>11</v>
      </c>
      <c r="H12" s="89" t="s">
        <v>11</v>
      </c>
      <c r="I12" s="89" t="s">
        <v>11</v>
      </c>
      <c r="J12" s="89" t="s">
        <v>11</v>
      </c>
      <c r="K12" s="89" t="s">
        <v>11</v>
      </c>
      <c r="L12" s="89" t="s">
        <v>11</v>
      </c>
      <c r="M12" s="89" t="s">
        <v>11</v>
      </c>
      <c r="N12" s="89" t="s">
        <v>11</v>
      </c>
      <c r="O12" s="89" t="s">
        <v>11</v>
      </c>
      <c r="P12" s="89" t="s">
        <v>11</v>
      </c>
      <c r="Q12" s="89" t="s">
        <v>11</v>
      </c>
      <c r="R12" s="89" t="s">
        <v>11</v>
      </c>
      <c r="S12" s="89" t="s">
        <v>11</v>
      </c>
      <c r="T12" s="89" t="s">
        <v>11</v>
      </c>
      <c r="U12" s="89" t="s">
        <v>11</v>
      </c>
      <c r="V12" s="89" t="s">
        <v>11</v>
      </c>
      <c r="W12" s="89" t="s">
        <v>11</v>
      </c>
      <c r="X12" s="89" t="s">
        <v>11</v>
      </c>
      <c r="Y12" s="89" t="s">
        <v>11</v>
      </c>
      <c r="Z12" s="89" t="s">
        <v>11</v>
      </c>
      <c r="AA12" s="89" t="s">
        <v>11</v>
      </c>
      <c r="AB12" s="89" t="s">
        <v>11</v>
      </c>
      <c r="AC12" s="89" t="s">
        <v>11</v>
      </c>
      <c r="AD12" s="89" t="s">
        <v>11</v>
      </c>
      <c r="AE12" s="89" t="s">
        <v>11</v>
      </c>
      <c r="AF12" s="89" t="s">
        <v>11</v>
      </c>
      <c r="AG12" s="89" t="s">
        <v>11</v>
      </c>
      <c r="AH12" s="89">
        <v>95.583015457344445</v>
      </c>
      <c r="AI12" s="89">
        <v>131.00297398055108</v>
      </c>
      <c r="AJ12" s="89">
        <v>123.04359958857795</v>
      </c>
      <c r="AK12" s="89">
        <v>125.998185401545</v>
      </c>
      <c r="AL12" s="89">
        <v>127.45158367534825</v>
      </c>
      <c r="AM12" s="89">
        <v>128.55556244460601</v>
      </c>
      <c r="AN12" s="89">
        <v>165.40859599999999</v>
      </c>
      <c r="AO12" s="89">
        <v>179.475649</v>
      </c>
    </row>
    <row r="13" spans="1:41" x14ac:dyDescent="0.2">
      <c r="A13" s="2"/>
      <c r="B13" s="11" t="s">
        <v>187</v>
      </c>
      <c r="C13" s="11"/>
      <c r="D13" s="89" t="s">
        <v>11</v>
      </c>
      <c r="E13" s="89" t="s">
        <v>11</v>
      </c>
      <c r="F13" s="89" t="s">
        <v>11</v>
      </c>
      <c r="G13" s="89" t="s">
        <v>11</v>
      </c>
      <c r="H13" s="89" t="s">
        <v>11</v>
      </c>
      <c r="I13" s="89" t="s">
        <v>11</v>
      </c>
      <c r="J13" s="89" t="s">
        <v>11</v>
      </c>
      <c r="K13" s="89" t="s">
        <v>11</v>
      </c>
      <c r="L13" s="89" t="s">
        <v>11</v>
      </c>
      <c r="M13" s="89" t="s">
        <v>11</v>
      </c>
      <c r="N13" s="89" t="s">
        <v>11</v>
      </c>
      <c r="O13" s="89" t="s">
        <v>11</v>
      </c>
      <c r="P13" s="89" t="s">
        <v>11</v>
      </c>
      <c r="Q13" s="89" t="s">
        <v>11</v>
      </c>
      <c r="R13" s="89" t="s">
        <v>11</v>
      </c>
      <c r="S13" s="89" t="s">
        <v>11</v>
      </c>
      <c r="T13" s="89" t="s">
        <v>11</v>
      </c>
      <c r="U13" s="89" t="s">
        <v>11</v>
      </c>
      <c r="V13" s="89" t="s">
        <v>11</v>
      </c>
      <c r="W13" s="89" t="s">
        <v>11</v>
      </c>
      <c r="X13" s="89" t="s">
        <v>11</v>
      </c>
      <c r="Y13" s="89" t="s">
        <v>11</v>
      </c>
      <c r="Z13" s="89" t="s">
        <v>11</v>
      </c>
      <c r="AA13" s="89" t="s">
        <v>11</v>
      </c>
      <c r="AB13" s="89" t="s">
        <v>11</v>
      </c>
      <c r="AC13" s="89" t="s">
        <v>11</v>
      </c>
      <c r="AD13" s="89" t="s">
        <v>11</v>
      </c>
      <c r="AE13" s="89" t="s">
        <v>11</v>
      </c>
      <c r="AF13" s="89" t="s">
        <v>11</v>
      </c>
      <c r="AG13" s="89" t="s">
        <v>11</v>
      </c>
      <c r="AH13" s="89">
        <v>304.68829425593509</v>
      </c>
      <c r="AI13" s="89">
        <v>299.46404365082003</v>
      </c>
      <c r="AJ13" s="89">
        <v>306.87918739963283</v>
      </c>
      <c r="AK13" s="89">
        <v>316.93176816414058</v>
      </c>
      <c r="AL13" s="89">
        <v>283.37378482456688</v>
      </c>
      <c r="AM13" s="89">
        <v>325.20421991901912</v>
      </c>
      <c r="AN13" s="89">
        <v>284.65347032</v>
      </c>
      <c r="AO13" s="89">
        <v>329.97474698000002</v>
      </c>
    </row>
    <row r="14" spans="1:41" x14ac:dyDescent="0.2">
      <c r="A14" s="2"/>
      <c r="B14" s="11" t="s">
        <v>205</v>
      </c>
      <c r="C14" s="11"/>
      <c r="D14" s="89" t="s">
        <v>11</v>
      </c>
      <c r="E14" s="89" t="s">
        <v>11</v>
      </c>
      <c r="F14" s="89" t="s">
        <v>11</v>
      </c>
      <c r="G14" s="89" t="s">
        <v>11</v>
      </c>
      <c r="H14" s="89" t="s">
        <v>11</v>
      </c>
      <c r="I14" s="89" t="s">
        <v>11</v>
      </c>
      <c r="J14" s="89" t="s">
        <v>11</v>
      </c>
      <c r="K14" s="89" t="s">
        <v>11</v>
      </c>
      <c r="L14" s="89" t="s">
        <v>11</v>
      </c>
      <c r="M14" s="89" t="s">
        <v>11</v>
      </c>
      <c r="N14" s="89" t="s">
        <v>11</v>
      </c>
      <c r="O14" s="89" t="s">
        <v>11</v>
      </c>
      <c r="P14" s="89" t="s">
        <v>11</v>
      </c>
      <c r="Q14" s="89" t="s">
        <v>11</v>
      </c>
      <c r="R14" s="89" t="s">
        <v>11</v>
      </c>
      <c r="S14" s="89" t="s">
        <v>11</v>
      </c>
      <c r="T14" s="89" t="s">
        <v>11</v>
      </c>
      <c r="U14" s="89" t="s">
        <v>11</v>
      </c>
      <c r="V14" s="89" t="s">
        <v>11</v>
      </c>
      <c r="W14" s="89" t="s">
        <v>11</v>
      </c>
      <c r="X14" s="89" t="s">
        <v>11</v>
      </c>
      <c r="Y14" s="89" t="s">
        <v>11</v>
      </c>
      <c r="Z14" s="89" t="s">
        <v>11</v>
      </c>
      <c r="AA14" s="89" t="s">
        <v>11</v>
      </c>
      <c r="AB14" s="89" t="s">
        <v>11</v>
      </c>
      <c r="AC14" s="89" t="s">
        <v>11</v>
      </c>
      <c r="AD14" s="89" t="s">
        <v>11</v>
      </c>
      <c r="AE14" s="89" t="s">
        <v>11</v>
      </c>
      <c r="AF14" s="89" t="s">
        <v>11</v>
      </c>
      <c r="AG14" s="89" t="s">
        <v>11</v>
      </c>
      <c r="AH14" s="89">
        <v>850.84286966292382</v>
      </c>
      <c r="AI14" s="89">
        <v>892.25820458145972</v>
      </c>
      <c r="AJ14" s="89">
        <v>942.86430611041851</v>
      </c>
      <c r="AK14" s="89">
        <v>975.47327961126746</v>
      </c>
      <c r="AL14" s="89">
        <v>983.58019928378792</v>
      </c>
      <c r="AM14" s="89">
        <v>1108.0963141563088</v>
      </c>
      <c r="AN14" s="89">
        <v>1088.2200418358955</v>
      </c>
      <c r="AO14" s="89">
        <v>1176.7794156950683</v>
      </c>
    </row>
    <row r="15" spans="1:41" x14ac:dyDescent="0.2">
      <c r="A15" s="2"/>
      <c r="B15" s="2" t="s">
        <v>326</v>
      </c>
      <c r="C15" s="11"/>
      <c r="D15" s="88">
        <v>306.42410621112936</v>
      </c>
      <c r="E15" s="88">
        <v>341.47426982105242</v>
      </c>
      <c r="F15" s="88">
        <v>416.80440797302788</v>
      </c>
      <c r="G15" s="88">
        <v>464.85964082261228</v>
      </c>
      <c r="H15" s="88">
        <v>506.41424045417932</v>
      </c>
      <c r="I15" s="88">
        <v>523.87624392904081</v>
      </c>
      <c r="J15" s="88">
        <v>526.27704824723685</v>
      </c>
      <c r="K15" s="88">
        <v>566.64683488872731</v>
      </c>
      <c r="L15" s="88">
        <v>604.89475409235411</v>
      </c>
      <c r="M15" s="88">
        <v>630.41251981252697</v>
      </c>
      <c r="N15" s="88">
        <v>677.72322057244332</v>
      </c>
      <c r="O15" s="88">
        <v>670.86585932054595</v>
      </c>
      <c r="P15" s="88">
        <v>649.5345235365769</v>
      </c>
      <c r="Q15" s="88">
        <v>717.15942261061252</v>
      </c>
      <c r="R15" s="88">
        <v>678.81450851824547</v>
      </c>
      <c r="S15" s="88">
        <v>687.70906791562379</v>
      </c>
      <c r="T15" s="88">
        <v>748.09993448973887</v>
      </c>
      <c r="U15" s="88">
        <v>763.62173683358276</v>
      </c>
      <c r="V15" s="88">
        <v>778.67168413437423</v>
      </c>
      <c r="W15" s="90">
        <v>770.25543319527742</v>
      </c>
      <c r="X15" s="90">
        <v>737.02963255103464</v>
      </c>
      <c r="Y15" s="90">
        <v>767.89291742916919</v>
      </c>
      <c r="Z15" s="90">
        <v>818.8481285194315</v>
      </c>
      <c r="AA15" s="90">
        <v>878.83768184083647</v>
      </c>
      <c r="AB15" s="90">
        <v>995.50015081609638</v>
      </c>
      <c r="AC15" s="90">
        <v>1113.9081776365388</v>
      </c>
      <c r="AD15" s="90">
        <v>1142.4788650183054</v>
      </c>
      <c r="AE15" s="90">
        <v>1190.5653347786911</v>
      </c>
      <c r="AF15" s="90">
        <v>1165.8520870000702</v>
      </c>
      <c r="AG15" s="90">
        <v>1148.6196769150456</v>
      </c>
      <c r="AH15" s="87">
        <v>1251.1141793762033</v>
      </c>
      <c r="AI15" s="87">
        <v>1322.7252222128309</v>
      </c>
      <c r="AJ15" s="87">
        <v>1372.7870930986292</v>
      </c>
      <c r="AK15" s="87">
        <v>1418.4032331769531</v>
      </c>
      <c r="AL15" s="87">
        <v>1394.4055677837032</v>
      </c>
      <c r="AM15" s="87">
        <v>1561.856096519934</v>
      </c>
      <c r="AN15" s="87">
        <v>1538.2821081558955</v>
      </c>
      <c r="AO15" s="87">
        <v>1686.2298116750685</v>
      </c>
    </row>
    <row r="16" spans="1:41" x14ac:dyDescent="0.2">
      <c r="A16" s="2" t="s">
        <v>204</v>
      </c>
      <c r="B16" s="11"/>
      <c r="C16" s="11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AF16" s="663"/>
      <c r="AG16" s="663"/>
      <c r="AH16" s="663"/>
      <c r="AI16" s="663"/>
    </row>
    <row r="17" spans="1:41" x14ac:dyDescent="0.2">
      <c r="A17" s="2" t="s">
        <v>203</v>
      </c>
      <c r="B17" s="2"/>
      <c r="C17" s="11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AF17" s="49"/>
      <c r="AG17" s="49"/>
      <c r="AH17" s="49"/>
      <c r="AI17" s="49"/>
    </row>
    <row r="18" spans="1:41" x14ac:dyDescent="0.2">
      <c r="A18" s="2"/>
      <c r="B18" s="55" t="s">
        <v>202</v>
      </c>
      <c r="C18" s="55"/>
      <c r="D18" s="89">
        <v>13.548589088954584</v>
      </c>
      <c r="E18" s="89">
        <v>13.884116773874316</v>
      </c>
      <c r="F18" s="89">
        <v>14.419192448872577</v>
      </c>
      <c r="G18" s="89">
        <v>15.108180867746995</v>
      </c>
      <c r="H18" s="89">
        <v>13.715829336026259</v>
      </c>
      <c r="I18" s="89">
        <v>13.04214501510574</v>
      </c>
      <c r="J18" s="89">
        <v>12.353908698001083</v>
      </c>
      <c r="K18" s="89">
        <v>17.630122593963993</v>
      </c>
      <c r="L18" s="89">
        <v>16.361355796338845</v>
      </c>
      <c r="M18" s="89">
        <v>22.352089249999999</v>
      </c>
      <c r="N18" s="89">
        <v>25.379569685877087</v>
      </c>
      <c r="O18" s="89">
        <v>22.26</v>
      </c>
      <c r="P18" s="89">
        <v>18.86</v>
      </c>
      <c r="Q18" s="89">
        <v>17.28</v>
      </c>
      <c r="R18" s="89">
        <v>15.65555</v>
      </c>
      <c r="S18" s="89">
        <v>13.3584</v>
      </c>
      <c r="T18" s="89">
        <v>13.4862</v>
      </c>
      <c r="U18" s="89">
        <v>13.828950000000001</v>
      </c>
      <c r="V18" s="89">
        <v>14.0235</v>
      </c>
      <c r="W18" s="89" t="s">
        <v>11</v>
      </c>
      <c r="X18" s="89" t="s">
        <v>11</v>
      </c>
      <c r="Y18" s="89" t="s">
        <v>11</v>
      </c>
      <c r="Z18" s="89" t="s">
        <v>11</v>
      </c>
      <c r="AA18" s="89" t="s">
        <v>11</v>
      </c>
      <c r="AB18" s="89" t="s">
        <v>11</v>
      </c>
      <c r="AC18" s="89" t="s">
        <v>11</v>
      </c>
      <c r="AD18" s="89" t="s">
        <v>11</v>
      </c>
      <c r="AE18" s="89" t="s">
        <v>11</v>
      </c>
      <c r="AF18" s="89" t="s">
        <v>11</v>
      </c>
      <c r="AG18" s="89" t="s">
        <v>11</v>
      </c>
      <c r="AH18" s="89" t="s">
        <v>11</v>
      </c>
      <c r="AI18" s="89" t="s">
        <v>11</v>
      </c>
      <c r="AJ18" s="89" t="s">
        <v>11</v>
      </c>
      <c r="AK18" s="89" t="s">
        <v>11</v>
      </c>
      <c r="AL18" s="89" t="s">
        <v>11</v>
      </c>
      <c r="AM18" s="89" t="s">
        <v>11</v>
      </c>
      <c r="AN18" s="89" t="s">
        <v>11</v>
      </c>
      <c r="AO18" s="89" t="s">
        <v>11</v>
      </c>
    </row>
    <row r="19" spans="1:41" x14ac:dyDescent="0.2">
      <c r="A19" s="2"/>
      <c r="B19" s="11" t="s">
        <v>201</v>
      </c>
      <c r="C19" s="11"/>
      <c r="D19" s="89">
        <v>12.557314277534083</v>
      </c>
      <c r="E19" s="89">
        <v>17.898908216136196</v>
      </c>
      <c r="F19" s="89">
        <v>20.746007840958146</v>
      </c>
      <c r="G19" s="89">
        <v>23.119834645845955</v>
      </c>
      <c r="H19" s="89">
        <v>24.925672270260701</v>
      </c>
      <c r="I19" s="89">
        <v>27.620090887347526</v>
      </c>
      <c r="J19" s="89">
        <v>32.30422268907563</v>
      </c>
      <c r="K19" s="89">
        <v>35.438627254206416</v>
      </c>
      <c r="L19" s="89">
        <v>35.261348186059344</v>
      </c>
      <c r="M19" s="89">
        <v>26.043564710909902</v>
      </c>
      <c r="N19" s="89">
        <v>22.285324580623485</v>
      </c>
      <c r="O19" s="89">
        <v>17.734017999999995</v>
      </c>
      <c r="P19" s="89">
        <v>12.702299999999999</v>
      </c>
      <c r="Q19" s="89">
        <v>10.949281361617047</v>
      </c>
      <c r="R19" s="89">
        <v>9.9531726599999999</v>
      </c>
      <c r="S19" s="89">
        <v>13.138245999999999</v>
      </c>
      <c r="T19" s="89">
        <v>13.041030999999998</v>
      </c>
      <c r="U19" s="89">
        <v>12.934719999999999</v>
      </c>
      <c r="V19" s="89">
        <v>13.346</v>
      </c>
      <c r="W19" s="89" t="s">
        <v>11</v>
      </c>
      <c r="X19" s="89" t="s">
        <v>11</v>
      </c>
      <c r="Y19" s="89" t="s">
        <v>11</v>
      </c>
      <c r="Z19" s="89" t="s">
        <v>11</v>
      </c>
      <c r="AA19" s="89" t="s">
        <v>11</v>
      </c>
      <c r="AB19" s="89" t="s">
        <v>11</v>
      </c>
      <c r="AC19" s="89" t="s">
        <v>11</v>
      </c>
      <c r="AD19" s="89" t="s">
        <v>11</v>
      </c>
      <c r="AE19" s="89" t="s">
        <v>11</v>
      </c>
      <c r="AF19" s="89" t="s">
        <v>11</v>
      </c>
      <c r="AG19" s="89" t="s">
        <v>11</v>
      </c>
      <c r="AH19" s="89" t="s">
        <v>11</v>
      </c>
      <c r="AI19" s="89" t="s">
        <v>11</v>
      </c>
      <c r="AJ19" s="89" t="s">
        <v>11</v>
      </c>
      <c r="AK19" s="89" t="s">
        <v>11</v>
      </c>
      <c r="AL19" s="89" t="s">
        <v>11</v>
      </c>
      <c r="AM19" s="89" t="s">
        <v>11</v>
      </c>
      <c r="AN19" s="89" t="s">
        <v>11</v>
      </c>
      <c r="AO19" s="89" t="s">
        <v>11</v>
      </c>
    </row>
    <row r="20" spans="1:41" x14ac:dyDescent="0.2">
      <c r="A20" s="2"/>
      <c r="B20" s="2" t="s">
        <v>173</v>
      </c>
      <c r="C20" s="2"/>
      <c r="D20" s="88">
        <v>26.105903366488668</v>
      </c>
      <c r="E20" s="88">
        <v>31.78302499001051</v>
      </c>
      <c r="F20" s="88">
        <v>35.165200289830722</v>
      </c>
      <c r="G20" s="88">
        <v>38.22801551359295</v>
      </c>
      <c r="H20" s="88">
        <v>38.641501606286958</v>
      </c>
      <c r="I20" s="88">
        <v>40.662235902453268</v>
      </c>
      <c r="J20" s="88">
        <v>44.658131387076715</v>
      </c>
      <c r="K20" s="88">
        <v>53.068749848170413</v>
      </c>
      <c r="L20" s="88">
        <v>51.622703982398193</v>
      </c>
      <c r="M20" s="88">
        <v>48.395653960909897</v>
      </c>
      <c r="N20" s="88">
        <v>47.664894266500568</v>
      </c>
      <c r="O20" s="88">
        <v>39.994017999999997</v>
      </c>
      <c r="P20" s="88">
        <v>31.5623</v>
      </c>
      <c r="Q20" s="88">
        <v>28.229281361617048</v>
      </c>
      <c r="R20" s="88">
        <v>25.608722659999998</v>
      </c>
      <c r="S20" s="88">
        <v>26.496645999999998</v>
      </c>
      <c r="T20" s="88">
        <v>26.527231</v>
      </c>
      <c r="U20" s="88">
        <v>26.763669999999998</v>
      </c>
      <c r="V20" s="88">
        <v>27.369500000000002</v>
      </c>
      <c r="W20" s="89" t="s">
        <v>11</v>
      </c>
      <c r="X20" s="89" t="s">
        <v>11</v>
      </c>
      <c r="Y20" s="89" t="s">
        <v>11</v>
      </c>
      <c r="Z20" s="89" t="s">
        <v>11</v>
      </c>
      <c r="AA20" s="89" t="s">
        <v>11</v>
      </c>
      <c r="AB20" s="89" t="s">
        <v>11</v>
      </c>
      <c r="AC20" s="89" t="s">
        <v>11</v>
      </c>
      <c r="AD20" s="89" t="s">
        <v>11</v>
      </c>
      <c r="AE20" s="89" t="s">
        <v>11</v>
      </c>
      <c r="AF20" s="89" t="s">
        <v>11</v>
      </c>
      <c r="AG20" s="89" t="s">
        <v>11</v>
      </c>
      <c r="AH20" s="89" t="s">
        <v>11</v>
      </c>
      <c r="AI20" s="89" t="s">
        <v>11</v>
      </c>
      <c r="AJ20" s="89" t="s">
        <v>11</v>
      </c>
      <c r="AK20" s="89" t="s">
        <v>11</v>
      </c>
      <c r="AL20" s="89" t="s">
        <v>11</v>
      </c>
      <c r="AM20" s="89" t="s">
        <v>11</v>
      </c>
      <c r="AN20" s="89" t="s">
        <v>11</v>
      </c>
      <c r="AO20" s="89" t="s">
        <v>11</v>
      </c>
    </row>
    <row r="21" spans="1:41" x14ac:dyDescent="0.2">
      <c r="A21" s="2" t="s">
        <v>200</v>
      </c>
      <c r="B21" s="11"/>
      <c r="C21" s="11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89" t="s">
        <v>11</v>
      </c>
      <c r="X21" s="89" t="s">
        <v>11</v>
      </c>
      <c r="Y21" s="89" t="s">
        <v>11</v>
      </c>
      <c r="Z21" s="89" t="s">
        <v>11</v>
      </c>
      <c r="AA21" s="89" t="s">
        <v>11</v>
      </c>
      <c r="AB21" s="89" t="s">
        <v>11</v>
      </c>
      <c r="AC21" s="89" t="s">
        <v>11</v>
      </c>
      <c r="AD21" s="89" t="s">
        <v>11</v>
      </c>
      <c r="AE21" s="89" t="s">
        <v>11</v>
      </c>
      <c r="AF21" s="89" t="s">
        <v>11</v>
      </c>
      <c r="AG21" s="89" t="s">
        <v>11</v>
      </c>
      <c r="AH21" s="89" t="s">
        <v>11</v>
      </c>
      <c r="AI21" s="89" t="s">
        <v>11</v>
      </c>
      <c r="AJ21" s="89" t="s">
        <v>11</v>
      </c>
      <c r="AK21" s="89" t="s">
        <v>11</v>
      </c>
      <c r="AL21" s="89" t="s">
        <v>11</v>
      </c>
      <c r="AM21" s="89" t="s">
        <v>11</v>
      </c>
      <c r="AN21" s="89" t="s">
        <v>11</v>
      </c>
      <c r="AO21" s="89" t="s">
        <v>11</v>
      </c>
    </row>
    <row r="22" spans="1:41" x14ac:dyDescent="0.2">
      <c r="A22" s="2"/>
      <c r="B22" s="11" t="s">
        <v>401</v>
      </c>
      <c r="C22" s="11"/>
      <c r="D22" s="89">
        <v>10</v>
      </c>
      <c r="E22" s="89">
        <v>10.4</v>
      </c>
      <c r="F22" s="89">
        <v>12.199999999999998</v>
      </c>
      <c r="G22" s="89">
        <v>14.6</v>
      </c>
      <c r="H22" s="89">
        <v>17</v>
      </c>
      <c r="I22" s="89">
        <v>16.699999999999996</v>
      </c>
      <c r="J22" s="89">
        <v>15.95</v>
      </c>
      <c r="K22" s="89">
        <v>24</v>
      </c>
      <c r="L22" s="89">
        <v>25.488133000000001</v>
      </c>
      <c r="M22" s="89">
        <v>29.284500000000001</v>
      </c>
      <c r="N22" s="89">
        <v>32.669499999999999</v>
      </c>
      <c r="O22" s="89">
        <v>30.892679999999999</v>
      </c>
      <c r="P22" s="89">
        <v>28.242522000000001</v>
      </c>
      <c r="Q22" s="89">
        <v>32.293448627762622</v>
      </c>
      <c r="R22" s="89">
        <v>26.070513877140606</v>
      </c>
      <c r="S22" s="89">
        <v>23.493839149408316</v>
      </c>
      <c r="T22" s="89">
        <v>27.144708114650847</v>
      </c>
      <c r="U22" s="89">
        <v>22.619739857237704</v>
      </c>
      <c r="V22" s="89">
        <v>24.129763086318075</v>
      </c>
      <c r="W22" s="89" t="s">
        <v>11</v>
      </c>
      <c r="X22" s="89" t="s">
        <v>11</v>
      </c>
      <c r="Y22" s="89" t="s">
        <v>11</v>
      </c>
      <c r="Z22" s="89" t="s">
        <v>11</v>
      </c>
      <c r="AA22" s="89" t="s">
        <v>11</v>
      </c>
      <c r="AB22" s="89" t="s">
        <v>11</v>
      </c>
      <c r="AC22" s="89" t="s">
        <v>11</v>
      </c>
      <c r="AD22" s="89" t="s">
        <v>11</v>
      </c>
      <c r="AE22" s="89" t="s">
        <v>11</v>
      </c>
      <c r="AF22" s="89" t="s">
        <v>11</v>
      </c>
      <c r="AG22" s="89" t="s">
        <v>11</v>
      </c>
      <c r="AH22" s="89" t="s">
        <v>11</v>
      </c>
      <c r="AI22" s="89" t="s">
        <v>11</v>
      </c>
      <c r="AJ22" s="89" t="s">
        <v>11</v>
      </c>
      <c r="AK22" s="89" t="s">
        <v>11</v>
      </c>
      <c r="AL22" s="89" t="s">
        <v>11</v>
      </c>
      <c r="AM22" s="89" t="s">
        <v>11</v>
      </c>
      <c r="AN22" s="89" t="s">
        <v>11</v>
      </c>
      <c r="AO22" s="89" t="s">
        <v>11</v>
      </c>
    </row>
    <row r="23" spans="1:41" x14ac:dyDescent="0.2">
      <c r="A23" s="2"/>
      <c r="B23" s="11" t="s">
        <v>413</v>
      </c>
      <c r="C23" s="11"/>
      <c r="D23" s="89">
        <v>36.47906414846112</v>
      </c>
      <c r="E23" s="89">
        <v>39.394707265338297</v>
      </c>
      <c r="F23" s="89">
        <v>39.683476043313178</v>
      </c>
      <c r="G23" s="89">
        <v>42.306521360015445</v>
      </c>
      <c r="H23" s="89">
        <v>42.353332303346455</v>
      </c>
      <c r="I23" s="89">
        <v>40.386706861290278</v>
      </c>
      <c r="J23" s="89">
        <v>41.489922753710943</v>
      </c>
      <c r="K23" s="89">
        <v>40.951735519506762</v>
      </c>
      <c r="L23" s="89">
        <v>43.679071686354376</v>
      </c>
      <c r="M23" s="89">
        <v>45.361484835030552</v>
      </c>
      <c r="N23" s="89">
        <v>48.251222299388999</v>
      </c>
      <c r="O23" s="89">
        <v>49.235213095723012</v>
      </c>
      <c r="P23" s="89">
        <v>50.302599999999998</v>
      </c>
      <c r="Q23" s="89">
        <v>69.563254341560651</v>
      </c>
      <c r="R23" s="89">
        <v>60.160378662625703</v>
      </c>
      <c r="S23" s="89">
        <v>65.942987131176807</v>
      </c>
      <c r="T23" s="89">
        <v>73.306499319998139</v>
      </c>
      <c r="U23" s="89">
        <v>84.671578271917255</v>
      </c>
      <c r="V23" s="89">
        <v>90.317560944106589</v>
      </c>
      <c r="W23" s="89" t="s">
        <v>11</v>
      </c>
      <c r="X23" s="89" t="s">
        <v>11</v>
      </c>
      <c r="Y23" s="89" t="s">
        <v>11</v>
      </c>
      <c r="Z23" s="89" t="s">
        <v>11</v>
      </c>
      <c r="AA23" s="89" t="s">
        <v>11</v>
      </c>
      <c r="AB23" s="89" t="s">
        <v>11</v>
      </c>
      <c r="AC23" s="89" t="s">
        <v>11</v>
      </c>
      <c r="AD23" s="89" t="s">
        <v>11</v>
      </c>
      <c r="AE23" s="89" t="s">
        <v>11</v>
      </c>
      <c r="AF23" s="89" t="s">
        <v>11</v>
      </c>
      <c r="AG23" s="89" t="s">
        <v>11</v>
      </c>
      <c r="AH23" s="89" t="s">
        <v>11</v>
      </c>
      <c r="AI23" s="89" t="s">
        <v>11</v>
      </c>
      <c r="AJ23" s="89" t="s">
        <v>11</v>
      </c>
      <c r="AK23" s="89" t="s">
        <v>11</v>
      </c>
      <c r="AL23" s="89" t="s">
        <v>11</v>
      </c>
      <c r="AM23" s="89" t="s">
        <v>11</v>
      </c>
      <c r="AN23" s="89" t="s">
        <v>11</v>
      </c>
      <c r="AO23" s="89" t="s">
        <v>11</v>
      </c>
    </row>
    <row r="24" spans="1:41" x14ac:dyDescent="0.2">
      <c r="A24" s="2"/>
      <c r="B24" s="11" t="s">
        <v>199</v>
      </c>
      <c r="C24" s="11"/>
      <c r="D24" s="89">
        <v>18</v>
      </c>
      <c r="E24" s="89">
        <v>17.899999999999999</v>
      </c>
      <c r="F24" s="89">
        <v>24.2</v>
      </c>
      <c r="G24" s="89">
        <v>29.3</v>
      </c>
      <c r="H24" s="89">
        <v>33.799999999999997</v>
      </c>
      <c r="I24" s="89">
        <v>34.120106132075485</v>
      </c>
      <c r="J24" s="89">
        <v>35.17</v>
      </c>
      <c r="K24" s="89">
        <v>29.282662721893487</v>
      </c>
      <c r="L24" s="89">
        <v>28.392708799999998</v>
      </c>
      <c r="M24" s="89">
        <v>30.898049799999995</v>
      </c>
      <c r="N24" s="89">
        <v>30.240332067490293</v>
      </c>
      <c r="O24" s="89">
        <v>23.61975</v>
      </c>
      <c r="P24" s="89">
        <v>22.015000000000001</v>
      </c>
      <c r="Q24" s="89">
        <v>25.951331126403712</v>
      </c>
      <c r="R24" s="89">
        <v>23.976933963419029</v>
      </c>
      <c r="S24" s="89">
        <v>22.744814850381232</v>
      </c>
      <c r="T24" s="89">
        <v>29.737802535341032</v>
      </c>
      <c r="U24" s="89">
        <v>24.780570652452948</v>
      </c>
      <c r="V24" s="89">
        <v>26.434844200744802</v>
      </c>
      <c r="W24" s="89" t="s">
        <v>11</v>
      </c>
      <c r="X24" s="89" t="s">
        <v>11</v>
      </c>
      <c r="Y24" s="89" t="s">
        <v>11</v>
      </c>
      <c r="Z24" s="89" t="s">
        <v>11</v>
      </c>
      <c r="AA24" s="89" t="s">
        <v>11</v>
      </c>
      <c r="AB24" s="89" t="s">
        <v>11</v>
      </c>
      <c r="AC24" s="89" t="s">
        <v>11</v>
      </c>
      <c r="AD24" s="89" t="s">
        <v>11</v>
      </c>
      <c r="AE24" s="89" t="s">
        <v>11</v>
      </c>
      <c r="AF24" s="89" t="s">
        <v>11</v>
      </c>
      <c r="AG24" s="89" t="s">
        <v>11</v>
      </c>
      <c r="AH24" s="89" t="s">
        <v>11</v>
      </c>
      <c r="AI24" s="89" t="s">
        <v>11</v>
      </c>
      <c r="AJ24" s="89" t="s">
        <v>11</v>
      </c>
      <c r="AK24" s="89" t="s">
        <v>11</v>
      </c>
      <c r="AL24" s="89" t="s">
        <v>11</v>
      </c>
      <c r="AM24" s="89" t="s">
        <v>11</v>
      </c>
      <c r="AN24" s="89" t="s">
        <v>11</v>
      </c>
      <c r="AO24" s="89" t="s">
        <v>11</v>
      </c>
    </row>
    <row r="25" spans="1:41" x14ac:dyDescent="0.2">
      <c r="A25" s="2"/>
      <c r="B25" s="11" t="s">
        <v>198</v>
      </c>
      <c r="C25" s="11"/>
      <c r="D25" s="89">
        <v>3.5000000000000004</v>
      </c>
      <c r="E25" s="89">
        <v>4.2000000000000011</v>
      </c>
      <c r="F25" s="89">
        <v>4.2</v>
      </c>
      <c r="G25" s="89">
        <v>3.1</v>
      </c>
      <c r="H25" s="89">
        <v>4</v>
      </c>
      <c r="I25" s="89">
        <v>4.3</v>
      </c>
      <c r="J25" s="89">
        <v>5.0700000000000012</v>
      </c>
      <c r="K25" s="89">
        <v>8.0263157894736832</v>
      </c>
      <c r="L25" s="89">
        <v>5.7774912</v>
      </c>
      <c r="M25" s="89">
        <v>6.1570704000000003</v>
      </c>
      <c r="N25" s="89">
        <v>5.1655475761974738</v>
      </c>
      <c r="O25" s="89">
        <v>8.6942700000000013</v>
      </c>
      <c r="P25" s="89">
        <v>8.3427509999999998</v>
      </c>
      <c r="Q25" s="89">
        <v>10.031042343769522</v>
      </c>
      <c r="R25" s="89">
        <v>9.3431360000000012</v>
      </c>
      <c r="S25" s="89">
        <v>9.4493080000000003</v>
      </c>
      <c r="T25" s="89">
        <v>11.371079999999999</v>
      </c>
      <c r="U25" s="89">
        <v>10.829600000000001</v>
      </c>
      <c r="V25" s="89">
        <v>13.9305</v>
      </c>
      <c r="W25" s="89" t="s">
        <v>11</v>
      </c>
      <c r="X25" s="89" t="s">
        <v>11</v>
      </c>
      <c r="Y25" s="89" t="s">
        <v>11</v>
      </c>
      <c r="Z25" s="89" t="s">
        <v>11</v>
      </c>
      <c r="AA25" s="89" t="s">
        <v>11</v>
      </c>
      <c r="AB25" s="89" t="s">
        <v>11</v>
      </c>
      <c r="AC25" s="89" t="s">
        <v>11</v>
      </c>
      <c r="AD25" s="89" t="s">
        <v>11</v>
      </c>
      <c r="AE25" s="89" t="s">
        <v>11</v>
      </c>
      <c r="AF25" s="89" t="s">
        <v>11</v>
      </c>
      <c r="AG25" s="89" t="s">
        <v>11</v>
      </c>
      <c r="AH25" s="89" t="s">
        <v>11</v>
      </c>
      <c r="AI25" s="89" t="s">
        <v>11</v>
      </c>
      <c r="AJ25" s="89" t="s">
        <v>11</v>
      </c>
      <c r="AK25" s="89" t="s">
        <v>11</v>
      </c>
      <c r="AL25" s="89" t="s">
        <v>11</v>
      </c>
      <c r="AM25" s="89" t="s">
        <v>11</v>
      </c>
      <c r="AN25" s="89" t="s">
        <v>11</v>
      </c>
      <c r="AO25" s="89" t="s">
        <v>11</v>
      </c>
    </row>
    <row r="26" spans="1:41" x14ac:dyDescent="0.2">
      <c r="A26" s="2"/>
      <c r="B26" s="11" t="s">
        <v>197</v>
      </c>
      <c r="C26" s="11"/>
      <c r="D26" s="89">
        <v>3.6000000000000005</v>
      </c>
      <c r="E26" s="89">
        <v>3.7</v>
      </c>
      <c r="F26" s="89">
        <v>4.0000000000000009</v>
      </c>
      <c r="G26" s="89">
        <v>4.4000000000000004</v>
      </c>
      <c r="H26" s="89">
        <v>4.4000000000000004</v>
      </c>
      <c r="I26" s="89">
        <v>4.5060646900269541</v>
      </c>
      <c r="J26" s="89">
        <v>5.339999999999999</v>
      </c>
      <c r="K26" s="89">
        <v>5</v>
      </c>
      <c r="L26" s="89">
        <v>9.0280578476082312</v>
      </c>
      <c r="M26" s="89">
        <v>7.6875915701834261</v>
      </c>
      <c r="N26" s="89">
        <v>8.7587622210097109</v>
      </c>
      <c r="O26" s="89">
        <v>10.193959999999999</v>
      </c>
      <c r="P26" s="89">
        <v>9.4123259999999984</v>
      </c>
      <c r="Q26" s="89">
        <v>10.984171139661941</v>
      </c>
      <c r="R26" s="89">
        <v>9.9510919039621548</v>
      </c>
      <c r="S26" s="89">
        <v>9.4397283347429362</v>
      </c>
      <c r="T26" s="89">
        <v>11.48086730723821</v>
      </c>
      <c r="U26" s="89">
        <v>9.567029814000044</v>
      </c>
      <c r="V26" s="89">
        <v>10.461212995999336</v>
      </c>
      <c r="W26" s="89" t="s">
        <v>11</v>
      </c>
      <c r="X26" s="89" t="s">
        <v>11</v>
      </c>
      <c r="Y26" s="89" t="s">
        <v>11</v>
      </c>
      <c r="Z26" s="89" t="s">
        <v>11</v>
      </c>
      <c r="AA26" s="89" t="s">
        <v>11</v>
      </c>
      <c r="AB26" s="89" t="s">
        <v>11</v>
      </c>
      <c r="AC26" s="89" t="s">
        <v>11</v>
      </c>
      <c r="AD26" s="89" t="s">
        <v>11</v>
      </c>
      <c r="AE26" s="89" t="s">
        <v>11</v>
      </c>
      <c r="AF26" s="89" t="s">
        <v>11</v>
      </c>
      <c r="AG26" s="89" t="s">
        <v>11</v>
      </c>
      <c r="AH26" s="89" t="s">
        <v>11</v>
      </c>
      <c r="AI26" s="89" t="s">
        <v>11</v>
      </c>
      <c r="AJ26" s="89" t="s">
        <v>11</v>
      </c>
      <c r="AK26" s="89" t="s">
        <v>11</v>
      </c>
      <c r="AL26" s="89" t="s">
        <v>11</v>
      </c>
      <c r="AM26" s="89" t="s">
        <v>11</v>
      </c>
      <c r="AN26" s="89" t="s">
        <v>11</v>
      </c>
      <c r="AO26" s="89" t="s">
        <v>11</v>
      </c>
    </row>
    <row r="27" spans="1:41" x14ac:dyDescent="0.2">
      <c r="A27" s="2"/>
      <c r="B27" s="11" t="s">
        <v>196</v>
      </c>
      <c r="C27" s="11"/>
      <c r="D27" s="89">
        <v>7.7</v>
      </c>
      <c r="E27" s="89">
        <v>10.999999999999998</v>
      </c>
      <c r="F27" s="89">
        <v>13.3</v>
      </c>
      <c r="G27" s="89">
        <v>14.685507162326742</v>
      </c>
      <c r="H27" s="89">
        <v>14.2</v>
      </c>
      <c r="I27" s="89">
        <v>14</v>
      </c>
      <c r="J27" s="89">
        <v>14.339999999999996</v>
      </c>
      <c r="K27" s="89">
        <v>14.614275542201854</v>
      </c>
      <c r="L27" s="89">
        <v>13.503836047094115</v>
      </c>
      <c r="M27" s="89">
        <v>9.8851992780705888</v>
      </c>
      <c r="N27" s="89">
        <v>8.6380823346336424</v>
      </c>
      <c r="O27" s="89">
        <v>10.160001127941177</v>
      </c>
      <c r="P27" s="89">
        <v>8.2316202970588233</v>
      </c>
      <c r="Q27" s="89">
        <v>9.7034523750079149</v>
      </c>
      <c r="R27" s="89">
        <v>8.7040837678863756</v>
      </c>
      <c r="S27" s="89">
        <v>8.2568010590856229</v>
      </c>
      <c r="T27" s="89">
        <v>10.042157356661622</v>
      </c>
      <c r="U27" s="89">
        <v>8.3681499190824358</v>
      </c>
      <c r="V27" s="89">
        <v>8.9267814878799996</v>
      </c>
      <c r="W27" s="89" t="s">
        <v>11</v>
      </c>
      <c r="X27" s="89" t="s">
        <v>11</v>
      </c>
      <c r="Y27" s="89" t="s">
        <v>11</v>
      </c>
      <c r="Z27" s="89" t="s">
        <v>11</v>
      </c>
      <c r="AA27" s="89" t="s">
        <v>11</v>
      </c>
      <c r="AB27" s="89" t="s">
        <v>11</v>
      </c>
      <c r="AC27" s="89" t="s">
        <v>11</v>
      </c>
      <c r="AD27" s="89" t="s">
        <v>11</v>
      </c>
      <c r="AE27" s="89" t="s">
        <v>11</v>
      </c>
      <c r="AF27" s="89" t="s">
        <v>11</v>
      </c>
      <c r="AG27" s="89" t="s">
        <v>11</v>
      </c>
      <c r="AH27" s="89" t="s">
        <v>11</v>
      </c>
      <c r="AI27" s="89" t="s">
        <v>11</v>
      </c>
      <c r="AJ27" s="89" t="s">
        <v>11</v>
      </c>
      <c r="AK27" s="89" t="s">
        <v>11</v>
      </c>
      <c r="AL27" s="89" t="s">
        <v>11</v>
      </c>
      <c r="AM27" s="89" t="s">
        <v>11</v>
      </c>
      <c r="AN27" s="89" t="s">
        <v>11</v>
      </c>
      <c r="AO27" s="89" t="s">
        <v>11</v>
      </c>
    </row>
    <row r="28" spans="1:41" x14ac:dyDescent="0.2">
      <c r="A28" s="2"/>
      <c r="B28" s="11" t="s">
        <v>195</v>
      </c>
      <c r="C28" s="11"/>
      <c r="D28" s="89">
        <v>52</v>
      </c>
      <c r="E28" s="89">
        <v>64.400000000000006</v>
      </c>
      <c r="F28" s="89">
        <v>89.9</v>
      </c>
      <c r="G28" s="89">
        <v>108.4</v>
      </c>
      <c r="H28" s="89">
        <v>123</v>
      </c>
      <c r="I28" s="89">
        <v>124.1</v>
      </c>
      <c r="J28" s="89">
        <v>128.57</v>
      </c>
      <c r="K28" s="89">
        <v>127.5</v>
      </c>
      <c r="L28" s="89">
        <v>148.50839788000002</v>
      </c>
      <c r="M28" s="89">
        <v>166.270148261</v>
      </c>
      <c r="N28" s="89">
        <v>193.80493989200221</v>
      </c>
      <c r="O28" s="89">
        <v>197.28550414780003</v>
      </c>
      <c r="P28" s="89">
        <v>199.48104896000004</v>
      </c>
      <c r="Q28" s="89">
        <v>220.3968023816</v>
      </c>
      <c r="R28" s="89">
        <v>217.0813633532307</v>
      </c>
      <c r="S28" s="89">
        <v>234.73658601109909</v>
      </c>
      <c r="T28" s="89">
        <v>259.66104187388459</v>
      </c>
      <c r="U28" s="89">
        <v>277.41613756601691</v>
      </c>
      <c r="V28" s="89">
        <v>286.33556065363018</v>
      </c>
      <c r="W28" s="89" t="s">
        <v>11</v>
      </c>
      <c r="X28" s="89" t="s">
        <v>11</v>
      </c>
      <c r="Y28" s="89" t="s">
        <v>11</v>
      </c>
      <c r="Z28" s="89" t="s">
        <v>11</v>
      </c>
      <c r="AA28" s="89" t="s">
        <v>11</v>
      </c>
      <c r="AB28" s="89" t="s">
        <v>11</v>
      </c>
      <c r="AC28" s="89" t="s">
        <v>11</v>
      </c>
      <c r="AD28" s="89" t="s">
        <v>11</v>
      </c>
      <c r="AE28" s="89" t="s">
        <v>11</v>
      </c>
      <c r="AF28" s="89" t="s">
        <v>11</v>
      </c>
      <c r="AG28" s="89" t="s">
        <v>11</v>
      </c>
      <c r="AH28" s="89" t="s">
        <v>11</v>
      </c>
      <c r="AI28" s="89" t="s">
        <v>11</v>
      </c>
      <c r="AJ28" s="89" t="s">
        <v>11</v>
      </c>
      <c r="AK28" s="89" t="s">
        <v>11</v>
      </c>
      <c r="AL28" s="89" t="s">
        <v>11</v>
      </c>
      <c r="AM28" s="89" t="s">
        <v>11</v>
      </c>
      <c r="AN28" s="89" t="s">
        <v>11</v>
      </c>
      <c r="AO28" s="89" t="s">
        <v>11</v>
      </c>
    </row>
    <row r="29" spans="1:41" x14ac:dyDescent="0.2">
      <c r="A29" s="2"/>
      <c r="B29" s="2" t="s">
        <v>173</v>
      </c>
      <c r="C29" s="2"/>
      <c r="D29" s="88">
        <v>131.27906414846112</v>
      </c>
      <c r="E29" s="88">
        <v>150.99470726533832</v>
      </c>
      <c r="F29" s="88">
        <v>187.48347604331317</v>
      </c>
      <c r="G29" s="88">
        <v>216.79202852234221</v>
      </c>
      <c r="H29" s="88">
        <v>238.75333230334644</v>
      </c>
      <c r="I29" s="88">
        <v>238.1128776833927</v>
      </c>
      <c r="J29" s="88">
        <v>245.92992275371094</v>
      </c>
      <c r="K29" s="88">
        <v>249.37498957307579</v>
      </c>
      <c r="L29" s="88">
        <v>274.37769646105676</v>
      </c>
      <c r="M29" s="88">
        <v>295.54404414428461</v>
      </c>
      <c r="N29" s="88">
        <v>327.52838639072229</v>
      </c>
      <c r="O29" s="88">
        <v>330.08137837146421</v>
      </c>
      <c r="P29" s="88">
        <v>326.02786825705886</v>
      </c>
      <c r="Q29" s="88">
        <v>378.92350233576633</v>
      </c>
      <c r="R29" s="88">
        <v>355.28750152826456</v>
      </c>
      <c r="S29" s="88">
        <v>374.06406453589398</v>
      </c>
      <c r="T29" s="88">
        <v>422.74415650777445</v>
      </c>
      <c r="U29" s="88">
        <v>438.25280608070727</v>
      </c>
      <c r="V29" s="88">
        <v>460.53622336867898</v>
      </c>
      <c r="W29" s="89" t="s">
        <v>11</v>
      </c>
      <c r="X29" s="89" t="s">
        <v>11</v>
      </c>
      <c r="Y29" s="89" t="s">
        <v>11</v>
      </c>
      <c r="Z29" s="89" t="s">
        <v>11</v>
      </c>
      <c r="AA29" s="89" t="s">
        <v>11</v>
      </c>
      <c r="AB29" s="89" t="s">
        <v>11</v>
      </c>
      <c r="AC29" s="89" t="s">
        <v>11</v>
      </c>
      <c r="AD29" s="89" t="s">
        <v>11</v>
      </c>
      <c r="AE29" s="89" t="s">
        <v>11</v>
      </c>
      <c r="AF29" s="89" t="s">
        <v>11</v>
      </c>
      <c r="AG29" s="89" t="s">
        <v>11</v>
      </c>
      <c r="AH29" s="89" t="s">
        <v>11</v>
      </c>
      <c r="AI29" s="89" t="s">
        <v>11</v>
      </c>
      <c r="AJ29" s="89" t="s">
        <v>11</v>
      </c>
      <c r="AK29" s="89" t="s">
        <v>11</v>
      </c>
      <c r="AL29" s="89" t="s">
        <v>11</v>
      </c>
      <c r="AM29" s="89" t="s">
        <v>11</v>
      </c>
      <c r="AN29" s="89" t="s">
        <v>11</v>
      </c>
      <c r="AO29" s="89" t="s">
        <v>11</v>
      </c>
    </row>
    <row r="30" spans="1:41" x14ac:dyDescent="0.2">
      <c r="A30" s="2" t="s">
        <v>194</v>
      </c>
      <c r="B30" s="11"/>
      <c r="C30" s="11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646"/>
      <c r="X30" s="646"/>
      <c r="Y30" s="646"/>
      <c r="Z30" s="646"/>
      <c r="AA30" s="646"/>
      <c r="AB30" s="646"/>
      <c r="AC30" s="646"/>
      <c r="AD30" s="646"/>
      <c r="AE30" s="646"/>
      <c r="AF30" s="646"/>
      <c r="AG30" s="646"/>
      <c r="AH30" s="646"/>
      <c r="AI30" s="646"/>
      <c r="AJ30" s="646"/>
      <c r="AK30" s="646"/>
      <c r="AL30" s="646"/>
      <c r="AM30" s="646"/>
      <c r="AN30" s="646"/>
      <c r="AO30" s="646"/>
    </row>
    <row r="31" spans="1:41" x14ac:dyDescent="0.2">
      <c r="A31" s="2" t="s">
        <v>193</v>
      </c>
      <c r="B31" s="11"/>
      <c r="C31" s="11"/>
      <c r="D31" s="87">
        <v>18.179188857480824</v>
      </c>
      <c r="E31" s="87">
        <v>18.934488152029409</v>
      </c>
      <c r="F31" s="87">
        <v>15.314026003313296</v>
      </c>
      <c r="G31" s="87">
        <v>15.68260081558677</v>
      </c>
      <c r="H31" s="87">
        <v>14.559785042543661</v>
      </c>
      <c r="I31" s="87">
        <v>17.736220472440941</v>
      </c>
      <c r="J31" s="87">
        <v>14.345754716981132</v>
      </c>
      <c r="K31" s="87">
        <v>20.072666294019008</v>
      </c>
      <c r="L31" s="87">
        <v>17.344672876887678</v>
      </c>
      <c r="M31" s="87">
        <v>14.02658571723239</v>
      </c>
      <c r="N31" s="87">
        <v>15.346346183824652</v>
      </c>
      <c r="O31" s="87">
        <v>16.440000000000001</v>
      </c>
      <c r="P31" s="87">
        <v>16.22</v>
      </c>
      <c r="Q31" s="87">
        <v>15.49769566731783</v>
      </c>
      <c r="R31" s="87">
        <v>16.896439999999998</v>
      </c>
      <c r="S31" s="87">
        <v>16.378239999999998</v>
      </c>
      <c r="T31" s="87">
        <v>19.090880000000002</v>
      </c>
      <c r="U31" s="87">
        <v>19.829249999999998</v>
      </c>
      <c r="V31" s="87">
        <v>19.445</v>
      </c>
      <c r="W31" s="89" t="s">
        <v>11</v>
      </c>
      <c r="X31" s="89" t="s">
        <v>11</v>
      </c>
      <c r="Y31" s="89" t="s">
        <v>11</v>
      </c>
      <c r="Z31" s="89" t="s">
        <v>11</v>
      </c>
      <c r="AA31" s="89" t="s">
        <v>11</v>
      </c>
      <c r="AB31" s="89" t="s">
        <v>11</v>
      </c>
      <c r="AC31" s="89" t="s">
        <v>11</v>
      </c>
      <c r="AD31" s="89" t="s">
        <v>11</v>
      </c>
      <c r="AE31" s="89" t="s">
        <v>11</v>
      </c>
      <c r="AF31" s="89" t="s">
        <v>11</v>
      </c>
      <c r="AG31" s="89" t="s">
        <v>11</v>
      </c>
      <c r="AH31" s="89" t="s">
        <v>11</v>
      </c>
      <c r="AI31" s="89" t="s">
        <v>11</v>
      </c>
      <c r="AJ31" s="89" t="s">
        <v>11</v>
      </c>
      <c r="AK31" s="89" t="s">
        <v>11</v>
      </c>
      <c r="AL31" s="89" t="s">
        <v>11</v>
      </c>
      <c r="AM31" s="89" t="s">
        <v>11</v>
      </c>
      <c r="AN31" s="89" t="s">
        <v>11</v>
      </c>
      <c r="AO31" s="89" t="s">
        <v>11</v>
      </c>
    </row>
    <row r="32" spans="1:41" x14ac:dyDescent="0.2">
      <c r="A32" s="2" t="s">
        <v>192</v>
      </c>
      <c r="B32" s="11"/>
      <c r="C32" s="11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646"/>
      <c r="X32" s="646"/>
      <c r="Y32" s="646"/>
      <c r="Z32" s="646"/>
      <c r="AA32" s="646"/>
      <c r="AB32" s="646"/>
      <c r="AC32" s="646"/>
      <c r="AD32" s="646"/>
      <c r="AE32" s="646"/>
      <c r="AF32" s="646"/>
      <c r="AG32" s="646"/>
      <c r="AH32" s="646"/>
      <c r="AI32" s="646"/>
      <c r="AJ32" s="646"/>
      <c r="AK32" s="646"/>
      <c r="AL32" s="646"/>
      <c r="AM32" s="646"/>
      <c r="AN32" s="646"/>
      <c r="AO32" s="646"/>
    </row>
    <row r="33" spans="1:41" x14ac:dyDescent="0.2">
      <c r="A33" s="2"/>
      <c r="B33" s="11" t="s">
        <v>191</v>
      </c>
      <c r="C33" s="11"/>
      <c r="D33" s="89">
        <v>1.1895</v>
      </c>
      <c r="E33" s="89">
        <v>1.1895</v>
      </c>
      <c r="F33" s="89">
        <v>2.6219052631578945</v>
      </c>
      <c r="G33" s="89">
        <v>2.8369333333333335</v>
      </c>
      <c r="H33" s="89">
        <v>2.8704999999999998</v>
      </c>
      <c r="I33" s="89">
        <v>2.904438867862432</v>
      </c>
      <c r="J33" s="89">
        <v>2.3061279733307183</v>
      </c>
      <c r="K33" s="89">
        <v>2.74</v>
      </c>
      <c r="L33" s="89">
        <v>1.8029406323529411</v>
      </c>
      <c r="M33" s="89">
        <v>1.4484041652407977</v>
      </c>
      <c r="N33" s="89">
        <v>1.6857957095025868</v>
      </c>
      <c r="O33" s="89">
        <v>1.2519879976019999</v>
      </c>
      <c r="P33" s="89">
        <v>1.333024</v>
      </c>
      <c r="Q33" s="89">
        <v>1.1113499999999998</v>
      </c>
      <c r="R33" s="89">
        <v>0.77388630000000003</v>
      </c>
      <c r="S33" s="89">
        <v>0.26123699999999994</v>
      </c>
      <c r="T33" s="89">
        <v>0.45</v>
      </c>
      <c r="U33" s="89">
        <v>0.35</v>
      </c>
      <c r="V33" s="89">
        <v>0.24705000000000002</v>
      </c>
      <c r="W33" s="89" t="s">
        <v>11</v>
      </c>
      <c r="X33" s="89" t="s">
        <v>11</v>
      </c>
      <c r="Y33" s="89" t="s">
        <v>11</v>
      </c>
      <c r="Z33" s="89" t="s">
        <v>11</v>
      </c>
      <c r="AA33" s="89" t="s">
        <v>11</v>
      </c>
      <c r="AB33" s="89" t="s">
        <v>11</v>
      </c>
      <c r="AC33" s="89" t="s">
        <v>11</v>
      </c>
      <c r="AD33" s="89" t="s">
        <v>11</v>
      </c>
      <c r="AE33" s="89" t="s">
        <v>11</v>
      </c>
      <c r="AF33" s="89" t="s">
        <v>11</v>
      </c>
      <c r="AG33" s="89" t="s">
        <v>11</v>
      </c>
      <c r="AH33" s="89" t="s">
        <v>11</v>
      </c>
      <c r="AI33" s="89" t="s">
        <v>11</v>
      </c>
      <c r="AJ33" s="89" t="s">
        <v>11</v>
      </c>
      <c r="AK33" s="89" t="s">
        <v>11</v>
      </c>
      <c r="AL33" s="89" t="s">
        <v>11</v>
      </c>
      <c r="AM33" s="89" t="s">
        <v>11</v>
      </c>
      <c r="AN33" s="89" t="s">
        <v>11</v>
      </c>
      <c r="AO33" s="89" t="s">
        <v>11</v>
      </c>
    </row>
    <row r="34" spans="1:41" x14ac:dyDescent="0.2">
      <c r="A34" s="2"/>
      <c r="B34" s="11" t="s">
        <v>190</v>
      </c>
      <c r="C34" s="11"/>
      <c r="D34" s="89">
        <v>1.3</v>
      </c>
      <c r="E34" s="89">
        <v>1.3</v>
      </c>
      <c r="F34" s="89">
        <v>2.2000000000000006</v>
      </c>
      <c r="G34" s="89">
        <v>3.1</v>
      </c>
      <c r="H34" s="89">
        <v>3.4</v>
      </c>
      <c r="I34" s="89">
        <v>3.4137651821862351</v>
      </c>
      <c r="J34" s="89">
        <v>4.7192622950819674</v>
      </c>
      <c r="K34" s="89">
        <v>6.1258957345971554</v>
      </c>
      <c r="L34" s="89">
        <v>6.652315999999999</v>
      </c>
      <c r="M34" s="89">
        <v>8.3049090409897328</v>
      </c>
      <c r="N34" s="89">
        <v>6.9317556327380343</v>
      </c>
      <c r="O34" s="89">
        <v>7.5083064000000004</v>
      </c>
      <c r="P34" s="89">
        <v>7.6481499999999993</v>
      </c>
      <c r="Q34" s="89">
        <v>6.9596</v>
      </c>
      <c r="R34" s="89">
        <v>6.8185919999999998</v>
      </c>
      <c r="S34" s="89">
        <v>5.8688700000000003</v>
      </c>
      <c r="T34" s="89">
        <v>5.6848000000000001</v>
      </c>
      <c r="U34" s="89">
        <v>5.2110000000000003</v>
      </c>
      <c r="V34" s="89">
        <v>5.202</v>
      </c>
      <c r="W34" s="89" t="s">
        <v>11</v>
      </c>
      <c r="X34" s="89" t="s">
        <v>11</v>
      </c>
      <c r="Y34" s="89" t="s">
        <v>11</v>
      </c>
      <c r="Z34" s="89" t="s">
        <v>11</v>
      </c>
      <c r="AA34" s="89" t="s">
        <v>11</v>
      </c>
      <c r="AB34" s="89" t="s">
        <v>11</v>
      </c>
      <c r="AC34" s="89" t="s">
        <v>11</v>
      </c>
      <c r="AD34" s="89" t="s">
        <v>11</v>
      </c>
      <c r="AE34" s="89" t="s">
        <v>11</v>
      </c>
      <c r="AF34" s="89" t="s">
        <v>11</v>
      </c>
      <c r="AG34" s="89" t="s">
        <v>11</v>
      </c>
      <c r="AH34" s="89" t="s">
        <v>11</v>
      </c>
      <c r="AI34" s="89" t="s">
        <v>11</v>
      </c>
      <c r="AJ34" s="89" t="s">
        <v>11</v>
      </c>
      <c r="AK34" s="89" t="s">
        <v>11</v>
      </c>
      <c r="AL34" s="89" t="s">
        <v>11</v>
      </c>
      <c r="AM34" s="89" t="s">
        <v>11</v>
      </c>
      <c r="AN34" s="89" t="s">
        <v>11</v>
      </c>
      <c r="AO34" s="89" t="s">
        <v>11</v>
      </c>
    </row>
    <row r="35" spans="1:41" x14ac:dyDescent="0.2">
      <c r="A35" s="2"/>
      <c r="B35" s="11" t="s">
        <v>189</v>
      </c>
      <c r="C35" s="11"/>
      <c r="D35" s="89">
        <v>12.400000000000002</v>
      </c>
      <c r="E35" s="89">
        <v>13.600000000000001</v>
      </c>
      <c r="F35" s="89">
        <v>13.4</v>
      </c>
      <c r="G35" s="89">
        <v>15.699999999999998</v>
      </c>
      <c r="H35" s="89">
        <v>17.100000000000001</v>
      </c>
      <c r="I35" s="89">
        <v>17.499999999999996</v>
      </c>
      <c r="J35" s="89">
        <v>14.83</v>
      </c>
      <c r="K35" s="89">
        <v>14.400000000000002</v>
      </c>
      <c r="L35" s="89">
        <v>14.912048500000006</v>
      </c>
      <c r="M35" s="89">
        <v>12.979989226474764</v>
      </c>
      <c r="N35" s="89">
        <v>11.803397548145274</v>
      </c>
      <c r="O35" s="89">
        <v>11.1887568</v>
      </c>
      <c r="P35" s="89">
        <v>11.759063351351351</v>
      </c>
      <c r="Q35" s="89">
        <v>10.036994594594594</v>
      </c>
      <c r="R35" s="89">
        <v>6.1682958783783777</v>
      </c>
      <c r="S35" s="89">
        <v>7.0327097297297287</v>
      </c>
      <c r="T35" s="89">
        <v>4.0625999999999998</v>
      </c>
      <c r="U35" s="89">
        <v>4.8221999999999996</v>
      </c>
      <c r="V35" s="89">
        <v>5.7060000000000004</v>
      </c>
      <c r="W35" s="89" t="s">
        <v>11</v>
      </c>
      <c r="X35" s="89" t="s">
        <v>11</v>
      </c>
      <c r="Y35" s="89" t="s">
        <v>11</v>
      </c>
      <c r="Z35" s="89" t="s">
        <v>11</v>
      </c>
      <c r="AA35" s="89" t="s">
        <v>11</v>
      </c>
      <c r="AB35" s="89" t="s">
        <v>11</v>
      </c>
      <c r="AC35" s="89" t="s">
        <v>11</v>
      </c>
      <c r="AD35" s="89" t="s">
        <v>11</v>
      </c>
      <c r="AE35" s="89" t="s">
        <v>11</v>
      </c>
      <c r="AF35" s="89" t="s">
        <v>11</v>
      </c>
      <c r="AG35" s="89" t="s">
        <v>11</v>
      </c>
      <c r="AH35" s="89" t="s">
        <v>11</v>
      </c>
      <c r="AI35" s="89" t="s">
        <v>11</v>
      </c>
      <c r="AJ35" s="89" t="s">
        <v>11</v>
      </c>
      <c r="AK35" s="89" t="s">
        <v>11</v>
      </c>
      <c r="AL35" s="89" t="s">
        <v>11</v>
      </c>
      <c r="AM35" s="89" t="s">
        <v>11</v>
      </c>
      <c r="AN35" s="89" t="s">
        <v>11</v>
      </c>
      <c r="AO35" s="89" t="s">
        <v>11</v>
      </c>
    </row>
    <row r="36" spans="1:41" x14ac:dyDescent="0.2">
      <c r="A36" s="2"/>
      <c r="B36" s="11" t="s">
        <v>414</v>
      </c>
      <c r="C36" s="11"/>
      <c r="D36" s="89">
        <v>6.2</v>
      </c>
      <c r="E36" s="89">
        <v>7.0999999999999988</v>
      </c>
      <c r="F36" s="89">
        <v>7</v>
      </c>
      <c r="G36" s="89">
        <v>8.1999999999999993</v>
      </c>
      <c r="H36" s="89">
        <v>8.4000000000000021</v>
      </c>
      <c r="I36" s="89">
        <v>8.4</v>
      </c>
      <c r="J36" s="89">
        <v>7.6599999999999993</v>
      </c>
      <c r="K36" s="89">
        <v>7.6</v>
      </c>
      <c r="L36" s="89">
        <v>3.8304101499999996</v>
      </c>
      <c r="M36" s="89">
        <v>3.4535952290818099</v>
      </c>
      <c r="N36" s="89">
        <v>3.4498018795738505</v>
      </c>
      <c r="O36" s="89">
        <v>2.3731636260679996</v>
      </c>
      <c r="P36" s="89">
        <v>2.2043470000000003</v>
      </c>
      <c r="Q36" s="89">
        <v>3.0756959999999998</v>
      </c>
      <c r="R36" s="89">
        <v>2.7476850000000002</v>
      </c>
      <c r="S36" s="89">
        <v>2.1341999999999999</v>
      </c>
      <c r="T36" s="89">
        <v>1.276</v>
      </c>
      <c r="U36" s="89">
        <v>1.1020000000000001</v>
      </c>
      <c r="V36" s="89">
        <v>1.2474000000000001</v>
      </c>
      <c r="W36" s="89" t="s">
        <v>11</v>
      </c>
      <c r="X36" s="89" t="s">
        <v>11</v>
      </c>
      <c r="Y36" s="89" t="s">
        <v>11</v>
      </c>
      <c r="Z36" s="89" t="s">
        <v>11</v>
      </c>
      <c r="AA36" s="89" t="s">
        <v>11</v>
      </c>
      <c r="AB36" s="89" t="s">
        <v>11</v>
      </c>
      <c r="AC36" s="89" t="s">
        <v>11</v>
      </c>
      <c r="AD36" s="89" t="s">
        <v>11</v>
      </c>
      <c r="AE36" s="89" t="s">
        <v>11</v>
      </c>
      <c r="AF36" s="89" t="s">
        <v>11</v>
      </c>
      <c r="AG36" s="89" t="s">
        <v>11</v>
      </c>
      <c r="AH36" s="89" t="s">
        <v>11</v>
      </c>
      <c r="AI36" s="89" t="s">
        <v>11</v>
      </c>
      <c r="AJ36" s="89" t="s">
        <v>11</v>
      </c>
      <c r="AK36" s="89" t="s">
        <v>11</v>
      </c>
      <c r="AL36" s="89" t="s">
        <v>11</v>
      </c>
      <c r="AM36" s="89" t="s">
        <v>11</v>
      </c>
      <c r="AN36" s="89" t="s">
        <v>11</v>
      </c>
      <c r="AO36" s="89" t="s">
        <v>11</v>
      </c>
    </row>
    <row r="37" spans="1:41" x14ac:dyDescent="0.2">
      <c r="A37" s="2"/>
      <c r="B37" s="11" t="s">
        <v>188</v>
      </c>
      <c r="C37" s="11"/>
      <c r="D37" s="89">
        <v>10.8</v>
      </c>
      <c r="E37" s="89">
        <v>10.700000000000001</v>
      </c>
      <c r="F37" s="89">
        <v>10.7</v>
      </c>
      <c r="G37" s="89">
        <v>9.8000000000000007</v>
      </c>
      <c r="H37" s="89">
        <v>9.6</v>
      </c>
      <c r="I37" s="89">
        <v>9.4</v>
      </c>
      <c r="J37" s="89">
        <v>9.16</v>
      </c>
      <c r="K37" s="89">
        <v>9.14</v>
      </c>
      <c r="L37" s="89">
        <v>9.0818626336439667</v>
      </c>
      <c r="M37" s="89">
        <v>7.9845629061218188</v>
      </c>
      <c r="N37" s="89">
        <v>10.344537045016711</v>
      </c>
      <c r="O37" s="89">
        <v>8.6852638619999993</v>
      </c>
      <c r="P37" s="89">
        <v>9.8153919999999992</v>
      </c>
      <c r="Q37" s="89">
        <v>7.4414049999999996</v>
      </c>
      <c r="R37" s="89">
        <v>5.3799107682692311</v>
      </c>
      <c r="S37" s="89">
        <v>4.3830103999999999</v>
      </c>
      <c r="T37" s="89">
        <v>5.1858000000000004</v>
      </c>
      <c r="U37" s="89">
        <v>4.524</v>
      </c>
      <c r="V37" s="89">
        <v>3.8333270000000002</v>
      </c>
      <c r="W37" s="89" t="s">
        <v>11</v>
      </c>
      <c r="X37" s="89" t="s">
        <v>11</v>
      </c>
      <c r="Y37" s="89" t="s">
        <v>11</v>
      </c>
      <c r="Z37" s="89" t="s">
        <v>11</v>
      </c>
      <c r="AA37" s="89" t="s">
        <v>11</v>
      </c>
      <c r="AB37" s="89" t="s">
        <v>11</v>
      </c>
      <c r="AC37" s="89" t="s">
        <v>11</v>
      </c>
      <c r="AD37" s="89" t="s">
        <v>11</v>
      </c>
      <c r="AE37" s="89" t="s">
        <v>11</v>
      </c>
      <c r="AF37" s="89" t="s">
        <v>11</v>
      </c>
      <c r="AG37" s="89" t="s">
        <v>11</v>
      </c>
      <c r="AH37" s="89" t="s">
        <v>11</v>
      </c>
      <c r="AI37" s="89" t="s">
        <v>11</v>
      </c>
      <c r="AJ37" s="89" t="s">
        <v>11</v>
      </c>
      <c r="AK37" s="89" t="s">
        <v>11</v>
      </c>
      <c r="AL37" s="89" t="s">
        <v>11</v>
      </c>
      <c r="AM37" s="89" t="s">
        <v>11</v>
      </c>
      <c r="AN37" s="89" t="s">
        <v>11</v>
      </c>
      <c r="AO37" s="89" t="s">
        <v>11</v>
      </c>
    </row>
    <row r="38" spans="1:41" x14ac:dyDescent="0.2">
      <c r="A38" s="2"/>
      <c r="B38" s="2" t="s">
        <v>173</v>
      </c>
      <c r="C38" s="2"/>
      <c r="D38" s="88">
        <v>31.889500000000002</v>
      </c>
      <c r="E38" s="88">
        <v>33.889499999999998</v>
      </c>
      <c r="F38" s="88">
        <v>35.921905263157896</v>
      </c>
      <c r="G38" s="88">
        <v>39.636933333333332</v>
      </c>
      <c r="H38" s="88">
        <v>41.3705</v>
      </c>
      <c r="I38" s="88">
        <v>41.618204050048661</v>
      </c>
      <c r="J38" s="88">
        <v>38.675390268412684</v>
      </c>
      <c r="K38" s="88">
        <v>40.005895734597161</v>
      </c>
      <c r="L38" s="88">
        <v>36.27957791599691</v>
      </c>
      <c r="M38" s="88">
        <v>34.171460567908923</v>
      </c>
      <c r="N38" s="88">
        <v>34.215287814976456</v>
      </c>
      <c r="O38" s="88">
        <v>31.007478685669998</v>
      </c>
      <c r="P38" s="88">
        <v>32.759976351351355</v>
      </c>
      <c r="Q38" s="88">
        <v>28.625045594594592</v>
      </c>
      <c r="R38" s="88">
        <v>21.888369946647607</v>
      </c>
      <c r="S38" s="88">
        <v>19.68002712972973</v>
      </c>
      <c r="T38" s="88">
        <v>16.659199999999998</v>
      </c>
      <c r="U38" s="88">
        <v>16.0092</v>
      </c>
      <c r="V38" s="87">
        <v>16.235776999999999</v>
      </c>
      <c r="W38" s="89" t="s">
        <v>11</v>
      </c>
      <c r="X38" s="89" t="s">
        <v>11</v>
      </c>
      <c r="Y38" s="89" t="s">
        <v>11</v>
      </c>
      <c r="Z38" s="89" t="s">
        <v>11</v>
      </c>
      <c r="AA38" s="89" t="s">
        <v>11</v>
      </c>
      <c r="AB38" s="89" t="s">
        <v>11</v>
      </c>
      <c r="AC38" s="89" t="s">
        <v>11</v>
      </c>
      <c r="AD38" s="89" t="s">
        <v>11</v>
      </c>
      <c r="AE38" s="89" t="s">
        <v>11</v>
      </c>
      <c r="AF38" s="89" t="s">
        <v>11</v>
      </c>
      <c r="AG38" s="89" t="s">
        <v>11</v>
      </c>
      <c r="AH38" s="89" t="s">
        <v>11</v>
      </c>
      <c r="AI38" s="89" t="s">
        <v>11</v>
      </c>
      <c r="AJ38" s="89" t="s">
        <v>11</v>
      </c>
      <c r="AK38" s="89" t="s">
        <v>11</v>
      </c>
      <c r="AL38" s="89" t="s">
        <v>11</v>
      </c>
      <c r="AM38" s="89" t="s">
        <v>11</v>
      </c>
      <c r="AN38" s="89" t="s">
        <v>11</v>
      </c>
      <c r="AO38" s="89" t="s">
        <v>11</v>
      </c>
    </row>
    <row r="39" spans="1:41" x14ac:dyDescent="0.2">
      <c r="A39" s="2" t="s">
        <v>187</v>
      </c>
      <c r="B39" s="2"/>
      <c r="C39" s="2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646"/>
      <c r="X39" s="646"/>
      <c r="Y39" s="646"/>
      <c r="Z39" s="646"/>
      <c r="AA39" s="646"/>
      <c r="AB39" s="646"/>
      <c r="AC39" s="646"/>
      <c r="AD39" s="646"/>
      <c r="AE39" s="646"/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</row>
    <row r="40" spans="1:41" x14ac:dyDescent="0.2">
      <c r="A40" s="2"/>
      <c r="B40" s="11" t="s">
        <v>186</v>
      </c>
      <c r="C40" s="11"/>
      <c r="D40" s="89">
        <v>6.8218676470588235</v>
      </c>
      <c r="E40" s="89">
        <v>6.3079999999999998</v>
      </c>
      <c r="F40" s="89">
        <v>8.6350588235294126</v>
      </c>
      <c r="G40" s="89">
        <v>7.8712105263157897</v>
      </c>
      <c r="H40" s="89">
        <v>9.0316836734693897</v>
      </c>
      <c r="I40" s="89">
        <v>9.8222222222222246</v>
      </c>
      <c r="J40" s="89">
        <v>8.8409895833333323</v>
      </c>
      <c r="K40" s="89">
        <v>8.8674698795180742</v>
      </c>
      <c r="L40" s="89">
        <v>9.9239995315698</v>
      </c>
      <c r="M40" s="89">
        <v>9.1644961256419251</v>
      </c>
      <c r="N40" s="89">
        <v>9.5443163311350876</v>
      </c>
      <c r="O40" s="89">
        <v>9.6271647932926818</v>
      </c>
      <c r="P40" s="89">
        <v>9.1666211000000004</v>
      </c>
      <c r="Q40" s="89">
        <v>8.5110729999999997</v>
      </c>
      <c r="R40" s="89">
        <v>8.0749999999999993</v>
      </c>
      <c r="S40" s="89">
        <v>6.4</v>
      </c>
      <c r="T40" s="89">
        <v>5.4</v>
      </c>
      <c r="U40" s="89">
        <v>5.9850000000000003</v>
      </c>
      <c r="V40" s="89">
        <v>5.2</v>
      </c>
      <c r="W40" s="89" t="s">
        <v>11</v>
      </c>
      <c r="X40" s="89" t="s">
        <v>11</v>
      </c>
      <c r="Y40" s="89" t="s">
        <v>11</v>
      </c>
      <c r="Z40" s="89" t="s">
        <v>11</v>
      </c>
      <c r="AA40" s="89" t="s">
        <v>11</v>
      </c>
      <c r="AB40" s="89" t="s">
        <v>11</v>
      </c>
      <c r="AC40" s="89" t="s">
        <v>11</v>
      </c>
      <c r="AD40" s="89" t="s">
        <v>11</v>
      </c>
      <c r="AE40" s="89" t="s">
        <v>11</v>
      </c>
      <c r="AF40" s="89" t="s">
        <v>11</v>
      </c>
      <c r="AG40" s="89" t="s">
        <v>11</v>
      </c>
      <c r="AH40" s="89" t="s">
        <v>11</v>
      </c>
      <c r="AI40" s="89" t="s">
        <v>11</v>
      </c>
      <c r="AJ40" s="89" t="s">
        <v>11</v>
      </c>
      <c r="AK40" s="89" t="s">
        <v>11</v>
      </c>
      <c r="AL40" s="89" t="s">
        <v>11</v>
      </c>
      <c r="AM40" s="89" t="s">
        <v>11</v>
      </c>
      <c r="AN40" s="89" t="s">
        <v>11</v>
      </c>
      <c r="AO40" s="89" t="s">
        <v>11</v>
      </c>
    </row>
    <row r="41" spans="1:41" x14ac:dyDescent="0.2">
      <c r="A41" s="2"/>
      <c r="B41" s="11" t="s">
        <v>185</v>
      </c>
      <c r="C41" s="11"/>
      <c r="D41" s="89" t="s">
        <v>11</v>
      </c>
      <c r="E41" s="89" t="s">
        <v>11</v>
      </c>
      <c r="F41" s="89" t="s">
        <v>11</v>
      </c>
      <c r="G41" s="89" t="s">
        <v>11</v>
      </c>
      <c r="H41" s="89" t="s">
        <v>11</v>
      </c>
      <c r="I41" s="89" t="s">
        <v>11</v>
      </c>
      <c r="J41" s="89" t="s">
        <v>11</v>
      </c>
      <c r="K41" s="89" t="s">
        <v>11</v>
      </c>
      <c r="L41" s="89" t="s">
        <v>11</v>
      </c>
      <c r="M41" s="89">
        <v>4.100292659605806</v>
      </c>
      <c r="N41" s="89">
        <v>4.434743113689632</v>
      </c>
      <c r="O41" s="89">
        <v>4.9683219999999997</v>
      </c>
      <c r="P41" s="89">
        <v>4.6682201999999995</v>
      </c>
      <c r="Q41" s="89">
        <v>4.8325662000000005</v>
      </c>
      <c r="R41" s="89">
        <v>4.2</v>
      </c>
      <c r="S41" s="89">
        <v>3.6</v>
      </c>
      <c r="T41" s="89">
        <v>3.99</v>
      </c>
      <c r="U41" s="89">
        <v>4.84</v>
      </c>
      <c r="V41" s="89">
        <v>4.62</v>
      </c>
      <c r="W41" s="89" t="s">
        <v>11</v>
      </c>
      <c r="X41" s="89" t="s">
        <v>11</v>
      </c>
      <c r="Y41" s="89" t="s">
        <v>11</v>
      </c>
      <c r="Z41" s="89" t="s">
        <v>11</v>
      </c>
      <c r="AA41" s="89" t="s">
        <v>11</v>
      </c>
      <c r="AB41" s="89" t="s">
        <v>11</v>
      </c>
      <c r="AC41" s="89" t="s">
        <v>11</v>
      </c>
      <c r="AD41" s="89" t="s">
        <v>11</v>
      </c>
      <c r="AE41" s="89" t="s">
        <v>11</v>
      </c>
      <c r="AF41" s="89" t="s">
        <v>11</v>
      </c>
      <c r="AG41" s="89" t="s">
        <v>11</v>
      </c>
      <c r="AH41" s="89" t="s">
        <v>11</v>
      </c>
      <c r="AI41" s="89" t="s">
        <v>11</v>
      </c>
      <c r="AJ41" s="89" t="s">
        <v>11</v>
      </c>
      <c r="AK41" s="89" t="s">
        <v>11</v>
      </c>
      <c r="AL41" s="89" t="s">
        <v>11</v>
      </c>
      <c r="AM41" s="89" t="s">
        <v>11</v>
      </c>
      <c r="AN41" s="89" t="s">
        <v>11</v>
      </c>
      <c r="AO41" s="89" t="s">
        <v>11</v>
      </c>
    </row>
    <row r="42" spans="1:41" x14ac:dyDescent="0.2">
      <c r="A42" s="2"/>
      <c r="B42" s="11" t="s">
        <v>184</v>
      </c>
      <c r="C42" s="11"/>
      <c r="D42" s="89" t="s">
        <v>11</v>
      </c>
      <c r="E42" s="89" t="s">
        <v>11</v>
      </c>
      <c r="F42" s="89" t="s">
        <v>11</v>
      </c>
      <c r="G42" s="89" t="s">
        <v>11</v>
      </c>
      <c r="H42" s="89" t="s">
        <v>11</v>
      </c>
      <c r="I42" s="89" t="s">
        <v>11</v>
      </c>
      <c r="J42" s="89" t="s">
        <v>11</v>
      </c>
      <c r="K42" s="89" t="s">
        <v>11</v>
      </c>
      <c r="L42" s="89" t="s">
        <v>11</v>
      </c>
      <c r="M42" s="89">
        <v>7.6688854289288058</v>
      </c>
      <c r="N42" s="89">
        <v>8.6894916259475199</v>
      </c>
      <c r="O42" s="89">
        <v>9.0876302000000013</v>
      </c>
      <c r="P42" s="89">
        <v>8.747637000000001</v>
      </c>
      <c r="Q42" s="89">
        <v>11.004808000000001</v>
      </c>
      <c r="R42" s="89">
        <v>12.48</v>
      </c>
      <c r="S42" s="89">
        <v>8</v>
      </c>
      <c r="T42" s="89">
        <v>11</v>
      </c>
      <c r="U42" s="89">
        <v>10.5</v>
      </c>
      <c r="V42" s="89">
        <v>10.237500000000001</v>
      </c>
      <c r="W42" s="89" t="s">
        <v>11</v>
      </c>
      <c r="X42" s="89" t="s">
        <v>11</v>
      </c>
      <c r="Y42" s="89" t="s">
        <v>11</v>
      </c>
      <c r="Z42" s="89" t="s">
        <v>11</v>
      </c>
      <c r="AA42" s="89" t="s">
        <v>11</v>
      </c>
      <c r="AB42" s="89" t="s">
        <v>11</v>
      </c>
      <c r="AC42" s="89" t="s">
        <v>11</v>
      </c>
      <c r="AD42" s="89" t="s">
        <v>11</v>
      </c>
      <c r="AE42" s="89" t="s">
        <v>11</v>
      </c>
      <c r="AF42" s="89" t="s">
        <v>11</v>
      </c>
      <c r="AG42" s="89" t="s">
        <v>11</v>
      </c>
      <c r="AH42" s="89" t="s">
        <v>11</v>
      </c>
      <c r="AI42" s="89" t="s">
        <v>11</v>
      </c>
      <c r="AJ42" s="89" t="s">
        <v>11</v>
      </c>
      <c r="AK42" s="89" t="s">
        <v>11</v>
      </c>
      <c r="AL42" s="89" t="s">
        <v>11</v>
      </c>
      <c r="AM42" s="89" t="s">
        <v>11</v>
      </c>
      <c r="AN42" s="89" t="s">
        <v>11</v>
      </c>
      <c r="AO42" s="89" t="s">
        <v>11</v>
      </c>
    </row>
    <row r="43" spans="1:41" x14ac:dyDescent="0.2">
      <c r="B43" s="11" t="s">
        <v>183</v>
      </c>
      <c r="D43" s="89">
        <v>32.4</v>
      </c>
      <c r="E43" s="89">
        <v>33.947019394962858</v>
      </c>
      <c r="F43" s="89">
        <v>46.296950958059391</v>
      </c>
      <c r="G43" s="89">
        <v>53.529048939454952</v>
      </c>
      <c r="H43" s="89">
        <v>57.973059191497335</v>
      </c>
      <c r="I43" s="89">
        <v>57.919203056489501</v>
      </c>
      <c r="J43" s="89">
        <v>58.28147357334921</v>
      </c>
      <c r="K43" s="89">
        <v>59.999517649106522</v>
      </c>
      <c r="L43" s="89">
        <v>54.663645012484963</v>
      </c>
      <c r="M43" s="89">
        <v>46.619532315306969</v>
      </c>
      <c r="N43" s="89">
        <v>39.606334150489772</v>
      </c>
      <c r="O43" s="89">
        <v>45.540021247619052</v>
      </c>
      <c r="P43" s="89">
        <v>45.633292693333338</v>
      </c>
      <c r="Q43" s="89">
        <v>42.2724817</v>
      </c>
      <c r="R43" s="89">
        <v>37.375999999999998</v>
      </c>
      <c r="S43" s="89">
        <v>31.190999999999999</v>
      </c>
      <c r="T43" s="89">
        <v>31.645</v>
      </c>
      <c r="U43" s="89">
        <v>34.252000000000002</v>
      </c>
      <c r="V43" s="89">
        <v>37.642499999999998</v>
      </c>
      <c r="W43" s="89" t="s">
        <v>11</v>
      </c>
      <c r="X43" s="89" t="s">
        <v>11</v>
      </c>
      <c r="Y43" s="89" t="s">
        <v>11</v>
      </c>
      <c r="Z43" s="89" t="s">
        <v>11</v>
      </c>
      <c r="AA43" s="89" t="s">
        <v>11</v>
      </c>
      <c r="AB43" s="89" t="s">
        <v>11</v>
      </c>
      <c r="AC43" s="89" t="s">
        <v>11</v>
      </c>
      <c r="AD43" s="89" t="s">
        <v>11</v>
      </c>
      <c r="AE43" s="89" t="s">
        <v>11</v>
      </c>
      <c r="AF43" s="89" t="s">
        <v>11</v>
      </c>
      <c r="AG43" s="89" t="s">
        <v>11</v>
      </c>
      <c r="AH43" s="89" t="s">
        <v>11</v>
      </c>
      <c r="AI43" s="89" t="s">
        <v>11</v>
      </c>
      <c r="AJ43" s="89" t="s">
        <v>11</v>
      </c>
      <c r="AK43" s="89" t="s">
        <v>11</v>
      </c>
      <c r="AL43" s="89" t="s">
        <v>11</v>
      </c>
      <c r="AM43" s="89" t="s">
        <v>11</v>
      </c>
      <c r="AN43" s="89" t="s">
        <v>11</v>
      </c>
      <c r="AO43" s="89" t="s">
        <v>11</v>
      </c>
    </row>
    <row r="44" spans="1:41" x14ac:dyDescent="0.2">
      <c r="A44" s="2"/>
      <c r="B44" s="2" t="s">
        <v>173</v>
      </c>
      <c r="D44" s="88">
        <v>39.221867647058822</v>
      </c>
      <c r="E44" s="88">
        <v>40.255019394962858</v>
      </c>
      <c r="F44" s="88">
        <v>54.932009781588803</v>
      </c>
      <c r="G44" s="88">
        <v>61.400259465770745</v>
      </c>
      <c r="H44" s="88">
        <v>67.00474286496673</v>
      </c>
      <c r="I44" s="88">
        <v>67.741425278711731</v>
      </c>
      <c r="J44" s="88">
        <v>67.122463156682542</v>
      </c>
      <c r="K44" s="88">
        <v>68.866987528624591</v>
      </c>
      <c r="L44" s="88">
        <v>64.587644544054768</v>
      </c>
      <c r="M44" s="88">
        <v>67.553206529483504</v>
      </c>
      <c r="N44" s="88">
        <v>62.274885221262011</v>
      </c>
      <c r="O44" s="88">
        <v>69.223138240911737</v>
      </c>
      <c r="P44" s="88">
        <v>68.215770993333336</v>
      </c>
      <c r="Q44" s="88">
        <v>66.620928899999996</v>
      </c>
      <c r="R44" s="88">
        <v>62.131</v>
      </c>
      <c r="S44" s="88">
        <v>49.191000000000003</v>
      </c>
      <c r="T44" s="88">
        <v>52.034999999999997</v>
      </c>
      <c r="U44" s="88">
        <v>55.576999999999998</v>
      </c>
      <c r="V44" s="87">
        <v>57.7</v>
      </c>
      <c r="W44" s="89" t="s">
        <v>11</v>
      </c>
      <c r="X44" s="89" t="s">
        <v>11</v>
      </c>
      <c r="Y44" s="89" t="s">
        <v>11</v>
      </c>
      <c r="Z44" s="89" t="s">
        <v>11</v>
      </c>
      <c r="AA44" s="89" t="s">
        <v>11</v>
      </c>
      <c r="AB44" s="89" t="s">
        <v>11</v>
      </c>
      <c r="AC44" s="89" t="s">
        <v>11</v>
      </c>
      <c r="AD44" s="89" t="s">
        <v>11</v>
      </c>
      <c r="AE44" s="89" t="s">
        <v>11</v>
      </c>
      <c r="AF44" s="89" t="s">
        <v>11</v>
      </c>
      <c r="AG44" s="89" t="s">
        <v>11</v>
      </c>
      <c r="AH44" s="89" t="s">
        <v>11</v>
      </c>
      <c r="AI44" s="89" t="s">
        <v>11</v>
      </c>
      <c r="AJ44" s="89" t="s">
        <v>11</v>
      </c>
      <c r="AK44" s="89" t="s">
        <v>11</v>
      </c>
      <c r="AL44" s="89" t="s">
        <v>11</v>
      </c>
      <c r="AM44" s="89" t="s">
        <v>11</v>
      </c>
      <c r="AN44" s="89" t="s">
        <v>11</v>
      </c>
      <c r="AO44" s="89" t="s">
        <v>11</v>
      </c>
    </row>
    <row r="45" spans="1:41" x14ac:dyDescent="0.2">
      <c r="A45" s="2" t="s">
        <v>182</v>
      </c>
      <c r="B45" s="11"/>
      <c r="C45" s="11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89"/>
      <c r="W45" s="646"/>
      <c r="X45" s="646"/>
      <c r="Y45" s="646"/>
      <c r="Z45" s="646"/>
      <c r="AA45" s="646"/>
      <c r="AB45" s="646"/>
      <c r="AC45" s="646"/>
      <c r="AD45" s="646"/>
      <c r="AE45" s="646"/>
      <c r="AF45" s="646"/>
      <c r="AG45" s="646"/>
      <c r="AH45" s="646"/>
      <c r="AI45" s="646"/>
      <c r="AJ45" s="646"/>
      <c r="AK45" s="646"/>
      <c r="AL45" s="646"/>
      <c r="AM45" s="646"/>
      <c r="AN45" s="646"/>
      <c r="AO45" s="646"/>
    </row>
    <row r="46" spans="1:41" x14ac:dyDescent="0.2">
      <c r="A46" s="2"/>
      <c r="B46" s="11" t="s">
        <v>181</v>
      </c>
      <c r="C46" s="11"/>
      <c r="D46" s="89">
        <v>23.8</v>
      </c>
      <c r="E46" s="89">
        <v>28.381</v>
      </c>
      <c r="F46" s="89">
        <v>36.811</v>
      </c>
      <c r="G46" s="89">
        <v>34.01</v>
      </c>
      <c r="H46" s="89">
        <v>38.96</v>
      </c>
      <c r="I46" s="89">
        <v>49.756999999999998</v>
      </c>
      <c r="J46" s="89">
        <v>43.152000000000001</v>
      </c>
      <c r="K46" s="89">
        <v>52.911000000000001</v>
      </c>
      <c r="L46" s="89">
        <v>66.222999999999999</v>
      </c>
      <c r="M46" s="89">
        <v>64.775680962774544</v>
      </c>
      <c r="N46" s="89">
        <v>76.545062756069797</v>
      </c>
      <c r="O46" s="89">
        <v>60.459725132500004</v>
      </c>
      <c r="P46" s="89">
        <v>48.878254344833344</v>
      </c>
      <c r="Q46" s="89">
        <v>53.125106378666672</v>
      </c>
      <c r="R46" s="89">
        <v>48.333183333333338</v>
      </c>
      <c r="S46" s="89">
        <v>53.313682800000002</v>
      </c>
      <c r="T46" s="89">
        <v>55.583447500000005</v>
      </c>
      <c r="U46" s="89">
        <v>55.043999999999997</v>
      </c>
      <c r="V46" s="89">
        <v>50.539709999999999</v>
      </c>
      <c r="W46" s="89" t="s">
        <v>11</v>
      </c>
      <c r="X46" s="89" t="s">
        <v>11</v>
      </c>
      <c r="Y46" s="89" t="s">
        <v>11</v>
      </c>
      <c r="Z46" s="89" t="s">
        <v>11</v>
      </c>
      <c r="AA46" s="89" t="s">
        <v>11</v>
      </c>
      <c r="AB46" s="89" t="s">
        <v>11</v>
      </c>
      <c r="AC46" s="89" t="s">
        <v>11</v>
      </c>
      <c r="AD46" s="89" t="s">
        <v>11</v>
      </c>
      <c r="AE46" s="89" t="s">
        <v>11</v>
      </c>
      <c r="AF46" s="89" t="s">
        <v>11</v>
      </c>
      <c r="AG46" s="89" t="s">
        <v>11</v>
      </c>
      <c r="AH46" s="89" t="s">
        <v>11</v>
      </c>
      <c r="AI46" s="89" t="s">
        <v>11</v>
      </c>
      <c r="AJ46" s="89" t="s">
        <v>11</v>
      </c>
      <c r="AK46" s="89" t="s">
        <v>11</v>
      </c>
      <c r="AL46" s="89" t="s">
        <v>11</v>
      </c>
      <c r="AM46" s="89" t="s">
        <v>11</v>
      </c>
      <c r="AN46" s="89" t="s">
        <v>11</v>
      </c>
      <c r="AO46" s="89" t="s">
        <v>11</v>
      </c>
    </row>
    <row r="47" spans="1:41" s="59" customFormat="1" x14ac:dyDescent="0.2">
      <c r="A47" s="2"/>
      <c r="B47" s="2" t="s">
        <v>180</v>
      </c>
      <c r="C47" s="2"/>
      <c r="D47" s="89" t="s">
        <v>11</v>
      </c>
      <c r="E47" s="87">
        <v>11.656000000000001</v>
      </c>
      <c r="F47" s="87">
        <v>23.677</v>
      </c>
      <c r="G47" s="87">
        <v>19.318000000000001</v>
      </c>
      <c r="H47" s="87">
        <v>29.146999999999998</v>
      </c>
      <c r="I47" s="87">
        <v>27.577000000000002</v>
      </c>
      <c r="J47" s="87">
        <v>27.939</v>
      </c>
      <c r="K47" s="87">
        <v>33.22</v>
      </c>
      <c r="L47" s="87">
        <v>41.853000000000002</v>
      </c>
      <c r="M47" s="87">
        <v>47.338300292675186</v>
      </c>
      <c r="N47" s="87">
        <v>52.219010507551921</v>
      </c>
      <c r="O47" s="87">
        <v>55.138071010000004</v>
      </c>
      <c r="P47" s="87">
        <v>55.019037589999989</v>
      </c>
      <c r="Q47" s="87">
        <v>58.953445922650005</v>
      </c>
      <c r="R47" s="87">
        <v>55.174999999999997</v>
      </c>
      <c r="S47" s="87">
        <v>54.484999999999999</v>
      </c>
      <c r="T47" s="87">
        <v>52.348349999999996</v>
      </c>
      <c r="U47" s="87">
        <v>53.152999999999999</v>
      </c>
      <c r="V47" s="87">
        <v>50.922499999999999</v>
      </c>
      <c r="W47" s="89" t="s">
        <v>11</v>
      </c>
      <c r="X47" s="89" t="s">
        <v>11</v>
      </c>
      <c r="Y47" s="89" t="s">
        <v>11</v>
      </c>
      <c r="Z47" s="89" t="s">
        <v>11</v>
      </c>
      <c r="AA47" s="89" t="s">
        <v>11</v>
      </c>
      <c r="AB47" s="89" t="s">
        <v>11</v>
      </c>
      <c r="AC47" s="89" t="s">
        <v>11</v>
      </c>
      <c r="AD47" s="89" t="s">
        <v>11</v>
      </c>
      <c r="AE47" s="89" t="s">
        <v>11</v>
      </c>
      <c r="AF47" s="89" t="s">
        <v>11</v>
      </c>
      <c r="AG47" s="89" t="s">
        <v>11</v>
      </c>
      <c r="AH47" s="89" t="s">
        <v>11</v>
      </c>
      <c r="AI47" s="89" t="s">
        <v>11</v>
      </c>
      <c r="AJ47" s="89" t="s">
        <v>11</v>
      </c>
      <c r="AK47" s="89" t="s">
        <v>11</v>
      </c>
      <c r="AL47" s="89" t="s">
        <v>11</v>
      </c>
      <c r="AM47" s="89" t="s">
        <v>11</v>
      </c>
      <c r="AN47" s="89" t="s">
        <v>11</v>
      </c>
      <c r="AO47" s="89" t="s">
        <v>11</v>
      </c>
    </row>
    <row r="48" spans="1:41" x14ac:dyDescent="0.2">
      <c r="A48" s="2"/>
      <c r="B48" s="11" t="s">
        <v>179</v>
      </c>
      <c r="C48" s="11"/>
      <c r="D48" s="89" t="s">
        <v>11</v>
      </c>
      <c r="E48" s="89" t="s">
        <v>11</v>
      </c>
      <c r="F48" s="89" t="s">
        <v>11</v>
      </c>
      <c r="G48" s="89" t="s">
        <v>11</v>
      </c>
      <c r="H48" s="89" t="s">
        <v>11</v>
      </c>
      <c r="I48" s="89" t="s">
        <v>11</v>
      </c>
      <c r="J48" s="89" t="s">
        <v>11</v>
      </c>
      <c r="K48" s="89" t="s">
        <v>11</v>
      </c>
      <c r="L48" s="89" t="s">
        <v>11</v>
      </c>
      <c r="M48" s="89">
        <v>3.5629791021267851</v>
      </c>
      <c r="N48" s="89">
        <v>5.0670455653540563</v>
      </c>
      <c r="O48" s="89">
        <v>4.9021133700000004</v>
      </c>
      <c r="P48" s="89">
        <v>5.0259515800000001</v>
      </c>
      <c r="Q48" s="89">
        <v>5.1719835400000003</v>
      </c>
      <c r="R48" s="89">
        <v>4.7850000000000001</v>
      </c>
      <c r="S48" s="89">
        <v>4.74</v>
      </c>
      <c r="T48" s="89">
        <v>4.3449999999999998</v>
      </c>
      <c r="U48" s="89">
        <v>4.6749999999999998</v>
      </c>
      <c r="V48" s="89">
        <v>4.1224999999999996</v>
      </c>
      <c r="W48" s="89" t="s">
        <v>11</v>
      </c>
      <c r="X48" s="89" t="s">
        <v>11</v>
      </c>
      <c r="Y48" s="89" t="s">
        <v>11</v>
      </c>
      <c r="Z48" s="89" t="s">
        <v>11</v>
      </c>
      <c r="AA48" s="89" t="s">
        <v>11</v>
      </c>
      <c r="AB48" s="89" t="s">
        <v>11</v>
      </c>
      <c r="AC48" s="89" t="s">
        <v>11</v>
      </c>
      <c r="AD48" s="89" t="s">
        <v>11</v>
      </c>
      <c r="AE48" s="89" t="s">
        <v>11</v>
      </c>
      <c r="AF48" s="89" t="s">
        <v>11</v>
      </c>
      <c r="AG48" s="89" t="s">
        <v>11</v>
      </c>
      <c r="AH48" s="89" t="s">
        <v>11</v>
      </c>
      <c r="AI48" s="89" t="s">
        <v>11</v>
      </c>
      <c r="AJ48" s="89" t="s">
        <v>11</v>
      </c>
      <c r="AK48" s="89" t="s">
        <v>11</v>
      </c>
      <c r="AL48" s="89" t="s">
        <v>11</v>
      </c>
      <c r="AM48" s="89" t="s">
        <v>11</v>
      </c>
      <c r="AN48" s="89" t="s">
        <v>11</v>
      </c>
      <c r="AO48" s="89" t="s">
        <v>11</v>
      </c>
    </row>
    <row r="49" spans="1:41" x14ac:dyDescent="0.2">
      <c r="A49" s="39"/>
      <c r="C49" s="11" t="s">
        <v>178</v>
      </c>
      <c r="D49" s="89" t="s">
        <v>11</v>
      </c>
      <c r="E49" s="89" t="s">
        <v>11</v>
      </c>
      <c r="F49" s="89" t="s">
        <v>11</v>
      </c>
      <c r="G49" s="89" t="s">
        <v>11</v>
      </c>
      <c r="H49" s="89" t="s">
        <v>11</v>
      </c>
      <c r="I49" s="89" t="s">
        <v>11</v>
      </c>
      <c r="J49" s="89" t="s">
        <v>11</v>
      </c>
      <c r="K49" s="89" t="s">
        <v>11</v>
      </c>
      <c r="L49" s="89" t="s">
        <v>11</v>
      </c>
      <c r="M49" s="89">
        <v>6.7924304693669351</v>
      </c>
      <c r="N49" s="89">
        <v>8.7307473185074773</v>
      </c>
      <c r="O49" s="89">
        <v>8.6160250000000005</v>
      </c>
      <c r="P49" s="89">
        <v>8.7353269399999984</v>
      </c>
      <c r="Q49" s="89">
        <v>9.1953362400000014</v>
      </c>
      <c r="R49" s="89">
        <v>8.58</v>
      </c>
      <c r="S49" s="89">
        <v>8.6349999999999998</v>
      </c>
      <c r="T49" s="89">
        <v>8.6349999999999998</v>
      </c>
      <c r="U49" s="89">
        <v>9.625</v>
      </c>
      <c r="V49" s="89">
        <v>8.75</v>
      </c>
      <c r="W49" s="89" t="s">
        <v>11</v>
      </c>
      <c r="X49" s="89" t="s">
        <v>11</v>
      </c>
      <c r="Y49" s="89" t="s">
        <v>11</v>
      </c>
      <c r="Z49" s="89" t="s">
        <v>11</v>
      </c>
      <c r="AA49" s="89" t="s">
        <v>11</v>
      </c>
      <c r="AB49" s="89" t="s">
        <v>11</v>
      </c>
      <c r="AC49" s="89" t="s">
        <v>11</v>
      </c>
      <c r="AD49" s="89" t="s">
        <v>11</v>
      </c>
      <c r="AE49" s="89" t="s">
        <v>11</v>
      </c>
      <c r="AF49" s="89" t="s">
        <v>11</v>
      </c>
      <c r="AG49" s="89" t="s">
        <v>11</v>
      </c>
      <c r="AH49" s="89" t="s">
        <v>11</v>
      </c>
      <c r="AI49" s="89" t="s">
        <v>11</v>
      </c>
      <c r="AJ49" s="89" t="s">
        <v>11</v>
      </c>
      <c r="AK49" s="89" t="s">
        <v>11</v>
      </c>
      <c r="AL49" s="89" t="s">
        <v>11</v>
      </c>
      <c r="AM49" s="89" t="s">
        <v>11</v>
      </c>
      <c r="AN49" s="89" t="s">
        <v>11</v>
      </c>
      <c r="AO49" s="89" t="s">
        <v>11</v>
      </c>
    </row>
    <row r="50" spans="1:41" x14ac:dyDescent="0.2">
      <c r="A50" s="2"/>
      <c r="C50" s="11" t="s">
        <v>177</v>
      </c>
      <c r="D50" s="89" t="s">
        <v>11</v>
      </c>
      <c r="E50" s="89" t="s">
        <v>11</v>
      </c>
      <c r="F50" s="89" t="s">
        <v>11</v>
      </c>
      <c r="G50" s="89" t="s">
        <v>11</v>
      </c>
      <c r="H50" s="89" t="s">
        <v>11</v>
      </c>
      <c r="I50" s="89" t="s">
        <v>11</v>
      </c>
      <c r="J50" s="89" t="s">
        <v>11</v>
      </c>
      <c r="K50" s="89" t="s">
        <v>11</v>
      </c>
      <c r="L50" s="89" t="s">
        <v>11</v>
      </c>
      <c r="M50" s="89">
        <v>4.22811132896648</v>
      </c>
      <c r="N50" s="89">
        <v>5.4013673782541733</v>
      </c>
      <c r="O50" s="89">
        <v>4.0529015999999993</v>
      </c>
      <c r="P50" s="89">
        <v>3.5231147999999997</v>
      </c>
      <c r="Q50" s="89">
        <v>3.6575640199999997</v>
      </c>
      <c r="R50" s="89">
        <v>3.26</v>
      </c>
      <c r="S50" s="89">
        <v>2.1619999999999999</v>
      </c>
      <c r="T50" s="89">
        <v>2.0680000000000001</v>
      </c>
      <c r="U50" s="89">
        <v>2.0680000000000001</v>
      </c>
      <c r="V50" s="89">
        <v>2.0680000000000001</v>
      </c>
      <c r="W50" s="89" t="s">
        <v>11</v>
      </c>
      <c r="X50" s="89" t="s">
        <v>11</v>
      </c>
      <c r="Y50" s="89" t="s">
        <v>11</v>
      </c>
      <c r="Z50" s="89" t="s">
        <v>11</v>
      </c>
      <c r="AA50" s="89" t="s">
        <v>11</v>
      </c>
      <c r="AB50" s="89" t="s">
        <v>11</v>
      </c>
      <c r="AC50" s="89" t="s">
        <v>11</v>
      </c>
      <c r="AD50" s="89" t="s">
        <v>11</v>
      </c>
      <c r="AE50" s="89" t="s">
        <v>11</v>
      </c>
      <c r="AF50" s="89" t="s">
        <v>11</v>
      </c>
      <c r="AG50" s="89" t="s">
        <v>11</v>
      </c>
      <c r="AH50" s="89" t="s">
        <v>11</v>
      </c>
      <c r="AI50" s="89" t="s">
        <v>11</v>
      </c>
      <c r="AJ50" s="89" t="s">
        <v>11</v>
      </c>
      <c r="AK50" s="89" t="s">
        <v>11</v>
      </c>
      <c r="AL50" s="89" t="s">
        <v>11</v>
      </c>
      <c r="AM50" s="89" t="s">
        <v>11</v>
      </c>
      <c r="AN50" s="89" t="s">
        <v>11</v>
      </c>
      <c r="AO50" s="89" t="s">
        <v>11</v>
      </c>
    </row>
    <row r="51" spans="1:41" x14ac:dyDescent="0.2">
      <c r="A51" s="2"/>
      <c r="C51" s="11" t="s">
        <v>176</v>
      </c>
      <c r="D51" s="89" t="s">
        <v>11</v>
      </c>
      <c r="E51" s="89" t="s">
        <v>11</v>
      </c>
      <c r="F51" s="89" t="s">
        <v>11</v>
      </c>
      <c r="G51" s="89" t="s">
        <v>11</v>
      </c>
      <c r="H51" s="89" t="s">
        <v>11</v>
      </c>
      <c r="I51" s="89" t="s">
        <v>11</v>
      </c>
      <c r="J51" s="89" t="s">
        <v>11</v>
      </c>
      <c r="K51" s="89" t="s">
        <v>11</v>
      </c>
      <c r="L51" s="89" t="s">
        <v>11</v>
      </c>
      <c r="M51" s="89">
        <v>9.8624889558735944</v>
      </c>
      <c r="N51" s="89">
        <v>10.023987221151536</v>
      </c>
      <c r="O51" s="89">
        <v>8.8837784000000006</v>
      </c>
      <c r="P51" s="89">
        <v>10.791052469999999</v>
      </c>
      <c r="Q51" s="89">
        <v>12.362494099999999</v>
      </c>
      <c r="R51" s="89">
        <v>12.484999999999999</v>
      </c>
      <c r="S51" s="89">
        <v>12.66</v>
      </c>
      <c r="T51" s="89">
        <v>11.635249999999999</v>
      </c>
      <c r="U51" s="89">
        <v>11.66</v>
      </c>
      <c r="V51" s="89">
        <v>11.13</v>
      </c>
      <c r="W51" s="89" t="s">
        <v>11</v>
      </c>
      <c r="X51" s="89" t="s">
        <v>11</v>
      </c>
      <c r="Y51" s="89" t="s">
        <v>11</v>
      </c>
      <c r="Z51" s="89" t="s">
        <v>11</v>
      </c>
      <c r="AA51" s="89" t="s">
        <v>11</v>
      </c>
      <c r="AB51" s="89" t="s">
        <v>11</v>
      </c>
      <c r="AC51" s="89" t="s">
        <v>11</v>
      </c>
      <c r="AD51" s="89" t="s">
        <v>11</v>
      </c>
      <c r="AE51" s="89" t="s">
        <v>11</v>
      </c>
      <c r="AF51" s="89" t="s">
        <v>11</v>
      </c>
      <c r="AG51" s="89" t="s">
        <v>11</v>
      </c>
      <c r="AH51" s="89" t="s">
        <v>11</v>
      </c>
      <c r="AI51" s="89" t="s">
        <v>11</v>
      </c>
      <c r="AJ51" s="89" t="s">
        <v>11</v>
      </c>
      <c r="AK51" s="89" t="s">
        <v>11</v>
      </c>
      <c r="AL51" s="89" t="s">
        <v>11</v>
      </c>
      <c r="AM51" s="89" t="s">
        <v>11</v>
      </c>
      <c r="AN51" s="89" t="s">
        <v>11</v>
      </c>
      <c r="AO51" s="89" t="s">
        <v>11</v>
      </c>
    </row>
    <row r="52" spans="1:41" x14ac:dyDescent="0.2">
      <c r="A52" s="2"/>
      <c r="C52" s="11" t="s">
        <v>175</v>
      </c>
      <c r="D52" s="89" t="s">
        <v>11</v>
      </c>
      <c r="E52" s="89" t="s">
        <v>11</v>
      </c>
      <c r="F52" s="89" t="s">
        <v>11</v>
      </c>
      <c r="G52" s="89" t="s">
        <v>11</v>
      </c>
      <c r="H52" s="89" t="s">
        <v>11</v>
      </c>
      <c r="I52" s="89" t="s">
        <v>11</v>
      </c>
      <c r="J52" s="89" t="s">
        <v>11</v>
      </c>
      <c r="K52" s="89" t="s">
        <v>11</v>
      </c>
      <c r="L52" s="89" t="s">
        <v>11</v>
      </c>
      <c r="M52" s="89">
        <v>22.892290436341391</v>
      </c>
      <c r="N52" s="89">
        <v>22.995863024284677</v>
      </c>
      <c r="O52" s="89">
        <v>28.683252640000006</v>
      </c>
      <c r="P52" s="89">
        <v>26.9435918</v>
      </c>
      <c r="Q52" s="89">
        <v>28.566068022650001</v>
      </c>
      <c r="R52" s="89">
        <v>26.065000000000001</v>
      </c>
      <c r="S52" s="89">
        <v>26.288</v>
      </c>
      <c r="T52" s="89">
        <v>25.665099999999999</v>
      </c>
      <c r="U52" s="89">
        <v>25.125</v>
      </c>
      <c r="V52" s="89">
        <v>24.852</v>
      </c>
      <c r="W52" s="89" t="s">
        <v>11</v>
      </c>
      <c r="X52" s="89" t="s">
        <v>11</v>
      </c>
      <c r="Y52" s="89" t="s">
        <v>11</v>
      </c>
      <c r="Z52" s="89" t="s">
        <v>11</v>
      </c>
      <c r="AA52" s="89" t="s">
        <v>11</v>
      </c>
      <c r="AB52" s="89" t="s">
        <v>11</v>
      </c>
      <c r="AC52" s="89" t="s">
        <v>11</v>
      </c>
      <c r="AD52" s="89" t="s">
        <v>11</v>
      </c>
      <c r="AE52" s="89" t="s">
        <v>11</v>
      </c>
      <c r="AF52" s="89" t="s">
        <v>11</v>
      </c>
      <c r="AG52" s="89" t="s">
        <v>11</v>
      </c>
      <c r="AH52" s="89" t="s">
        <v>11</v>
      </c>
      <c r="AI52" s="89" t="s">
        <v>11</v>
      </c>
      <c r="AJ52" s="89" t="s">
        <v>11</v>
      </c>
      <c r="AK52" s="89" t="s">
        <v>11</v>
      </c>
      <c r="AL52" s="89" t="s">
        <v>11</v>
      </c>
      <c r="AM52" s="89" t="s">
        <v>11</v>
      </c>
      <c r="AN52" s="89" t="s">
        <v>11</v>
      </c>
      <c r="AO52" s="89" t="s">
        <v>11</v>
      </c>
    </row>
    <row r="53" spans="1:41" x14ac:dyDescent="0.2">
      <c r="A53" s="2"/>
      <c r="B53" s="11" t="s">
        <v>174</v>
      </c>
      <c r="D53" s="89">
        <v>0</v>
      </c>
      <c r="E53" s="89">
        <v>4.45</v>
      </c>
      <c r="F53" s="89">
        <v>5.2750000000000004</v>
      </c>
      <c r="G53" s="89">
        <v>7.93</v>
      </c>
      <c r="H53" s="89">
        <v>8.9450000000000003</v>
      </c>
      <c r="I53" s="89">
        <v>9.5359999999999996</v>
      </c>
      <c r="J53" s="89">
        <v>9.4954999999999998</v>
      </c>
      <c r="K53" s="89">
        <v>11.916</v>
      </c>
      <c r="L53" s="89">
        <v>11.48</v>
      </c>
      <c r="M53" s="89">
        <v>15.419207637257893</v>
      </c>
      <c r="N53" s="89">
        <v>20.777387431535502</v>
      </c>
      <c r="O53" s="89">
        <v>24.65944988</v>
      </c>
      <c r="P53" s="89">
        <v>24.231544999999997</v>
      </c>
      <c r="Q53" s="89">
        <v>35.175278450000008</v>
      </c>
      <c r="R53" s="89">
        <v>36.673854049999996</v>
      </c>
      <c r="S53" s="89">
        <v>41.029333450000003</v>
      </c>
      <c r="T53" s="89">
        <v>46.346083200000002</v>
      </c>
      <c r="U53" s="89">
        <v>48.29</v>
      </c>
      <c r="V53" s="184">
        <v>47.250900000000001</v>
      </c>
      <c r="W53" s="89" t="s">
        <v>11</v>
      </c>
      <c r="X53" s="89" t="s">
        <v>11</v>
      </c>
      <c r="Y53" s="89" t="s">
        <v>11</v>
      </c>
      <c r="Z53" s="89" t="s">
        <v>11</v>
      </c>
      <c r="AA53" s="89" t="s">
        <v>11</v>
      </c>
      <c r="AB53" s="89" t="s">
        <v>11</v>
      </c>
      <c r="AC53" s="89" t="s">
        <v>11</v>
      </c>
      <c r="AD53" s="89" t="s">
        <v>11</v>
      </c>
      <c r="AE53" s="89" t="s">
        <v>11</v>
      </c>
      <c r="AF53" s="89" t="s">
        <v>11</v>
      </c>
      <c r="AG53" s="89" t="s">
        <v>11</v>
      </c>
      <c r="AH53" s="89" t="s">
        <v>11</v>
      </c>
      <c r="AI53" s="89" t="s">
        <v>11</v>
      </c>
      <c r="AJ53" s="89" t="s">
        <v>11</v>
      </c>
      <c r="AK53" s="89" t="s">
        <v>11</v>
      </c>
      <c r="AL53" s="89" t="s">
        <v>11</v>
      </c>
      <c r="AM53" s="89" t="s">
        <v>11</v>
      </c>
      <c r="AN53" s="89" t="s">
        <v>11</v>
      </c>
      <c r="AO53" s="89" t="s">
        <v>11</v>
      </c>
    </row>
    <row r="54" spans="1:41" x14ac:dyDescent="0.2">
      <c r="A54" s="2"/>
      <c r="B54" s="59" t="s">
        <v>173</v>
      </c>
      <c r="C54" s="11"/>
      <c r="D54" s="88">
        <v>23.8</v>
      </c>
      <c r="E54" s="88">
        <v>44.487000000000002</v>
      </c>
      <c r="F54" s="88">
        <v>65.763000000000005</v>
      </c>
      <c r="G54" s="88">
        <v>61.258000000000003</v>
      </c>
      <c r="H54" s="88">
        <v>77.051999999999992</v>
      </c>
      <c r="I54" s="88">
        <v>86.87</v>
      </c>
      <c r="J54" s="88">
        <v>80.586500000000001</v>
      </c>
      <c r="K54" s="88">
        <v>98.046999999999997</v>
      </c>
      <c r="L54" s="88">
        <v>119.556</v>
      </c>
      <c r="M54" s="88">
        <v>127.53318889270763</v>
      </c>
      <c r="N54" s="88">
        <v>149.54146069515724</v>
      </c>
      <c r="O54" s="88">
        <v>140.25724602250003</v>
      </c>
      <c r="P54" s="88">
        <v>128.12883693483332</v>
      </c>
      <c r="Q54" s="88">
        <v>147.25383075131668</v>
      </c>
      <c r="R54" s="88">
        <v>140.18203738333332</v>
      </c>
      <c r="S54" s="88">
        <v>148.82801624999999</v>
      </c>
      <c r="T54" s="88">
        <v>154.2778807</v>
      </c>
      <c r="U54" s="88">
        <v>156.48699999999999</v>
      </c>
      <c r="V54" s="87">
        <v>148.71311</v>
      </c>
      <c r="W54" s="89" t="s">
        <v>11</v>
      </c>
      <c r="X54" s="89" t="s">
        <v>11</v>
      </c>
      <c r="Y54" s="89" t="s">
        <v>11</v>
      </c>
      <c r="Z54" s="89" t="s">
        <v>11</v>
      </c>
      <c r="AA54" s="89" t="s">
        <v>11</v>
      </c>
      <c r="AB54" s="89" t="s">
        <v>11</v>
      </c>
      <c r="AC54" s="89" t="s">
        <v>11</v>
      </c>
      <c r="AD54" s="89" t="s">
        <v>11</v>
      </c>
      <c r="AE54" s="89" t="s">
        <v>11</v>
      </c>
      <c r="AF54" s="89" t="s">
        <v>11</v>
      </c>
      <c r="AG54" s="89" t="s">
        <v>11</v>
      </c>
      <c r="AH54" s="89" t="s">
        <v>11</v>
      </c>
      <c r="AI54" s="89" t="s">
        <v>11</v>
      </c>
      <c r="AJ54" s="89" t="s">
        <v>11</v>
      </c>
      <c r="AK54" s="89" t="s">
        <v>11</v>
      </c>
      <c r="AL54" s="89" t="s">
        <v>11</v>
      </c>
      <c r="AM54" s="89" t="s">
        <v>11</v>
      </c>
      <c r="AN54" s="89" t="s">
        <v>11</v>
      </c>
      <c r="AO54" s="89" t="s">
        <v>11</v>
      </c>
    </row>
    <row r="55" spans="1:41" x14ac:dyDescent="0.2">
      <c r="A55" s="2" t="s">
        <v>172</v>
      </c>
      <c r="B55" s="59"/>
      <c r="C55" s="11"/>
      <c r="D55" s="88">
        <v>113.09055650453963</v>
      </c>
      <c r="E55" s="88">
        <v>137.56600754699227</v>
      </c>
      <c r="F55" s="88">
        <v>171.93094104805999</v>
      </c>
      <c r="G55" s="88">
        <v>177.97779361469085</v>
      </c>
      <c r="H55" s="88">
        <v>199.98702790751037</v>
      </c>
      <c r="I55" s="88">
        <v>213.96584980120133</v>
      </c>
      <c r="J55" s="88">
        <v>200.73010814207635</v>
      </c>
      <c r="K55" s="88">
        <v>226.99254955724075</v>
      </c>
      <c r="L55" s="88">
        <v>237.76789533693938</v>
      </c>
      <c r="M55" s="88">
        <v>243.28444170733246</v>
      </c>
      <c r="N55" s="88">
        <v>261.37797991522035</v>
      </c>
      <c r="O55" s="88">
        <v>256.92786294908177</v>
      </c>
      <c r="P55" s="88">
        <v>245.32458427951801</v>
      </c>
      <c r="Q55" s="88">
        <v>257.99750091322909</v>
      </c>
      <c r="R55" s="88">
        <v>241.09784732998094</v>
      </c>
      <c r="S55" s="88">
        <v>234.07728337972972</v>
      </c>
      <c r="T55" s="88">
        <v>242.06296069999999</v>
      </c>
      <c r="U55" s="88">
        <v>247.90244999999999</v>
      </c>
      <c r="V55" s="87">
        <v>242.093887</v>
      </c>
      <c r="W55" s="89" t="s">
        <v>11</v>
      </c>
      <c r="X55" s="89" t="s">
        <v>11</v>
      </c>
      <c r="Y55" s="89" t="s">
        <v>11</v>
      </c>
      <c r="Z55" s="89" t="s">
        <v>11</v>
      </c>
      <c r="AA55" s="89" t="s">
        <v>11</v>
      </c>
      <c r="AB55" s="89" t="s">
        <v>11</v>
      </c>
      <c r="AC55" s="89" t="s">
        <v>11</v>
      </c>
      <c r="AD55" s="89" t="s">
        <v>11</v>
      </c>
      <c r="AE55" s="89" t="s">
        <v>11</v>
      </c>
      <c r="AF55" s="89" t="s">
        <v>11</v>
      </c>
      <c r="AG55" s="89" t="s">
        <v>11</v>
      </c>
      <c r="AH55" s="89" t="s">
        <v>11</v>
      </c>
      <c r="AI55" s="89" t="s">
        <v>11</v>
      </c>
      <c r="AJ55" s="89" t="s">
        <v>11</v>
      </c>
      <c r="AK55" s="89" t="s">
        <v>11</v>
      </c>
      <c r="AL55" s="89" t="s">
        <v>11</v>
      </c>
      <c r="AM55" s="89" t="s">
        <v>11</v>
      </c>
      <c r="AN55" s="89" t="s">
        <v>11</v>
      </c>
      <c r="AO55" s="89" t="s">
        <v>11</v>
      </c>
    </row>
    <row r="56" spans="1:41" x14ac:dyDescent="0.2"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88"/>
      <c r="W56" s="646"/>
      <c r="X56" s="646"/>
      <c r="Y56" s="646"/>
      <c r="Z56" s="646"/>
      <c r="AA56" s="646"/>
      <c r="AB56" s="646"/>
      <c r="AC56" s="646"/>
      <c r="AD56" s="646"/>
      <c r="AE56" s="646"/>
      <c r="AF56" s="646"/>
      <c r="AG56" s="646"/>
      <c r="AH56" s="646"/>
      <c r="AI56" s="646"/>
      <c r="AJ56" s="646"/>
      <c r="AK56" s="646"/>
      <c r="AL56" s="646"/>
      <c r="AM56" s="646"/>
      <c r="AN56" s="646"/>
      <c r="AO56" s="646"/>
    </row>
    <row r="57" spans="1:41" x14ac:dyDescent="0.2">
      <c r="A57" s="2" t="s">
        <v>415</v>
      </c>
      <c r="B57" s="11"/>
      <c r="C57" s="11"/>
      <c r="D57" s="88">
        <v>270.4755240194894</v>
      </c>
      <c r="E57" s="88">
        <v>320.34373980234113</v>
      </c>
      <c r="F57" s="88">
        <v>394.57961738120389</v>
      </c>
      <c r="G57" s="88">
        <v>432.99783765062602</v>
      </c>
      <c r="H57" s="88">
        <v>477.38186181714377</v>
      </c>
      <c r="I57" s="88">
        <v>492.74096338704732</v>
      </c>
      <c r="J57" s="88">
        <v>491.31816228286402</v>
      </c>
      <c r="K57" s="88">
        <v>529.43628897848703</v>
      </c>
      <c r="L57" s="88">
        <v>563.76829578039428</v>
      </c>
      <c r="M57" s="88">
        <v>587.22413981252703</v>
      </c>
      <c r="N57" s="88">
        <v>636.57126057244318</v>
      </c>
      <c r="O57" s="88">
        <v>627.00325932054602</v>
      </c>
      <c r="P57" s="88">
        <v>602.91475253657688</v>
      </c>
      <c r="Q57" s="88">
        <v>665.15028461061252</v>
      </c>
      <c r="R57" s="88">
        <v>621.99407151824551</v>
      </c>
      <c r="S57" s="88">
        <v>634.63799391562372</v>
      </c>
      <c r="T57" s="88">
        <v>691.33434820777438</v>
      </c>
      <c r="U57" s="88">
        <v>712.91892608070725</v>
      </c>
      <c r="V57" s="87">
        <v>729.99961036867899</v>
      </c>
      <c r="W57" s="89" t="s">
        <v>11</v>
      </c>
      <c r="X57" s="89" t="s">
        <v>11</v>
      </c>
      <c r="Y57" s="89" t="s">
        <v>11</v>
      </c>
      <c r="Z57" s="89" t="s">
        <v>11</v>
      </c>
      <c r="AA57" s="89" t="s">
        <v>11</v>
      </c>
      <c r="AB57" s="89" t="s">
        <v>11</v>
      </c>
      <c r="AC57" s="89" t="s">
        <v>11</v>
      </c>
      <c r="AD57" s="89" t="s">
        <v>11</v>
      </c>
      <c r="AE57" s="89" t="s">
        <v>11</v>
      </c>
      <c r="AF57" s="89" t="s">
        <v>11</v>
      </c>
      <c r="AG57" s="89" t="s">
        <v>11</v>
      </c>
      <c r="AH57" s="89" t="s">
        <v>11</v>
      </c>
      <c r="AI57" s="89" t="s">
        <v>11</v>
      </c>
      <c r="AJ57" s="89" t="s">
        <v>11</v>
      </c>
      <c r="AK57" s="89" t="s">
        <v>11</v>
      </c>
      <c r="AL57" s="89" t="s">
        <v>11</v>
      </c>
      <c r="AM57" s="89" t="s">
        <v>11</v>
      </c>
      <c r="AN57" s="89" t="s">
        <v>11</v>
      </c>
      <c r="AO57" s="89" t="s">
        <v>11</v>
      </c>
    </row>
    <row r="58" spans="1:41" ht="13.5" thickBot="1" x14ac:dyDescent="0.25">
      <c r="A58" s="116"/>
      <c r="B58" s="5"/>
      <c r="C58" s="5"/>
      <c r="D58" s="664"/>
      <c r="E58" s="664"/>
      <c r="F58" s="664"/>
      <c r="G58" s="664"/>
      <c r="H58" s="664"/>
      <c r="I58" s="664"/>
      <c r="J58" s="664"/>
      <c r="K58" s="664"/>
      <c r="L58" s="664"/>
      <c r="M58" s="664"/>
      <c r="N58" s="664"/>
      <c r="O58" s="664"/>
      <c r="P58" s="664"/>
      <c r="Q58" s="664"/>
      <c r="R58" s="664"/>
      <c r="S58" s="664"/>
      <c r="T58" s="664"/>
      <c r="U58" s="664"/>
      <c r="V58" s="664"/>
      <c r="W58" s="4"/>
      <c r="X58" s="4"/>
      <c r="Y58" s="4"/>
      <c r="Z58" s="4"/>
      <c r="AA58" s="4"/>
      <c r="AB58" s="4"/>
      <c r="AC58" s="4"/>
      <c r="AD58" s="4"/>
      <c r="AE58" s="4"/>
      <c r="AF58" s="664"/>
      <c r="AG58" s="664"/>
      <c r="AH58" s="664"/>
      <c r="AI58" s="664"/>
      <c r="AJ58" s="664"/>
      <c r="AK58" s="664"/>
      <c r="AL58" s="664"/>
      <c r="AM58" s="664"/>
      <c r="AN58" s="664"/>
      <c r="AO58" s="664"/>
    </row>
    <row r="59" spans="1:41" x14ac:dyDescent="0.2">
      <c r="A59" s="2"/>
      <c r="B59" s="11"/>
      <c r="C59" s="11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AF59" s="43"/>
      <c r="AG59" s="43"/>
    </row>
    <row r="60" spans="1:41" x14ac:dyDescent="0.2">
      <c r="A60" s="103" t="s">
        <v>405</v>
      </c>
      <c r="B60" s="103" t="s">
        <v>307</v>
      </c>
      <c r="C60" s="245"/>
    </row>
    <row r="61" spans="1:41" x14ac:dyDescent="0.2">
      <c r="A61" s="103" t="s">
        <v>310</v>
      </c>
      <c r="B61" s="103" t="s">
        <v>311</v>
      </c>
    </row>
    <row r="62" spans="1:41" x14ac:dyDescent="0.2">
      <c r="A62" s="103" t="s">
        <v>406</v>
      </c>
      <c r="B62" s="103" t="s">
        <v>312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AF62" s="80"/>
      <c r="AG62" s="80"/>
    </row>
    <row r="63" spans="1:41" x14ac:dyDescent="0.2">
      <c r="A63" s="103" t="s">
        <v>407</v>
      </c>
      <c r="B63" s="103" t="s">
        <v>418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AF63" s="80"/>
      <c r="AG63" s="80"/>
    </row>
    <row r="64" spans="1:41" x14ac:dyDescent="0.2">
      <c r="A64" s="318" t="s">
        <v>388</v>
      </c>
      <c r="B64" s="103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AF64" s="80"/>
      <c r="AG64" s="80"/>
    </row>
    <row r="65" spans="1:33" x14ac:dyDescent="0.2">
      <c r="A65" s="175" t="s">
        <v>534</v>
      </c>
      <c r="D65" s="80"/>
    </row>
    <row r="66" spans="1:33" x14ac:dyDescent="0.2">
      <c r="D66" s="80"/>
    </row>
    <row r="67" spans="1:33" x14ac:dyDescent="0.2">
      <c r="D67" s="80"/>
    </row>
    <row r="68" spans="1:33" x14ac:dyDescent="0.2">
      <c r="D68" s="80"/>
    </row>
    <row r="69" spans="1:33" x14ac:dyDescent="0.2">
      <c r="D69" s="80"/>
    </row>
    <row r="74" spans="1:33" x14ac:dyDescent="0.2">
      <c r="V74" s="231"/>
      <c r="AF74" s="231"/>
      <c r="AG74" s="231"/>
    </row>
    <row r="75" spans="1:33" x14ac:dyDescent="0.2">
      <c r="V75" s="231"/>
      <c r="AF75" s="231"/>
      <c r="AG75" s="231"/>
    </row>
    <row r="116" spans="1:2" x14ac:dyDescent="0.2">
      <c r="A116" s="41"/>
      <c r="B116" s="41"/>
    </row>
  </sheetData>
  <hyperlinks>
    <hyperlink ref="AN1" r:id="rId1" display="lisa.brown@defra.gsi.gov.uk " xr:uid="{84B0687E-09B0-4104-AD97-5B5F29BD7D0A}"/>
  </hyperlink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C586CE"/>
  </sheetPr>
  <dimension ref="A1:AL53"/>
  <sheetViews>
    <sheetView showGridLines="0" zoomScaleNormal="100" workbookViewId="0">
      <pane xSplit="2" ySplit="6" topLeftCell="AA38" activePane="bottomRight" state="frozen"/>
      <selection activeCell="D7" sqref="D7"/>
      <selection pane="topRight" activeCell="D7" sqref="D7"/>
      <selection pane="bottomLeft" activeCell="D7" sqref="D7"/>
      <selection pane="bottomRight" activeCell="AK1" sqref="AK1"/>
    </sheetView>
  </sheetViews>
  <sheetFormatPr defaultRowHeight="12.75" x14ac:dyDescent="0.2"/>
  <cols>
    <col min="1" max="1" width="5.5546875" style="12" customWidth="1"/>
    <col min="2" max="2" width="26.88671875" style="12" customWidth="1"/>
    <col min="3" max="3" width="8.109375" style="12" bestFit="1" customWidth="1"/>
    <col min="4" max="25" width="7.5546875" style="12" customWidth="1"/>
    <col min="26" max="27" width="8.77734375" style="12" bestFit="1" customWidth="1"/>
    <col min="28" max="28" width="8.77734375" style="12" customWidth="1"/>
    <col min="29" max="32" width="8.21875" style="12" customWidth="1"/>
    <col min="33" max="16384" width="8.88671875" style="12"/>
  </cols>
  <sheetData>
    <row r="1" spans="1:38" x14ac:dyDescent="0.2">
      <c r="A1" s="72" t="s">
        <v>221</v>
      </c>
      <c r="AG1" s="220"/>
      <c r="AH1" s="324"/>
      <c r="AJ1" s="220" t="s">
        <v>432</v>
      </c>
      <c r="AK1" s="324" t="str">
        <f>'Notes and Contact Details'!$D$14</f>
        <v>crops-statistics@defra.gov.uk</v>
      </c>
    </row>
    <row r="2" spans="1:38" x14ac:dyDescent="0.2">
      <c r="A2" s="59" t="s">
        <v>493</v>
      </c>
      <c r="P2" s="231"/>
      <c r="R2" s="231"/>
    </row>
    <row r="3" spans="1:38" ht="13.5" thickBot="1" x14ac:dyDescent="0.25">
      <c r="A3" s="270" t="s">
        <v>42</v>
      </c>
      <c r="P3" s="231"/>
      <c r="R3" s="231"/>
      <c r="S3" s="231"/>
    </row>
    <row r="4" spans="1:38" x14ac:dyDescent="0.2">
      <c r="A4" s="400"/>
      <c r="B4" s="400"/>
      <c r="C4" s="400"/>
      <c r="D4" s="400"/>
      <c r="E4" s="655"/>
      <c r="F4" s="665"/>
      <c r="G4" s="66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</row>
    <row r="5" spans="1:38" x14ac:dyDescent="0.2">
      <c r="A5" s="666"/>
      <c r="B5" s="659" t="s">
        <v>36</v>
      </c>
      <c r="C5" s="658">
        <v>1988</v>
      </c>
      <c r="D5" s="658">
        <v>1989</v>
      </c>
      <c r="E5" s="659">
        <v>1990</v>
      </c>
      <c r="F5" s="658">
        <v>1991</v>
      </c>
      <c r="G5" s="659">
        <v>1992</v>
      </c>
      <c r="H5" s="658">
        <v>1993</v>
      </c>
      <c r="I5" s="659">
        <v>1994</v>
      </c>
      <c r="J5" s="658">
        <v>1995</v>
      </c>
      <c r="K5" s="658">
        <v>1996</v>
      </c>
      <c r="L5" s="658">
        <v>1997</v>
      </c>
      <c r="M5" s="658">
        <v>1998</v>
      </c>
      <c r="N5" s="658">
        <v>1999</v>
      </c>
      <c r="O5" s="658">
        <v>2000</v>
      </c>
      <c r="P5" s="659">
        <v>2001</v>
      </c>
      <c r="Q5" s="658">
        <v>2002</v>
      </c>
      <c r="R5" s="659">
        <v>2003</v>
      </c>
      <c r="S5" s="659">
        <v>2004</v>
      </c>
      <c r="T5" s="659">
        <v>2005</v>
      </c>
      <c r="U5" s="659">
        <v>2006</v>
      </c>
      <c r="V5" s="659">
        <v>2007</v>
      </c>
      <c r="W5" s="659">
        <v>2008</v>
      </c>
      <c r="X5" s="659">
        <v>2009</v>
      </c>
      <c r="Y5" s="659">
        <v>2010</v>
      </c>
      <c r="Z5" s="659">
        <v>2011</v>
      </c>
      <c r="AA5" s="659">
        <v>2012</v>
      </c>
      <c r="AB5" s="659">
        <v>2013</v>
      </c>
      <c r="AC5" s="659">
        <v>2014</v>
      </c>
      <c r="AD5" s="659">
        <v>2015</v>
      </c>
      <c r="AE5" s="659">
        <v>2016</v>
      </c>
      <c r="AF5" s="659">
        <v>2017</v>
      </c>
      <c r="AG5" s="659">
        <v>2018</v>
      </c>
      <c r="AH5" s="659">
        <v>2019</v>
      </c>
      <c r="AI5" s="659">
        <v>2020</v>
      </c>
      <c r="AJ5" s="659">
        <v>2021</v>
      </c>
      <c r="AK5" s="659">
        <v>2022</v>
      </c>
      <c r="AL5" s="659">
        <v>2023</v>
      </c>
    </row>
    <row r="6" spans="1:38" ht="13.5" thickBot="1" x14ac:dyDescent="0.25">
      <c r="A6" s="661"/>
      <c r="B6" s="661"/>
      <c r="C6" s="402"/>
      <c r="D6" s="402"/>
      <c r="E6" s="661"/>
      <c r="F6" s="661"/>
      <c r="G6" s="661"/>
      <c r="H6" s="661"/>
      <c r="I6" s="661"/>
      <c r="J6" s="404"/>
      <c r="K6" s="667"/>
      <c r="L6" s="404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405"/>
      <c r="Z6" s="405"/>
      <c r="AA6" s="405"/>
      <c r="AB6" s="405"/>
      <c r="AC6" s="398"/>
      <c r="AD6" s="398"/>
      <c r="AE6" s="668"/>
      <c r="AF6" s="668"/>
      <c r="AG6" s="668"/>
      <c r="AH6" s="439"/>
      <c r="AI6" s="439"/>
      <c r="AJ6" s="439"/>
      <c r="AK6" s="439"/>
      <c r="AL6" s="439"/>
    </row>
    <row r="7" spans="1:38" x14ac:dyDescent="0.2">
      <c r="A7" s="72" t="s">
        <v>476</v>
      </c>
      <c r="B7" s="72"/>
      <c r="C7" s="669"/>
      <c r="D7" s="669"/>
      <c r="E7" s="670"/>
      <c r="F7" s="670"/>
      <c r="G7" s="670"/>
      <c r="H7" s="670"/>
      <c r="I7" s="670"/>
      <c r="J7" s="670"/>
      <c r="K7" s="670"/>
      <c r="L7" s="670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</row>
    <row r="8" spans="1:38" x14ac:dyDescent="0.2">
      <c r="A8" s="55"/>
      <c r="B8" s="565" t="s">
        <v>451</v>
      </c>
      <c r="C8" s="93">
        <v>1.1574260000000001</v>
      </c>
      <c r="D8" s="93">
        <v>1.0808</v>
      </c>
      <c r="E8" s="93">
        <v>1.0791379999999999</v>
      </c>
      <c r="F8" s="93">
        <v>1.134795</v>
      </c>
      <c r="G8" s="93">
        <v>1.0755640000000002</v>
      </c>
      <c r="H8" s="93">
        <v>1.0070600000000001</v>
      </c>
      <c r="I8" s="93">
        <v>1.1009839999999997</v>
      </c>
      <c r="J8" s="93">
        <v>1.279156</v>
      </c>
      <c r="K8" s="93">
        <v>1.5808780000000004</v>
      </c>
      <c r="L8" s="93">
        <v>1.4843230000000001</v>
      </c>
      <c r="M8" s="93">
        <v>1.2464580000000005</v>
      </c>
      <c r="N8" s="93">
        <v>1.129267</v>
      </c>
      <c r="O8" s="93">
        <v>0.79878500000000008</v>
      </c>
      <c r="P8" s="93">
        <v>0.95323199999999975</v>
      </c>
      <c r="Q8" s="93">
        <v>1.0563960000000001</v>
      </c>
      <c r="R8" s="93">
        <v>0.76644299999999999</v>
      </c>
      <c r="S8" s="93">
        <v>0.96802300000000008</v>
      </c>
      <c r="T8" s="93">
        <v>0.8601319999999999</v>
      </c>
      <c r="U8" s="93">
        <v>1.020402</v>
      </c>
      <c r="V8" s="93">
        <v>1.2258429999999998</v>
      </c>
      <c r="W8" s="93">
        <v>1.7842349999999996</v>
      </c>
      <c r="X8" s="93">
        <v>2.0267099999999996</v>
      </c>
      <c r="Y8" s="93">
        <v>2.5399119999999993</v>
      </c>
      <c r="Z8" s="93">
        <v>2.4526509999999995</v>
      </c>
      <c r="AA8" s="93">
        <v>2.5984590000000001</v>
      </c>
      <c r="AB8" s="93">
        <v>2.2037089999999995</v>
      </c>
      <c r="AC8" s="93">
        <v>2.2109340000000004</v>
      </c>
      <c r="AD8" s="64">
        <v>1.9848730000000001</v>
      </c>
      <c r="AE8" s="64">
        <v>1.23064</v>
      </c>
      <c r="AF8" s="64">
        <v>0.76649599999999984</v>
      </c>
      <c r="AG8" s="64">
        <v>1.0420969999999998</v>
      </c>
      <c r="AH8" s="64">
        <v>2.2279720000000003</v>
      </c>
      <c r="AI8" s="64">
        <v>1.8912290000000005</v>
      </c>
      <c r="AJ8" s="64">
        <v>0.46602799999999994</v>
      </c>
      <c r="AK8" s="64">
        <v>2.7367469999999998</v>
      </c>
      <c r="AL8" s="64">
        <v>2.713638</v>
      </c>
    </row>
    <row r="9" spans="1:38" x14ac:dyDescent="0.2">
      <c r="A9" s="39"/>
      <c r="B9" s="565" t="s">
        <v>452</v>
      </c>
      <c r="C9" s="93">
        <v>2.4413690000000003</v>
      </c>
      <c r="D9" s="93">
        <v>2.5284340000000007</v>
      </c>
      <c r="E9" s="93">
        <v>2.8555220000000006</v>
      </c>
      <c r="F9" s="93">
        <v>3.1981919999999997</v>
      </c>
      <c r="G9" s="93">
        <v>3.2097680000000004</v>
      </c>
      <c r="H9" s="93">
        <v>3.1583269999999994</v>
      </c>
      <c r="I9" s="93">
        <v>3.6412840000000002</v>
      </c>
      <c r="J9" s="93">
        <v>3.736793</v>
      </c>
      <c r="K9" s="93">
        <v>2.8522699999999999</v>
      </c>
      <c r="L9" s="93">
        <v>2.4544809999999999</v>
      </c>
      <c r="M9" s="93">
        <v>3.5934560000000002</v>
      </c>
      <c r="N9" s="93">
        <v>3.215862</v>
      </c>
      <c r="O9" s="93">
        <v>2.501252</v>
      </c>
      <c r="P9" s="93">
        <v>3.0228949999999997</v>
      </c>
      <c r="Q9" s="93">
        <v>3.1172690000000003</v>
      </c>
      <c r="R9" s="93">
        <v>3.0095560000000003</v>
      </c>
      <c r="S9" s="93">
        <v>3.8278559999999997</v>
      </c>
      <c r="T9" s="93">
        <v>3.7496480000000001</v>
      </c>
      <c r="U9" s="93">
        <v>2.590589</v>
      </c>
      <c r="V9" s="93">
        <v>3.11517</v>
      </c>
      <c r="W9" s="93">
        <v>4.0038409999999995</v>
      </c>
      <c r="X9" s="93">
        <v>4.0191850000000002</v>
      </c>
      <c r="Y9" s="93">
        <v>3.3462930000000002</v>
      </c>
      <c r="Z9" s="93">
        <v>2.1173519999999999</v>
      </c>
      <c r="AA9" s="93">
        <v>1.6198979999999998</v>
      </c>
      <c r="AB9" s="93">
        <v>1.6342650000000007</v>
      </c>
      <c r="AC9" s="93">
        <v>1.3640159999999999</v>
      </c>
      <c r="AD9" s="64">
        <v>1.3290109999999999</v>
      </c>
      <c r="AE9" s="64">
        <v>2.5143200000000006</v>
      </c>
      <c r="AF9" s="64">
        <v>1.7307259999999993</v>
      </c>
      <c r="AG9" s="64">
        <v>1.8123219999999998</v>
      </c>
      <c r="AH9" s="64">
        <v>1.8797510000000002</v>
      </c>
      <c r="AI9" s="64">
        <v>1.7946279999999992</v>
      </c>
      <c r="AJ9" s="64">
        <v>0.91100799999999993</v>
      </c>
      <c r="AK9" s="64">
        <v>2.9013110000000002</v>
      </c>
      <c r="AL9" s="64">
        <v>2.3967359999999998</v>
      </c>
    </row>
    <row r="10" spans="1:38" x14ac:dyDescent="0.2">
      <c r="A10" s="55"/>
      <c r="B10" s="565" t="s">
        <v>453</v>
      </c>
      <c r="C10" s="93">
        <v>1.8561019999999999</v>
      </c>
      <c r="D10" s="93">
        <v>2.0127290000000002</v>
      </c>
      <c r="E10" s="93">
        <v>1.8090710000000001</v>
      </c>
      <c r="F10" s="93">
        <v>2.005328</v>
      </c>
      <c r="G10" s="93">
        <v>2.0250490000000001</v>
      </c>
      <c r="H10" s="93">
        <v>1.9765279999999998</v>
      </c>
      <c r="I10" s="93">
        <v>2.4899010000000001</v>
      </c>
      <c r="J10" s="93">
        <v>2.922523</v>
      </c>
      <c r="K10" s="93">
        <v>3.8387000000000002</v>
      </c>
      <c r="L10" s="93">
        <v>3.3485680000000002</v>
      </c>
      <c r="M10" s="93">
        <v>3.5894509999999995</v>
      </c>
      <c r="N10" s="93">
        <v>3.1630670000000003</v>
      </c>
      <c r="O10" s="93">
        <v>2.6604200000000002</v>
      </c>
      <c r="P10" s="93">
        <v>3.9653440000000004</v>
      </c>
      <c r="Q10" s="93">
        <v>4.7741640000000007</v>
      </c>
      <c r="R10" s="93">
        <v>3.8529619999999998</v>
      </c>
      <c r="S10" s="93">
        <v>3.8442079999999996</v>
      </c>
      <c r="T10" s="93">
        <v>4.4868079999999999</v>
      </c>
      <c r="U10" s="93">
        <v>4.8710389999999997</v>
      </c>
      <c r="V10" s="93">
        <v>2.8599800000000006</v>
      </c>
      <c r="W10" s="93">
        <v>4.271361999999999</v>
      </c>
      <c r="X10" s="93">
        <v>7.0875679999999992</v>
      </c>
      <c r="Y10" s="93">
        <v>3.7200729999999997</v>
      </c>
      <c r="Z10" s="93">
        <v>3.8307539999999998</v>
      </c>
      <c r="AA10" s="93">
        <v>3.1778369999999994</v>
      </c>
      <c r="AB10" s="93">
        <v>4.0108959999999998</v>
      </c>
      <c r="AC10" s="93">
        <v>2.836732</v>
      </c>
      <c r="AD10" s="64">
        <v>2.3186489999999993</v>
      </c>
      <c r="AE10" s="64">
        <v>2.5185049999999993</v>
      </c>
      <c r="AF10" s="64">
        <v>2.6391500000000003</v>
      </c>
      <c r="AG10" s="64">
        <v>2.4887739999999998</v>
      </c>
      <c r="AH10" s="64">
        <v>2.8743939999999988</v>
      </c>
      <c r="AI10" s="64">
        <v>2.7428549999999992</v>
      </c>
      <c r="AJ10" s="64">
        <v>2.8598810000000001</v>
      </c>
      <c r="AK10" s="64">
        <v>7.8983710000000009</v>
      </c>
      <c r="AL10" s="64">
        <v>7.0970019999999998</v>
      </c>
    </row>
    <row r="11" spans="1:38" x14ac:dyDescent="0.2">
      <c r="A11" s="55"/>
      <c r="B11" s="565" t="s">
        <v>454</v>
      </c>
      <c r="C11" s="93">
        <v>5.3780089999999996</v>
      </c>
      <c r="D11" s="93">
        <v>6.6804529999999991</v>
      </c>
      <c r="E11" s="93">
        <v>6.7713090000000005</v>
      </c>
      <c r="F11" s="93">
        <v>7.1936510000000009</v>
      </c>
      <c r="G11" s="93">
        <v>7.3742729999999996</v>
      </c>
      <c r="H11" s="93">
        <v>5.9316780000000007</v>
      </c>
      <c r="I11" s="93">
        <v>7.2113769999999988</v>
      </c>
      <c r="J11" s="93">
        <v>9.3335220000000003</v>
      </c>
      <c r="K11" s="93">
        <v>7.3638940000000002</v>
      </c>
      <c r="L11" s="93">
        <v>7.3163320000000001</v>
      </c>
      <c r="M11" s="93">
        <v>7.4517730000000002</v>
      </c>
      <c r="N11" s="93">
        <v>6.1690969999999998</v>
      </c>
      <c r="O11" s="93">
        <v>5.7104439999999999</v>
      </c>
      <c r="P11" s="93">
        <v>6.9601730000000011</v>
      </c>
      <c r="Q11" s="93">
        <v>8.0267280000000003</v>
      </c>
      <c r="R11" s="93">
        <v>7.8790630000000004</v>
      </c>
      <c r="S11" s="93">
        <v>6.4141760000000003</v>
      </c>
      <c r="T11" s="93">
        <v>6.447406</v>
      </c>
      <c r="U11" s="93">
        <v>6.5020049999999996</v>
      </c>
      <c r="V11" s="93">
        <v>8.3840199999999996</v>
      </c>
      <c r="W11" s="93">
        <v>9.8138030000000001</v>
      </c>
      <c r="X11" s="93">
        <v>10.570248000000001</v>
      </c>
      <c r="Y11" s="93">
        <v>9.6590049999999987</v>
      </c>
      <c r="Z11" s="93">
        <v>12.35589</v>
      </c>
      <c r="AA11" s="93">
        <v>12.040795000000001</v>
      </c>
      <c r="AB11" s="93">
        <v>12.799942999999999</v>
      </c>
      <c r="AC11" s="93">
        <v>12.3041</v>
      </c>
      <c r="AD11" s="64">
        <v>13.358976999999999</v>
      </c>
      <c r="AE11" s="64">
        <v>17.258734</v>
      </c>
      <c r="AF11" s="64">
        <v>17.117820999999996</v>
      </c>
      <c r="AG11" s="64">
        <v>14.632740000000004</v>
      </c>
      <c r="AH11" s="64">
        <v>17.039711999999998</v>
      </c>
      <c r="AI11" s="64">
        <v>20.494232999999994</v>
      </c>
      <c r="AJ11" s="64">
        <v>14.641630000000003</v>
      </c>
      <c r="AK11" s="64">
        <v>24.646801</v>
      </c>
      <c r="AL11" s="64">
        <v>25.314259000000003</v>
      </c>
    </row>
    <row r="12" spans="1:38" x14ac:dyDescent="0.2">
      <c r="A12" s="55"/>
      <c r="B12" s="565" t="s">
        <v>455</v>
      </c>
      <c r="AD12" s="64">
        <v>19.70896599999999</v>
      </c>
      <c r="AE12" s="64">
        <v>22.031574000000003</v>
      </c>
      <c r="AF12" s="64">
        <v>25.795937000000009</v>
      </c>
      <c r="AG12" s="64">
        <v>27.79491500000001</v>
      </c>
      <c r="AH12" s="64">
        <v>22.420011000000013</v>
      </c>
      <c r="AI12" s="64">
        <v>29.037663999999999</v>
      </c>
      <c r="AJ12" s="64">
        <v>21.735468999999991</v>
      </c>
      <c r="AK12" s="64">
        <v>38.557855999999987</v>
      </c>
      <c r="AL12" s="64">
        <v>33.552599999999998</v>
      </c>
    </row>
    <row r="13" spans="1:38" x14ac:dyDescent="0.2">
      <c r="A13" s="72"/>
      <c r="B13" s="565" t="s">
        <v>456</v>
      </c>
      <c r="AD13" s="64">
        <v>31.989899000000005</v>
      </c>
      <c r="AE13" s="64">
        <v>29.497158999999979</v>
      </c>
      <c r="AF13" s="64">
        <v>28.857654999999998</v>
      </c>
      <c r="AG13" s="64">
        <v>22.975422000000009</v>
      </c>
      <c r="AH13" s="64">
        <v>28.173919000000019</v>
      </c>
      <c r="AI13" s="64">
        <v>26.843933000000003</v>
      </c>
      <c r="AJ13" s="64">
        <v>30.133765999999991</v>
      </c>
      <c r="AK13" s="64">
        <v>17.393807999999989</v>
      </c>
      <c r="AL13" s="64">
        <v>16.627618999999996</v>
      </c>
    </row>
    <row r="14" spans="1:38" x14ac:dyDescent="0.2">
      <c r="A14" s="672"/>
      <c r="B14" s="565" t="s">
        <v>458</v>
      </c>
      <c r="C14" s="93">
        <v>13.649016999999994</v>
      </c>
      <c r="D14" s="93">
        <v>14.942459000000005</v>
      </c>
      <c r="E14" s="93">
        <v>15.875248000000006</v>
      </c>
      <c r="F14" s="93">
        <v>17.622771999999987</v>
      </c>
      <c r="G14" s="93">
        <v>19.550495000000005</v>
      </c>
      <c r="H14" s="93">
        <v>17.421823000000007</v>
      </c>
      <c r="I14" s="93">
        <v>17.033811999999998</v>
      </c>
      <c r="J14" s="93">
        <v>18.296621999999999</v>
      </c>
      <c r="K14" s="93">
        <v>18.707483</v>
      </c>
      <c r="L14" s="93">
        <v>21.220083999999996</v>
      </c>
      <c r="M14" s="93">
        <v>23.475886999999982</v>
      </c>
      <c r="N14" s="93">
        <v>19.97911800000001</v>
      </c>
      <c r="O14" s="93">
        <v>18.929210000000001</v>
      </c>
      <c r="P14" s="93">
        <v>24.940459000000004</v>
      </c>
      <c r="Q14" s="93">
        <v>26.091367999999989</v>
      </c>
      <c r="R14" s="93">
        <v>27.923233000000007</v>
      </c>
      <c r="S14" s="93">
        <v>32.634248999999983</v>
      </c>
      <c r="T14" s="93">
        <v>37.216198000000013</v>
      </c>
      <c r="U14" s="93">
        <v>37.372668999999973</v>
      </c>
      <c r="V14" s="93">
        <v>37.20681799999997</v>
      </c>
      <c r="W14" s="93">
        <v>37.821053999999975</v>
      </c>
      <c r="X14" s="93">
        <v>34.08826899999999</v>
      </c>
      <c r="Y14" s="93">
        <v>43.234990000000003</v>
      </c>
      <c r="Z14" s="93">
        <v>73.919362999999947</v>
      </c>
      <c r="AA14" s="93">
        <v>71.001883000000021</v>
      </c>
      <c r="AB14" s="93">
        <v>64.706721000000002</v>
      </c>
      <c r="AC14" s="93">
        <v>62.834279999999978</v>
      </c>
      <c r="AD14" s="64">
        <v>0.11481299999999998</v>
      </c>
      <c r="AE14" s="64">
        <v>0.12494399999999994</v>
      </c>
      <c r="AF14" s="64">
        <v>8.6475999999999997E-2</v>
      </c>
      <c r="AG14" s="64">
        <v>8.0587000000000034E-2</v>
      </c>
      <c r="AH14" s="64">
        <v>0.19013999999999998</v>
      </c>
      <c r="AI14" s="64">
        <v>4.1169999999999991E-2</v>
      </c>
      <c r="AJ14" s="64">
        <v>2.0039999999999995E-2</v>
      </c>
      <c r="AK14" s="64">
        <v>0.60723499999999997</v>
      </c>
      <c r="AL14" s="64">
        <v>0.70304400000000011</v>
      </c>
    </row>
    <row r="15" spans="1:38" x14ac:dyDescent="0.2">
      <c r="A15" s="72" t="s">
        <v>416</v>
      </c>
      <c r="B15" s="645"/>
      <c r="C15" s="91">
        <v>24.481922999999995</v>
      </c>
      <c r="D15" s="91">
        <v>27.244875000000008</v>
      </c>
      <c r="E15" s="91">
        <v>28.390288000000005</v>
      </c>
      <c r="F15" s="91">
        <v>31.154737999999988</v>
      </c>
      <c r="G15" s="91">
        <v>33.235149000000007</v>
      </c>
      <c r="H15" s="91">
        <v>29.495416000000006</v>
      </c>
      <c r="I15" s="91">
        <v>31.477357999999995</v>
      </c>
      <c r="J15" s="91">
        <v>35.568615999999999</v>
      </c>
      <c r="K15" s="91">
        <v>34.343225000000004</v>
      </c>
      <c r="L15" s="91">
        <v>35.823787999999993</v>
      </c>
      <c r="M15" s="91">
        <v>39.357024999999979</v>
      </c>
      <c r="N15" s="91">
        <v>33.656411000000006</v>
      </c>
      <c r="O15" s="91">
        <v>30.600111000000002</v>
      </c>
      <c r="P15" s="91">
        <v>39.842103000000009</v>
      </c>
      <c r="Q15" s="91">
        <v>43.065924999999993</v>
      </c>
      <c r="R15" s="91">
        <v>43.431257000000009</v>
      </c>
      <c r="S15" s="91">
        <v>47.688511999999982</v>
      </c>
      <c r="T15" s="91">
        <v>52.760192000000018</v>
      </c>
      <c r="U15" s="91">
        <v>52.356703999999972</v>
      </c>
      <c r="V15" s="91">
        <v>52.791830999999974</v>
      </c>
      <c r="W15" s="91">
        <v>57.694294999999975</v>
      </c>
      <c r="X15" s="91">
        <v>57.791979999999988</v>
      </c>
      <c r="Y15" s="91">
        <v>62.500273</v>
      </c>
      <c r="Z15" s="91">
        <v>94.676009999999948</v>
      </c>
      <c r="AA15" s="91">
        <v>90.438872000000018</v>
      </c>
      <c r="AB15" s="95">
        <v>85.355534000000006</v>
      </c>
      <c r="AC15" s="95">
        <v>81.550061999999983</v>
      </c>
      <c r="AD15" s="453">
        <v>70.805187999999987</v>
      </c>
      <c r="AE15" s="453">
        <v>75.175875999999988</v>
      </c>
      <c r="AF15" s="453">
        <v>76.994261000000009</v>
      </c>
      <c r="AG15" s="453">
        <v>70.826857000000018</v>
      </c>
      <c r="AH15" s="453">
        <v>74.805899000000025</v>
      </c>
      <c r="AI15" s="453">
        <v>82.845711999999992</v>
      </c>
      <c r="AJ15" s="453">
        <v>70.767821999999981</v>
      </c>
      <c r="AK15" s="453">
        <v>94.742128999999991</v>
      </c>
      <c r="AL15" s="453">
        <v>88.404898000000003</v>
      </c>
    </row>
    <row r="16" spans="1:38" x14ac:dyDescent="0.2">
      <c r="A16" s="55"/>
      <c r="B16" s="645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1:38" x14ac:dyDescent="0.2">
      <c r="A17" s="72" t="s">
        <v>219</v>
      </c>
      <c r="B17" s="645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1:38" ht="15" x14ac:dyDescent="0.2">
      <c r="A18" s="565"/>
      <c r="B18" s="673" t="s">
        <v>459</v>
      </c>
      <c r="C18" s="93">
        <v>44.500151999999979</v>
      </c>
      <c r="D18" s="93">
        <v>52.039029000000021</v>
      </c>
      <c r="E18" s="93">
        <v>54.603349999999999</v>
      </c>
      <c r="F18" s="93">
        <v>58.944671999999976</v>
      </c>
      <c r="G18" s="93">
        <v>56.005443999999983</v>
      </c>
      <c r="H18" s="93">
        <v>65.204439999999991</v>
      </c>
      <c r="I18" s="93">
        <v>69.359998000000019</v>
      </c>
      <c r="J18" s="93">
        <v>70.525976999999997</v>
      </c>
      <c r="K18" s="93">
        <v>71.662947000000031</v>
      </c>
      <c r="L18" s="93">
        <v>79.088716000000005</v>
      </c>
      <c r="M18" s="93">
        <v>77.312635000000085</v>
      </c>
      <c r="N18" s="93">
        <v>72.814116999999953</v>
      </c>
      <c r="O18" s="93">
        <v>70.273693000000023</v>
      </c>
      <c r="P18" s="93">
        <v>63.506943999999983</v>
      </c>
      <c r="Q18" s="93">
        <v>61.853613000000031</v>
      </c>
      <c r="R18" s="93">
        <v>56.868597999999999</v>
      </c>
      <c r="S18" s="93">
        <v>51.626810000000006</v>
      </c>
      <c r="T18" s="93">
        <v>67.223422999999997</v>
      </c>
      <c r="U18" s="93">
        <v>73.603576000000004</v>
      </c>
      <c r="V18" s="93">
        <v>62.425417999999979</v>
      </c>
      <c r="W18" s="93">
        <v>61.927421000000002</v>
      </c>
      <c r="X18" s="93">
        <v>61.195274999999995</v>
      </c>
      <c r="Y18" s="93">
        <v>55.925369000000018</v>
      </c>
      <c r="Z18" s="93">
        <v>60.802091999999995</v>
      </c>
      <c r="AA18" s="93">
        <v>60.637397999999997</v>
      </c>
      <c r="AB18" s="93">
        <v>59.750282000000041</v>
      </c>
      <c r="AC18" s="93">
        <v>60.033365000000025</v>
      </c>
      <c r="AD18" s="64">
        <v>47.822707000000001</v>
      </c>
      <c r="AE18" s="64">
        <v>47.008889999999994</v>
      </c>
      <c r="AF18" s="64">
        <v>39.303776000000013</v>
      </c>
      <c r="AG18" s="64">
        <v>35.580095999999998</v>
      </c>
      <c r="AH18" s="64">
        <v>35.245718999999994</v>
      </c>
      <c r="AI18" s="64">
        <v>35.766403999999994</v>
      </c>
      <c r="AJ18" s="64">
        <v>46.827300999999999</v>
      </c>
      <c r="AK18" s="64">
        <v>46.766116000000004</v>
      </c>
      <c r="AL18" s="64">
        <v>38.483966000000017</v>
      </c>
    </row>
    <row r="19" spans="1:38" ht="15" x14ac:dyDescent="0.2">
      <c r="A19" s="565"/>
      <c r="B19" s="673" t="s">
        <v>460</v>
      </c>
      <c r="C19" s="93">
        <v>24.496011000000006</v>
      </c>
      <c r="D19" s="93">
        <v>29.836651000000003</v>
      </c>
      <c r="E19" s="93">
        <v>36.570434000000027</v>
      </c>
      <c r="F19" s="93">
        <v>37.439835000000009</v>
      </c>
      <c r="G19" s="93">
        <v>30.606493000000007</v>
      </c>
      <c r="H19" s="93">
        <v>28.378640999999998</v>
      </c>
      <c r="I19" s="93">
        <v>34.367216999999997</v>
      </c>
      <c r="J19" s="93">
        <v>38.637768999999992</v>
      </c>
      <c r="K19" s="93">
        <v>47.326765000000016</v>
      </c>
      <c r="L19" s="93">
        <v>53.50823700000003</v>
      </c>
      <c r="M19" s="93">
        <v>58.476645999999995</v>
      </c>
      <c r="N19" s="93">
        <v>55.749566999999992</v>
      </c>
      <c r="O19" s="93">
        <v>59.029000000000003</v>
      </c>
      <c r="P19" s="93">
        <v>61.066642000000002</v>
      </c>
      <c r="Q19" s="93">
        <v>78.62610399999997</v>
      </c>
      <c r="R19" s="93">
        <v>81.15922700000003</v>
      </c>
      <c r="S19" s="93">
        <v>81.78828</v>
      </c>
      <c r="T19" s="93">
        <v>98.737743000000023</v>
      </c>
      <c r="U19" s="93">
        <v>91.633092000000019</v>
      </c>
      <c r="V19" s="93">
        <v>95.169417000000024</v>
      </c>
      <c r="W19" s="93">
        <v>107.18318199999997</v>
      </c>
      <c r="X19" s="93">
        <v>104.68893100000001</v>
      </c>
      <c r="Y19" s="93">
        <v>114.77820600000003</v>
      </c>
      <c r="Z19" s="93"/>
      <c r="AA19" s="93">
        <v>126.47806800000001</v>
      </c>
      <c r="AB19" s="93">
        <v>108.80173799999996</v>
      </c>
      <c r="AC19" s="93">
        <v>109.31712399999996</v>
      </c>
      <c r="AD19" s="64">
        <v>107.49984499999998</v>
      </c>
      <c r="AE19" s="64">
        <v>124.57768400000003</v>
      </c>
      <c r="AF19" s="64">
        <v>118.68892400000001</v>
      </c>
      <c r="AG19" s="64">
        <v>121.77175599999998</v>
      </c>
      <c r="AH19" s="64">
        <v>128.25321599999995</v>
      </c>
      <c r="AI19" s="64">
        <v>123.70919600000005</v>
      </c>
      <c r="AJ19" s="64">
        <v>119.01371599999996</v>
      </c>
      <c r="AK19" s="64">
        <v>122.99552100000001</v>
      </c>
      <c r="AL19" s="64">
        <v>105.19394500000001</v>
      </c>
    </row>
    <row r="20" spans="1:38" ht="15" x14ac:dyDescent="0.2">
      <c r="A20" s="645"/>
      <c r="B20" s="673" t="s">
        <v>461</v>
      </c>
      <c r="C20" s="93">
        <v>0.45945599999999992</v>
      </c>
      <c r="D20" s="93">
        <v>0.32212399999999997</v>
      </c>
      <c r="E20" s="93">
        <v>0.237286</v>
      </c>
      <c r="F20" s="93">
        <v>0.26032</v>
      </c>
      <c r="G20" s="93">
        <v>0.16612300000000002</v>
      </c>
      <c r="H20" s="93">
        <v>0.56495400000000029</v>
      </c>
      <c r="I20" s="93">
        <v>0.67521099999999956</v>
      </c>
      <c r="J20" s="93">
        <v>0.67590800000000029</v>
      </c>
      <c r="K20" s="93">
        <v>0.7388450000000002</v>
      </c>
      <c r="L20" s="93">
        <v>0.60801099999999986</v>
      </c>
      <c r="M20" s="93">
        <v>0.62026100000000006</v>
      </c>
      <c r="N20" s="93">
        <v>0.77526499999999987</v>
      </c>
      <c r="O20" s="93">
        <v>0.74114900000000006</v>
      </c>
      <c r="P20" s="93">
        <v>1.0174499999999993</v>
      </c>
      <c r="Q20" s="93">
        <v>2.6687760000000003</v>
      </c>
      <c r="R20" s="93">
        <v>2.5018189999999998</v>
      </c>
      <c r="S20" s="93">
        <v>2.8203839999999998</v>
      </c>
      <c r="T20" s="93">
        <v>1.3072530000000002</v>
      </c>
      <c r="U20" s="93">
        <v>2.185709000000001</v>
      </c>
      <c r="V20" s="93">
        <v>2.4618000000000007</v>
      </c>
      <c r="W20" s="93">
        <v>1.7258250000000002</v>
      </c>
      <c r="X20" s="93">
        <v>1.2394320000000001</v>
      </c>
      <c r="Y20" s="93">
        <v>2.2221790000000001</v>
      </c>
      <c r="Z20" s="93">
        <v>4.5786380000000015</v>
      </c>
      <c r="AA20" s="93">
        <v>8.2430770000000031</v>
      </c>
      <c r="AB20" s="93">
        <v>9.7521909999999998</v>
      </c>
      <c r="AC20" s="93">
        <v>3.3041020000000008</v>
      </c>
      <c r="AD20" s="64">
        <v>8.7059299999999986</v>
      </c>
      <c r="AE20" s="64">
        <v>31.925014999999998</v>
      </c>
      <c r="AF20" s="64">
        <v>32.488344000000005</v>
      </c>
      <c r="AG20" s="64">
        <v>10.803289999999999</v>
      </c>
      <c r="AH20" s="64">
        <v>1.9420759999999999</v>
      </c>
      <c r="AI20" s="64">
        <v>0.89197400000000016</v>
      </c>
      <c r="AJ20" s="64">
        <v>1.0373839999999999</v>
      </c>
      <c r="AK20" s="64">
        <v>1.1651130000000003</v>
      </c>
      <c r="AL20" s="64">
        <v>0.86180000000000023</v>
      </c>
    </row>
    <row r="21" spans="1:38" ht="15" x14ac:dyDescent="0.2">
      <c r="A21" s="55"/>
      <c r="B21" s="673" t="s">
        <v>462</v>
      </c>
      <c r="C21" s="93">
        <v>2.3862400000000004</v>
      </c>
      <c r="D21" s="93">
        <v>1.980258000000001</v>
      </c>
      <c r="E21" s="93">
        <v>1.9426109999999994</v>
      </c>
      <c r="F21" s="93">
        <v>1.7999020000000001</v>
      </c>
      <c r="G21" s="93">
        <v>1.7740769999999997</v>
      </c>
      <c r="H21" s="93">
        <v>2.1725899999999996</v>
      </c>
      <c r="I21" s="93">
        <v>2.5382540000000002</v>
      </c>
      <c r="J21" s="93">
        <v>2.2046740000000007</v>
      </c>
      <c r="K21" s="93">
        <v>2.3418079999999999</v>
      </c>
      <c r="L21" s="93">
        <v>3.8146249999999995</v>
      </c>
      <c r="M21" s="93">
        <v>2.9391340000000006</v>
      </c>
      <c r="N21" s="93">
        <v>2.2019270000000004</v>
      </c>
      <c r="O21" s="93">
        <v>1.9584360000000003</v>
      </c>
      <c r="P21" s="93">
        <v>2.3379200000000004</v>
      </c>
      <c r="Q21" s="93">
        <v>2.9073999999999995</v>
      </c>
      <c r="R21" s="93">
        <v>3.8728869999999991</v>
      </c>
      <c r="S21" s="93">
        <v>3.4515709999999982</v>
      </c>
      <c r="T21" s="93">
        <v>7.4204190000000008</v>
      </c>
      <c r="U21" s="93">
        <v>5.2671600000000014</v>
      </c>
      <c r="V21" s="93">
        <v>5.2193800000000001</v>
      </c>
      <c r="W21" s="93">
        <v>6.0638560000000012</v>
      </c>
      <c r="X21" s="93">
        <v>4.5358469999999995</v>
      </c>
      <c r="Y21" s="93">
        <v>3.6638610000000016</v>
      </c>
      <c r="Z21" s="93">
        <v>5.1229799999999974</v>
      </c>
      <c r="AA21" s="93">
        <v>22.315685999999996</v>
      </c>
      <c r="AB21" s="93">
        <v>6.2113149999999981</v>
      </c>
      <c r="AC21" s="93">
        <v>7.3274550000000005</v>
      </c>
      <c r="AD21" s="64">
        <v>11.691790999999998</v>
      </c>
      <c r="AE21" s="64">
        <v>13.287402999999996</v>
      </c>
      <c r="AF21" s="64">
        <v>14.483822000000002</v>
      </c>
      <c r="AG21" s="64">
        <v>11.215462999999994</v>
      </c>
      <c r="AH21" s="64">
        <v>7.7335430000000001</v>
      </c>
      <c r="AI21" s="64">
        <v>5.7656890000000018</v>
      </c>
      <c r="AJ21" s="64">
        <v>1.8380950000000003</v>
      </c>
      <c r="AK21" s="64">
        <v>0.745479</v>
      </c>
      <c r="AL21" s="64">
        <v>0.58026</v>
      </c>
    </row>
    <row r="22" spans="1:38" ht="15" x14ac:dyDescent="0.2">
      <c r="A22" s="65"/>
      <c r="B22" s="673" t="s">
        <v>463</v>
      </c>
      <c r="C22" s="93">
        <v>7.416469999999995</v>
      </c>
      <c r="D22" s="93">
        <v>10.128360000000011</v>
      </c>
      <c r="E22" s="93">
        <v>10.197287000000001</v>
      </c>
      <c r="F22" s="93">
        <v>10.362329999999981</v>
      </c>
      <c r="G22" s="93">
        <v>8.652309000000006</v>
      </c>
      <c r="H22" s="93">
        <v>5.7893879999999989</v>
      </c>
      <c r="I22" s="93">
        <v>7.5058600000000029</v>
      </c>
      <c r="J22" s="93">
        <v>7.8209780000000002</v>
      </c>
      <c r="K22" s="93">
        <v>8.5653719999999982</v>
      </c>
      <c r="L22" s="93">
        <v>9.159357</v>
      </c>
      <c r="M22" s="93">
        <v>10.623101000000005</v>
      </c>
      <c r="N22" s="93">
        <v>7.7904669999999978</v>
      </c>
      <c r="O22" s="93">
        <v>7.5487249999999975</v>
      </c>
      <c r="P22" s="93">
        <v>16.496810000000004</v>
      </c>
      <c r="Q22" s="93">
        <v>20.598418000000006</v>
      </c>
      <c r="R22" s="93">
        <v>8.3051579999999987</v>
      </c>
      <c r="S22" s="93">
        <v>7.4484600000000025</v>
      </c>
      <c r="T22" s="93">
        <v>8.5711329999999961</v>
      </c>
      <c r="U22" s="93">
        <v>11.376661999999996</v>
      </c>
      <c r="V22" s="93">
        <v>25.432925000000001</v>
      </c>
      <c r="W22" s="93">
        <v>29.629948999999993</v>
      </c>
      <c r="X22" s="93">
        <v>35.089336000000003</v>
      </c>
      <c r="Y22" s="93">
        <v>23.277523999999989</v>
      </c>
      <c r="Z22" s="93">
        <v>17.891709999999986</v>
      </c>
      <c r="AA22" s="93">
        <v>45.316724000000001</v>
      </c>
      <c r="AB22" s="93">
        <v>83.833034000000026</v>
      </c>
      <c r="AC22" s="93">
        <v>81.740473999999935</v>
      </c>
      <c r="AD22" s="64">
        <v>26.735719999999997</v>
      </c>
      <c r="AE22" s="64">
        <v>43.394710999999987</v>
      </c>
      <c r="AF22" s="64">
        <v>44.074857999999978</v>
      </c>
      <c r="AG22" s="64">
        <v>42.947941000000021</v>
      </c>
      <c r="AH22" s="64">
        <v>54.031858999999997</v>
      </c>
      <c r="AI22" s="64">
        <v>41.460772999999989</v>
      </c>
      <c r="AJ22" s="64">
        <v>27.763549000000005</v>
      </c>
      <c r="AK22" s="64">
        <v>39.035562999999996</v>
      </c>
      <c r="AL22" s="64">
        <v>22.580187999999993</v>
      </c>
    </row>
    <row r="23" spans="1:38" ht="15" x14ac:dyDescent="0.2">
      <c r="A23" s="55"/>
      <c r="B23" s="673" t="s">
        <v>464</v>
      </c>
      <c r="C23" s="93">
        <v>12.430189</v>
      </c>
      <c r="D23" s="93">
        <v>12.920848999999999</v>
      </c>
      <c r="E23" s="93">
        <v>13.894592999999995</v>
      </c>
      <c r="F23" s="93">
        <v>13.736870000000005</v>
      </c>
      <c r="G23" s="93">
        <v>12.643639000000004</v>
      </c>
      <c r="H23" s="93">
        <v>14.314733</v>
      </c>
      <c r="I23" s="93">
        <v>16.822517999999992</v>
      </c>
      <c r="J23" s="93">
        <v>21.850000000000009</v>
      </c>
      <c r="K23" s="93">
        <v>25.232099000000009</v>
      </c>
      <c r="L23" s="93">
        <v>29.890449000000007</v>
      </c>
      <c r="M23" s="93">
        <v>33.446157000000007</v>
      </c>
      <c r="N23" s="93">
        <v>35.454506000000009</v>
      </c>
      <c r="O23" s="93">
        <v>44.493283999999981</v>
      </c>
      <c r="P23" s="93">
        <v>47.146399000000002</v>
      </c>
      <c r="Q23" s="93">
        <v>61.208389999999973</v>
      </c>
      <c r="R23" s="93">
        <v>60.521195999999982</v>
      </c>
      <c r="S23" s="93">
        <v>62.527986999999996</v>
      </c>
      <c r="T23" s="93">
        <v>76.034811999999974</v>
      </c>
      <c r="U23" s="93">
        <v>85.720430999999977</v>
      </c>
      <c r="V23" s="93">
        <v>97.209933999999961</v>
      </c>
      <c r="W23" s="93">
        <v>107.82711500000001</v>
      </c>
      <c r="X23" s="93">
        <v>114.27627200000001</v>
      </c>
      <c r="Y23" s="93">
        <v>128.06921499999999</v>
      </c>
      <c r="Z23" s="93">
        <v>139.35363599999999</v>
      </c>
      <c r="AA23" s="93">
        <v>156.69849300000004</v>
      </c>
      <c r="AB23" s="93">
        <v>168.32710999999998</v>
      </c>
      <c r="AC23" s="93">
        <v>163.29948700000003</v>
      </c>
      <c r="AD23" s="64">
        <v>156.60598700000003</v>
      </c>
      <c r="AE23" s="64">
        <v>159.79959300000004</v>
      </c>
      <c r="AF23" s="64">
        <v>162.52957999999995</v>
      </c>
      <c r="AG23" s="64">
        <v>160.26030200000002</v>
      </c>
      <c r="AH23" s="64">
        <v>152.38030099999997</v>
      </c>
      <c r="AI23" s="64">
        <v>140.66839799999997</v>
      </c>
      <c r="AJ23" s="64">
        <v>193.45837299999994</v>
      </c>
      <c r="AK23" s="64">
        <v>183.18352399999995</v>
      </c>
      <c r="AL23" s="64">
        <v>175.44724800000012</v>
      </c>
    </row>
    <row r="24" spans="1:38" ht="15" x14ac:dyDescent="0.2">
      <c r="A24" s="39"/>
      <c r="B24" s="673" t="s">
        <v>465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>
        <v>83.410062999999951</v>
      </c>
      <c r="AB24" s="93">
        <v>53.428045000000019</v>
      </c>
      <c r="AC24" s="93">
        <v>55.972355999999991</v>
      </c>
      <c r="AD24" s="64">
        <v>73.947560000000024</v>
      </c>
      <c r="AE24" s="64">
        <v>86.114187999999999</v>
      </c>
      <c r="AF24" s="64">
        <v>83.713471000000013</v>
      </c>
      <c r="AG24" s="64">
        <v>78.603760000000037</v>
      </c>
      <c r="AH24" s="64">
        <v>74.55698900000003</v>
      </c>
      <c r="AI24" s="64">
        <v>74.373154000000014</v>
      </c>
      <c r="AJ24" s="64">
        <v>73.939052999999987</v>
      </c>
      <c r="AK24" s="64">
        <v>67.389976999999988</v>
      </c>
      <c r="AL24" s="64">
        <v>53.202781000000009</v>
      </c>
    </row>
    <row r="25" spans="1:38" ht="15" x14ac:dyDescent="0.2">
      <c r="A25" s="55"/>
      <c r="B25" s="673" t="s">
        <v>466</v>
      </c>
      <c r="C25" s="93">
        <v>30.795801999999998</v>
      </c>
      <c r="D25" s="93">
        <v>41.25814699999998</v>
      </c>
      <c r="E25" s="93">
        <v>46.874611999999992</v>
      </c>
      <c r="F25" s="93">
        <v>48.11558800000001</v>
      </c>
      <c r="G25" s="93">
        <v>73.285770000000014</v>
      </c>
      <c r="H25" s="93">
        <v>66.144402999999997</v>
      </c>
      <c r="I25" s="93">
        <v>77.738791000000049</v>
      </c>
      <c r="J25" s="93">
        <v>86.316833000000003</v>
      </c>
      <c r="K25" s="93">
        <v>97.70817099999995</v>
      </c>
      <c r="L25" s="93">
        <v>119.9867940000001</v>
      </c>
      <c r="M25" s="93">
        <v>139.34642600000004</v>
      </c>
      <c r="N25" s="93">
        <v>155.61380600000004</v>
      </c>
      <c r="O25" s="93">
        <v>171.15660800000006</v>
      </c>
      <c r="P25" s="93">
        <v>221.72508700000006</v>
      </c>
      <c r="Q25" s="93">
        <v>321.02628300000015</v>
      </c>
      <c r="R25" s="93">
        <v>338.96131799999978</v>
      </c>
      <c r="S25" s="93">
        <v>318.55243100000001</v>
      </c>
      <c r="T25" s="93">
        <v>263.17229400000002</v>
      </c>
      <c r="U25" s="93">
        <v>282.65718699999996</v>
      </c>
      <c r="V25" s="93">
        <v>271.55754699999977</v>
      </c>
      <c r="W25" s="93">
        <v>258.81083200000012</v>
      </c>
      <c r="X25" s="93">
        <v>243.10692299999965</v>
      </c>
      <c r="Y25" s="93">
        <v>276.85112999999961</v>
      </c>
      <c r="Z25" s="93">
        <v>286.73455199999989</v>
      </c>
      <c r="AA25" s="93">
        <v>149.78830499999984</v>
      </c>
      <c r="AB25" s="93">
        <v>172.78682199999997</v>
      </c>
      <c r="AC25" s="93">
        <v>210.76645400000012</v>
      </c>
      <c r="AD25" s="64">
        <v>231.88887300000016</v>
      </c>
      <c r="AE25" s="64">
        <v>241.68914200000003</v>
      </c>
      <c r="AF25" s="64">
        <v>250.050546</v>
      </c>
      <c r="AG25" s="64">
        <v>234.56808500000002</v>
      </c>
      <c r="AH25" s="64">
        <v>238.39405899999997</v>
      </c>
      <c r="AI25" s="64">
        <v>219.99708700000002</v>
      </c>
      <c r="AJ25" s="64">
        <v>229.61258599999996</v>
      </c>
      <c r="AK25" s="64">
        <v>243.88951000000009</v>
      </c>
      <c r="AL25" s="64">
        <v>219.16356000000002</v>
      </c>
    </row>
    <row r="26" spans="1:38" x14ac:dyDescent="0.2">
      <c r="A26" s="72" t="s">
        <v>217</v>
      </c>
      <c r="B26" s="645"/>
      <c r="C26" s="91">
        <v>122.48431999999997</v>
      </c>
      <c r="D26" s="91">
        <v>148.48541800000004</v>
      </c>
      <c r="E26" s="91">
        <v>164.32017300000001</v>
      </c>
      <c r="F26" s="91">
        <v>170.65951699999999</v>
      </c>
      <c r="G26" s="91">
        <v>183.13385500000001</v>
      </c>
      <c r="H26" s="91">
        <v>182.56914899999998</v>
      </c>
      <c r="I26" s="91">
        <v>209.00784900000005</v>
      </c>
      <c r="J26" s="91">
        <v>228.032139</v>
      </c>
      <c r="K26" s="91">
        <v>253.576007</v>
      </c>
      <c r="L26" s="91">
        <v>296.05618900000019</v>
      </c>
      <c r="M26" s="91">
        <v>322.76436000000012</v>
      </c>
      <c r="N26" s="91">
        <v>330.399655</v>
      </c>
      <c r="O26" s="91">
        <v>355.20089500000006</v>
      </c>
      <c r="P26" s="91">
        <v>413.29725200000007</v>
      </c>
      <c r="Q26" s="91">
        <v>548.88898400000016</v>
      </c>
      <c r="R26" s="91">
        <v>552.19020299999977</v>
      </c>
      <c r="S26" s="91">
        <v>528.21592299999998</v>
      </c>
      <c r="T26" s="91">
        <v>522.46707700000002</v>
      </c>
      <c r="U26" s="91">
        <v>552.44381699999985</v>
      </c>
      <c r="V26" s="91">
        <v>559.47642099999973</v>
      </c>
      <c r="W26" s="91">
        <v>573.16818000000012</v>
      </c>
      <c r="X26" s="91">
        <v>564.13201599999957</v>
      </c>
      <c r="Y26" s="91">
        <v>604.78748399999972</v>
      </c>
      <c r="Z26" s="91">
        <v>627.53329099999996</v>
      </c>
      <c r="AA26" s="91">
        <v>652.88781399999993</v>
      </c>
      <c r="AB26" s="91">
        <v>662.89053699999999</v>
      </c>
      <c r="AC26" s="91">
        <v>691.76081700000009</v>
      </c>
      <c r="AD26" s="453">
        <v>664.89841300000012</v>
      </c>
      <c r="AE26" s="453">
        <v>747.79662600000017</v>
      </c>
      <c r="AF26" s="453">
        <v>745.33332100000007</v>
      </c>
      <c r="AG26" s="453">
        <v>695.75069300000007</v>
      </c>
      <c r="AH26" s="453">
        <v>692.53776199999993</v>
      </c>
      <c r="AI26" s="453">
        <v>642.63267500000006</v>
      </c>
      <c r="AJ26" s="453">
        <v>693.49005699999998</v>
      </c>
      <c r="AK26" s="453">
        <v>705.17080299999998</v>
      </c>
      <c r="AL26" s="453">
        <v>615.51374800000019</v>
      </c>
    </row>
    <row r="27" spans="1:38" x14ac:dyDescent="0.2">
      <c r="A27" s="72"/>
      <c r="B27" s="645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64"/>
      <c r="AE27" s="64"/>
      <c r="AF27" s="64"/>
      <c r="AG27" s="64"/>
      <c r="AH27" s="64"/>
      <c r="AI27" s="64"/>
      <c r="AJ27" s="64"/>
      <c r="AK27" s="64"/>
      <c r="AL27" s="64"/>
    </row>
    <row r="28" spans="1:38" ht="15" x14ac:dyDescent="0.2">
      <c r="A28" s="72" t="s">
        <v>475</v>
      </c>
      <c r="B28" s="565"/>
      <c r="C28" s="92"/>
      <c r="D28" s="92"/>
      <c r="E28" s="326"/>
      <c r="F28" s="326"/>
      <c r="G28" s="326"/>
      <c r="H28" s="326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38" x14ac:dyDescent="0.2">
      <c r="A29" s="39"/>
      <c r="B29" s="565" t="s">
        <v>467</v>
      </c>
      <c r="C29" s="93">
        <v>7.9829890000000008</v>
      </c>
      <c r="D29" s="93">
        <v>10.256238000000002</v>
      </c>
      <c r="E29" s="93">
        <v>12.145530000000003</v>
      </c>
      <c r="F29" s="93">
        <v>14.299070999999994</v>
      </c>
      <c r="G29" s="93">
        <v>13.069395000000004</v>
      </c>
      <c r="H29" s="93">
        <v>11.806061000000003</v>
      </c>
      <c r="I29" s="93">
        <v>12.917809999999999</v>
      </c>
      <c r="J29" s="93">
        <v>14.36587000000001</v>
      </c>
      <c r="K29" s="93">
        <v>16.743606999999994</v>
      </c>
      <c r="L29" s="93">
        <v>17.978657999999996</v>
      </c>
      <c r="M29" s="93">
        <v>17.531261999999995</v>
      </c>
      <c r="N29" s="93">
        <v>16.390216000000013</v>
      </c>
      <c r="O29" s="93">
        <v>19.58161699999998</v>
      </c>
      <c r="P29" s="93">
        <v>20.674704000000016</v>
      </c>
      <c r="Q29" s="93">
        <v>26.954213999999968</v>
      </c>
      <c r="R29" s="93">
        <v>26.983389999999979</v>
      </c>
      <c r="S29" s="93">
        <v>25.908684999999998</v>
      </c>
      <c r="T29" s="93">
        <v>28.848399999999966</v>
      </c>
      <c r="U29" s="93">
        <v>29.524985999999984</v>
      </c>
      <c r="V29" s="93">
        <v>34.843299000000009</v>
      </c>
      <c r="W29" s="93">
        <v>34.551377000000045</v>
      </c>
      <c r="X29" s="93">
        <v>35.227640999999984</v>
      </c>
      <c r="Y29" s="93">
        <v>41.299774999999954</v>
      </c>
      <c r="Z29" s="93">
        <v>35.190703999999982</v>
      </c>
      <c r="AA29" s="93">
        <v>38.170781000000112</v>
      </c>
      <c r="AB29" s="93">
        <v>36.19410700000001</v>
      </c>
      <c r="AC29" s="93">
        <v>37.023964000000007</v>
      </c>
      <c r="AD29" s="64">
        <v>41.801872999999958</v>
      </c>
      <c r="AE29" s="64">
        <v>38.393606999999996</v>
      </c>
      <c r="AF29" s="64">
        <v>39.241626000000011</v>
      </c>
      <c r="AG29" s="64">
        <v>53.688633999999972</v>
      </c>
      <c r="AH29" s="64">
        <v>51.532255000000021</v>
      </c>
      <c r="AI29" s="64">
        <v>50.336036999999962</v>
      </c>
      <c r="AJ29" s="64">
        <v>68.236871000000079</v>
      </c>
      <c r="AK29" s="64">
        <v>69.187630999999982</v>
      </c>
      <c r="AL29" s="64">
        <v>57.934470999999924</v>
      </c>
    </row>
    <row r="30" spans="1:38" x14ac:dyDescent="0.2">
      <c r="A30" s="39"/>
      <c r="B30" s="565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64"/>
      <c r="AE30" s="64"/>
      <c r="AF30" s="64"/>
      <c r="AG30" s="64"/>
      <c r="AH30" s="64"/>
      <c r="AI30" s="64"/>
      <c r="AJ30" s="64"/>
      <c r="AK30" s="64"/>
      <c r="AL30" s="64"/>
    </row>
    <row r="31" spans="1:38" x14ac:dyDescent="0.2">
      <c r="A31" s="39" t="s">
        <v>505</v>
      </c>
      <c r="B31" s="565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64"/>
      <c r="AE31" s="64"/>
      <c r="AF31" s="64"/>
      <c r="AG31" s="64"/>
      <c r="AH31" s="64"/>
      <c r="AI31" s="64"/>
      <c r="AJ31" s="64"/>
      <c r="AK31" s="64"/>
      <c r="AL31" s="64"/>
    </row>
    <row r="32" spans="1:38" ht="15" x14ac:dyDescent="0.2">
      <c r="A32" s="39"/>
      <c r="B32" s="673" t="s">
        <v>468</v>
      </c>
      <c r="C32" s="93">
        <v>43.806699000000002</v>
      </c>
      <c r="D32" s="93">
        <v>48.555978999999986</v>
      </c>
      <c r="E32" s="93">
        <v>55.482395000000004</v>
      </c>
      <c r="F32" s="93">
        <v>59.494497000000003</v>
      </c>
      <c r="G32" s="93">
        <v>66.904417999999964</v>
      </c>
      <c r="H32" s="93">
        <v>55.959198000000008</v>
      </c>
      <c r="I32" s="93">
        <v>74.448293000000021</v>
      </c>
      <c r="J32" s="93">
        <v>68.906417000000076</v>
      </c>
      <c r="K32" s="93">
        <v>69.296320999999921</v>
      </c>
      <c r="L32" s="93">
        <v>76.333748000000014</v>
      </c>
      <c r="M32" s="93">
        <v>84.354278999999991</v>
      </c>
      <c r="N32" s="93">
        <v>85.69235299999994</v>
      </c>
      <c r="O32" s="93">
        <v>86.888697999999962</v>
      </c>
      <c r="P32" s="93">
        <v>112.03309300000005</v>
      </c>
      <c r="Q32" s="93">
        <v>112.18127300000002</v>
      </c>
      <c r="R32" s="93">
        <v>99.787153000000046</v>
      </c>
      <c r="S32" s="93">
        <v>102.25280700000003</v>
      </c>
      <c r="T32" s="93">
        <v>104.71690999999997</v>
      </c>
      <c r="U32" s="93">
        <v>104.15663700000009</v>
      </c>
      <c r="V32" s="93">
        <v>104.32039300000004</v>
      </c>
      <c r="W32" s="93">
        <v>107.16572999999995</v>
      </c>
      <c r="X32" s="93">
        <v>110.153227</v>
      </c>
      <c r="Y32" s="93">
        <v>120.81403100000009</v>
      </c>
      <c r="Z32" s="93">
        <v>112.67335800000008</v>
      </c>
      <c r="AA32" s="93">
        <v>107.24918599999992</v>
      </c>
      <c r="AB32" s="93">
        <v>127.29147</v>
      </c>
      <c r="AC32" s="93">
        <v>135.65390500000009</v>
      </c>
      <c r="AD32" s="64">
        <v>127.21871100000003</v>
      </c>
      <c r="AE32" s="64">
        <v>135.53280699999982</v>
      </c>
      <c r="AF32" s="64">
        <v>126.88100499999985</v>
      </c>
      <c r="AG32" s="64">
        <v>130.29169600000009</v>
      </c>
      <c r="AH32" s="64">
        <v>139.65370500000009</v>
      </c>
      <c r="AI32" s="64">
        <v>163.52272599999984</v>
      </c>
      <c r="AJ32" s="64">
        <v>148.02930499999997</v>
      </c>
      <c r="AK32" s="64">
        <v>170.88437199999996</v>
      </c>
      <c r="AL32" s="64">
        <v>174.33329499999991</v>
      </c>
    </row>
    <row r="33" spans="1:38" ht="15" x14ac:dyDescent="0.2">
      <c r="A33" s="39"/>
      <c r="B33" s="673" t="s">
        <v>469</v>
      </c>
      <c r="C33" s="93">
        <v>34.229950999999957</v>
      </c>
      <c r="D33" s="93">
        <v>33.703051000000009</v>
      </c>
      <c r="E33" s="93">
        <v>40.509565000000023</v>
      </c>
      <c r="F33" s="93">
        <v>40.243817999999976</v>
      </c>
      <c r="G33" s="93">
        <v>38.273139999999984</v>
      </c>
      <c r="H33" s="93">
        <v>24.007099000000004</v>
      </c>
      <c r="I33" s="93">
        <v>34.022008000000007</v>
      </c>
      <c r="J33" s="93">
        <v>40.822659000000002</v>
      </c>
      <c r="K33" s="93">
        <v>19.879659000000011</v>
      </c>
      <c r="L33" s="93">
        <v>18.714429000000013</v>
      </c>
      <c r="M33" s="93">
        <v>24.611125999999995</v>
      </c>
      <c r="N33" s="93">
        <v>29.132130000000004</v>
      </c>
      <c r="O33" s="93">
        <v>27.757758000000017</v>
      </c>
      <c r="P33" s="93">
        <v>34.744456999999983</v>
      </c>
      <c r="Q33" s="93">
        <v>42.167916999999981</v>
      </c>
      <c r="R33" s="93">
        <v>54.727198000000016</v>
      </c>
      <c r="S33" s="93">
        <v>52.619610999999978</v>
      </c>
      <c r="T33" s="93">
        <v>69.267367999999962</v>
      </c>
      <c r="U33" s="93">
        <v>65.634285999999975</v>
      </c>
      <c r="V33" s="93">
        <v>69.296119000000076</v>
      </c>
      <c r="W33" s="93">
        <v>50.818708000000001</v>
      </c>
      <c r="X33" s="93">
        <v>48.173635999999981</v>
      </c>
      <c r="Y33" s="93">
        <v>42.61764299999998</v>
      </c>
      <c r="Z33" s="93">
        <v>58.728871000000041</v>
      </c>
      <c r="AA33" s="93">
        <v>55.136252999999989</v>
      </c>
      <c r="AB33" s="93">
        <v>58.517782000000011</v>
      </c>
      <c r="AC33" s="93">
        <v>66.148868999999976</v>
      </c>
      <c r="AD33" s="64">
        <v>62.326158999999997</v>
      </c>
      <c r="AE33" s="64">
        <v>73.843388000000076</v>
      </c>
      <c r="AF33" s="64">
        <v>80.487657000000041</v>
      </c>
      <c r="AG33" s="64">
        <v>84.868705999999889</v>
      </c>
      <c r="AH33" s="64">
        <v>89.961686</v>
      </c>
      <c r="AI33" s="64">
        <v>93.86926900000006</v>
      </c>
      <c r="AJ33" s="64">
        <v>106.67056399999994</v>
      </c>
      <c r="AK33" s="64">
        <v>148.29730800000004</v>
      </c>
      <c r="AL33" s="64">
        <v>154.47149899999999</v>
      </c>
    </row>
    <row r="34" spans="1:38" ht="15" x14ac:dyDescent="0.2">
      <c r="A34" s="39"/>
      <c r="B34" s="673" t="s">
        <v>506</v>
      </c>
      <c r="C34" s="93">
        <v>7.4119950000000028</v>
      </c>
      <c r="D34" s="93">
        <v>7.5136260000000012</v>
      </c>
      <c r="E34" s="93">
        <v>7.112346999999998</v>
      </c>
      <c r="F34" s="93">
        <v>6.1969140000000005</v>
      </c>
      <c r="G34" s="93">
        <v>5.677131000000001</v>
      </c>
      <c r="H34" s="93">
        <v>5.8620020000000022</v>
      </c>
      <c r="I34" s="93">
        <v>6.3879229999999989</v>
      </c>
      <c r="J34" s="93">
        <v>4.7408079999999995</v>
      </c>
      <c r="K34" s="93">
        <v>22.133416999999994</v>
      </c>
      <c r="L34" s="93">
        <v>21.895008999999995</v>
      </c>
      <c r="M34" s="93">
        <v>25.484589999999994</v>
      </c>
      <c r="N34" s="93">
        <v>30.555572999999995</v>
      </c>
      <c r="O34" s="93">
        <v>29.955808000000005</v>
      </c>
      <c r="P34" s="93">
        <v>33.636621000000012</v>
      </c>
      <c r="Q34" s="93">
        <v>46.766488000000003</v>
      </c>
      <c r="R34" s="93">
        <v>51.806914999999975</v>
      </c>
      <c r="S34" s="93">
        <v>57.420244999999994</v>
      </c>
      <c r="T34" s="93">
        <v>64.420184999999975</v>
      </c>
      <c r="U34" s="93">
        <v>70.503451999999982</v>
      </c>
      <c r="V34" s="93">
        <v>72.161757999999963</v>
      </c>
      <c r="W34" s="93">
        <v>81.223797000000005</v>
      </c>
      <c r="X34" s="93">
        <v>66.331306999999953</v>
      </c>
      <c r="Y34" s="93">
        <v>63.409443000000024</v>
      </c>
      <c r="Z34" s="93">
        <v>67.990507999999977</v>
      </c>
      <c r="AA34" s="93">
        <v>62.509048</v>
      </c>
      <c r="AB34" s="93">
        <v>62.332856000000028</v>
      </c>
      <c r="AC34" s="93">
        <v>54.907114999999969</v>
      </c>
      <c r="AD34" s="64">
        <v>56.485676999999967</v>
      </c>
      <c r="AE34" s="64">
        <v>51.543898999999954</v>
      </c>
      <c r="AF34" s="64">
        <v>67.167376000000004</v>
      </c>
      <c r="AG34" s="64">
        <v>82.347192999999933</v>
      </c>
      <c r="AH34" s="64">
        <v>98.03579299999997</v>
      </c>
      <c r="AI34" s="64">
        <v>104.25424900000009</v>
      </c>
      <c r="AJ34" s="64">
        <v>109.83639300000019</v>
      </c>
      <c r="AK34" s="64">
        <v>242.23836900000015</v>
      </c>
      <c r="AL34" s="64">
        <v>263.30648799999994</v>
      </c>
    </row>
    <row r="35" spans="1:38" ht="16.5" customHeight="1" x14ac:dyDescent="0.2">
      <c r="A35" s="39"/>
      <c r="B35" s="673" t="s">
        <v>470</v>
      </c>
      <c r="C35" s="93">
        <v>3.0600339999999999</v>
      </c>
      <c r="D35" s="93">
        <v>3.3008520000000008</v>
      </c>
      <c r="E35" s="93">
        <v>3.0189659999999998</v>
      </c>
      <c r="F35" s="93">
        <v>2.8790719999999999</v>
      </c>
      <c r="G35" s="93">
        <v>3.3014959999999998</v>
      </c>
      <c r="H35" s="93">
        <v>3.1478360000000007</v>
      </c>
      <c r="I35" s="93">
        <v>3.0106770000000003</v>
      </c>
      <c r="J35" s="93">
        <v>4.4574980000000002</v>
      </c>
      <c r="K35" s="93">
        <v>8.5803289999999937</v>
      </c>
      <c r="L35" s="93">
        <v>6.5639289999999946</v>
      </c>
      <c r="M35" s="93">
        <v>7.884710000000001</v>
      </c>
      <c r="N35" s="93">
        <v>9.9153520000000022</v>
      </c>
      <c r="O35" s="93">
        <v>9.412993000000009</v>
      </c>
      <c r="P35" s="93">
        <v>10.819366</v>
      </c>
      <c r="Q35" s="93">
        <v>13.265734000000002</v>
      </c>
      <c r="R35" s="93">
        <v>16.607717999999998</v>
      </c>
      <c r="S35" s="93">
        <v>15.968442999999995</v>
      </c>
      <c r="T35" s="93">
        <v>16.457917999999996</v>
      </c>
      <c r="U35" s="93">
        <v>17.392807000000012</v>
      </c>
      <c r="V35" s="93">
        <v>17.290624000000012</v>
      </c>
      <c r="W35" s="93">
        <v>20.449925999999994</v>
      </c>
      <c r="X35" s="93">
        <v>18.739464000000005</v>
      </c>
      <c r="Y35" s="93">
        <v>20.790427999999988</v>
      </c>
      <c r="Z35" s="93">
        <v>19.656912000000009</v>
      </c>
      <c r="AA35" s="93">
        <v>23.99301500000001</v>
      </c>
      <c r="AB35" s="93">
        <v>23.021297000000011</v>
      </c>
      <c r="AC35" s="93">
        <v>24.453257999999991</v>
      </c>
      <c r="AD35" s="64">
        <v>22.002819999999996</v>
      </c>
      <c r="AE35" s="64">
        <v>21.598427000000001</v>
      </c>
      <c r="AF35" s="64">
        <v>23.250281999999981</v>
      </c>
      <c r="AG35" s="64">
        <v>25.64071100000001</v>
      </c>
      <c r="AH35" s="64">
        <v>38.172855000000006</v>
      </c>
      <c r="AI35" s="64">
        <v>44.342558999999987</v>
      </c>
      <c r="AJ35" s="64">
        <v>21.991988999999997</v>
      </c>
      <c r="AK35" s="64">
        <v>23.878449000000007</v>
      </c>
      <c r="AL35" s="64">
        <v>24.106607</v>
      </c>
    </row>
    <row r="36" spans="1:38" ht="15" x14ac:dyDescent="0.2">
      <c r="A36" s="39"/>
      <c r="B36" s="673" t="s">
        <v>216</v>
      </c>
      <c r="C36" s="93">
        <v>2.5882619999999998</v>
      </c>
      <c r="D36" s="93">
        <v>3.4287459999999994</v>
      </c>
      <c r="E36" s="93">
        <v>3.3540219999999987</v>
      </c>
      <c r="F36" s="93">
        <v>3.1597460000000002</v>
      </c>
      <c r="G36" s="93">
        <v>4.2050980000000004</v>
      </c>
      <c r="H36" s="93">
        <v>2.2974070000000002</v>
      </c>
      <c r="I36" s="93">
        <v>3.4209949999999987</v>
      </c>
      <c r="J36" s="93">
        <v>3.3226940000000007</v>
      </c>
      <c r="K36" s="93">
        <v>4.139736000000001</v>
      </c>
      <c r="L36" s="93">
        <v>3.0743460000000002</v>
      </c>
      <c r="M36" s="93">
        <v>3.2774990000000002</v>
      </c>
      <c r="N36" s="93">
        <v>3.7605059999999999</v>
      </c>
      <c r="O36" s="93">
        <v>2.7803289999999987</v>
      </c>
      <c r="P36" s="93">
        <v>2.7435750000000008</v>
      </c>
      <c r="Q36" s="93">
        <v>3.6316930000000003</v>
      </c>
      <c r="R36" s="93">
        <v>3.6129080000000009</v>
      </c>
      <c r="S36" s="93">
        <v>2.8829759999999998</v>
      </c>
      <c r="T36" s="93">
        <v>2.7830070000000009</v>
      </c>
      <c r="U36" s="93">
        <v>3.183608</v>
      </c>
      <c r="V36" s="93">
        <v>3.7125089999999994</v>
      </c>
      <c r="W36" s="93">
        <v>3.2095590000000001</v>
      </c>
      <c r="X36" s="93">
        <v>4.1219580000000002</v>
      </c>
      <c r="Y36" s="93">
        <v>3.519412</v>
      </c>
      <c r="Z36" s="93">
        <v>5.006184000000002</v>
      </c>
      <c r="AA36" s="93">
        <v>7.4601899999999963</v>
      </c>
      <c r="AB36" s="93">
        <v>8.2100720000000003</v>
      </c>
      <c r="AC36" s="93">
        <v>6.1989269999999994</v>
      </c>
      <c r="AD36" s="64">
        <v>2.7235630000000017</v>
      </c>
      <c r="AE36" s="64">
        <v>3.8749889999999976</v>
      </c>
      <c r="AF36" s="64">
        <v>3.1043059999999989</v>
      </c>
      <c r="AG36" s="64">
        <v>2.2071429999999999</v>
      </c>
      <c r="AH36" s="64">
        <v>3.5492279999999994</v>
      </c>
      <c r="AI36" s="64">
        <v>5.1909329999999985</v>
      </c>
      <c r="AJ36" s="64">
        <v>9.2444910000000036</v>
      </c>
      <c r="AK36" s="64">
        <v>14.207838999999998</v>
      </c>
      <c r="AL36" s="64">
        <v>9.2068580000000004</v>
      </c>
    </row>
    <row r="37" spans="1:38" ht="15" x14ac:dyDescent="0.2">
      <c r="A37" s="39"/>
      <c r="B37" s="673" t="s">
        <v>471</v>
      </c>
      <c r="C37" s="93">
        <v>4.1522569999999988</v>
      </c>
      <c r="D37" s="93">
        <v>3.803061</v>
      </c>
      <c r="E37" s="93">
        <v>3.6190470000000001</v>
      </c>
      <c r="F37" s="93">
        <v>3.710703000000001</v>
      </c>
      <c r="G37" s="93">
        <v>2.0985079999999998</v>
      </c>
      <c r="H37" s="93">
        <v>2.3492830000000007</v>
      </c>
      <c r="I37" s="93">
        <v>3.1372119999999994</v>
      </c>
      <c r="J37" s="93">
        <v>3.3562979999999993</v>
      </c>
      <c r="K37" s="93">
        <v>3.2914349999999999</v>
      </c>
      <c r="L37" s="93">
        <v>3.9238740000000001</v>
      </c>
      <c r="M37" s="93">
        <v>3.7143810000000004</v>
      </c>
      <c r="N37" s="93">
        <v>3.741022000000001</v>
      </c>
      <c r="O37" s="93">
        <v>4.1033470000000012</v>
      </c>
      <c r="P37" s="93">
        <v>5.1877840000000015</v>
      </c>
      <c r="Q37" s="93">
        <v>6.9982059999999997</v>
      </c>
      <c r="R37" s="93">
        <v>8.3078540000000043</v>
      </c>
      <c r="S37" s="93">
        <v>4.3231120000000001</v>
      </c>
      <c r="T37" s="93">
        <v>3.5897789999999992</v>
      </c>
      <c r="U37" s="93">
        <v>3.0265849999999994</v>
      </c>
      <c r="V37" s="93">
        <v>2.4316599999999995</v>
      </c>
      <c r="W37" s="93">
        <v>2.8981370000000011</v>
      </c>
      <c r="X37" s="93">
        <v>3.11836</v>
      </c>
      <c r="Y37" s="93">
        <v>3.0102170000000004</v>
      </c>
      <c r="Z37" s="93">
        <v>3.0170120000000002</v>
      </c>
      <c r="AA37" s="93">
        <v>2.6771120000000002</v>
      </c>
      <c r="AB37" s="93">
        <v>3.0609949999999992</v>
      </c>
      <c r="AC37" s="93">
        <v>3.0224750000000022</v>
      </c>
      <c r="AD37" s="64">
        <v>2.9393999999999987</v>
      </c>
      <c r="AE37" s="64">
        <v>2.9225630000000007</v>
      </c>
      <c r="AF37" s="64">
        <v>3.3977499999999998</v>
      </c>
      <c r="AG37" s="64">
        <v>2.4658579999999999</v>
      </c>
      <c r="AH37" s="64">
        <v>2.3384099999999988</v>
      </c>
      <c r="AI37" s="64">
        <v>3.2165700000000013</v>
      </c>
      <c r="AJ37" s="64">
        <v>3.6362080000000017</v>
      </c>
      <c r="AK37" s="64">
        <v>5.5330509999999995</v>
      </c>
      <c r="AL37" s="64">
        <v>5.9533470000000017</v>
      </c>
    </row>
    <row r="38" spans="1:38" ht="15" x14ac:dyDescent="0.2">
      <c r="A38" s="39"/>
      <c r="B38" s="673" t="s">
        <v>472</v>
      </c>
      <c r="C38" s="93">
        <v>2.1858610000000001</v>
      </c>
      <c r="D38" s="93">
        <v>2.4004200000000004</v>
      </c>
      <c r="E38" s="93">
        <v>2.6142430000000005</v>
      </c>
      <c r="F38" s="93">
        <v>2.1857010000000003</v>
      </c>
      <c r="G38" s="93">
        <v>1.9751250000000002</v>
      </c>
      <c r="H38" s="93">
        <v>1.7911430000000004</v>
      </c>
      <c r="I38" s="93">
        <v>1.9774909999999997</v>
      </c>
      <c r="J38" s="93">
        <v>1.7371319999999999</v>
      </c>
      <c r="K38" s="93">
        <v>2.6208270000000002</v>
      </c>
      <c r="L38" s="93">
        <v>3.292376</v>
      </c>
      <c r="M38" s="93">
        <v>2.5657329999999998</v>
      </c>
      <c r="N38" s="93">
        <v>2.3041379999999991</v>
      </c>
      <c r="O38" s="93">
        <v>1.7734289999999999</v>
      </c>
      <c r="P38" s="93">
        <v>2.1078880000000004</v>
      </c>
      <c r="Q38" s="93">
        <v>2.6455570000000002</v>
      </c>
      <c r="R38" s="93">
        <v>2.2695279999999998</v>
      </c>
      <c r="S38" s="93">
        <v>2.8791310000000014</v>
      </c>
      <c r="T38" s="93">
        <v>3.2826750000000011</v>
      </c>
      <c r="U38" s="93">
        <v>3.9429229999999995</v>
      </c>
      <c r="V38" s="93">
        <v>5.6327369999999997</v>
      </c>
      <c r="W38" s="93">
        <v>4.853192</v>
      </c>
      <c r="X38" s="93">
        <v>4.1069289999999992</v>
      </c>
      <c r="Y38" s="93">
        <v>3.5760979999999991</v>
      </c>
      <c r="Z38" s="93">
        <v>4.9727970000000017</v>
      </c>
      <c r="AA38" s="93">
        <v>6.0438890000000001</v>
      </c>
      <c r="AB38" s="93">
        <v>5.5413259999999998</v>
      </c>
      <c r="AC38" s="93">
        <v>6.4471809999999996</v>
      </c>
      <c r="AD38" s="64">
        <v>5.7688889999999997</v>
      </c>
      <c r="AE38" s="64">
        <v>7.2518270000000022</v>
      </c>
      <c r="AF38" s="64">
        <v>6.9199340000000031</v>
      </c>
      <c r="AG38" s="64">
        <v>7.8351549999999985</v>
      </c>
      <c r="AH38" s="64">
        <v>8.0905510000000032</v>
      </c>
      <c r="AI38" s="64">
        <v>8.0246090000000017</v>
      </c>
      <c r="AJ38" s="64">
        <v>8.2471149999999991</v>
      </c>
      <c r="AK38" s="64">
        <v>9.336631999999998</v>
      </c>
      <c r="AL38" s="64">
        <v>10.689776000000007</v>
      </c>
    </row>
    <row r="39" spans="1:38" ht="15" x14ac:dyDescent="0.2">
      <c r="A39" s="39"/>
      <c r="B39" s="673" t="s">
        <v>473</v>
      </c>
      <c r="C39" s="93">
        <v>1.5302639999999998</v>
      </c>
      <c r="D39" s="93">
        <v>1.5845410000000002</v>
      </c>
      <c r="E39" s="93">
        <v>1.5832130000000002</v>
      </c>
      <c r="F39" s="93">
        <v>1.4407720000000002</v>
      </c>
      <c r="G39" s="93">
        <v>1.619939</v>
      </c>
      <c r="H39" s="93">
        <v>1.0842140000000007</v>
      </c>
      <c r="I39" s="93">
        <v>2.21109</v>
      </c>
      <c r="J39" s="93">
        <v>1.9570319999999999</v>
      </c>
      <c r="K39" s="93">
        <v>1.9567850000000002</v>
      </c>
      <c r="L39" s="93">
        <v>1.6359650000000001</v>
      </c>
      <c r="M39" s="93">
        <v>2.4462639999999989</v>
      </c>
      <c r="N39" s="93">
        <v>2.2685560000000002</v>
      </c>
      <c r="O39" s="93">
        <v>3.935874000000001</v>
      </c>
      <c r="P39" s="93">
        <v>4.6015889999999997</v>
      </c>
      <c r="Q39" s="93">
        <v>5.819231000000002</v>
      </c>
      <c r="R39" s="93">
        <v>6.300897</v>
      </c>
      <c r="S39" s="93">
        <v>8.791245</v>
      </c>
      <c r="T39" s="93">
        <v>7.7410549999999985</v>
      </c>
      <c r="U39" s="93">
        <v>11.762623999999995</v>
      </c>
      <c r="V39" s="93">
        <v>9.4818040000000003</v>
      </c>
      <c r="W39" s="93">
        <v>12.416976</v>
      </c>
      <c r="X39" s="93">
        <v>13.011735999999999</v>
      </c>
      <c r="Y39" s="93">
        <v>13.908852000000001</v>
      </c>
      <c r="Z39" s="93">
        <v>14.577928</v>
      </c>
      <c r="AA39" s="93">
        <v>14.034740000000003</v>
      </c>
      <c r="AB39" s="93">
        <v>14.215657000000006</v>
      </c>
      <c r="AC39" s="93">
        <v>9.6699319999999993</v>
      </c>
      <c r="AD39" s="64">
        <v>10.154273000000005</v>
      </c>
      <c r="AE39" s="64">
        <v>19.948698999999998</v>
      </c>
      <c r="AF39" s="64">
        <v>25.747375999999992</v>
      </c>
      <c r="AG39" s="64">
        <v>37.625684000000007</v>
      </c>
      <c r="AH39" s="64">
        <v>28.986646000000004</v>
      </c>
      <c r="AI39" s="64">
        <v>29.627284000000014</v>
      </c>
      <c r="AJ39" s="64">
        <v>17.473493999999999</v>
      </c>
      <c r="AK39" s="64">
        <v>51.009667999999976</v>
      </c>
      <c r="AL39" s="64">
        <v>53.379307999999995</v>
      </c>
    </row>
    <row r="40" spans="1:38" x14ac:dyDescent="0.2">
      <c r="A40" s="39" t="s">
        <v>474</v>
      </c>
      <c r="B40" s="565"/>
      <c r="C40" s="91">
        <v>106.94831199999997</v>
      </c>
      <c r="D40" s="91">
        <v>114.546514</v>
      </c>
      <c r="E40" s="91">
        <v>129.43932800000002</v>
      </c>
      <c r="F40" s="91">
        <v>133.61029399999998</v>
      </c>
      <c r="G40" s="91">
        <v>137.12424999999993</v>
      </c>
      <c r="H40" s="91">
        <v>108.30424300000004</v>
      </c>
      <c r="I40" s="91">
        <v>141.53349900000003</v>
      </c>
      <c r="J40" s="91">
        <v>143.66640800000008</v>
      </c>
      <c r="K40" s="91">
        <v>148.64211599999993</v>
      </c>
      <c r="L40" s="91">
        <v>153.41233400000002</v>
      </c>
      <c r="M40" s="91">
        <v>171.86984399999997</v>
      </c>
      <c r="N40" s="91">
        <v>183.75984599999998</v>
      </c>
      <c r="O40" s="91">
        <v>186.18985299999997</v>
      </c>
      <c r="P40" s="91">
        <v>226.54907700000004</v>
      </c>
      <c r="Q40" s="91">
        <v>260.43031300000001</v>
      </c>
      <c r="R40" s="91">
        <v>270.40356100000002</v>
      </c>
      <c r="S40" s="91">
        <v>273.04625499999997</v>
      </c>
      <c r="T40" s="91">
        <v>301.10729699999985</v>
      </c>
      <c r="U40" s="91">
        <v>309.1279080000001</v>
      </c>
      <c r="V40" s="91">
        <v>319.17090300000012</v>
      </c>
      <c r="W40" s="91">
        <v>317.587402</v>
      </c>
      <c r="X40" s="91">
        <v>302.79526199999987</v>
      </c>
      <c r="Y40" s="91">
        <v>312.82646399999999</v>
      </c>
      <c r="Z40" s="91">
        <v>321.60523200000006</v>
      </c>
      <c r="AA40" s="91">
        <v>316.98754700000001</v>
      </c>
      <c r="AB40" s="91">
        <v>338.38556200000016</v>
      </c>
      <c r="AC40" s="91">
        <v>343.52562600000005</v>
      </c>
      <c r="AD40" s="453">
        <v>289.61949199999998</v>
      </c>
      <c r="AE40" s="453">
        <v>316.51659899999981</v>
      </c>
      <c r="AF40" s="453">
        <v>336.95568599999984</v>
      </c>
      <c r="AG40" s="453">
        <v>373.2821459999999</v>
      </c>
      <c r="AH40" s="453">
        <v>408.78887400000008</v>
      </c>
      <c r="AI40" s="453">
        <v>452.04819899999995</v>
      </c>
      <c r="AJ40" s="453">
        <v>425.12955900000009</v>
      </c>
      <c r="AK40" s="453">
        <v>665.3856880000003</v>
      </c>
      <c r="AL40" s="453">
        <v>695.44717800000001</v>
      </c>
    </row>
    <row r="41" spans="1:38" ht="15" x14ac:dyDescent="0.2">
      <c r="A41" s="55"/>
      <c r="B41" s="519"/>
      <c r="C41" s="92"/>
      <c r="D41" s="92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</row>
    <row r="42" spans="1:38" x14ac:dyDescent="0.2">
      <c r="A42" s="72" t="s">
        <v>215</v>
      </c>
      <c r="B42" s="645"/>
      <c r="C42" s="91">
        <v>253.91455499999995</v>
      </c>
      <c r="D42" s="91">
        <v>290.27680700000008</v>
      </c>
      <c r="E42" s="91">
        <v>322.149789</v>
      </c>
      <c r="F42" s="91">
        <v>335.42454900000001</v>
      </c>
      <c r="G42" s="91">
        <v>353.49325399999998</v>
      </c>
      <c r="H42" s="91">
        <v>320.36880800000006</v>
      </c>
      <c r="I42" s="91">
        <v>382.01870600000007</v>
      </c>
      <c r="J42" s="91">
        <v>407.2671630000001</v>
      </c>
      <c r="K42" s="91">
        <v>436.56134799999995</v>
      </c>
      <c r="L42" s="91">
        <v>485.29231100000021</v>
      </c>
      <c r="M42" s="91">
        <v>533.99122900000009</v>
      </c>
      <c r="N42" s="91">
        <v>547.81591200000003</v>
      </c>
      <c r="O42" s="91">
        <v>571.990859</v>
      </c>
      <c r="P42" s="91">
        <v>679.68843200000015</v>
      </c>
      <c r="Q42" s="91">
        <v>852.38522200000023</v>
      </c>
      <c r="R42" s="91">
        <v>866.0250209999997</v>
      </c>
      <c r="S42" s="91">
        <v>848.9506899999999</v>
      </c>
      <c r="T42" s="91">
        <v>876.33456599999977</v>
      </c>
      <c r="U42" s="91">
        <v>913.92842899999994</v>
      </c>
      <c r="V42" s="91">
        <v>931.4391549999998</v>
      </c>
      <c r="W42" s="91">
        <v>948.44987700000013</v>
      </c>
      <c r="X42" s="91">
        <v>924.7192579999994</v>
      </c>
      <c r="Y42" s="91">
        <v>980.1142209999997</v>
      </c>
      <c r="Z42" s="91">
        <v>1043.814533</v>
      </c>
      <c r="AA42" s="91">
        <v>1060.3142329999998</v>
      </c>
      <c r="AB42" s="91">
        <v>1086.6316330000002</v>
      </c>
      <c r="AC42" s="91">
        <v>1116.8365050000002</v>
      </c>
      <c r="AD42" s="453">
        <v>1067.1249660000001</v>
      </c>
      <c r="AE42" s="453">
        <v>1177.8827079999999</v>
      </c>
      <c r="AF42" s="453">
        <v>1198.5248939999999</v>
      </c>
      <c r="AG42" s="453">
        <v>1193.5483300000001</v>
      </c>
      <c r="AH42" s="453">
        <v>1227.66479</v>
      </c>
      <c r="AI42" s="453">
        <v>1227.862623</v>
      </c>
      <c r="AJ42" s="453">
        <v>1257.624309</v>
      </c>
      <c r="AK42" s="453">
        <v>1534.4862510000003</v>
      </c>
      <c r="AL42" s="453">
        <v>1457.3002950000002</v>
      </c>
    </row>
    <row r="43" spans="1:38" ht="15" x14ac:dyDescent="0.2">
      <c r="A43" s="55"/>
      <c r="B43" s="56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</row>
    <row r="44" spans="1:38" ht="15" x14ac:dyDescent="0.2">
      <c r="A44" s="72" t="s">
        <v>214</v>
      </c>
      <c r="B44" s="56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</row>
    <row r="45" spans="1:38" x14ac:dyDescent="0.2">
      <c r="A45" s="55"/>
      <c r="B45" s="565" t="s">
        <v>213</v>
      </c>
      <c r="C45" s="93">
        <v>27.75</v>
      </c>
      <c r="D45" s="93">
        <v>27.263999999999999</v>
      </c>
      <c r="E45" s="93">
        <v>28.497</v>
      </c>
      <c r="F45" s="93">
        <v>25.021999999999998</v>
      </c>
      <c r="G45" s="93">
        <v>23.928083999999998</v>
      </c>
      <c r="H45" s="93">
        <v>25.070636</v>
      </c>
      <c r="I45" s="93">
        <v>25.854290000000002</v>
      </c>
      <c r="J45" s="93">
        <v>24.368528999999999</v>
      </c>
      <c r="K45" s="93">
        <v>28.812194999999999</v>
      </c>
      <c r="L45" s="93">
        <v>24.959741999999999</v>
      </c>
      <c r="M45" s="93">
        <v>22.816307000000002</v>
      </c>
      <c r="N45" s="93">
        <v>19.133721000000001</v>
      </c>
      <c r="O45" s="93">
        <v>17.170185</v>
      </c>
      <c r="P45" s="93">
        <v>16.922256000000001</v>
      </c>
      <c r="Q45" s="93">
        <v>16.582408999999998</v>
      </c>
      <c r="R45" s="93">
        <v>16.448901999999997</v>
      </c>
      <c r="S45" s="93">
        <v>16.448901999999997</v>
      </c>
      <c r="T45" s="328" t="s">
        <v>448</v>
      </c>
      <c r="U45" s="328" t="s">
        <v>448</v>
      </c>
      <c r="V45" s="328" t="s">
        <v>448</v>
      </c>
      <c r="W45" s="328" t="s">
        <v>448</v>
      </c>
      <c r="X45" s="328" t="s">
        <v>448</v>
      </c>
      <c r="Y45" s="328" t="s">
        <v>448</v>
      </c>
      <c r="Z45" s="328" t="s">
        <v>448</v>
      </c>
      <c r="AA45" s="328" t="s">
        <v>448</v>
      </c>
      <c r="AB45" s="328" t="s">
        <v>448</v>
      </c>
      <c r="AC45" s="328" t="s">
        <v>448</v>
      </c>
      <c r="AD45" s="328" t="s">
        <v>448</v>
      </c>
      <c r="AE45" s="328" t="s">
        <v>448</v>
      </c>
      <c r="AF45" s="328" t="s">
        <v>448</v>
      </c>
      <c r="AG45" s="328" t="s">
        <v>448</v>
      </c>
      <c r="AH45" s="328" t="s">
        <v>448</v>
      </c>
      <c r="AI45" s="328" t="s">
        <v>448</v>
      </c>
      <c r="AJ45" s="328" t="s">
        <v>448</v>
      </c>
      <c r="AK45" s="328" t="s">
        <v>448</v>
      </c>
      <c r="AL45" s="328" t="s">
        <v>448</v>
      </c>
    </row>
    <row r="46" spans="1:38" ht="15" x14ac:dyDescent="0.2">
      <c r="A46" s="55"/>
      <c r="B46" s="565"/>
      <c r="C46" s="92"/>
      <c r="D46" s="92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</row>
    <row r="47" spans="1:38" x14ac:dyDescent="0.2">
      <c r="A47" s="39" t="s">
        <v>212</v>
      </c>
      <c r="B47" s="72"/>
      <c r="C47" s="91">
        <v>281.66455499999995</v>
      </c>
      <c r="D47" s="91">
        <v>317.54080700000009</v>
      </c>
      <c r="E47" s="91">
        <v>350.64678900000001</v>
      </c>
      <c r="F47" s="91">
        <v>360.446549</v>
      </c>
      <c r="G47" s="91">
        <v>377.42133799999999</v>
      </c>
      <c r="H47" s="91">
        <v>345.43944400000004</v>
      </c>
      <c r="I47" s="91">
        <v>407.87299600000006</v>
      </c>
      <c r="J47" s="91">
        <v>431.63569200000012</v>
      </c>
      <c r="K47" s="91">
        <v>465.37354299999993</v>
      </c>
      <c r="L47" s="91">
        <v>510.25205300000022</v>
      </c>
      <c r="M47" s="91">
        <v>556.80753600000014</v>
      </c>
      <c r="N47" s="91">
        <v>566.94963300000006</v>
      </c>
      <c r="O47" s="91">
        <v>589.16104399999995</v>
      </c>
      <c r="P47" s="91">
        <v>696.6106880000001</v>
      </c>
      <c r="Q47" s="91">
        <v>868.96763100000021</v>
      </c>
      <c r="R47" s="91">
        <v>882.47392299999967</v>
      </c>
      <c r="S47" s="91">
        <v>865.39959199999987</v>
      </c>
      <c r="T47" s="329" t="s">
        <v>448</v>
      </c>
      <c r="U47" s="329" t="s">
        <v>448</v>
      </c>
      <c r="V47" s="329" t="s">
        <v>448</v>
      </c>
      <c r="W47" s="329" t="s">
        <v>448</v>
      </c>
      <c r="X47" s="329" t="s">
        <v>448</v>
      </c>
      <c r="Y47" s="329" t="s">
        <v>448</v>
      </c>
      <c r="Z47" s="329" t="s">
        <v>448</v>
      </c>
      <c r="AA47" s="329" t="s">
        <v>448</v>
      </c>
      <c r="AB47" s="329" t="s">
        <v>448</v>
      </c>
      <c r="AC47" s="329" t="s">
        <v>448</v>
      </c>
      <c r="AD47" s="329" t="s">
        <v>448</v>
      </c>
      <c r="AE47" s="329" t="s">
        <v>448</v>
      </c>
      <c r="AF47" s="329" t="s">
        <v>448</v>
      </c>
      <c r="AG47" s="329" t="s">
        <v>448</v>
      </c>
      <c r="AH47" s="329" t="s">
        <v>448</v>
      </c>
      <c r="AI47" s="329" t="s">
        <v>448</v>
      </c>
      <c r="AJ47" s="329" t="s">
        <v>448</v>
      </c>
      <c r="AK47" s="329" t="s">
        <v>448</v>
      </c>
      <c r="AL47" s="329" t="s">
        <v>448</v>
      </c>
    </row>
    <row r="48" spans="1:38" ht="13.5" thickBot="1" x14ac:dyDescent="0.25">
      <c r="A48" s="5"/>
      <c r="B48" s="5"/>
      <c r="C48" s="5"/>
      <c r="D48" s="5"/>
      <c r="E48" s="4"/>
      <c r="F48" s="330"/>
      <c r="G48" s="33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</row>
    <row r="49" spans="1:33" x14ac:dyDescent="0.2">
      <c r="A49" s="103" t="s">
        <v>408</v>
      </c>
      <c r="B49" s="103" t="s">
        <v>504</v>
      </c>
    </row>
    <row r="50" spans="1:33" x14ac:dyDescent="0.2">
      <c r="A50" s="103" t="s">
        <v>313</v>
      </c>
      <c r="B50" s="103" t="s">
        <v>417</v>
      </c>
      <c r="AE50" s="271"/>
      <c r="AF50" s="271"/>
      <c r="AG50" s="271"/>
    </row>
    <row r="51" spans="1:33" x14ac:dyDescent="0.2">
      <c r="A51" s="103" t="s">
        <v>409</v>
      </c>
      <c r="B51" s="103" t="s">
        <v>510</v>
      </c>
      <c r="AE51" s="271"/>
    </row>
    <row r="52" spans="1:33" x14ac:dyDescent="0.2">
      <c r="A52" s="318" t="s">
        <v>388</v>
      </c>
      <c r="B52" s="103"/>
    </row>
    <row r="53" spans="1:33" ht="15" x14ac:dyDescent="0.2">
      <c r="A53" s="718" t="s">
        <v>534</v>
      </c>
      <c r="B53" s="719"/>
    </row>
  </sheetData>
  <mergeCells count="1">
    <mergeCell ref="A53:B53"/>
  </mergeCells>
  <hyperlinks>
    <hyperlink ref="AK1" r:id="rId1" display="lisa.brown@defra.gsi.gov.uk " xr:uid="{6846AB87-C3C4-4F70-A040-8EE4BCF2E9B0}"/>
  </hyperlink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586CE"/>
  </sheetPr>
  <dimension ref="A1:AL50"/>
  <sheetViews>
    <sheetView showGridLines="0" zoomScaleNormal="100" workbookViewId="0">
      <pane xSplit="2" ySplit="6" topLeftCell="AB7" activePane="bottomRight" state="frozen"/>
      <selection activeCell="D7" sqref="D7"/>
      <selection pane="topRight" activeCell="D7" sqref="D7"/>
      <selection pane="bottomLeft" activeCell="D7" sqref="D7"/>
      <selection pane="bottomRight" activeCell="AG1" sqref="AG1"/>
    </sheetView>
  </sheetViews>
  <sheetFormatPr defaultRowHeight="12.75" x14ac:dyDescent="0.2"/>
  <cols>
    <col min="1" max="1" width="3.109375" style="12" customWidth="1"/>
    <col min="2" max="2" width="25.88671875" style="12" customWidth="1"/>
    <col min="3" max="19" width="7.5546875" style="12" customWidth="1"/>
    <col min="20" max="20" width="8.88671875" style="12"/>
    <col min="21" max="24" width="7.6640625" style="12" customWidth="1"/>
    <col min="25" max="26" width="7.5546875" style="12" bestFit="1" customWidth="1"/>
    <col min="27" max="27" width="7.88671875" style="12" bestFit="1" customWidth="1"/>
    <col min="28" max="32" width="7.88671875" style="12" customWidth="1"/>
    <col min="33" max="16384" width="8.88671875" style="12"/>
  </cols>
  <sheetData>
    <row r="1" spans="1:38" ht="15" x14ac:dyDescent="0.2">
      <c r="A1" s="72" t="s">
        <v>223</v>
      </c>
      <c r="AG1" s="440"/>
      <c r="AK1" s="220" t="s">
        <v>432</v>
      </c>
      <c r="AL1" s="324" t="str">
        <f>'Notes and Contact Details'!$D$14</f>
        <v>crops-statistics@defra.gov.uk</v>
      </c>
    </row>
    <row r="2" spans="1:38" x14ac:dyDescent="0.2">
      <c r="A2" s="59" t="s">
        <v>547</v>
      </c>
    </row>
    <row r="3" spans="1:38" ht="13.5" thickBot="1" x14ac:dyDescent="0.25">
      <c r="A3" s="272" t="s">
        <v>42</v>
      </c>
    </row>
    <row r="4" spans="1:38" x14ac:dyDescent="0.2">
      <c r="A4" s="400"/>
      <c r="B4" s="400"/>
      <c r="C4" s="400"/>
      <c r="D4" s="400"/>
      <c r="E4" s="655"/>
      <c r="F4" s="665"/>
      <c r="G4" s="66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</row>
    <row r="5" spans="1:38" x14ac:dyDescent="0.2">
      <c r="A5" s="666"/>
      <c r="B5" s="659" t="s">
        <v>36</v>
      </c>
      <c r="C5" s="660">
        <v>1988</v>
      </c>
      <c r="D5" s="660">
        <v>1989</v>
      </c>
      <c r="E5" s="659">
        <v>1990</v>
      </c>
      <c r="F5" s="658">
        <v>1991</v>
      </c>
      <c r="G5" s="659">
        <v>1992</v>
      </c>
      <c r="H5" s="658">
        <v>1993</v>
      </c>
      <c r="I5" s="659">
        <v>1994</v>
      </c>
      <c r="J5" s="658">
        <v>1995</v>
      </c>
      <c r="K5" s="658">
        <v>1996</v>
      </c>
      <c r="L5" s="658">
        <v>1997</v>
      </c>
      <c r="M5" s="658">
        <v>1998</v>
      </c>
      <c r="N5" s="658">
        <v>1999</v>
      </c>
      <c r="O5" s="658">
        <v>2000</v>
      </c>
      <c r="P5" s="658">
        <v>2001</v>
      </c>
      <c r="Q5" s="658">
        <v>2002</v>
      </c>
      <c r="R5" s="658">
        <v>2003</v>
      </c>
      <c r="S5" s="658">
        <v>2004</v>
      </c>
      <c r="T5" s="658">
        <v>2005</v>
      </c>
      <c r="U5" s="658">
        <v>2006</v>
      </c>
      <c r="V5" s="658">
        <v>2007</v>
      </c>
      <c r="W5" s="658">
        <v>2008</v>
      </c>
      <c r="X5" s="658">
        <v>2009</v>
      </c>
      <c r="Y5" s="660">
        <v>2010</v>
      </c>
      <c r="Z5" s="660">
        <v>2011</v>
      </c>
      <c r="AA5" s="660">
        <v>2012</v>
      </c>
      <c r="AB5" s="660">
        <v>2013</v>
      </c>
      <c r="AC5" s="660">
        <v>2014</v>
      </c>
      <c r="AD5" s="660">
        <v>2015</v>
      </c>
      <c r="AE5" s="660">
        <v>2016</v>
      </c>
      <c r="AF5" s="660">
        <v>2017</v>
      </c>
      <c r="AG5" s="660">
        <v>2018</v>
      </c>
      <c r="AH5" s="660">
        <v>2019</v>
      </c>
      <c r="AI5" s="660">
        <v>2020</v>
      </c>
      <c r="AJ5" s="660">
        <v>2021</v>
      </c>
      <c r="AK5" s="660">
        <v>2022</v>
      </c>
      <c r="AL5" s="660">
        <v>2023</v>
      </c>
    </row>
    <row r="6" spans="1:38" ht="13.5" thickBot="1" x14ac:dyDescent="0.25">
      <c r="A6" s="402"/>
      <c r="B6" s="402"/>
      <c r="C6" s="402"/>
      <c r="D6" s="402"/>
      <c r="E6" s="661"/>
      <c r="F6" s="661"/>
      <c r="G6" s="661"/>
      <c r="H6" s="661"/>
      <c r="I6" s="661"/>
      <c r="J6" s="404"/>
      <c r="K6" s="667"/>
      <c r="L6" s="404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403"/>
      <c r="Z6" s="403"/>
      <c r="AA6" s="403"/>
      <c r="AB6" s="403"/>
      <c r="AC6" s="403"/>
      <c r="AD6" s="403"/>
      <c r="AE6" s="674"/>
      <c r="AF6" s="674"/>
      <c r="AG6" s="674"/>
      <c r="AH6" s="674"/>
      <c r="AI6" s="674"/>
      <c r="AJ6" s="674"/>
      <c r="AK6" s="674"/>
      <c r="AL6" s="674"/>
    </row>
    <row r="7" spans="1:38" x14ac:dyDescent="0.2">
      <c r="A7" s="65" t="s">
        <v>477</v>
      </c>
      <c r="B7" s="72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8" x14ac:dyDescent="0.2">
      <c r="A8" s="55"/>
      <c r="B8" s="565" t="s">
        <v>451</v>
      </c>
      <c r="C8" s="675">
        <v>1.7528999999999999E-2</v>
      </c>
      <c r="D8" s="675">
        <v>4.3950000000000003E-2</v>
      </c>
      <c r="E8" s="675"/>
      <c r="F8" s="675">
        <v>1.4834E-2</v>
      </c>
      <c r="G8" s="676">
        <v>2.4680000000000001E-3</v>
      </c>
      <c r="H8" s="676"/>
      <c r="I8" s="675">
        <v>4.8149999999999998E-3</v>
      </c>
      <c r="J8" s="675">
        <v>1.2071E-2</v>
      </c>
      <c r="K8" s="675">
        <v>8.7679999999999998E-3</v>
      </c>
      <c r="L8" s="675">
        <v>7.6690000000000013E-3</v>
      </c>
      <c r="M8" s="675">
        <v>1.5390999999999998E-2</v>
      </c>
      <c r="N8" s="675">
        <v>7.8259999999999996E-3</v>
      </c>
      <c r="O8" s="675">
        <v>2.1551000000000001E-2</v>
      </c>
      <c r="P8" s="675">
        <v>2.0663000000000001E-2</v>
      </c>
      <c r="Q8" s="675">
        <v>1.1886000000000001E-2</v>
      </c>
      <c r="R8" s="675">
        <v>2.1687000000000001E-2</v>
      </c>
      <c r="S8" s="675">
        <v>1.7831000000000003E-2</v>
      </c>
      <c r="T8" s="677">
        <v>2.0899000000000001E-2</v>
      </c>
      <c r="U8" s="677">
        <v>1.4878000000000001E-2</v>
      </c>
      <c r="V8" s="677">
        <v>3.4590000000000003E-2</v>
      </c>
      <c r="W8" s="677">
        <v>2.4490999999999995E-2</v>
      </c>
      <c r="X8" s="677">
        <v>1.5564000000000001E-2</v>
      </c>
      <c r="Y8" s="678">
        <v>3.4126000000000004E-2</v>
      </c>
      <c r="Z8" s="678">
        <v>3.6386000000000002E-2</v>
      </c>
      <c r="AA8" s="678">
        <v>7.4380000000000002E-2</v>
      </c>
      <c r="AB8" s="678">
        <v>5.1190999999999993E-2</v>
      </c>
      <c r="AC8" s="678">
        <v>3.0313000000000003E-2</v>
      </c>
      <c r="AD8" s="63">
        <v>3.1240999999999998E-2</v>
      </c>
      <c r="AE8" s="63">
        <v>6.3872999999999999E-2</v>
      </c>
      <c r="AF8" s="63">
        <v>1.5640000000000001E-2</v>
      </c>
      <c r="AG8" s="63">
        <v>1.3051000000000002E-2</v>
      </c>
      <c r="AH8" s="63">
        <v>1.8952E-2</v>
      </c>
      <c r="AI8" s="63">
        <v>4.1193E-2</v>
      </c>
      <c r="AJ8" s="63">
        <v>9.3640000000000008E-3</v>
      </c>
      <c r="AK8" s="63">
        <v>8.6990000000000001E-3</v>
      </c>
      <c r="AL8" s="63">
        <v>7.5040000000000003E-3</v>
      </c>
    </row>
    <row r="9" spans="1:38" x14ac:dyDescent="0.2">
      <c r="A9" s="55"/>
      <c r="B9" s="565" t="s">
        <v>452</v>
      </c>
      <c r="C9" s="675">
        <v>1.5058999999999999E-2</v>
      </c>
      <c r="D9" s="675">
        <v>3.8729999999999997E-3</v>
      </c>
      <c r="E9" s="675">
        <v>2.6759999999999999E-2</v>
      </c>
      <c r="F9" s="675">
        <v>0.115519</v>
      </c>
      <c r="G9" s="676">
        <v>2.5375999999999999E-2</v>
      </c>
      <c r="H9" s="676">
        <v>7.0940000000000005E-3</v>
      </c>
      <c r="I9" s="675">
        <v>0.11625099999999999</v>
      </c>
      <c r="J9" s="675">
        <v>5.4387999999999999E-2</v>
      </c>
      <c r="K9" s="675">
        <v>3.4555999999999996E-2</v>
      </c>
      <c r="L9" s="675">
        <v>7.1540000000000006E-2</v>
      </c>
      <c r="M9" s="675">
        <v>0.65231900000000009</v>
      </c>
      <c r="N9" s="675">
        <v>9.6960999999999992E-2</v>
      </c>
      <c r="O9" s="675">
        <v>8.9591000000000004E-2</v>
      </c>
      <c r="P9" s="675">
        <v>4.4958999999999999E-2</v>
      </c>
      <c r="Q9" s="675">
        <v>9.7466999999999998E-2</v>
      </c>
      <c r="R9" s="675">
        <v>5.3784000000000005E-2</v>
      </c>
      <c r="S9" s="675">
        <v>7.0185999999999998E-2</v>
      </c>
      <c r="T9" s="677">
        <v>6.9252000000000008E-2</v>
      </c>
      <c r="U9" s="677">
        <v>0.11140900000000001</v>
      </c>
      <c r="V9" s="677">
        <v>6.0269000000000003E-2</v>
      </c>
      <c r="W9" s="677">
        <v>5.3330000000000002E-2</v>
      </c>
      <c r="X9" s="677">
        <v>4.2209999999999998E-2</v>
      </c>
      <c r="Y9" s="678">
        <v>1.0825870000000002</v>
      </c>
      <c r="Z9" s="678">
        <v>0.21381299999999998</v>
      </c>
      <c r="AA9" s="678">
        <v>0.17175600000000002</v>
      </c>
      <c r="AB9" s="678">
        <v>9.712599999999999E-2</v>
      </c>
      <c r="AC9" s="678">
        <v>0.10335599999999998</v>
      </c>
      <c r="AD9" s="63">
        <v>0.289547</v>
      </c>
      <c r="AE9" s="63">
        <v>6.2938000000000008E-2</v>
      </c>
      <c r="AF9" s="63">
        <v>5.1817000000000009E-2</v>
      </c>
      <c r="AG9" s="63">
        <v>4.8650000000000006E-2</v>
      </c>
      <c r="AH9" s="63">
        <v>6.8425E-2</v>
      </c>
      <c r="AI9" s="63">
        <v>7.5239E-2</v>
      </c>
      <c r="AJ9" s="63">
        <v>2.7867000000000003E-2</v>
      </c>
      <c r="AK9" s="63">
        <v>4.4459000000000005E-2</v>
      </c>
      <c r="AL9" s="63">
        <v>5.4174E-2</v>
      </c>
    </row>
    <row r="10" spans="1:38" x14ac:dyDescent="0.2">
      <c r="A10" s="39"/>
      <c r="B10" s="565" t="s">
        <v>453</v>
      </c>
      <c r="C10" s="675">
        <v>3.472261</v>
      </c>
      <c r="D10" s="675">
        <v>2.9747899999999996</v>
      </c>
      <c r="E10" s="675">
        <v>3.3801229999999993</v>
      </c>
      <c r="F10" s="675">
        <v>3.6266739999999991</v>
      </c>
      <c r="G10" s="676">
        <v>2.0314079999999999</v>
      </c>
      <c r="H10" s="676">
        <v>2.8246919999999993</v>
      </c>
      <c r="I10" s="675">
        <v>3.3987090000000002</v>
      </c>
      <c r="J10" s="675">
        <v>3.9208799999999995</v>
      </c>
      <c r="K10" s="675">
        <v>6.3239960000000002</v>
      </c>
      <c r="L10" s="675">
        <v>5.3004030000000011</v>
      </c>
      <c r="M10" s="675">
        <v>6.6407950000000007</v>
      </c>
      <c r="N10" s="675">
        <v>4.1951609999999997</v>
      </c>
      <c r="O10" s="675">
        <v>4.5572310000000007</v>
      </c>
      <c r="P10" s="675">
        <v>4.6199749999999993</v>
      </c>
      <c r="Q10" s="675">
        <v>4.2245590000000002</v>
      </c>
      <c r="R10" s="675">
        <v>5.3803990000000006</v>
      </c>
      <c r="S10" s="675">
        <v>4.8778400000000008</v>
      </c>
      <c r="T10" s="677">
        <v>4.7864430000000002</v>
      </c>
      <c r="U10" s="677">
        <v>5.1135159999999997</v>
      </c>
      <c r="V10" s="677">
        <v>4.4785399999999997</v>
      </c>
      <c r="W10" s="677">
        <v>4.4917849999999993</v>
      </c>
      <c r="X10" s="677">
        <v>4.0043140000000008</v>
      </c>
      <c r="Y10" s="678">
        <v>4.0767549999999995</v>
      </c>
      <c r="Z10" s="678">
        <v>5.5042809999999998</v>
      </c>
      <c r="AA10" s="678">
        <v>4.0059259999999988</v>
      </c>
      <c r="AB10" s="678">
        <v>4.4812410000000007</v>
      </c>
      <c r="AC10" s="678">
        <v>4.1113080000000011</v>
      </c>
      <c r="AD10" s="63">
        <v>3.1286140000000007</v>
      </c>
      <c r="AE10" s="63">
        <v>3.8980639999999998</v>
      </c>
      <c r="AF10" s="63">
        <v>4.5050059999999998</v>
      </c>
      <c r="AG10" s="63">
        <v>4.4357299999999995</v>
      </c>
      <c r="AH10" s="63">
        <v>4.6138139999999996</v>
      </c>
      <c r="AI10" s="63">
        <v>4.5057879999999999</v>
      </c>
      <c r="AJ10" s="63">
        <v>6.5581899999999997</v>
      </c>
      <c r="AK10" s="63">
        <v>7.506537999999999</v>
      </c>
      <c r="AL10" s="63">
        <v>6.8219760000000003</v>
      </c>
    </row>
    <row r="11" spans="1:38" x14ac:dyDescent="0.2">
      <c r="A11" s="55"/>
      <c r="B11" s="565" t="s">
        <v>454</v>
      </c>
      <c r="C11" s="675">
        <v>4.2977000000000001E-2</v>
      </c>
      <c r="D11" s="675">
        <v>3.8712000000000003E-2</v>
      </c>
      <c r="E11" s="675">
        <v>3.5004E-2</v>
      </c>
      <c r="F11" s="675">
        <v>8.8069999999999989E-3</v>
      </c>
      <c r="G11" s="676"/>
      <c r="H11" s="676"/>
      <c r="I11" s="675">
        <v>1.4519000000000001E-2</v>
      </c>
      <c r="J11" s="675">
        <v>3.7127000000000007E-2</v>
      </c>
      <c r="K11" s="675">
        <v>6.4934000000000006E-2</v>
      </c>
      <c r="L11" s="675">
        <v>0.100013</v>
      </c>
      <c r="M11" s="675">
        <v>1.5081000000000002E-2</v>
      </c>
      <c r="N11" s="675">
        <v>0.13419</v>
      </c>
      <c r="O11" s="675">
        <v>0.15251300000000001</v>
      </c>
      <c r="P11" s="675">
        <v>0.16835699999999998</v>
      </c>
      <c r="Q11" s="675">
        <v>0.23746299999999998</v>
      </c>
      <c r="R11" s="675">
        <v>0.16021800000000003</v>
      </c>
      <c r="S11" s="675">
        <v>0.16769500000000001</v>
      </c>
      <c r="T11" s="677">
        <v>0.12849099999999999</v>
      </c>
      <c r="U11" s="677">
        <v>0.20287000000000005</v>
      </c>
      <c r="V11" s="677">
        <v>0.19089000000000003</v>
      </c>
      <c r="W11" s="677">
        <v>0.14840700000000001</v>
      </c>
      <c r="X11" s="677">
        <v>0.13137400000000002</v>
      </c>
      <c r="Y11" s="678">
        <v>0.20240899999999998</v>
      </c>
      <c r="Z11" s="678">
        <v>0.45284799999999997</v>
      </c>
      <c r="AA11" s="678">
        <v>0.22838699999999995</v>
      </c>
      <c r="AB11" s="678">
        <v>0.18659099999999998</v>
      </c>
      <c r="AC11" s="678">
        <v>0.22673699999999997</v>
      </c>
      <c r="AD11" s="63">
        <v>0.14704200000000001</v>
      </c>
      <c r="AE11" s="63">
        <v>0.11220600000000001</v>
      </c>
      <c r="AF11" s="63">
        <v>0.10397100000000001</v>
      </c>
      <c r="AG11" s="63">
        <v>0.121713</v>
      </c>
      <c r="AH11" s="63">
        <v>0.14567900000000003</v>
      </c>
      <c r="AI11" s="63">
        <v>0.18770799999999999</v>
      </c>
      <c r="AJ11" s="63">
        <v>7.7079999999999996E-2</v>
      </c>
      <c r="AK11" s="63">
        <v>9.5772999999999997E-2</v>
      </c>
      <c r="AL11" s="63">
        <v>8.2293000000000005E-2</v>
      </c>
    </row>
    <row r="12" spans="1:38" x14ac:dyDescent="0.2">
      <c r="A12" s="55"/>
      <c r="B12" s="565" t="s">
        <v>455</v>
      </c>
      <c r="C12" s="675"/>
      <c r="D12" s="675"/>
      <c r="E12" s="675"/>
      <c r="F12" s="675"/>
      <c r="G12" s="676"/>
      <c r="H12" s="676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7"/>
      <c r="U12" s="677"/>
      <c r="V12" s="677"/>
      <c r="W12" s="677"/>
      <c r="X12" s="677"/>
      <c r="Y12" s="678"/>
      <c r="Z12" s="678"/>
      <c r="AA12" s="678"/>
      <c r="AB12" s="678"/>
      <c r="AC12" s="678"/>
      <c r="AD12" s="63">
        <v>0.90212400000000004</v>
      </c>
      <c r="AE12" s="63">
        <v>0.83069299999999979</v>
      </c>
      <c r="AF12" s="63">
        <v>0.65169599999999994</v>
      </c>
      <c r="AG12" s="63">
        <v>0.95936200000000027</v>
      </c>
      <c r="AH12" s="63">
        <v>0.98087499999999983</v>
      </c>
      <c r="AI12" s="63">
        <v>1.1777060000000004</v>
      </c>
      <c r="AJ12" s="63">
        <v>0.53096299999999996</v>
      </c>
      <c r="AK12" s="63">
        <v>0.78749599999999997</v>
      </c>
      <c r="AL12" s="63">
        <v>0.37714700000000001</v>
      </c>
    </row>
    <row r="13" spans="1:38" x14ac:dyDescent="0.2">
      <c r="A13" s="55"/>
      <c r="B13" s="565" t="s">
        <v>456</v>
      </c>
      <c r="C13" s="675"/>
      <c r="D13" s="675"/>
      <c r="E13" s="675"/>
      <c r="F13" s="675"/>
      <c r="G13" s="676"/>
      <c r="H13" s="676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7"/>
      <c r="U13" s="677"/>
      <c r="V13" s="677"/>
      <c r="W13" s="677"/>
      <c r="X13" s="677"/>
      <c r="Y13" s="678"/>
      <c r="Z13" s="678"/>
      <c r="AA13" s="678"/>
      <c r="AB13" s="678"/>
      <c r="AC13" s="678"/>
      <c r="AD13" s="63">
        <v>0.92869399999999991</v>
      </c>
      <c r="AE13" s="63">
        <v>0.35018299999999997</v>
      </c>
      <c r="AF13" s="63">
        <v>0.58802599999999983</v>
      </c>
      <c r="AG13" s="63">
        <v>1.5514289999999999</v>
      </c>
      <c r="AH13" s="63">
        <v>1.8959189999999995</v>
      </c>
      <c r="AI13" s="63">
        <v>0.85809600000000008</v>
      </c>
      <c r="AJ13" s="63">
        <v>0.16891199999999998</v>
      </c>
      <c r="AK13" s="63">
        <v>3.5375999999999998E-2</v>
      </c>
      <c r="AL13" s="63">
        <v>0.16849600000000003</v>
      </c>
    </row>
    <row r="14" spans="1:38" x14ac:dyDescent="0.2">
      <c r="A14" s="646" t="s">
        <v>457</v>
      </c>
      <c r="B14" s="565" t="s">
        <v>458</v>
      </c>
      <c r="C14" s="675">
        <v>1.5064089999999999</v>
      </c>
      <c r="D14" s="675">
        <v>0.72801399999999994</v>
      </c>
      <c r="E14" s="675">
        <v>1.1117900000000005</v>
      </c>
      <c r="F14" s="675">
        <v>2.2609329999999996</v>
      </c>
      <c r="G14" s="676">
        <v>4.4889990000000006</v>
      </c>
      <c r="H14" s="676">
        <v>2.627984000000001</v>
      </c>
      <c r="I14" s="675">
        <v>3.6927900000000013</v>
      </c>
      <c r="J14" s="675">
        <v>4.1645619999999974</v>
      </c>
      <c r="K14" s="675">
        <v>1.5970959999999994</v>
      </c>
      <c r="L14" s="675">
        <v>2.4649610000000006</v>
      </c>
      <c r="M14" s="675">
        <v>2.1276659999999996</v>
      </c>
      <c r="N14" s="675">
        <v>2.7635489999999985</v>
      </c>
      <c r="O14" s="675">
        <v>2.3882769999999991</v>
      </c>
      <c r="P14" s="675">
        <v>2.2598199999999991</v>
      </c>
      <c r="Q14" s="675">
        <v>1.3431680000000004</v>
      </c>
      <c r="R14" s="675">
        <v>2.0064949999999997</v>
      </c>
      <c r="S14" s="675">
        <v>2.4260999999999999</v>
      </c>
      <c r="T14" s="677">
        <v>2.4348680000000007</v>
      </c>
      <c r="U14" s="677">
        <v>2.9355249999999988</v>
      </c>
      <c r="V14" s="677">
        <v>5.002343999999999</v>
      </c>
      <c r="W14" s="677">
        <v>5.2864640000000032</v>
      </c>
      <c r="X14" s="677">
        <v>4.9529269999999981</v>
      </c>
      <c r="Y14" s="678">
        <v>4.6320670000000002</v>
      </c>
      <c r="Z14" s="678">
        <v>6.5550459999999973</v>
      </c>
      <c r="AA14" s="678">
        <v>6.3838909999999975</v>
      </c>
      <c r="AB14" s="678">
        <v>4.1712400000000018</v>
      </c>
      <c r="AC14" s="678">
        <v>2.6179999999999994</v>
      </c>
      <c r="AD14" s="63">
        <v>7.2399999999999993E-4</v>
      </c>
      <c r="AE14" s="63">
        <v>1.253E-3</v>
      </c>
      <c r="AF14" s="63">
        <v>1.5700000000000002E-4</v>
      </c>
      <c r="AG14" s="63">
        <v>2.9E-4</v>
      </c>
      <c r="AH14" s="63">
        <v>1.3739999999999999E-2</v>
      </c>
      <c r="AI14" s="63">
        <v>3.4E-5</v>
      </c>
      <c r="AJ14" s="63">
        <v>2.578E-3</v>
      </c>
      <c r="AK14" s="63">
        <v>0</v>
      </c>
      <c r="AL14" s="63">
        <v>2.5709999999999999E-3</v>
      </c>
    </row>
    <row r="15" spans="1:38" x14ac:dyDescent="0.2">
      <c r="A15" s="65" t="s">
        <v>478</v>
      </c>
      <c r="B15" s="72"/>
      <c r="C15" s="679">
        <v>5.0542350000000003</v>
      </c>
      <c r="D15" s="679">
        <v>3.7893389999999996</v>
      </c>
      <c r="E15" s="679">
        <v>4.5536769999999995</v>
      </c>
      <c r="F15" s="679">
        <v>6.0267669999999987</v>
      </c>
      <c r="G15" s="680">
        <v>6.5482510000000005</v>
      </c>
      <c r="H15" s="680">
        <v>5.4597700000000007</v>
      </c>
      <c r="I15" s="679">
        <v>7.2270840000000014</v>
      </c>
      <c r="J15" s="679">
        <v>8.1890279999999969</v>
      </c>
      <c r="K15" s="679">
        <v>8.0293499999999991</v>
      </c>
      <c r="L15" s="679">
        <v>7.944586000000001</v>
      </c>
      <c r="M15" s="679">
        <v>9.4512520000000002</v>
      </c>
      <c r="N15" s="679">
        <v>7.1976869999999984</v>
      </c>
      <c r="O15" s="679">
        <v>7.2091630000000002</v>
      </c>
      <c r="P15" s="679">
        <v>7.1137739999999994</v>
      </c>
      <c r="Q15" s="679">
        <v>5.9145430000000001</v>
      </c>
      <c r="R15" s="679">
        <v>7.6225830000000006</v>
      </c>
      <c r="S15" s="679">
        <v>7.5596520000000007</v>
      </c>
      <c r="T15" s="681">
        <v>7.4399530000000009</v>
      </c>
      <c r="U15" s="681">
        <v>8.3781979999999976</v>
      </c>
      <c r="V15" s="681">
        <v>9.7666329999999988</v>
      </c>
      <c r="W15" s="681">
        <v>10.004477000000001</v>
      </c>
      <c r="X15" s="681">
        <v>9.1463889999999992</v>
      </c>
      <c r="Y15" s="682">
        <v>10.027944</v>
      </c>
      <c r="Z15" s="682">
        <v>12.762373999999998</v>
      </c>
      <c r="AA15" s="682">
        <v>10.864339999999995</v>
      </c>
      <c r="AB15" s="682">
        <v>8.9873890000000021</v>
      </c>
      <c r="AC15" s="682">
        <v>7.0897140000000007</v>
      </c>
      <c r="AD15" s="683">
        <v>5.4279860000000006</v>
      </c>
      <c r="AE15" s="683">
        <v>5.31921</v>
      </c>
      <c r="AF15" s="683">
        <v>5.9163129999999997</v>
      </c>
      <c r="AG15" s="683">
        <v>7.1302249999999994</v>
      </c>
      <c r="AH15" s="683">
        <v>7.7374039999999997</v>
      </c>
      <c r="AI15" s="683">
        <v>6.845764</v>
      </c>
      <c r="AJ15" s="683">
        <v>7.3749539999999989</v>
      </c>
      <c r="AK15" s="683">
        <v>8.4783409999999986</v>
      </c>
      <c r="AL15" s="683">
        <v>7.5141609999999996</v>
      </c>
    </row>
    <row r="16" spans="1:38" x14ac:dyDescent="0.2">
      <c r="A16" s="55"/>
      <c r="B16" s="565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684"/>
      <c r="Z16" s="684"/>
      <c r="AA16" s="684"/>
      <c r="AB16" s="684"/>
      <c r="AC16" s="684"/>
      <c r="AD16" s="63"/>
      <c r="AE16" s="63"/>
      <c r="AF16" s="63"/>
      <c r="AG16" s="63"/>
      <c r="AH16" s="63"/>
      <c r="AI16" s="63"/>
      <c r="AJ16" s="63"/>
      <c r="AK16" s="63"/>
      <c r="AL16" s="63"/>
    </row>
    <row r="17" spans="1:38" x14ac:dyDescent="0.2">
      <c r="A17" s="72" t="s">
        <v>192</v>
      </c>
      <c r="B17" s="645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685"/>
      <c r="Z17" s="685"/>
      <c r="AA17" s="685"/>
      <c r="AB17" s="685"/>
      <c r="AC17" s="685"/>
      <c r="AD17" s="63"/>
      <c r="AE17" s="63"/>
      <c r="AF17" s="63"/>
      <c r="AG17" s="63"/>
      <c r="AH17" s="63"/>
      <c r="AI17" s="63"/>
      <c r="AJ17" s="63"/>
      <c r="AK17" s="63"/>
      <c r="AL17" s="63"/>
    </row>
    <row r="18" spans="1:38" ht="15" x14ac:dyDescent="0.2">
      <c r="A18" s="55"/>
      <c r="B18" s="673" t="s">
        <v>459</v>
      </c>
      <c r="C18" s="675">
        <v>0.19357699999999997</v>
      </c>
      <c r="D18" s="675">
        <v>0.17297100000000001</v>
      </c>
      <c r="E18" s="675">
        <v>0.22386800000000004</v>
      </c>
      <c r="F18" s="675">
        <v>0.18313999999999997</v>
      </c>
      <c r="G18" s="676">
        <v>0.20364700000000002</v>
      </c>
      <c r="H18" s="676">
        <v>0.52031699999999992</v>
      </c>
      <c r="I18" s="675">
        <v>0.70639500000000011</v>
      </c>
      <c r="J18" s="675">
        <v>0.77794400000000008</v>
      </c>
      <c r="K18" s="675">
        <v>0.72639399999999987</v>
      </c>
      <c r="L18" s="675">
        <v>0.99190199999999995</v>
      </c>
      <c r="M18" s="675">
        <v>0.57712899999999989</v>
      </c>
      <c r="N18" s="675">
        <v>0.92237999999999998</v>
      </c>
      <c r="O18" s="675">
        <v>1.2604780000000002</v>
      </c>
      <c r="P18" s="675">
        <v>1.6793959999999997</v>
      </c>
      <c r="Q18" s="675">
        <v>1.525047</v>
      </c>
      <c r="R18" s="675">
        <v>1.3381250000000002</v>
      </c>
      <c r="S18" s="675">
        <v>1.264975</v>
      </c>
      <c r="T18" s="677">
        <v>1.1266770000000004</v>
      </c>
      <c r="U18" s="677">
        <v>1.3255319999999999</v>
      </c>
      <c r="V18" s="677">
        <v>1.1931310000000002</v>
      </c>
      <c r="W18" s="677">
        <v>0.90323999999999982</v>
      </c>
      <c r="X18" s="677">
        <v>0.53213100000000002</v>
      </c>
      <c r="Y18" s="678">
        <v>0.87711500000000009</v>
      </c>
      <c r="Z18" s="678">
        <v>1.0762180000000003</v>
      </c>
      <c r="AA18" s="678">
        <v>0.75925700000000007</v>
      </c>
      <c r="AB18" s="678">
        <v>1.616458</v>
      </c>
      <c r="AC18" s="678">
        <v>0.94254599999999988</v>
      </c>
      <c r="AD18" s="63">
        <v>0.41837099999999983</v>
      </c>
      <c r="AE18" s="63">
        <v>1.2255180000000003</v>
      </c>
      <c r="AF18" s="63">
        <v>1.1633349999999998</v>
      </c>
      <c r="AG18" s="63">
        <v>0.92968700000000015</v>
      </c>
      <c r="AH18" s="63">
        <v>0.34348499999999998</v>
      </c>
      <c r="AI18" s="63">
        <v>0.165765</v>
      </c>
      <c r="AJ18" s="63">
        <v>0.21010299999999998</v>
      </c>
      <c r="AK18" s="63">
        <v>0.16198300000000002</v>
      </c>
      <c r="AL18" s="63">
        <v>0.13640000000000002</v>
      </c>
    </row>
    <row r="19" spans="1:38" ht="15" x14ac:dyDescent="0.2">
      <c r="A19" s="55"/>
      <c r="B19" s="673" t="s">
        <v>460</v>
      </c>
      <c r="C19" s="675">
        <v>0.179428</v>
      </c>
      <c r="D19" s="675">
        <v>0.27349100000000004</v>
      </c>
      <c r="E19" s="675">
        <v>9.2110000000000011E-2</v>
      </c>
      <c r="F19" s="675">
        <v>4.4796000000000002E-2</v>
      </c>
      <c r="G19" s="676">
        <v>8.7875999999999996E-2</v>
      </c>
      <c r="H19" s="676">
        <v>0.13219900000000001</v>
      </c>
      <c r="I19" s="675">
        <v>0.27798800000000001</v>
      </c>
      <c r="J19" s="675">
        <v>0.15357900000000002</v>
      </c>
      <c r="K19" s="675">
        <v>0.18594500000000003</v>
      </c>
      <c r="L19" s="675">
        <v>0.18041599999999997</v>
      </c>
      <c r="M19" s="675">
        <v>0.21097299999999999</v>
      </c>
      <c r="N19" s="675">
        <v>0.19019300000000003</v>
      </c>
      <c r="O19" s="675">
        <v>0.24841500000000005</v>
      </c>
      <c r="P19" s="675">
        <v>0.20485700000000001</v>
      </c>
      <c r="Q19" s="675">
        <v>0.23513300000000001</v>
      </c>
      <c r="R19" s="675">
        <v>0.21646299999999999</v>
      </c>
      <c r="S19" s="675">
        <v>0.15837700000000002</v>
      </c>
      <c r="T19" s="677">
        <v>0.12978099999999998</v>
      </c>
      <c r="U19" s="677">
        <v>0.12629099999999999</v>
      </c>
      <c r="V19" s="677">
        <v>0.18921099999999996</v>
      </c>
      <c r="W19" s="677">
        <v>0.15665599999999999</v>
      </c>
      <c r="X19" s="677">
        <v>0.15232299999999999</v>
      </c>
      <c r="Y19" s="678">
        <v>0.17274899999999999</v>
      </c>
      <c r="Z19" s="678">
        <v>0.155419</v>
      </c>
      <c r="AA19" s="678">
        <v>0.124098</v>
      </c>
      <c r="AB19" s="678">
        <v>0.58766399999999996</v>
      </c>
      <c r="AC19" s="678">
        <v>0.41759900000000005</v>
      </c>
      <c r="AD19" s="63">
        <v>0.23074500000000006</v>
      </c>
      <c r="AE19" s="63">
        <v>0.81781699999999991</v>
      </c>
      <c r="AF19" s="63">
        <v>1.3879980000000003</v>
      </c>
      <c r="AG19" s="63">
        <v>1.5279149999999999</v>
      </c>
      <c r="AH19" s="63">
        <v>0.44065300000000007</v>
      </c>
      <c r="AI19" s="63">
        <v>0.78234899999999974</v>
      </c>
      <c r="AJ19" s="63">
        <v>0.276559</v>
      </c>
      <c r="AK19" s="63">
        <v>0.24628800000000001</v>
      </c>
      <c r="AL19" s="63">
        <v>0.196797</v>
      </c>
    </row>
    <row r="20" spans="1:38" ht="15" x14ac:dyDescent="0.2">
      <c r="A20" s="55"/>
      <c r="B20" s="673" t="s">
        <v>461</v>
      </c>
      <c r="C20" s="675">
        <v>2.7499999999999998E-3</v>
      </c>
      <c r="D20" s="675">
        <v>4.6059999999999999E-3</v>
      </c>
      <c r="E20" s="675">
        <v>1.152E-3</v>
      </c>
      <c r="F20" s="675"/>
      <c r="G20" s="676"/>
      <c r="H20" s="676"/>
      <c r="I20" s="675">
        <v>5.1009999999999996E-3</v>
      </c>
      <c r="J20" s="675">
        <v>2.905E-3</v>
      </c>
      <c r="K20" s="675">
        <v>1.9780000000000002E-3</v>
      </c>
      <c r="L20" s="675">
        <v>1.2850000000000001E-3</v>
      </c>
      <c r="M20" s="675">
        <v>1.0379999999999999E-3</v>
      </c>
      <c r="N20" s="675">
        <v>2.31E-4</v>
      </c>
      <c r="O20" s="675">
        <v>1.0492E-2</v>
      </c>
      <c r="P20" s="675">
        <v>6.7510000000000001E-3</v>
      </c>
      <c r="Q20" s="675">
        <v>5.9670000000000001E-3</v>
      </c>
      <c r="R20" s="675">
        <v>5.2099999999999998E-4</v>
      </c>
      <c r="S20" s="675">
        <v>8.5220000000000001E-3</v>
      </c>
      <c r="T20" s="677">
        <v>1.4840000000000001E-3</v>
      </c>
      <c r="U20" s="677">
        <v>1.4499999999999999E-3</v>
      </c>
      <c r="V20" s="677">
        <v>4.2757999999999997E-2</v>
      </c>
      <c r="W20" s="677">
        <v>3.7259E-2</v>
      </c>
      <c r="X20" s="677">
        <v>3.1595999999999999E-2</v>
      </c>
      <c r="Y20" s="678">
        <v>4.5075999999999998E-2</v>
      </c>
      <c r="Z20" s="678">
        <v>0.14256499999999997</v>
      </c>
      <c r="AA20" s="678">
        <v>6.4382999999999996E-2</v>
      </c>
      <c r="AB20" s="678">
        <v>9.2765999999999987E-2</v>
      </c>
      <c r="AC20" s="678">
        <v>4.5143000000000016E-2</v>
      </c>
      <c r="AD20" s="63">
        <v>5.4516999999999996E-2</v>
      </c>
      <c r="AE20" s="63">
        <v>0.11452499999999999</v>
      </c>
      <c r="AF20" s="63">
        <v>3.6828E-2</v>
      </c>
      <c r="AG20" s="63">
        <v>1.3843000000000001E-2</v>
      </c>
      <c r="AH20" s="63">
        <v>2.1847999999999996E-2</v>
      </c>
      <c r="AI20" s="63">
        <v>1.4725999999999998E-2</v>
      </c>
      <c r="AJ20" s="63">
        <v>1.0666999999999999E-2</v>
      </c>
      <c r="AK20" s="63">
        <v>8.5330000000000007E-3</v>
      </c>
      <c r="AL20" s="63">
        <v>4.2755000000000001E-2</v>
      </c>
    </row>
    <row r="21" spans="1:38" ht="15" x14ac:dyDescent="0.2">
      <c r="A21" s="55"/>
      <c r="B21" s="673" t="s">
        <v>462</v>
      </c>
      <c r="C21" s="675">
        <v>4.1550000000000007E-3</v>
      </c>
      <c r="D21" s="675">
        <v>7.9360000000000003E-3</v>
      </c>
      <c r="E21" s="675">
        <v>1.2187E-2</v>
      </c>
      <c r="F21" s="675">
        <v>1.695E-2</v>
      </c>
      <c r="G21" s="676">
        <v>1.0924E-2</v>
      </c>
      <c r="H21" s="676"/>
      <c r="I21" s="675">
        <v>6.3939999999999995E-3</v>
      </c>
      <c r="J21" s="675">
        <v>1.5694E-2</v>
      </c>
      <c r="K21" s="675">
        <v>1.3960999999999998E-2</v>
      </c>
      <c r="L21" s="675">
        <v>1.5243E-2</v>
      </c>
      <c r="M21" s="675">
        <v>4.8389999999999996E-3</v>
      </c>
      <c r="N21" s="675">
        <v>8.7910000000000002E-3</v>
      </c>
      <c r="O21" s="675">
        <v>1.5470000000000003E-2</v>
      </c>
      <c r="P21" s="675">
        <v>5.2430000000000011E-3</v>
      </c>
      <c r="Q21" s="675">
        <v>5.1341000000000005E-2</v>
      </c>
      <c r="R21" s="675">
        <v>4.4065000000000007E-2</v>
      </c>
      <c r="S21" s="675">
        <v>0.12070300000000002</v>
      </c>
      <c r="T21" s="677">
        <v>0.14444500000000002</v>
      </c>
      <c r="U21" s="677">
        <v>0.14863700000000002</v>
      </c>
      <c r="V21" s="677">
        <v>0.150003</v>
      </c>
      <c r="W21" s="677">
        <v>1.8547999999999999E-2</v>
      </c>
      <c r="X21" s="677">
        <v>1.4581E-2</v>
      </c>
      <c r="Y21" s="678">
        <v>8.7069999999999995E-3</v>
      </c>
      <c r="Z21" s="678">
        <v>3.1310999999999999E-2</v>
      </c>
      <c r="AA21" s="678">
        <v>1.1315000000000004E-2</v>
      </c>
      <c r="AB21" s="678">
        <v>5.471000000000001E-3</v>
      </c>
      <c r="AC21" s="678">
        <v>8.0589999999999985E-3</v>
      </c>
      <c r="AD21" s="63">
        <v>3.5480000000000004E-3</v>
      </c>
      <c r="AE21" s="63">
        <v>4.3840000000000007E-3</v>
      </c>
      <c r="AF21" s="63">
        <v>4.6869999999999993E-3</v>
      </c>
      <c r="AG21" s="63">
        <v>5.5960000000000011E-3</v>
      </c>
      <c r="AH21" s="63">
        <v>5.2809999999999992E-3</v>
      </c>
      <c r="AI21" s="63">
        <v>2.2730000000000003E-3</v>
      </c>
      <c r="AJ21" s="63">
        <v>5.2109999999999995E-3</v>
      </c>
      <c r="AK21" s="63">
        <v>6.7160000000000015E-3</v>
      </c>
      <c r="AL21" s="63">
        <v>5.1309999999999993E-3</v>
      </c>
    </row>
    <row r="22" spans="1:38" ht="15" x14ac:dyDescent="0.2">
      <c r="A22" s="55"/>
      <c r="B22" s="673" t="s">
        <v>463</v>
      </c>
      <c r="C22" s="675">
        <v>1.1351050000000003</v>
      </c>
      <c r="D22" s="675">
        <v>1.4310949999999998</v>
      </c>
      <c r="E22" s="675">
        <v>2.1554049999999991</v>
      </c>
      <c r="F22" s="675">
        <v>3.9764300000000001</v>
      </c>
      <c r="G22" s="676">
        <v>4.958515000000002</v>
      </c>
      <c r="H22" s="676">
        <v>1.8014089999999998</v>
      </c>
      <c r="I22" s="675">
        <v>2.1466900000000004</v>
      </c>
      <c r="J22" s="675">
        <v>2.927849999999999</v>
      </c>
      <c r="K22" s="675">
        <v>1.8587769999999997</v>
      </c>
      <c r="L22" s="675">
        <v>3.0977980000000005</v>
      </c>
      <c r="M22" s="675">
        <v>1.2275040000000004</v>
      </c>
      <c r="N22" s="675">
        <v>1.1672130000000005</v>
      </c>
      <c r="O22" s="675">
        <v>1.3524170000000004</v>
      </c>
      <c r="P22" s="675">
        <v>2.3046989999999998</v>
      </c>
      <c r="Q22" s="675">
        <v>1.4492060000000002</v>
      </c>
      <c r="R22" s="675">
        <v>0.89548600000000023</v>
      </c>
      <c r="S22" s="675">
        <v>0.67021399999999931</v>
      </c>
      <c r="T22" s="677">
        <v>1.0878640000000002</v>
      </c>
      <c r="U22" s="677">
        <v>0.8149280000000001</v>
      </c>
      <c r="V22" s="677">
        <v>1.3985450000000013</v>
      </c>
      <c r="W22" s="677">
        <v>2.1814660000000003</v>
      </c>
      <c r="X22" s="677">
        <v>2.3278099999999982</v>
      </c>
      <c r="Y22" s="678">
        <v>1.8490229999999999</v>
      </c>
      <c r="Z22" s="678">
        <v>5.7600879999999988</v>
      </c>
      <c r="AA22" s="678">
        <v>1.1189300000000004</v>
      </c>
      <c r="AB22" s="678">
        <v>3.7215100000000003</v>
      </c>
      <c r="AC22" s="678">
        <v>2.6865090000000036</v>
      </c>
      <c r="AD22" s="63">
        <v>2.4821950000000004</v>
      </c>
      <c r="AE22" s="63">
        <v>6.6813779999999952</v>
      </c>
      <c r="AF22" s="63">
        <v>10.26939</v>
      </c>
      <c r="AG22" s="63">
        <v>10.372325999999999</v>
      </c>
      <c r="AH22" s="63">
        <v>11.219472000000001</v>
      </c>
      <c r="AI22" s="63">
        <v>4.6456999999999988</v>
      </c>
      <c r="AJ22" s="63">
        <v>1.4313450000000001</v>
      </c>
      <c r="AK22" s="63">
        <v>1.3505180000000001</v>
      </c>
      <c r="AL22" s="63">
        <v>0.93138799999999999</v>
      </c>
    </row>
    <row r="23" spans="1:38" ht="15" x14ac:dyDescent="0.2">
      <c r="A23" s="55"/>
      <c r="B23" s="673" t="s">
        <v>464</v>
      </c>
      <c r="C23" s="675">
        <v>2.7639999999999998E-2</v>
      </c>
      <c r="D23" s="675">
        <v>1.9224000000000002E-2</v>
      </c>
      <c r="E23" s="675">
        <v>0.104865</v>
      </c>
      <c r="F23" s="675">
        <v>0.12445300000000002</v>
      </c>
      <c r="G23" s="676">
        <v>7.8856000000000009E-2</v>
      </c>
      <c r="H23" s="676">
        <v>0.151224</v>
      </c>
      <c r="I23" s="675">
        <v>0.13966300000000001</v>
      </c>
      <c r="J23" s="675">
        <v>0.13873900000000003</v>
      </c>
      <c r="K23" s="675">
        <v>0.20720399999999997</v>
      </c>
      <c r="L23" s="675">
        <v>0.22299399999999997</v>
      </c>
      <c r="M23" s="675">
        <v>0.18593300000000004</v>
      </c>
      <c r="N23" s="675">
        <v>0.16970299999999996</v>
      </c>
      <c r="O23" s="675">
        <v>0.98264899999999999</v>
      </c>
      <c r="P23" s="675">
        <v>0.46225500000000003</v>
      </c>
      <c r="Q23" s="675">
        <v>1.0612589999999995</v>
      </c>
      <c r="R23" s="675">
        <v>1.0848160000000007</v>
      </c>
      <c r="S23" s="675">
        <v>1.1050200000000001</v>
      </c>
      <c r="T23" s="677">
        <v>1.103248</v>
      </c>
      <c r="U23" s="677">
        <v>1.2005369999999997</v>
      </c>
      <c r="V23" s="677">
        <v>1.0389629999999999</v>
      </c>
      <c r="W23" s="677">
        <v>0.89251299999999989</v>
      </c>
      <c r="X23" s="677">
        <v>1.0383840000000002</v>
      </c>
      <c r="Y23" s="678">
        <v>1.1057199999999996</v>
      </c>
      <c r="Z23" s="678">
        <v>1.5479800000000001</v>
      </c>
      <c r="AA23" s="678">
        <v>1.1972370000000001</v>
      </c>
      <c r="AB23" s="678">
        <v>2.5971750000000005</v>
      </c>
      <c r="AC23" s="678">
        <v>1.8849399999999989</v>
      </c>
      <c r="AD23" s="63">
        <v>2.341812</v>
      </c>
      <c r="AE23" s="63">
        <v>3.331004000000001</v>
      </c>
      <c r="AF23" s="63">
        <v>6.1449300000000022</v>
      </c>
      <c r="AG23" s="63">
        <v>6.8377039999999987</v>
      </c>
      <c r="AH23" s="63">
        <v>4.2813420000000013</v>
      </c>
      <c r="AI23" s="63">
        <v>2.2662709999999997</v>
      </c>
      <c r="AJ23" s="63">
        <v>0.89057300000000028</v>
      </c>
      <c r="AK23" s="63">
        <v>0.78796800000000011</v>
      </c>
      <c r="AL23" s="63">
        <v>0.387264</v>
      </c>
    </row>
    <row r="24" spans="1:38" ht="15" x14ac:dyDescent="0.2">
      <c r="A24" s="39"/>
      <c r="B24" s="673" t="s">
        <v>465</v>
      </c>
      <c r="C24" s="332" t="s">
        <v>7</v>
      </c>
      <c r="D24" s="332" t="s">
        <v>7</v>
      </c>
      <c r="E24" s="332" t="s">
        <v>7</v>
      </c>
      <c r="F24" s="332" t="s">
        <v>7</v>
      </c>
      <c r="G24" s="332" t="s">
        <v>7</v>
      </c>
      <c r="H24" s="332" t="s">
        <v>7</v>
      </c>
      <c r="I24" s="332" t="s">
        <v>7</v>
      </c>
      <c r="J24" s="332" t="s">
        <v>7</v>
      </c>
      <c r="K24" s="332" t="s">
        <v>7</v>
      </c>
      <c r="L24" s="332" t="s">
        <v>7</v>
      </c>
      <c r="M24" s="332" t="s">
        <v>7</v>
      </c>
      <c r="N24" s="332" t="s">
        <v>7</v>
      </c>
      <c r="O24" s="332" t="s">
        <v>7</v>
      </c>
      <c r="P24" s="332" t="s">
        <v>7</v>
      </c>
      <c r="Q24" s="332" t="s">
        <v>7</v>
      </c>
      <c r="R24" s="332" t="s">
        <v>7</v>
      </c>
      <c r="S24" s="332" t="s">
        <v>7</v>
      </c>
      <c r="T24" s="332" t="s">
        <v>7</v>
      </c>
      <c r="U24" s="332" t="s">
        <v>7</v>
      </c>
      <c r="V24" s="332" t="s">
        <v>7</v>
      </c>
      <c r="W24" s="332" t="s">
        <v>7</v>
      </c>
      <c r="X24" s="332" t="s">
        <v>7</v>
      </c>
      <c r="Y24" s="332" t="s">
        <v>7</v>
      </c>
      <c r="Z24" s="332" t="s">
        <v>7</v>
      </c>
      <c r="AA24" s="678">
        <v>0.67170600000000003</v>
      </c>
      <c r="AB24" s="678">
        <v>0.83013899999999985</v>
      </c>
      <c r="AC24" s="678">
        <v>0.286852</v>
      </c>
      <c r="AD24" s="63">
        <v>0.44474600000000003</v>
      </c>
      <c r="AE24" s="63">
        <v>0.38907999999999993</v>
      </c>
      <c r="AF24" s="63">
        <v>0.25053300000000001</v>
      </c>
      <c r="AG24" s="63">
        <v>0.19955799999999999</v>
      </c>
      <c r="AH24" s="63">
        <v>0.19184099999999998</v>
      </c>
      <c r="AI24" s="63">
        <v>0.5158229999999997</v>
      </c>
      <c r="AJ24" s="63">
        <v>0.22357399999999999</v>
      </c>
      <c r="AK24" s="63">
        <v>0.31623699999999988</v>
      </c>
      <c r="AL24" s="63">
        <v>0.22737800000000002</v>
      </c>
    </row>
    <row r="25" spans="1:38" ht="15" x14ac:dyDescent="0.2">
      <c r="A25" s="55"/>
      <c r="B25" s="673" t="s">
        <v>466</v>
      </c>
      <c r="C25" s="675">
        <v>4.3391189999999993</v>
      </c>
      <c r="D25" s="675">
        <v>4.6046820000000013</v>
      </c>
      <c r="E25" s="675">
        <v>4.5729720000000018</v>
      </c>
      <c r="F25" s="675">
        <v>4.8841499999999982</v>
      </c>
      <c r="G25" s="676">
        <v>5.4106439999999996</v>
      </c>
      <c r="H25" s="676">
        <v>7.5846939999999989</v>
      </c>
      <c r="I25" s="675">
        <v>7.8992490000000011</v>
      </c>
      <c r="J25" s="675">
        <v>10.110868</v>
      </c>
      <c r="K25" s="675">
        <v>10.972898000000001</v>
      </c>
      <c r="L25" s="675">
        <v>8.4256320000000002</v>
      </c>
      <c r="M25" s="675">
        <v>9.2305879999999974</v>
      </c>
      <c r="N25" s="675">
        <v>12.038850999999999</v>
      </c>
      <c r="O25" s="675">
        <v>14.750657999999994</v>
      </c>
      <c r="P25" s="675">
        <v>16.378750999999998</v>
      </c>
      <c r="Q25" s="675">
        <v>13.658717999999997</v>
      </c>
      <c r="R25" s="675">
        <v>19.733189999999993</v>
      </c>
      <c r="S25" s="675">
        <v>15.247064000000002</v>
      </c>
      <c r="T25" s="677">
        <v>18.824303</v>
      </c>
      <c r="U25" s="677">
        <v>19.429597999999999</v>
      </c>
      <c r="V25" s="677">
        <v>13.230857000000002</v>
      </c>
      <c r="W25" s="677">
        <v>12.999028000000001</v>
      </c>
      <c r="X25" s="677">
        <v>15.354145999999995</v>
      </c>
      <c r="Y25" s="678">
        <v>12.001122000000002</v>
      </c>
      <c r="Z25" s="678">
        <v>13.596378000000001</v>
      </c>
      <c r="AA25" s="678">
        <v>9.6035170000000001</v>
      </c>
      <c r="AB25" s="678">
        <v>16.445151999999993</v>
      </c>
      <c r="AC25" s="678">
        <v>17.627853000000002</v>
      </c>
      <c r="AD25" s="63">
        <v>16.815802999999985</v>
      </c>
      <c r="AE25" s="63">
        <v>16.357722000000003</v>
      </c>
      <c r="AF25" s="63">
        <v>20.464269999999999</v>
      </c>
      <c r="AG25" s="63">
        <v>18.953902999999993</v>
      </c>
      <c r="AH25" s="63">
        <v>16.147637999999997</v>
      </c>
      <c r="AI25" s="63">
        <v>17.414225999999999</v>
      </c>
      <c r="AJ25" s="63">
        <v>19.127565000000001</v>
      </c>
      <c r="AK25" s="63">
        <v>20.342663999999992</v>
      </c>
      <c r="AL25" s="63">
        <v>19.437713000000002</v>
      </c>
    </row>
    <row r="26" spans="1:38" x14ac:dyDescent="0.2">
      <c r="A26" s="65" t="s">
        <v>217</v>
      </c>
      <c r="B26" s="72"/>
      <c r="C26" s="679">
        <v>5.8817740000000001</v>
      </c>
      <c r="D26" s="679">
        <v>6.5140050000000009</v>
      </c>
      <c r="E26" s="679">
        <v>7.1625590000000017</v>
      </c>
      <c r="F26" s="679">
        <v>9.2299189999999989</v>
      </c>
      <c r="G26" s="680">
        <v>10.750462000000002</v>
      </c>
      <c r="H26" s="680">
        <v>10.189843</v>
      </c>
      <c r="I26" s="679">
        <v>11.181480000000002</v>
      </c>
      <c r="J26" s="679">
        <v>14.127578999999999</v>
      </c>
      <c r="K26" s="679">
        <v>13.967157</v>
      </c>
      <c r="L26" s="679">
        <v>12.935270000000001</v>
      </c>
      <c r="M26" s="679">
        <v>11.438003999999998</v>
      </c>
      <c r="N26" s="679">
        <v>14.497361999999999</v>
      </c>
      <c r="O26" s="679">
        <v>18.620578999999996</v>
      </c>
      <c r="P26" s="679">
        <v>21.041951999999998</v>
      </c>
      <c r="Q26" s="679">
        <v>17.986670999999998</v>
      </c>
      <c r="R26" s="679">
        <v>23.312665999999993</v>
      </c>
      <c r="S26" s="679">
        <v>18.574875000000002</v>
      </c>
      <c r="T26" s="681">
        <v>22.417802000000002</v>
      </c>
      <c r="U26" s="681">
        <v>23.046972999999998</v>
      </c>
      <c r="V26" s="681">
        <v>17.243468000000004</v>
      </c>
      <c r="W26" s="681">
        <v>17.18871</v>
      </c>
      <c r="X26" s="681">
        <v>19.450970999999992</v>
      </c>
      <c r="Y26" s="682">
        <v>16.059512000000002</v>
      </c>
      <c r="Z26" s="682">
        <v>22.309958999999999</v>
      </c>
      <c r="AA26" s="682">
        <v>13.550443000000001</v>
      </c>
      <c r="AB26" s="682">
        <v>25.896334999999993</v>
      </c>
      <c r="AC26" s="682">
        <v>23.899501000000004</v>
      </c>
      <c r="AD26" s="683">
        <v>22.791736999999983</v>
      </c>
      <c r="AE26" s="683">
        <v>28.921427999999999</v>
      </c>
      <c r="AF26" s="683">
        <v>39.721970999999996</v>
      </c>
      <c r="AG26" s="683">
        <v>38.840531999999989</v>
      </c>
      <c r="AH26" s="683">
        <v>32.651560000000003</v>
      </c>
      <c r="AI26" s="683">
        <v>25.807132999999997</v>
      </c>
      <c r="AJ26" s="683">
        <v>22.175597</v>
      </c>
      <c r="AK26" s="683">
        <v>23.220906999999993</v>
      </c>
      <c r="AL26" s="683">
        <v>21.364826000000001</v>
      </c>
    </row>
    <row r="27" spans="1:38" x14ac:dyDescent="0.2">
      <c r="A27" s="65"/>
      <c r="B27" s="565"/>
      <c r="E27" s="46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6"/>
      <c r="Y27" s="99"/>
      <c r="Z27" s="99"/>
      <c r="AA27" s="99"/>
      <c r="AB27" s="99"/>
      <c r="AC27" s="99"/>
      <c r="AD27" s="63"/>
      <c r="AE27" s="63"/>
      <c r="AF27" s="63"/>
      <c r="AG27" s="63"/>
      <c r="AH27" s="63"/>
      <c r="AI27" s="63"/>
      <c r="AJ27" s="63"/>
      <c r="AK27" s="63"/>
      <c r="AL27" s="63"/>
    </row>
    <row r="28" spans="1:38" x14ac:dyDescent="0.2">
      <c r="A28" s="65" t="s">
        <v>507</v>
      </c>
      <c r="B28" s="565"/>
      <c r="E28" s="46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96"/>
      <c r="Y28" s="99"/>
      <c r="Z28" s="99"/>
      <c r="AA28" s="99"/>
      <c r="AB28" s="99"/>
      <c r="AC28" s="99"/>
      <c r="AD28" s="63"/>
      <c r="AE28" s="63"/>
      <c r="AF28" s="63"/>
      <c r="AG28" s="63"/>
      <c r="AH28" s="63"/>
      <c r="AI28" s="63"/>
      <c r="AJ28" s="63"/>
      <c r="AK28" s="63"/>
      <c r="AL28" s="63"/>
    </row>
    <row r="29" spans="1:38" x14ac:dyDescent="0.2">
      <c r="A29" s="55"/>
      <c r="B29" s="565" t="s">
        <v>467</v>
      </c>
      <c r="C29" s="675">
        <v>0.59174500000000019</v>
      </c>
      <c r="D29" s="675">
        <v>1.084983</v>
      </c>
      <c r="E29" s="675">
        <v>1.3751820000000001</v>
      </c>
      <c r="F29" s="675">
        <v>2.0124669999999991</v>
      </c>
      <c r="G29" s="676">
        <v>2.088986999999999</v>
      </c>
      <c r="H29" s="676">
        <v>1.0241570000000002</v>
      </c>
      <c r="I29" s="675">
        <v>2.0616979999999998</v>
      </c>
      <c r="J29" s="675">
        <v>2.4099699999999973</v>
      </c>
      <c r="K29" s="675">
        <v>2.497282999999999</v>
      </c>
      <c r="L29" s="675">
        <v>3.3992420000000028</v>
      </c>
      <c r="M29" s="675">
        <v>3.0367140000000017</v>
      </c>
      <c r="N29" s="675">
        <v>2.775979</v>
      </c>
      <c r="O29" s="675">
        <v>1.8827650000000005</v>
      </c>
      <c r="P29" s="675">
        <v>2.4007619999999972</v>
      </c>
      <c r="Q29" s="675">
        <v>1.5682150000000006</v>
      </c>
      <c r="R29" s="675">
        <v>1.4300959999999996</v>
      </c>
      <c r="S29" s="675">
        <v>2.4212879999999997</v>
      </c>
      <c r="T29" s="677">
        <v>2.2903689999999997</v>
      </c>
      <c r="U29" s="677">
        <v>2.4391600000000007</v>
      </c>
      <c r="V29" s="677">
        <v>2.8335319999999977</v>
      </c>
      <c r="W29" s="677">
        <v>2.8286489999999986</v>
      </c>
      <c r="X29" s="677">
        <v>1.4935949999999998</v>
      </c>
      <c r="Y29" s="678">
        <v>0.7269760000000004</v>
      </c>
      <c r="Z29" s="678">
        <v>0.94198699999999924</v>
      </c>
      <c r="AA29" s="678">
        <v>0.80379899999999993</v>
      </c>
      <c r="AB29" s="678">
        <v>0.8554530000000008</v>
      </c>
      <c r="AC29" s="678">
        <v>1.0046239999999984</v>
      </c>
      <c r="AD29" s="63">
        <v>0.9289880000000007</v>
      </c>
      <c r="AE29" s="63">
        <v>5.5284689999999994</v>
      </c>
      <c r="AF29" s="63">
        <v>0.90177599999999969</v>
      </c>
      <c r="AG29" s="63">
        <v>1.5364660000000008</v>
      </c>
      <c r="AH29" s="63">
        <v>0.71059799999999962</v>
      </c>
      <c r="AI29" s="63">
        <v>0.80681099999999917</v>
      </c>
      <c r="AJ29" s="63">
        <v>1.0900690000000002</v>
      </c>
      <c r="AK29" s="63">
        <v>0.89184999999999992</v>
      </c>
      <c r="AL29" s="63">
        <v>1.5460869999999989</v>
      </c>
    </row>
    <row r="30" spans="1:38" x14ac:dyDescent="0.2">
      <c r="A30" s="65"/>
      <c r="B30" s="565"/>
      <c r="E30" s="46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96"/>
      <c r="Y30" s="99"/>
      <c r="Z30" s="99"/>
      <c r="AA30" s="99"/>
      <c r="AB30" s="99"/>
      <c r="AC30" s="99"/>
      <c r="AD30" s="63"/>
      <c r="AE30" s="63"/>
      <c r="AF30" s="63"/>
      <c r="AG30" s="63"/>
      <c r="AH30" s="63"/>
      <c r="AI30" s="63"/>
      <c r="AJ30" s="63"/>
      <c r="AK30" s="63"/>
      <c r="AL30" s="63"/>
    </row>
    <row r="31" spans="1:38" x14ac:dyDescent="0.2">
      <c r="A31" s="39" t="s">
        <v>505</v>
      </c>
      <c r="B31" s="565"/>
      <c r="E31" s="46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96"/>
      <c r="Y31" s="99"/>
      <c r="Z31" s="99"/>
      <c r="AA31" s="99"/>
      <c r="AB31" s="99"/>
      <c r="AC31" s="99"/>
      <c r="AD31" s="63"/>
      <c r="AE31" s="63"/>
      <c r="AF31" s="63"/>
      <c r="AG31" s="63"/>
      <c r="AH31" s="63"/>
      <c r="AI31" s="63"/>
      <c r="AJ31" s="63"/>
      <c r="AK31" s="63"/>
      <c r="AL31" s="63"/>
    </row>
    <row r="32" spans="1:38" ht="15" x14ac:dyDescent="0.2">
      <c r="A32" s="39"/>
      <c r="B32" s="673" t="s">
        <v>468</v>
      </c>
      <c r="C32" s="675">
        <v>2.1134409999999999</v>
      </c>
      <c r="D32" s="675">
        <v>1.9217049999999996</v>
      </c>
      <c r="E32" s="675">
        <v>2.4484000000000008</v>
      </c>
      <c r="F32" s="675">
        <v>2.4859029999999995</v>
      </c>
      <c r="G32" s="676">
        <v>3.9039699999999988</v>
      </c>
      <c r="H32" s="676">
        <v>1.2971699999999997</v>
      </c>
      <c r="I32" s="675">
        <v>1.7693769999999993</v>
      </c>
      <c r="J32" s="675">
        <v>2.4524150000000007</v>
      </c>
      <c r="K32" s="675">
        <v>2.1736280000000003</v>
      </c>
      <c r="L32" s="675">
        <v>2.2079560000000003</v>
      </c>
      <c r="M32" s="675">
        <v>1.884943</v>
      </c>
      <c r="N32" s="675">
        <v>1.2168710000000005</v>
      </c>
      <c r="O32" s="675">
        <v>0.96983199999999958</v>
      </c>
      <c r="P32" s="675">
        <v>0.72654200000000002</v>
      </c>
      <c r="Q32" s="675">
        <v>0.58557100000000029</v>
      </c>
      <c r="R32" s="675">
        <v>0.42134199999999988</v>
      </c>
      <c r="S32" s="675">
        <v>1.0525730000000002</v>
      </c>
      <c r="T32" s="677">
        <v>1.5130330000000001</v>
      </c>
      <c r="U32" s="677">
        <v>2.1263639999999984</v>
      </c>
      <c r="V32" s="677">
        <v>2.1944570000000003</v>
      </c>
      <c r="W32" s="677">
        <v>2.4884079999999993</v>
      </c>
      <c r="X32" s="677">
        <v>5.7657430000000014</v>
      </c>
      <c r="Y32" s="678">
        <v>6.2748339999999985</v>
      </c>
      <c r="Z32" s="678">
        <v>6.4641550000000008</v>
      </c>
      <c r="AA32" s="678">
        <v>4.5592660000000018</v>
      </c>
      <c r="AB32" s="678">
        <v>3.9383600000000016</v>
      </c>
      <c r="AC32" s="678">
        <v>4.8755999999999995</v>
      </c>
      <c r="AD32" s="63">
        <v>5.4114190000000049</v>
      </c>
      <c r="AE32" s="63">
        <v>4.7714120000000042</v>
      </c>
      <c r="AF32" s="63">
        <v>5.4450889999999985</v>
      </c>
      <c r="AG32" s="63">
        <v>7.8651829999999947</v>
      </c>
      <c r="AH32" s="63">
        <v>10.536514999999996</v>
      </c>
      <c r="AI32" s="63">
        <v>9.8410749999999787</v>
      </c>
      <c r="AJ32" s="63">
        <v>7.2334130000000032</v>
      </c>
      <c r="AK32" s="63">
        <v>1.230137</v>
      </c>
      <c r="AL32" s="63">
        <v>6.1763470000000007</v>
      </c>
    </row>
    <row r="33" spans="1:38" ht="15" x14ac:dyDescent="0.2">
      <c r="A33" s="39"/>
      <c r="B33" s="673" t="s">
        <v>469</v>
      </c>
      <c r="C33" s="675">
        <v>1.5423290000000014</v>
      </c>
      <c r="D33" s="675">
        <v>1.4042839999999992</v>
      </c>
      <c r="E33" s="675">
        <v>2.5615179999999986</v>
      </c>
      <c r="F33" s="675">
        <v>2.6870750000000014</v>
      </c>
      <c r="G33" s="676">
        <v>3.1904289999999982</v>
      </c>
      <c r="H33" s="676">
        <v>1.1826839999999998</v>
      </c>
      <c r="I33" s="675">
        <v>1.6144059999999996</v>
      </c>
      <c r="J33" s="675">
        <v>1.7511510000000003</v>
      </c>
      <c r="K33" s="675">
        <v>3.8071250000000005</v>
      </c>
      <c r="L33" s="675">
        <v>3.287013</v>
      </c>
      <c r="M33" s="675">
        <v>2.3860170000000003</v>
      </c>
      <c r="N33" s="675">
        <v>2.0131589999999999</v>
      </c>
      <c r="O33" s="675">
        <v>3.4824040000000007</v>
      </c>
      <c r="P33" s="675">
        <v>3.8586089999999986</v>
      </c>
      <c r="Q33" s="675">
        <v>3.2111019999999999</v>
      </c>
      <c r="R33" s="675">
        <v>4.0357139999999978</v>
      </c>
      <c r="S33" s="675">
        <v>3.6567049999999997</v>
      </c>
      <c r="T33" s="677">
        <v>3.709639000000001</v>
      </c>
      <c r="U33" s="677">
        <v>3.5124770000000001</v>
      </c>
      <c r="V33" s="677">
        <v>3.30979</v>
      </c>
      <c r="W33" s="677">
        <v>3.1577050000000004</v>
      </c>
      <c r="X33" s="677">
        <v>2.6984730000000003</v>
      </c>
      <c r="Y33" s="678">
        <v>2.7259840000000004</v>
      </c>
      <c r="Z33" s="678">
        <v>4.2163219999999999</v>
      </c>
      <c r="AA33" s="678">
        <v>4.4508219999999969</v>
      </c>
      <c r="AB33" s="678">
        <v>5.0803770000000021</v>
      </c>
      <c r="AC33" s="678">
        <v>3.7823280000000015</v>
      </c>
      <c r="AD33" s="63">
        <v>3.0133899999999958</v>
      </c>
      <c r="AE33" s="63">
        <v>3.2259959999999999</v>
      </c>
      <c r="AF33" s="63">
        <v>3.872294000000001</v>
      </c>
      <c r="AG33" s="63">
        <v>3.1343819999999996</v>
      </c>
      <c r="AH33" s="63">
        <v>4.2629619999999999</v>
      </c>
      <c r="AI33" s="63">
        <v>3.5486129999999991</v>
      </c>
      <c r="AJ33" s="63">
        <v>2.6312890000000007</v>
      </c>
      <c r="AK33" s="63">
        <v>1.8615869999999999</v>
      </c>
      <c r="AL33" s="63">
        <v>4.1469780000000007</v>
      </c>
    </row>
    <row r="34" spans="1:38" ht="15" x14ac:dyDescent="0.2">
      <c r="A34" s="39"/>
      <c r="B34" s="673" t="s">
        <v>506</v>
      </c>
      <c r="C34" s="675">
        <v>1.0480769999999999</v>
      </c>
      <c r="D34" s="675">
        <v>1.2840009999999999</v>
      </c>
      <c r="E34" s="675">
        <v>1.1093869999999995</v>
      </c>
      <c r="F34" s="675">
        <v>1.1301920000000003</v>
      </c>
      <c r="G34" s="676">
        <v>2.5398869999999993</v>
      </c>
      <c r="H34" s="676">
        <v>1.5724270000000005</v>
      </c>
      <c r="I34" s="675">
        <v>2.0497330000000002</v>
      </c>
      <c r="J34" s="675">
        <v>0.85510100000000022</v>
      </c>
      <c r="K34" s="675">
        <v>0.76299000000000006</v>
      </c>
      <c r="L34" s="675">
        <v>0.80797399999999986</v>
      </c>
      <c r="M34" s="675">
        <v>0.67615499999999995</v>
      </c>
      <c r="N34" s="675">
        <v>0.75090300000000032</v>
      </c>
      <c r="O34" s="675">
        <v>1.3680910000000002</v>
      </c>
      <c r="P34" s="675">
        <v>1.2040500000000003</v>
      </c>
      <c r="Q34" s="675">
        <v>1.4547240000000004</v>
      </c>
      <c r="R34" s="675">
        <v>1.5435980000000002</v>
      </c>
      <c r="S34" s="675">
        <v>1.6215970000000006</v>
      </c>
      <c r="T34" s="677">
        <v>1.6255020000000002</v>
      </c>
      <c r="U34" s="677">
        <v>1.8786230000000004</v>
      </c>
      <c r="V34" s="677">
        <v>2.4795279999999997</v>
      </c>
      <c r="W34" s="677">
        <v>2.863022</v>
      </c>
      <c r="X34" s="677">
        <v>2.1948160000000008</v>
      </c>
      <c r="Y34" s="678">
        <v>2.0396820000000004</v>
      </c>
      <c r="Z34" s="678">
        <v>2.5901880000000008</v>
      </c>
      <c r="AA34" s="678">
        <v>2.6347939999999999</v>
      </c>
      <c r="AB34" s="678">
        <v>3.6435790000000039</v>
      </c>
      <c r="AC34" s="678">
        <v>3.8305989999999985</v>
      </c>
      <c r="AD34" s="63">
        <v>3.9370389999999995</v>
      </c>
      <c r="AE34" s="63">
        <v>1.7342009999999994</v>
      </c>
      <c r="AF34" s="63">
        <v>3.1043719999999988</v>
      </c>
      <c r="AG34" s="63">
        <v>3.696962000000001</v>
      </c>
      <c r="AH34" s="63">
        <v>3.6975859999999994</v>
      </c>
      <c r="AI34" s="63">
        <v>3.2390659999999998</v>
      </c>
      <c r="AJ34" s="63">
        <v>5.9577620000000007</v>
      </c>
      <c r="AK34" s="63">
        <v>4.1072379999999997</v>
      </c>
      <c r="AL34" s="63">
        <v>2.1079410000000003</v>
      </c>
    </row>
    <row r="35" spans="1:38" ht="30" x14ac:dyDescent="0.2">
      <c r="A35" s="39"/>
      <c r="B35" s="673" t="s">
        <v>470</v>
      </c>
      <c r="C35" s="675">
        <v>0.16930299999999998</v>
      </c>
      <c r="D35" s="675">
        <v>0.30324699999999993</v>
      </c>
      <c r="E35" s="675">
        <v>0.3312719999999999</v>
      </c>
      <c r="F35" s="675">
        <v>0.35576199999999986</v>
      </c>
      <c r="G35" s="676">
        <v>0.98044700000000018</v>
      </c>
      <c r="H35" s="676">
        <v>0.45668499999999995</v>
      </c>
      <c r="I35" s="675">
        <v>0.43566299999999991</v>
      </c>
      <c r="J35" s="675">
        <v>0.50846599999999997</v>
      </c>
      <c r="K35" s="675">
        <v>0.66997200000000001</v>
      </c>
      <c r="L35" s="675">
        <v>0.29617399999999999</v>
      </c>
      <c r="M35" s="675">
        <v>1.3263300000000002</v>
      </c>
      <c r="N35" s="675">
        <v>0.9555140000000002</v>
      </c>
      <c r="O35" s="675">
        <v>1.1041359999999998</v>
      </c>
      <c r="P35" s="675">
        <v>0.64569799999999999</v>
      </c>
      <c r="Q35" s="675">
        <v>1.9867299999999999</v>
      </c>
      <c r="R35" s="675">
        <v>2.1287240000000001</v>
      </c>
      <c r="S35" s="675">
        <v>3.1976230000000001</v>
      </c>
      <c r="T35" s="677">
        <v>3.6078599999999996</v>
      </c>
      <c r="U35" s="677">
        <v>3.4662230000000003</v>
      </c>
      <c r="V35" s="677">
        <v>4.206607</v>
      </c>
      <c r="W35" s="677">
        <v>4.9150459999999985</v>
      </c>
      <c r="X35" s="677">
        <v>4.8818940000000026</v>
      </c>
      <c r="Y35" s="678">
        <v>6.1675650000000006</v>
      </c>
      <c r="Z35" s="678">
        <v>4.8049599999999995</v>
      </c>
      <c r="AA35" s="678">
        <v>6.0353790000000016</v>
      </c>
      <c r="AB35" s="678">
        <v>6.7414449999999961</v>
      </c>
      <c r="AC35" s="678">
        <v>6.2903060000000011</v>
      </c>
      <c r="AD35" s="63">
        <v>6.5536480000000008</v>
      </c>
      <c r="AE35" s="63">
        <v>8.1537729999999975</v>
      </c>
      <c r="AF35" s="63">
        <v>10.468998000000008</v>
      </c>
      <c r="AG35" s="63">
        <v>7.4981609999999996</v>
      </c>
      <c r="AH35" s="63">
        <v>6.2446700000000002</v>
      </c>
      <c r="AI35" s="63">
        <v>8.644185000000002</v>
      </c>
      <c r="AJ35" s="63">
        <v>4.4470600000000005</v>
      </c>
      <c r="AK35" s="63">
        <v>5.5654049999999984</v>
      </c>
      <c r="AL35" s="63">
        <v>4.9874159999999996</v>
      </c>
    </row>
    <row r="36" spans="1:38" ht="15" x14ac:dyDescent="0.2">
      <c r="A36" s="39"/>
      <c r="B36" s="673" t="s">
        <v>216</v>
      </c>
      <c r="C36" s="675">
        <v>1.2652719999999997</v>
      </c>
      <c r="D36" s="675">
        <v>1.6303530000000002</v>
      </c>
      <c r="E36" s="675">
        <v>1.8573300000000006</v>
      </c>
      <c r="F36" s="675">
        <v>2.8237869999999994</v>
      </c>
      <c r="G36" s="676">
        <v>2.4925680000000003</v>
      </c>
      <c r="H36" s="676">
        <v>1.4691020000000004</v>
      </c>
      <c r="I36" s="675">
        <v>3.2983289999999994</v>
      </c>
      <c r="J36" s="675">
        <v>3.0443640000000016</v>
      </c>
      <c r="K36" s="675">
        <v>3.8525589999999985</v>
      </c>
      <c r="L36" s="675">
        <v>3.472629</v>
      </c>
      <c r="M36" s="675">
        <v>3.0312400000000004</v>
      </c>
      <c r="N36" s="675">
        <v>4.7350720000000006</v>
      </c>
      <c r="O36" s="675">
        <v>3.3290500000000001</v>
      </c>
      <c r="P36" s="675">
        <v>2.154881</v>
      </c>
      <c r="Q36" s="675">
        <v>4.6139479999999997</v>
      </c>
      <c r="R36" s="675">
        <v>2.9442270000000006</v>
      </c>
      <c r="S36" s="675">
        <v>3.8251170000000001</v>
      </c>
      <c r="T36" s="677">
        <v>4.5388229999999998</v>
      </c>
      <c r="U36" s="677">
        <v>5.4764279999999994</v>
      </c>
      <c r="V36" s="677">
        <v>8.7875490000000021</v>
      </c>
      <c r="W36" s="677">
        <v>9.5886500000000012</v>
      </c>
      <c r="X36" s="677">
        <v>9.422941999999999</v>
      </c>
      <c r="Y36" s="678">
        <v>7.5775370000000022</v>
      </c>
      <c r="Z36" s="678">
        <v>6.5394370000000013</v>
      </c>
      <c r="AA36" s="678">
        <v>4.8695969999999988</v>
      </c>
      <c r="AB36" s="678">
        <v>3.3893790000000008</v>
      </c>
      <c r="AC36" s="678">
        <v>2.5061899999999997</v>
      </c>
      <c r="AD36" s="63">
        <v>1.8382430000000003</v>
      </c>
      <c r="AE36" s="63">
        <v>1.6543780000000001</v>
      </c>
      <c r="AF36" s="63">
        <v>3.0567129999999989</v>
      </c>
      <c r="AG36" s="63">
        <v>3.1818920000000008</v>
      </c>
      <c r="AH36" s="63">
        <v>4.1256829999999995</v>
      </c>
      <c r="AI36" s="63">
        <v>2.250165</v>
      </c>
      <c r="AJ36" s="63">
        <v>0.42478400000000005</v>
      </c>
      <c r="AK36" s="63">
        <v>0.51084300000000005</v>
      </c>
      <c r="AL36" s="63">
        <v>1.3403590000000005</v>
      </c>
    </row>
    <row r="37" spans="1:38" ht="15" x14ac:dyDescent="0.2">
      <c r="A37" s="39"/>
      <c r="B37" s="673" t="s">
        <v>471</v>
      </c>
      <c r="C37" s="675">
        <v>6.0298999999999991E-2</v>
      </c>
      <c r="D37" s="675">
        <v>0.20431400000000005</v>
      </c>
      <c r="E37" s="675">
        <v>0.36666300000000002</v>
      </c>
      <c r="F37" s="675">
        <v>0.4973729999999999</v>
      </c>
      <c r="G37" s="676">
        <v>0.38795400000000002</v>
      </c>
      <c r="H37" s="676">
        <v>3.8809999999999999E-3</v>
      </c>
      <c r="I37" s="675">
        <v>3.627E-3</v>
      </c>
      <c r="J37" s="675">
        <v>5.7959999999999999E-3</v>
      </c>
      <c r="K37" s="675">
        <v>3.2790000000000002E-3</v>
      </c>
      <c r="L37" s="675">
        <v>1.5979E-2</v>
      </c>
      <c r="M37" s="675">
        <v>7.2290000000000002E-3</v>
      </c>
      <c r="N37" s="675">
        <v>1.9953999999999996E-2</v>
      </c>
      <c r="O37" s="675">
        <v>7.5650000000000005E-3</v>
      </c>
      <c r="P37" s="675">
        <v>1.0370000000000001E-2</v>
      </c>
      <c r="Q37" s="675">
        <v>3.4804999999999996E-2</v>
      </c>
      <c r="R37" s="675">
        <v>3.5718999999999994E-2</v>
      </c>
      <c r="S37" s="675">
        <v>4.1880000000000001E-2</v>
      </c>
      <c r="T37" s="677">
        <v>3.8074999999999998E-2</v>
      </c>
      <c r="U37" s="677">
        <v>2.8506999999999998E-2</v>
      </c>
      <c r="V37" s="677">
        <v>6.6966999999999999E-2</v>
      </c>
      <c r="W37" s="677">
        <v>6.5100000000000005E-2</v>
      </c>
      <c r="X37" s="677">
        <v>0.252081</v>
      </c>
      <c r="Y37" s="678">
        <v>0.10580000000000001</v>
      </c>
      <c r="Z37" s="678">
        <v>0.39157399999999998</v>
      </c>
      <c r="AA37" s="678">
        <v>0.18074600000000002</v>
      </c>
      <c r="AB37" s="678">
        <v>5.718899999999999E-2</v>
      </c>
      <c r="AC37" s="678">
        <v>6.6664999999999988E-2</v>
      </c>
      <c r="AD37" s="63">
        <v>3.2175000000000002E-2</v>
      </c>
      <c r="AE37" s="63">
        <v>5.9742000000000003E-2</v>
      </c>
      <c r="AF37" s="63">
        <v>6.2100000000000002E-3</v>
      </c>
      <c r="AG37" s="63">
        <v>2.3572000000000003E-2</v>
      </c>
      <c r="AH37" s="63">
        <v>1.1792E-2</v>
      </c>
      <c r="AI37" s="63">
        <v>2.0337000000000001E-2</v>
      </c>
      <c r="AJ37" s="63">
        <v>2.0899000000000001E-2</v>
      </c>
      <c r="AK37" s="63">
        <v>0</v>
      </c>
      <c r="AL37" s="63">
        <v>7.6150000000000002E-3</v>
      </c>
    </row>
    <row r="38" spans="1:38" ht="15" x14ac:dyDescent="0.2">
      <c r="A38" s="39"/>
      <c r="B38" s="673" t="s">
        <v>472</v>
      </c>
      <c r="C38" s="675">
        <v>0.44811200000000007</v>
      </c>
      <c r="D38" s="675">
        <v>0.385212</v>
      </c>
      <c r="E38" s="675">
        <v>0.37376399999999999</v>
      </c>
      <c r="F38" s="675">
        <v>0.65637999999999996</v>
      </c>
      <c r="G38" s="676">
        <v>0.51954300000000009</v>
      </c>
      <c r="H38" s="676">
        <v>0.10316100000000002</v>
      </c>
      <c r="I38" s="675">
        <v>0.13228699999999999</v>
      </c>
      <c r="J38" s="675">
        <v>6.3437000000000007E-2</v>
      </c>
      <c r="K38" s="675">
        <v>0.16192800000000004</v>
      </c>
      <c r="L38" s="675">
        <v>0.45331400000000011</v>
      </c>
      <c r="M38" s="675">
        <v>0.40506100000000006</v>
      </c>
      <c r="N38" s="675">
        <v>0.25364000000000003</v>
      </c>
      <c r="O38" s="675">
        <v>0.16970199999999996</v>
      </c>
      <c r="P38" s="675">
        <v>0.39501699999999984</v>
      </c>
      <c r="Q38" s="675">
        <v>0.27136199999999999</v>
      </c>
      <c r="R38" s="675">
        <v>0.31594299999999997</v>
      </c>
      <c r="S38" s="675">
        <v>0.44695200000000002</v>
      </c>
      <c r="T38" s="677">
        <v>0.30266199999999999</v>
      </c>
      <c r="U38" s="677">
        <v>0.60141800000000001</v>
      </c>
      <c r="V38" s="677">
        <v>0.99064700000000006</v>
      </c>
      <c r="W38" s="677">
        <v>1.590754</v>
      </c>
      <c r="X38" s="677">
        <v>1.8173090000000001</v>
      </c>
      <c r="Y38" s="678">
        <v>1.3423530000000001</v>
      </c>
      <c r="Z38" s="678">
        <v>1.1897880000000001</v>
      </c>
      <c r="AA38" s="678">
        <v>0.81361299999999992</v>
      </c>
      <c r="AB38" s="678">
        <v>1.0993979999999997</v>
      </c>
      <c r="AC38" s="678">
        <v>0.97080799999999967</v>
      </c>
      <c r="AD38" s="63">
        <v>0.86558099999999993</v>
      </c>
      <c r="AE38" s="63">
        <v>0.70909699999999998</v>
      </c>
      <c r="AF38" s="63">
        <v>1.0211869999999998</v>
      </c>
      <c r="AG38" s="63">
        <v>1.0027509999999999</v>
      </c>
      <c r="AH38" s="63">
        <v>0.87380200000000008</v>
      </c>
      <c r="AI38" s="63">
        <v>0.48374300000000003</v>
      </c>
      <c r="AJ38" s="63">
        <v>0.56520599999999999</v>
      </c>
      <c r="AK38" s="63">
        <v>0.55942899999999995</v>
      </c>
      <c r="AL38" s="63">
        <v>0.48000500000000001</v>
      </c>
    </row>
    <row r="39" spans="1:38" ht="15" x14ac:dyDescent="0.2">
      <c r="A39" s="39"/>
      <c r="B39" s="673" t="s">
        <v>473</v>
      </c>
      <c r="C39" s="675">
        <v>0.15894999999999995</v>
      </c>
      <c r="D39" s="675">
        <v>0.31173000000000001</v>
      </c>
      <c r="E39" s="675">
        <v>0.20743700000000004</v>
      </c>
      <c r="F39" s="675">
        <v>0.25540099999999999</v>
      </c>
      <c r="G39" s="676">
        <v>0.41709500000000005</v>
      </c>
      <c r="H39" s="676">
        <v>0.21455199999999999</v>
      </c>
      <c r="I39" s="675">
        <v>0.52160999999999991</v>
      </c>
      <c r="J39" s="675">
        <v>1.0540870000000002</v>
      </c>
      <c r="K39" s="675">
        <v>0.37844100000000003</v>
      </c>
      <c r="L39" s="675">
        <v>0.40852900000000003</v>
      </c>
      <c r="M39" s="675">
        <v>0.39952799999999999</v>
      </c>
      <c r="N39" s="675">
        <v>0.87831399999999993</v>
      </c>
      <c r="O39" s="675">
        <v>0.93036500000000011</v>
      </c>
      <c r="P39" s="675">
        <v>0.44881999999999994</v>
      </c>
      <c r="Q39" s="675">
        <v>0.42170900000000006</v>
      </c>
      <c r="R39" s="675">
        <v>0.13252700000000001</v>
      </c>
      <c r="S39" s="675">
        <v>1.4586270000000003</v>
      </c>
      <c r="T39" s="677">
        <v>1.0896080000000001</v>
      </c>
      <c r="U39" s="677">
        <v>1.7897790000000002</v>
      </c>
      <c r="V39" s="677">
        <v>2.0851040000000007</v>
      </c>
      <c r="W39" s="677">
        <v>3.1247489999999987</v>
      </c>
      <c r="X39" s="677">
        <v>3.1572310000000003</v>
      </c>
      <c r="Y39" s="678">
        <v>3.5467709999999997</v>
      </c>
      <c r="Z39" s="678">
        <v>3.1388349999999994</v>
      </c>
      <c r="AA39" s="678">
        <v>2.8880790000000016</v>
      </c>
      <c r="AB39" s="678">
        <v>4.5420470000000019</v>
      </c>
      <c r="AC39" s="678">
        <v>4.2621299999999973</v>
      </c>
      <c r="AD39" s="63">
        <v>4.2173040000000013</v>
      </c>
      <c r="AE39" s="63">
        <v>5.8230279999999999</v>
      </c>
      <c r="AF39" s="63">
        <v>9.1572289999999974</v>
      </c>
      <c r="AG39" s="63">
        <v>6.0379239999999985</v>
      </c>
      <c r="AH39" s="63">
        <v>5.5707399999999998</v>
      </c>
      <c r="AI39" s="63">
        <v>6.8695730000000008</v>
      </c>
      <c r="AJ39" s="63">
        <v>3.6093849999999996</v>
      </c>
      <c r="AK39" s="63">
        <v>2.6544380000000003</v>
      </c>
      <c r="AL39" s="63">
        <v>3.9462509999999988</v>
      </c>
    </row>
    <row r="40" spans="1:38" x14ac:dyDescent="0.2">
      <c r="A40" s="39" t="s">
        <v>474</v>
      </c>
      <c r="B40" s="565"/>
      <c r="C40" s="679">
        <v>7.3975280000000012</v>
      </c>
      <c r="D40" s="679">
        <v>8.5298289999999994</v>
      </c>
      <c r="E40" s="679">
        <v>10.630953000000002</v>
      </c>
      <c r="F40" s="679">
        <v>12.904340000000001</v>
      </c>
      <c r="G40" s="680">
        <v>16.520879999999998</v>
      </c>
      <c r="H40" s="680">
        <v>7.3238190000000003</v>
      </c>
      <c r="I40" s="679">
        <v>11.886729999999996</v>
      </c>
      <c r="J40" s="679">
        <v>12.144787000000001</v>
      </c>
      <c r="K40" s="679">
        <v>14.307204999999998</v>
      </c>
      <c r="L40" s="679">
        <v>14.348810000000002</v>
      </c>
      <c r="M40" s="679">
        <v>13.153217000000003</v>
      </c>
      <c r="N40" s="679">
        <v>13.599406000000002</v>
      </c>
      <c r="O40" s="679">
        <v>13.24391</v>
      </c>
      <c r="P40" s="679">
        <v>11.844748999999995</v>
      </c>
      <c r="Q40" s="679">
        <v>14.148166000000002</v>
      </c>
      <c r="R40" s="679">
        <v>12.98789</v>
      </c>
      <c r="S40" s="679">
        <v>17.722362</v>
      </c>
      <c r="T40" s="681">
        <v>18.715570999999997</v>
      </c>
      <c r="U40" s="681">
        <v>21.318978999999999</v>
      </c>
      <c r="V40" s="681">
        <v>26.954180999999998</v>
      </c>
      <c r="W40" s="681">
        <v>30.622082999999996</v>
      </c>
      <c r="X40" s="681">
        <v>31.684084000000002</v>
      </c>
      <c r="Y40" s="682">
        <v>30.507501999999999</v>
      </c>
      <c r="Z40" s="682">
        <v>30.277246000000002</v>
      </c>
      <c r="AA40" s="682">
        <v>27.236094999999999</v>
      </c>
      <c r="AB40" s="682">
        <v>29.347227000000011</v>
      </c>
      <c r="AC40" s="682">
        <v>27.58925</v>
      </c>
      <c r="AD40" s="683">
        <v>25.868798999999996</v>
      </c>
      <c r="AE40" s="683">
        <v>26.131627000000002</v>
      </c>
      <c r="AF40" s="683">
        <v>36.132092</v>
      </c>
      <c r="AG40" s="683">
        <v>32.440826999999992</v>
      </c>
      <c r="AH40" s="683">
        <v>35.323749999999997</v>
      </c>
      <c r="AI40" s="683">
        <v>34.89675699999998</v>
      </c>
      <c r="AJ40" s="683">
        <v>24.889798000000003</v>
      </c>
      <c r="AK40" s="683">
        <v>16.489076999999998</v>
      </c>
      <c r="AL40" s="683">
        <v>23.192912</v>
      </c>
    </row>
    <row r="41" spans="1:38" x14ac:dyDescent="0.2">
      <c r="A41" s="65"/>
      <c r="B41" s="565"/>
      <c r="E41" s="46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96"/>
      <c r="Y41" s="99"/>
      <c r="Z41" s="99"/>
      <c r="AA41" s="99"/>
      <c r="AB41" s="99"/>
      <c r="AC41" s="99"/>
      <c r="AD41" s="99"/>
      <c r="AE41" s="99"/>
      <c r="AF41" s="99"/>
    </row>
    <row r="42" spans="1:38" x14ac:dyDescent="0.2">
      <c r="A42" s="55"/>
      <c r="B42" s="565"/>
      <c r="E42" s="49"/>
    </row>
    <row r="43" spans="1:38" x14ac:dyDescent="0.2">
      <c r="A43" s="39" t="s">
        <v>222</v>
      </c>
      <c r="B43" s="55"/>
      <c r="C43" s="98">
        <v>18.333537</v>
      </c>
      <c r="D43" s="98">
        <v>18.833173000000002</v>
      </c>
      <c r="E43" s="97">
        <v>22.347189000000004</v>
      </c>
      <c r="F43" s="97">
        <v>28.161026</v>
      </c>
      <c r="G43" s="97">
        <v>33.819592999999998</v>
      </c>
      <c r="H43" s="97">
        <v>22.973432000000003</v>
      </c>
      <c r="I43" s="97">
        <v>30.295294000000002</v>
      </c>
      <c r="J43" s="97">
        <v>34.461393999999999</v>
      </c>
      <c r="K43" s="97">
        <v>36.303711999999997</v>
      </c>
      <c r="L43" s="97">
        <v>35.228666000000004</v>
      </c>
      <c r="M43" s="97">
        <v>34.042473000000001</v>
      </c>
      <c r="N43" s="97">
        <v>35.294454999999999</v>
      </c>
      <c r="O43" s="97">
        <v>39.073651999999996</v>
      </c>
      <c r="P43" s="97">
        <v>40.000474999999994</v>
      </c>
      <c r="Q43" s="97">
        <v>38.049379999999999</v>
      </c>
      <c r="R43" s="97">
        <v>43.923138999999992</v>
      </c>
      <c r="S43" s="97">
        <v>43.856889000000002</v>
      </c>
      <c r="T43" s="97">
        <v>48.573326000000002</v>
      </c>
      <c r="U43" s="97">
        <v>52.744149999999991</v>
      </c>
      <c r="V43" s="97">
        <v>53.964281999999997</v>
      </c>
      <c r="W43" s="97">
        <v>57.815269999999998</v>
      </c>
      <c r="X43" s="97">
        <v>60.281443999999993</v>
      </c>
      <c r="Y43" s="97">
        <v>56.594958000000005</v>
      </c>
      <c r="Z43" s="97">
        <v>65.349579000000006</v>
      </c>
      <c r="AA43" s="97">
        <v>51.650877999999992</v>
      </c>
      <c r="AB43" s="97">
        <v>64.230951000000005</v>
      </c>
      <c r="AC43" s="97">
        <v>58.578465000000008</v>
      </c>
      <c r="AD43" s="683">
        <v>55.017509999999987</v>
      </c>
      <c r="AE43" s="683">
        <v>65.900734</v>
      </c>
      <c r="AF43" s="683">
        <v>82.672151999999997</v>
      </c>
      <c r="AG43" s="683">
        <v>79.948049999999967</v>
      </c>
      <c r="AH43" s="683">
        <v>76.423311999999996</v>
      </c>
      <c r="AI43" s="683">
        <v>68.356464999999972</v>
      </c>
      <c r="AJ43" s="683">
        <v>55.530417999999997</v>
      </c>
      <c r="AK43" s="683">
        <v>49.080174999999997</v>
      </c>
      <c r="AL43" s="683">
        <v>53.617986000000002</v>
      </c>
    </row>
    <row r="44" spans="1:38" ht="13.5" thickBot="1" x14ac:dyDescent="0.25">
      <c r="A44" s="5"/>
      <c r="B44" s="5"/>
      <c r="C44" s="5"/>
      <c r="D44" s="5"/>
      <c r="E44" s="4"/>
      <c r="F44" s="4"/>
      <c r="G44" s="4"/>
      <c r="H44" s="4"/>
      <c r="I44" s="4"/>
      <c r="J44" s="4"/>
      <c r="K44" s="330"/>
      <c r="L44" s="33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">
      <c r="A45" s="106" t="s">
        <v>408</v>
      </c>
      <c r="B45" s="103" t="s">
        <v>508</v>
      </c>
      <c r="C45" s="11"/>
      <c r="D45" s="11"/>
      <c r="K45" s="49"/>
      <c r="L45" s="49"/>
    </row>
    <row r="46" spans="1:38" x14ac:dyDescent="0.2">
      <c r="A46" s="103" t="s">
        <v>313</v>
      </c>
      <c r="B46" s="103" t="s">
        <v>417</v>
      </c>
      <c r="C46" s="11"/>
      <c r="D46" s="11"/>
      <c r="K46" s="49"/>
      <c r="L46" s="49"/>
    </row>
    <row r="47" spans="1:38" x14ac:dyDescent="0.2">
      <c r="A47" s="103" t="s">
        <v>409</v>
      </c>
      <c r="B47" s="103" t="s">
        <v>509</v>
      </c>
      <c r="C47" s="11"/>
      <c r="D47" s="11"/>
      <c r="K47" s="49"/>
      <c r="L47" s="49"/>
    </row>
    <row r="48" spans="1:38" x14ac:dyDescent="0.2">
      <c r="A48" s="318" t="s">
        <v>388</v>
      </c>
      <c r="B48" s="103" t="s">
        <v>315</v>
      </c>
      <c r="AF48" s="271"/>
    </row>
    <row r="49" spans="1:31" ht="15" x14ac:dyDescent="0.2">
      <c r="A49" s="718" t="s">
        <v>534</v>
      </c>
      <c r="B49" s="719"/>
    </row>
    <row r="50" spans="1:31" x14ac:dyDescent="0.2">
      <c r="AE50" s="271"/>
    </row>
  </sheetData>
  <mergeCells count="1">
    <mergeCell ref="A49:B49"/>
  </mergeCells>
  <hyperlinks>
    <hyperlink ref="AL1" r:id="rId1" display="lisa.brown@defra.gsi.gov.uk " xr:uid="{BAE6804E-114B-4BCF-80C6-3FA82904D7E0}"/>
  </hyperlinks>
  <pageMargins left="0.70866141732283472" right="0.70866141732283472" top="0.74803149606299213" bottom="0.74803149606299213" header="0.31496062992125984" footer="0.31496062992125984"/>
  <pageSetup paperSize="9" orientation="landscape"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</sheetPr>
  <dimension ref="A1:AA39"/>
  <sheetViews>
    <sheetView showGridLines="0" zoomScaleNormal="100" workbookViewId="0">
      <pane xSplit="1" ySplit="6" topLeftCell="K15" activePane="bottomRight" state="frozen"/>
      <selection pane="topRight" activeCell="B1" sqref="B1"/>
      <selection pane="bottomLeft" activeCell="A7" sqref="A7"/>
      <selection pane="bottomRight" activeCell="A25" sqref="A25"/>
    </sheetView>
  </sheetViews>
  <sheetFormatPr defaultRowHeight="12.75" x14ac:dyDescent="0.2"/>
  <cols>
    <col min="1" max="1" width="22.77734375" style="11" customWidth="1"/>
    <col min="2" max="2" width="8.33203125" style="11" customWidth="1"/>
    <col min="3" max="23" width="8.33203125" style="12" customWidth="1"/>
    <col min="24" max="24" width="8.88671875" style="12" customWidth="1"/>
    <col min="25" max="16384" width="8.88671875" style="12"/>
  </cols>
  <sheetData>
    <row r="1" spans="1:27" x14ac:dyDescent="0.2">
      <c r="A1" s="65" t="s">
        <v>247</v>
      </c>
      <c r="B1" s="12"/>
      <c r="U1" s="220" t="s">
        <v>432</v>
      </c>
      <c r="V1" s="324" t="s">
        <v>420</v>
      </c>
      <c r="W1" s="57"/>
      <c r="X1" s="57"/>
    </row>
    <row r="2" spans="1:27" x14ac:dyDescent="0.2">
      <c r="A2" s="59" t="s">
        <v>548</v>
      </c>
      <c r="B2" s="12"/>
      <c r="V2" s="57"/>
      <c r="W2" s="57"/>
      <c r="X2" s="57"/>
    </row>
    <row r="3" spans="1:27" ht="13.5" thickBot="1" x14ac:dyDescent="0.25">
      <c r="R3" s="273"/>
    </row>
    <row r="4" spans="1:27" x14ac:dyDescent="0.2">
      <c r="A4" s="406"/>
      <c r="B4" s="406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</row>
    <row r="5" spans="1:27" x14ac:dyDescent="0.2">
      <c r="A5" s="408" t="s">
        <v>36</v>
      </c>
      <c r="B5" s="408">
        <v>1985</v>
      </c>
      <c r="C5" s="409">
        <v>1986</v>
      </c>
      <c r="D5" s="408">
        <v>1987</v>
      </c>
      <c r="E5" s="409">
        <v>1988</v>
      </c>
      <c r="F5" s="408">
        <v>1989</v>
      </c>
      <c r="G5" s="409">
        <v>1990</v>
      </c>
      <c r="H5" s="408">
        <v>1991</v>
      </c>
      <c r="I5" s="409">
        <v>1992</v>
      </c>
      <c r="J5" s="408">
        <v>1993</v>
      </c>
      <c r="K5" s="409">
        <v>1994</v>
      </c>
      <c r="L5" s="409">
        <v>1995</v>
      </c>
      <c r="M5" s="408">
        <v>1996</v>
      </c>
      <c r="N5" s="409">
        <v>1997</v>
      </c>
      <c r="O5" s="409">
        <v>1998</v>
      </c>
      <c r="P5" s="408">
        <v>1999</v>
      </c>
      <c r="Q5" s="409">
        <v>2000</v>
      </c>
      <c r="R5" s="410">
        <v>2001</v>
      </c>
      <c r="S5" s="410">
        <v>2002</v>
      </c>
      <c r="T5" s="410">
        <v>2003</v>
      </c>
      <c r="U5" s="410">
        <v>2004</v>
      </c>
      <c r="V5" s="410">
        <v>2005</v>
      </c>
      <c r="W5" s="59"/>
      <c r="X5" s="59"/>
    </row>
    <row r="6" spans="1:27" ht="13.5" thickBot="1" x14ac:dyDescent="0.25">
      <c r="A6" s="411"/>
      <c r="B6" s="411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3"/>
      <c r="S6" s="413"/>
      <c r="T6" s="414"/>
      <c r="U6" s="414"/>
      <c r="V6" s="414"/>
      <c r="W6" s="185"/>
      <c r="X6" s="185"/>
    </row>
    <row r="7" spans="1:27" x14ac:dyDescent="0.2">
      <c r="A7" s="186" t="s">
        <v>35</v>
      </c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7" x14ac:dyDescent="0.2">
      <c r="A8" s="145" t="s">
        <v>359</v>
      </c>
      <c r="B8" s="134">
        <v>4748</v>
      </c>
      <c r="C8" s="134">
        <v>4351</v>
      </c>
      <c r="D8" s="134">
        <v>4217</v>
      </c>
      <c r="E8" s="134">
        <v>4039</v>
      </c>
      <c r="F8" s="134">
        <v>3927</v>
      </c>
      <c r="G8" s="134">
        <v>3869</v>
      </c>
      <c r="H8" s="134">
        <v>3695.9</v>
      </c>
      <c r="I8" s="134">
        <v>3617.2</v>
      </c>
      <c r="J8" s="134">
        <v>3428.2</v>
      </c>
      <c r="K8" s="134">
        <v>3372</v>
      </c>
      <c r="L8" s="134">
        <v>3280.9</v>
      </c>
      <c r="M8" s="134">
        <v>3442.4810317406195</v>
      </c>
      <c r="N8" s="134">
        <v>3494.1</v>
      </c>
      <c r="O8" s="134">
        <v>2886.6</v>
      </c>
      <c r="P8" s="134">
        <v>2630.8</v>
      </c>
      <c r="Q8" s="134">
        <v>2336.1999999999998</v>
      </c>
      <c r="R8" s="134">
        <v>2195</v>
      </c>
      <c r="S8" s="134">
        <v>1994</v>
      </c>
      <c r="T8" s="134">
        <v>2050</v>
      </c>
      <c r="U8" s="134">
        <v>1726</v>
      </c>
      <c r="V8" s="134">
        <v>1402</v>
      </c>
      <c r="W8" s="135"/>
      <c r="X8" s="134"/>
      <c r="Z8" s="269"/>
      <c r="AA8" s="269"/>
    </row>
    <row r="9" spans="1:27" ht="13.5" thickBot="1" x14ac:dyDescent="0.25">
      <c r="A9" s="131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5"/>
      <c r="X9" s="134"/>
      <c r="Z9" s="269"/>
      <c r="AA9" s="269"/>
    </row>
    <row r="10" spans="1:27" x14ac:dyDescent="0.2">
      <c r="A10" s="186"/>
      <c r="B10" s="14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61"/>
      <c r="R10" s="61"/>
      <c r="S10" s="61"/>
      <c r="T10" s="61"/>
      <c r="U10" s="61"/>
      <c r="V10" s="61"/>
    </row>
    <row r="11" spans="1:27" x14ac:dyDescent="0.2">
      <c r="A11" s="40" t="s">
        <v>360</v>
      </c>
      <c r="B11" s="118">
        <v>1.37</v>
      </c>
      <c r="C11" s="141">
        <v>1.1721443346357159</v>
      </c>
      <c r="D11" s="141">
        <v>1.310303318376556</v>
      </c>
      <c r="E11" s="141">
        <v>1.2594364279113581</v>
      </c>
      <c r="F11" s="141">
        <v>1.259348994544871</v>
      </c>
      <c r="G11" s="141">
        <v>1.25893081847405</v>
      </c>
      <c r="H11" s="141">
        <v>1.7142787968390951</v>
      </c>
      <c r="I11" s="141">
        <v>1.3940425284177738</v>
      </c>
      <c r="J11" s="141">
        <v>1.6200662302932121</v>
      </c>
      <c r="K11" s="141">
        <v>1.3956655492448731</v>
      </c>
      <c r="L11" s="141">
        <v>1.3245046706541443</v>
      </c>
      <c r="M11" s="141">
        <v>1.5932930820235058</v>
      </c>
      <c r="N11" s="141">
        <v>1.4873245559148782</v>
      </c>
      <c r="O11" s="141">
        <v>1.4292598538974075</v>
      </c>
      <c r="P11" s="141">
        <v>1.4055511564909355</v>
      </c>
      <c r="Q11" s="141">
        <v>1.3634391253850429</v>
      </c>
      <c r="R11" s="141">
        <v>1.3553205872020611</v>
      </c>
      <c r="S11" s="141">
        <v>1.4000633619696521</v>
      </c>
      <c r="T11" s="141">
        <v>1.3395217212553105</v>
      </c>
      <c r="U11" s="141">
        <v>1.5814911401119458</v>
      </c>
      <c r="V11" s="141">
        <v>1.5498119081592943</v>
      </c>
      <c r="W11" s="142"/>
      <c r="X11" s="141"/>
      <c r="Y11" s="274"/>
      <c r="Z11" s="269"/>
      <c r="AA11" s="269"/>
    </row>
    <row r="12" spans="1:27" ht="13.5" thickBot="1" x14ac:dyDescent="0.25">
      <c r="A12" s="131"/>
      <c r="B12" s="130"/>
      <c r="C12" s="140"/>
      <c r="D12" s="140"/>
      <c r="E12" s="140"/>
      <c r="F12" s="140"/>
      <c r="G12" s="140"/>
      <c r="H12" s="140"/>
      <c r="I12" s="140"/>
      <c r="J12" s="140"/>
      <c r="K12" s="139"/>
      <c r="L12" s="139"/>
      <c r="M12" s="139"/>
      <c r="N12" s="139"/>
      <c r="O12" s="139"/>
      <c r="P12" s="139"/>
      <c r="Q12" s="4"/>
      <c r="R12" s="4"/>
      <c r="S12" s="4"/>
      <c r="T12" s="4"/>
      <c r="U12" s="4"/>
      <c r="V12" s="4"/>
    </row>
    <row r="13" spans="1:27" x14ac:dyDescent="0.2">
      <c r="A13" s="186"/>
      <c r="B13" s="138"/>
      <c r="C13" s="137"/>
      <c r="D13" s="137"/>
      <c r="E13" s="137"/>
      <c r="F13" s="137"/>
      <c r="G13" s="137"/>
      <c r="H13" s="137"/>
      <c r="I13" s="137"/>
      <c r="J13" s="137"/>
      <c r="K13" s="132"/>
      <c r="L13" s="132"/>
      <c r="M13" s="132"/>
      <c r="N13" s="132"/>
      <c r="O13" s="132"/>
      <c r="P13" s="132"/>
      <c r="Q13" s="61"/>
      <c r="R13" s="61"/>
      <c r="S13" s="61"/>
      <c r="T13" s="61"/>
      <c r="U13" s="61"/>
      <c r="V13" s="61"/>
    </row>
    <row r="14" spans="1:27" x14ac:dyDescent="0.2">
      <c r="A14" s="40" t="s">
        <v>361</v>
      </c>
      <c r="B14" s="134">
        <v>2297</v>
      </c>
      <c r="C14" s="134">
        <v>2232.6</v>
      </c>
      <c r="D14" s="134">
        <v>2357.7179120652586</v>
      </c>
      <c r="E14" s="134">
        <v>2468.3440084666654</v>
      </c>
      <c r="F14" s="134">
        <v>2661.9775721704068</v>
      </c>
      <c r="G14" s="134">
        <v>2922.3671106704624</v>
      </c>
      <c r="H14" s="134">
        <v>3210.6653620973707</v>
      </c>
      <c r="I14" s="134">
        <v>3207.5298933561417</v>
      </c>
      <c r="J14" s="134">
        <v>3356.744942694595</v>
      </c>
      <c r="K14" s="134">
        <v>4004.7052003647386</v>
      </c>
      <c r="L14" s="134">
        <v>3594.7988340903403</v>
      </c>
      <c r="M14" s="134">
        <v>3360.4841360774917</v>
      </c>
      <c r="N14" s="134">
        <v>3550.3985492806187</v>
      </c>
      <c r="O14" s="134">
        <v>3679.3008875950686</v>
      </c>
      <c r="P14" s="134">
        <v>4002.5693839079281</v>
      </c>
      <c r="Q14" s="134">
        <v>3861.2343693200619</v>
      </c>
      <c r="R14" s="134">
        <v>3531.7618382787541</v>
      </c>
      <c r="S14" s="134">
        <v>2831.8993644302313</v>
      </c>
      <c r="T14" s="134">
        <v>3104.1931752961027</v>
      </c>
      <c r="U14" s="134">
        <v>2679.4904850690214</v>
      </c>
      <c r="V14" s="134">
        <v>3228.410008071025</v>
      </c>
      <c r="W14" s="135"/>
      <c r="X14" s="134"/>
      <c r="Z14" s="269"/>
      <c r="AA14" s="269"/>
    </row>
    <row r="15" spans="1:27" ht="13.5" thickBot="1" x14ac:dyDescent="0.25">
      <c r="A15" s="131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5"/>
      <c r="X15" s="134"/>
      <c r="Z15" s="269"/>
      <c r="AA15" s="269"/>
    </row>
    <row r="16" spans="1:27" x14ac:dyDescent="0.2">
      <c r="A16" s="186"/>
      <c r="B16" s="133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61"/>
      <c r="R16" s="61"/>
      <c r="S16" s="61"/>
      <c r="T16" s="61"/>
      <c r="U16" s="61"/>
      <c r="V16" s="61"/>
    </row>
    <row r="17" spans="1:27" x14ac:dyDescent="0.2">
      <c r="A17" s="40" t="s">
        <v>362</v>
      </c>
      <c r="B17" s="118">
        <v>14.9305</v>
      </c>
      <c r="C17" s="118">
        <v>11.386259999999998</v>
      </c>
      <c r="D17" s="118">
        <v>13.027686071962378</v>
      </c>
      <c r="E17" s="118">
        <v>12.556129615592948</v>
      </c>
      <c r="F17" s="118">
        <v>13.164712925187187</v>
      </c>
      <c r="G17" s="118">
        <v>14.234275473646179</v>
      </c>
      <c r="H17" s="118">
        <v>20.342143249988826</v>
      </c>
      <c r="I17" s="118">
        <v>16.174067746054405</v>
      </c>
      <c r="J17" s="118">
        <v>18.643062831583272</v>
      </c>
      <c r="K17" s="118">
        <v>18.846880467980036</v>
      </c>
      <c r="L17" s="118">
        <v>15.62144052933354</v>
      </c>
      <c r="M17" s="118">
        <v>18.431856304117325</v>
      </c>
      <c r="N17" s="127">
        <v>18.450926799524471</v>
      </c>
      <c r="O17" s="127">
        <v>15.179697169784061</v>
      </c>
      <c r="P17" s="127">
        <v>14.800396802482</v>
      </c>
      <c r="Q17" s="127">
        <v>12.299060426261677</v>
      </c>
      <c r="R17" s="127">
        <v>10.506739615087774</v>
      </c>
      <c r="S17" s="127">
        <v>7.9058880585782791</v>
      </c>
      <c r="T17" s="127">
        <v>8.5241750798273284</v>
      </c>
      <c r="U17" s="127">
        <v>7.314081137672483</v>
      </c>
      <c r="V17" s="127">
        <v>7.0148064414506237</v>
      </c>
      <c r="W17" s="128"/>
      <c r="X17" s="127"/>
      <c r="Z17" s="269"/>
      <c r="AA17" s="269"/>
    </row>
    <row r="18" spans="1:27" ht="13.5" thickBot="1" x14ac:dyDescent="0.25">
      <c r="A18" s="131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29"/>
      <c r="O18" s="129"/>
      <c r="P18" s="129"/>
      <c r="Q18" s="129"/>
      <c r="R18" s="129"/>
      <c r="S18" s="129"/>
      <c r="T18" s="129"/>
      <c r="U18" s="129"/>
      <c r="V18" s="129"/>
      <c r="W18" s="128"/>
      <c r="X18" s="127"/>
      <c r="Z18" s="269"/>
      <c r="AA18" s="269"/>
    </row>
    <row r="19" spans="1:27" x14ac:dyDescent="0.2">
      <c r="A19" s="187"/>
      <c r="B19" s="188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7" x14ac:dyDescent="0.2">
      <c r="A20" s="40" t="s">
        <v>363</v>
      </c>
      <c r="B20" s="118" t="s">
        <v>7</v>
      </c>
      <c r="C20" s="118">
        <v>0.9</v>
      </c>
      <c r="D20" s="9">
        <v>0.9</v>
      </c>
      <c r="E20" s="9">
        <v>0.9</v>
      </c>
      <c r="F20" s="126">
        <v>1.5</v>
      </c>
      <c r="G20" s="126">
        <v>1</v>
      </c>
      <c r="H20" s="126">
        <v>1</v>
      </c>
      <c r="I20" s="126">
        <v>1.6</v>
      </c>
      <c r="J20" s="126">
        <v>2.2000000000000002</v>
      </c>
      <c r="K20" s="126">
        <v>1.3520000000000001</v>
      </c>
      <c r="L20" s="126">
        <v>1.0820000000000001</v>
      </c>
      <c r="M20" s="126">
        <v>1.0920000000000001</v>
      </c>
      <c r="N20" s="126">
        <v>1.153</v>
      </c>
      <c r="O20" s="126">
        <v>1.03</v>
      </c>
      <c r="P20" s="126">
        <v>1.144355</v>
      </c>
      <c r="Q20" s="126">
        <v>1.063377</v>
      </c>
      <c r="R20" s="126">
        <v>0.82875765000000001</v>
      </c>
      <c r="S20" s="126">
        <v>0.85464209999999996</v>
      </c>
      <c r="T20" s="126">
        <v>0.91927882000000005</v>
      </c>
      <c r="U20" s="126">
        <v>0.85583001000000003</v>
      </c>
      <c r="V20" s="126" t="s">
        <v>7</v>
      </c>
      <c r="W20" s="75"/>
      <c r="X20" s="126"/>
      <c r="Z20" s="269"/>
      <c r="AA20" s="269"/>
    </row>
    <row r="21" spans="1:27" ht="13.5" thickBot="1" x14ac:dyDescent="0.25">
      <c r="A21" s="116"/>
      <c r="B21" s="12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7" x14ac:dyDescent="0.2">
      <c r="B22" s="124"/>
    </row>
    <row r="23" spans="1:27" x14ac:dyDescent="0.2">
      <c r="A23" s="12"/>
    </row>
    <row r="24" spans="1:27" x14ac:dyDescent="0.2">
      <c r="A24" s="38" t="s">
        <v>246</v>
      </c>
    </row>
    <row r="25" spans="1:27" x14ac:dyDescent="0.2">
      <c r="A25" s="59" t="s">
        <v>549</v>
      </c>
    </row>
    <row r="26" spans="1:27" ht="13.5" thickBot="1" x14ac:dyDescent="0.25">
      <c r="A26" s="59" t="s">
        <v>68</v>
      </c>
    </row>
    <row r="27" spans="1:27" x14ac:dyDescent="0.2">
      <c r="A27" s="406"/>
      <c r="B27" s="406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</row>
    <row r="28" spans="1:27" x14ac:dyDescent="0.2">
      <c r="A28" s="408" t="s">
        <v>36</v>
      </c>
      <c r="B28" s="408">
        <v>1985</v>
      </c>
      <c r="C28" s="409">
        <v>1986</v>
      </c>
      <c r="D28" s="408">
        <v>1987</v>
      </c>
      <c r="E28" s="409">
        <v>1988</v>
      </c>
      <c r="F28" s="408">
        <v>1989</v>
      </c>
      <c r="G28" s="409">
        <v>1990</v>
      </c>
      <c r="H28" s="408">
        <v>1991</v>
      </c>
      <c r="I28" s="409">
        <v>1992</v>
      </c>
      <c r="J28" s="408">
        <v>1993</v>
      </c>
      <c r="K28" s="409">
        <v>1994</v>
      </c>
      <c r="L28" s="409">
        <v>1995</v>
      </c>
      <c r="M28" s="408">
        <v>1996</v>
      </c>
      <c r="N28" s="409">
        <v>1997</v>
      </c>
      <c r="O28" s="409">
        <v>1998</v>
      </c>
      <c r="P28" s="408">
        <v>1999</v>
      </c>
      <c r="Q28" s="409">
        <v>2000</v>
      </c>
      <c r="R28" s="410">
        <v>2001</v>
      </c>
      <c r="S28" s="410">
        <v>2002</v>
      </c>
      <c r="T28" s="410">
        <v>2003</v>
      </c>
      <c r="U28" s="410">
        <v>2004</v>
      </c>
      <c r="V28" s="410">
        <v>2005</v>
      </c>
      <c r="W28" s="59"/>
    </row>
    <row r="29" spans="1:27" ht="13.5" thickBot="1" x14ac:dyDescent="0.25">
      <c r="A29" s="411"/>
      <c r="B29" s="411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3"/>
      <c r="S29" s="413"/>
      <c r="T29" s="414"/>
      <c r="U29" s="414"/>
      <c r="V29" s="414"/>
      <c r="W29" s="185"/>
    </row>
    <row r="30" spans="1:2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X30" s="64"/>
      <c r="Z30" s="269"/>
      <c r="AA30" s="269"/>
    </row>
    <row r="31" spans="1:27" x14ac:dyDescent="0.2">
      <c r="A31" s="117" t="s">
        <v>156</v>
      </c>
      <c r="B31" s="118">
        <v>6.5</v>
      </c>
      <c r="C31" s="118">
        <v>5.0999999999999996</v>
      </c>
      <c r="D31" s="118">
        <v>5.5255490935939369</v>
      </c>
      <c r="E31" s="118">
        <v>5.0868637323339749</v>
      </c>
      <c r="F31" s="118">
        <v>4.9454635015777084</v>
      </c>
      <c r="G31" s="118">
        <v>4.870803336676099</v>
      </c>
      <c r="H31" s="118">
        <v>6.3358030052376115</v>
      </c>
      <c r="I31" s="118">
        <v>5.0425306337927713</v>
      </c>
      <c r="J31" s="118">
        <v>5.5539110506911893</v>
      </c>
      <c r="K31" s="118">
        <v>4.7061842320537117</v>
      </c>
      <c r="L31" s="118">
        <v>4.3455673739491818</v>
      </c>
      <c r="M31" s="118">
        <v>5.4848812128694702</v>
      </c>
      <c r="N31" s="118">
        <v>5.1968607308221761</v>
      </c>
      <c r="O31" s="118">
        <v>4.1257014942602561</v>
      </c>
      <c r="P31" s="118">
        <v>3.6977239824963535</v>
      </c>
      <c r="Q31" s="118">
        <v>3.1852664847245369</v>
      </c>
      <c r="R31" s="118">
        <v>2.9749286889085242</v>
      </c>
      <c r="S31" s="118">
        <v>2.7917263437674866</v>
      </c>
      <c r="T31" s="118">
        <v>2.7460195285733868</v>
      </c>
      <c r="U31" s="118">
        <v>2.7296537078332186</v>
      </c>
      <c r="V31" s="118">
        <v>2.1728362952393305</v>
      </c>
      <c r="W31" s="123"/>
      <c r="X31" s="64"/>
      <c r="Z31" s="269"/>
      <c r="AA31" s="269"/>
    </row>
    <row r="32" spans="1:27" x14ac:dyDescent="0.2">
      <c r="A32" s="117" t="s">
        <v>245</v>
      </c>
      <c r="B32" s="118">
        <v>2.4</v>
      </c>
      <c r="C32" s="118">
        <v>2.4</v>
      </c>
      <c r="D32" s="118">
        <v>2.2000000000000002</v>
      </c>
      <c r="E32" s="118">
        <v>2.213768</v>
      </c>
      <c r="F32" s="118">
        <v>2.2491159999999999</v>
      </c>
      <c r="G32" s="118">
        <v>1.592724</v>
      </c>
      <c r="H32" s="118">
        <v>1.633032</v>
      </c>
      <c r="I32" s="64">
        <v>1.9226589999999999</v>
      </c>
      <c r="J32" s="64">
        <v>2.6385350000000001</v>
      </c>
      <c r="K32" s="64">
        <v>2.6120909999999999</v>
      </c>
      <c r="L32" s="64">
        <v>3</v>
      </c>
      <c r="M32" s="64">
        <v>1.9277200000000001</v>
      </c>
      <c r="N32" s="64">
        <v>2.277981</v>
      </c>
      <c r="O32" s="64">
        <v>1.6016889999999999</v>
      </c>
      <c r="P32" s="64">
        <v>1.9678990000000001</v>
      </c>
      <c r="Q32" s="64">
        <v>1.576783</v>
      </c>
      <c r="R32" s="64">
        <v>1.1783189999999999</v>
      </c>
      <c r="S32" s="64">
        <v>2.2638440000000002</v>
      </c>
      <c r="T32" s="64">
        <v>1.9119219999999999</v>
      </c>
      <c r="U32" s="64">
        <v>1.714</v>
      </c>
      <c r="V32" s="64">
        <v>2.427</v>
      </c>
      <c r="W32" s="83"/>
      <c r="X32" s="122"/>
    </row>
    <row r="33" spans="1:27" x14ac:dyDescent="0.2">
      <c r="A33" s="117" t="s">
        <v>244</v>
      </c>
      <c r="B33" s="118">
        <v>2</v>
      </c>
      <c r="C33" s="118">
        <v>1.6</v>
      </c>
      <c r="D33" s="118">
        <v>0.8</v>
      </c>
      <c r="E33" s="118">
        <v>0.96018999999999999</v>
      </c>
      <c r="F33" s="118">
        <v>2.1584780000000001</v>
      </c>
      <c r="G33" s="118">
        <v>1.535609</v>
      </c>
      <c r="H33" s="118">
        <v>1.3749229999999999</v>
      </c>
      <c r="I33" s="64">
        <v>1.944129</v>
      </c>
      <c r="J33" s="64">
        <v>1.130352</v>
      </c>
      <c r="K33" s="64">
        <v>2.5981190000000001</v>
      </c>
      <c r="L33" s="64">
        <v>1.284319</v>
      </c>
      <c r="M33" s="64">
        <v>1.244796</v>
      </c>
      <c r="N33" s="64">
        <v>1.2949980000000001</v>
      </c>
      <c r="O33" s="64">
        <v>1.163119</v>
      </c>
      <c r="P33" s="64">
        <v>0.95769599999999999</v>
      </c>
      <c r="Q33" s="64">
        <v>0.65366800000000003</v>
      </c>
      <c r="R33" s="64">
        <v>0.69578499999999999</v>
      </c>
      <c r="S33" s="64">
        <v>0.77995499999999995</v>
      </c>
      <c r="T33" s="64">
        <v>1.1328990000000001</v>
      </c>
      <c r="U33" s="64">
        <v>1.26075</v>
      </c>
      <c r="V33" s="64">
        <v>1.7030000000000001</v>
      </c>
      <c r="W33" s="83"/>
      <c r="X33" s="64"/>
      <c r="Z33" s="269"/>
      <c r="AA33" s="269"/>
    </row>
    <row r="34" spans="1:27" x14ac:dyDescent="0.2">
      <c r="A34" s="40"/>
      <c r="B34" s="121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9"/>
      <c r="R34" s="9"/>
      <c r="S34" s="9"/>
      <c r="T34" s="9"/>
      <c r="U34" s="9"/>
      <c r="V34" s="9"/>
      <c r="W34" s="9"/>
      <c r="X34" s="9"/>
    </row>
    <row r="35" spans="1:27" x14ac:dyDescent="0.2">
      <c r="A35" s="40" t="s">
        <v>243</v>
      </c>
      <c r="B35" s="120">
        <v>6.9</v>
      </c>
      <c r="C35" s="120">
        <v>5.9</v>
      </c>
      <c r="D35" s="120">
        <v>6.9255490935939372</v>
      </c>
      <c r="E35" s="120">
        <v>6.340441732333975</v>
      </c>
      <c r="F35" s="120">
        <v>5.0361015015777078</v>
      </c>
      <c r="G35" s="120">
        <v>4.9279183366760995</v>
      </c>
      <c r="H35" s="120">
        <v>6.5939120052376117</v>
      </c>
      <c r="I35" s="120">
        <v>5.0210606337927715</v>
      </c>
      <c r="J35" s="120">
        <v>7.0620940506911882</v>
      </c>
      <c r="K35" s="120">
        <v>4.7201562320537107</v>
      </c>
      <c r="L35" s="120">
        <v>6.0612483739491818</v>
      </c>
      <c r="M35" s="120">
        <v>6.16780521286947</v>
      </c>
      <c r="N35" s="120">
        <v>6.1798437308221761</v>
      </c>
      <c r="O35" s="120">
        <v>4.5642714942602556</v>
      </c>
      <c r="P35" s="120">
        <v>4.7079269824963532</v>
      </c>
      <c r="Q35" s="120">
        <v>4.1083814847245375</v>
      </c>
      <c r="R35" s="120">
        <v>3.4574626889085245</v>
      </c>
      <c r="S35" s="120">
        <v>4.2756153437674866</v>
      </c>
      <c r="T35" s="120">
        <v>3.5250425285733868</v>
      </c>
      <c r="U35" s="120">
        <v>3.1829037078332192</v>
      </c>
      <c r="V35" s="120">
        <v>2.8968362952393303</v>
      </c>
      <c r="W35" s="119"/>
      <c r="X35" s="118"/>
      <c r="Z35" s="269"/>
      <c r="AA35" s="269"/>
    </row>
    <row r="36" spans="1:27" x14ac:dyDescent="0.2">
      <c r="A36" s="117" t="s">
        <v>242</v>
      </c>
      <c r="B36" s="9">
        <v>94.20289855072464</v>
      </c>
      <c r="C36" s="9">
        <v>86.440677966101688</v>
      </c>
      <c r="D36" s="9">
        <v>79.784996379637448</v>
      </c>
      <c r="E36" s="9">
        <v>80.228853872953323</v>
      </c>
      <c r="F36" s="9">
        <v>98.200234844917162</v>
      </c>
      <c r="G36" s="9">
        <v>98.840991345677921</v>
      </c>
      <c r="H36" s="9">
        <v>96.08564688465691</v>
      </c>
      <c r="I36" s="9">
        <v>100.42759889923461</v>
      </c>
      <c r="J36" s="9">
        <v>78.643968925160536</v>
      </c>
      <c r="K36" s="9">
        <v>99.703992848687548</v>
      </c>
      <c r="L36" s="9">
        <v>71.694263390131368</v>
      </c>
      <c r="M36" s="9">
        <v>88.92760104396551</v>
      </c>
      <c r="N36" s="9">
        <v>84.093724003127463</v>
      </c>
      <c r="O36" s="9">
        <v>90.391237669548843</v>
      </c>
      <c r="P36" s="9">
        <v>78.542509181730239</v>
      </c>
      <c r="Q36" s="9">
        <v>77.53093271809702</v>
      </c>
      <c r="R36" s="9">
        <v>86.043696102695193</v>
      </c>
      <c r="S36" s="9">
        <v>65.294141762236706</v>
      </c>
      <c r="T36" s="9">
        <v>77.900323366728941</v>
      </c>
      <c r="U36" s="9">
        <v>85.759858242505445</v>
      </c>
      <c r="V36" s="9">
        <v>75.007217315323487</v>
      </c>
      <c r="W36" s="9"/>
      <c r="X36" s="9"/>
      <c r="Z36" s="269"/>
      <c r="AA36" s="269"/>
    </row>
    <row r="37" spans="1:27" ht="13.5" thickBot="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9" spans="1:27" x14ac:dyDescent="0.2">
      <c r="A39" s="175" t="s">
        <v>519</v>
      </c>
    </row>
  </sheetData>
  <hyperlinks>
    <hyperlink ref="V1" r:id="rId1" display="lisa.brown@defra.gsi.gov.uk " xr:uid="{00000000-0004-0000-1800-000000000000}"/>
  </hyperlinks>
  <pageMargins left="0.7" right="0.7" top="0.75" bottom="0.75" header="0.3" footer="0.3"/>
  <pageSetup paperSize="9"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X3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L14" sqref="L14"/>
    </sheetView>
  </sheetViews>
  <sheetFormatPr defaultRowHeight="12.75" x14ac:dyDescent="0.2"/>
  <cols>
    <col min="1" max="1" width="22.77734375" style="11" customWidth="1"/>
    <col min="2" max="2" width="8.33203125" style="11" customWidth="1"/>
    <col min="3" max="23" width="8.33203125" style="12" customWidth="1"/>
    <col min="24" max="24" width="8.88671875" style="12" customWidth="1"/>
    <col min="25" max="16384" width="8.88671875" style="12"/>
  </cols>
  <sheetData>
    <row r="1" spans="1:24" ht="15" x14ac:dyDescent="0.2">
      <c r="A1" s="65" t="s">
        <v>501</v>
      </c>
      <c r="B1" s="12"/>
      <c r="K1" s="220" t="s">
        <v>432</v>
      </c>
      <c r="L1" s="440" t="s">
        <v>420</v>
      </c>
      <c r="U1" s="220" t="s">
        <v>432</v>
      </c>
      <c r="V1" s="324" t="s">
        <v>420</v>
      </c>
      <c r="W1" s="57"/>
      <c r="X1" s="57"/>
    </row>
    <row r="2" spans="1:24" x14ac:dyDescent="0.2">
      <c r="A2" s="59" t="s">
        <v>550</v>
      </c>
      <c r="B2" s="12"/>
      <c r="V2" s="57"/>
      <c r="W2" s="57"/>
      <c r="X2" s="57"/>
    </row>
    <row r="3" spans="1:24" ht="13.5" thickBot="1" x14ac:dyDescent="0.25">
      <c r="R3" s="273"/>
    </row>
    <row r="4" spans="1:24" x14ac:dyDescent="0.2">
      <c r="A4" s="406"/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</row>
    <row r="5" spans="1:24" x14ac:dyDescent="0.2">
      <c r="A5" s="408" t="s">
        <v>36</v>
      </c>
      <c r="B5" s="409">
        <v>2010</v>
      </c>
      <c r="C5" s="409">
        <v>2011</v>
      </c>
      <c r="D5" s="409">
        <v>2012</v>
      </c>
      <c r="E5" s="409">
        <v>2013</v>
      </c>
      <c r="F5" s="409">
        <v>2014</v>
      </c>
      <c r="G5" s="409">
        <v>2015</v>
      </c>
      <c r="H5" s="409">
        <v>2016</v>
      </c>
      <c r="I5" s="409">
        <v>2017</v>
      </c>
      <c r="J5" s="409">
        <v>2018</v>
      </c>
      <c r="K5" s="409">
        <v>2019</v>
      </c>
      <c r="L5" s="409">
        <v>2020</v>
      </c>
      <c r="M5" s="409">
        <v>2021</v>
      </c>
      <c r="N5" s="409">
        <v>2022</v>
      </c>
      <c r="O5" s="409">
        <v>2023</v>
      </c>
    </row>
    <row r="6" spans="1:24" ht="13.5" thickBot="1" x14ac:dyDescent="0.25">
      <c r="A6" s="411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</row>
    <row r="7" spans="1:24" x14ac:dyDescent="0.2">
      <c r="A7" s="186" t="s">
        <v>35</v>
      </c>
      <c r="B7" s="186" t="s">
        <v>35</v>
      </c>
      <c r="C7" s="186" t="s">
        <v>35</v>
      </c>
      <c r="D7" s="186" t="s">
        <v>35</v>
      </c>
      <c r="E7" s="186" t="s">
        <v>35</v>
      </c>
      <c r="F7" s="186" t="s">
        <v>35</v>
      </c>
      <c r="G7" s="186" t="s">
        <v>35</v>
      </c>
      <c r="H7" s="186" t="s">
        <v>35</v>
      </c>
      <c r="I7" s="186" t="s">
        <v>35</v>
      </c>
      <c r="J7" s="186" t="s">
        <v>35</v>
      </c>
    </row>
    <row r="8" spans="1:24" x14ac:dyDescent="0.2">
      <c r="A8" s="145" t="s">
        <v>359</v>
      </c>
      <c r="B8" s="686">
        <v>1072</v>
      </c>
      <c r="C8" s="686">
        <v>1472</v>
      </c>
      <c r="D8" s="686">
        <v>1101</v>
      </c>
      <c r="E8" s="686">
        <v>997</v>
      </c>
      <c r="F8" s="686">
        <v>927</v>
      </c>
      <c r="G8" s="686">
        <v>943</v>
      </c>
      <c r="H8" s="686">
        <v>960</v>
      </c>
      <c r="I8" s="686">
        <v>1027</v>
      </c>
      <c r="J8" s="686">
        <v>1016</v>
      </c>
      <c r="K8" s="59">
        <v>959</v>
      </c>
      <c r="L8" s="687">
        <v>977.88</v>
      </c>
      <c r="M8" s="687">
        <v>816.91</v>
      </c>
      <c r="N8" s="687">
        <v>799.92</v>
      </c>
      <c r="O8" s="687">
        <v>766.76</v>
      </c>
    </row>
    <row r="9" spans="1:24" ht="13.5" thickBot="1" x14ac:dyDescent="0.2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24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J10" s="186"/>
    </row>
    <row r="11" spans="1:24" x14ac:dyDescent="0.2">
      <c r="A11" s="40" t="s">
        <v>360</v>
      </c>
      <c r="B11" s="40">
        <v>1.52</v>
      </c>
      <c r="C11" s="40">
        <v>1.32</v>
      </c>
      <c r="D11" s="40">
        <v>1.38</v>
      </c>
      <c r="E11" s="40">
        <v>1.39</v>
      </c>
      <c r="F11" s="40">
        <v>1.57</v>
      </c>
      <c r="G11" s="40">
        <v>1.51</v>
      </c>
      <c r="H11" s="40">
        <v>1.59</v>
      </c>
      <c r="I11" s="40">
        <v>1.57</v>
      </c>
      <c r="J11" s="40">
        <v>1.47</v>
      </c>
      <c r="K11" s="683">
        <v>1.66</v>
      </c>
      <c r="L11" s="683">
        <v>1.2957622612181452</v>
      </c>
      <c r="M11" s="683">
        <v>1.3795154913025915</v>
      </c>
      <c r="N11" s="683">
        <v>1.4006900690069009</v>
      </c>
      <c r="O11" s="683">
        <v>1.4670692263550527</v>
      </c>
    </row>
    <row r="12" spans="1:24" ht="13.5" thickBot="1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1:24" x14ac:dyDescent="0.2">
      <c r="A13" s="186"/>
      <c r="B13" s="186"/>
      <c r="C13" s="186"/>
      <c r="D13" s="186"/>
      <c r="E13" s="186"/>
      <c r="F13" s="186"/>
      <c r="G13" s="186"/>
      <c r="H13" s="186"/>
      <c r="I13" s="186"/>
      <c r="J13" s="186"/>
    </row>
    <row r="14" spans="1:24" x14ac:dyDescent="0.2">
      <c r="A14" s="40" t="s">
        <v>520</v>
      </c>
      <c r="B14" s="688">
        <v>1.613</v>
      </c>
      <c r="C14" s="688">
        <v>1.1220000000000001</v>
      </c>
      <c r="D14" s="688">
        <v>1.5029999999999999</v>
      </c>
      <c r="E14" s="688">
        <v>1.3680000000000001</v>
      </c>
      <c r="F14" s="688">
        <v>1.4550000000000001</v>
      </c>
      <c r="G14" s="688">
        <v>1.417</v>
      </c>
      <c r="H14" s="688">
        <v>1.5289999999999999</v>
      </c>
      <c r="I14" s="688">
        <v>1.581</v>
      </c>
      <c r="J14" s="688">
        <v>1.4830000000000001</v>
      </c>
      <c r="K14" s="453">
        <v>1.591</v>
      </c>
      <c r="L14" s="453">
        <v>1.2670999999999999</v>
      </c>
      <c r="M14" s="453">
        <v>1.1269400000000001</v>
      </c>
      <c r="N14" s="453">
        <v>1.1204400000000001</v>
      </c>
      <c r="O14" s="453">
        <v>1.1248900000000002</v>
      </c>
    </row>
    <row r="15" spans="1:24" ht="13.5" thickBot="1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24" x14ac:dyDescent="0.2">
      <c r="A16" s="186"/>
      <c r="B16" s="186"/>
      <c r="C16" s="186"/>
      <c r="D16" s="186"/>
      <c r="E16" s="186"/>
      <c r="F16" s="186"/>
      <c r="G16" s="186"/>
      <c r="H16" s="186"/>
      <c r="I16" s="186"/>
      <c r="J16" s="186"/>
    </row>
    <row r="17" spans="1:15" ht="15" x14ac:dyDescent="0.2">
      <c r="A17" s="40" t="s">
        <v>362</v>
      </c>
      <c r="B17" s="435" t="s">
        <v>494</v>
      </c>
      <c r="C17" s="435" t="s">
        <v>494</v>
      </c>
      <c r="D17" s="435" t="s">
        <v>494</v>
      </c>
      <c r="E17" s="435" t="s">
        <v>494</v>
      </c>
      <c r="F17" s="435" t="s">
        <v>494</v>
      </c>
      <c r="G17" s="435" t="s">
        <v>494</v>
      </c>
      <c r="H17" s="435" t="s">
        <v>494</v>
      </c>
      <c r="I17" s="688">
        <v>13.557778799999999</v>
      </c>
      <c r="J17" s="688">
        <v>12.752136657730899</v>
      </c>
      <c r="K17" s="453">
        <v>14.063000000000001</v>
      </c>
      <c r="L17" s="453">
        <v>11.2543194</v>
      </c>
      <c r="M17" s="453">
        <v>10.645816199999999</v>
      </c>
      <c r="N17" s="453">
        <v>10.463073199999998</v>
      </c>
      <c r="O17" s="453">
        <v>11.402111699999999</v>
      </c>
    </row>
    <row r="18" spans="1:15" ht="13.5" thickBot="1" x14ac:dyDescent="0.25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 ht="15" x14ac:dyDescent="0.2">
      <c r="A19" s="186"/>
      <c r="B19"/>
      <c r="C19"/>
      <c r="D19"/>
      <c r="E19"/>
      <c r="F19"/>
      <c r="G19"/>
      <c r="H19"/>
      <c r="I19"/>
      <c r="J19"/>
    </row>
    <row r="20" spans="1:15" ht="15" x14ac:dyDescent="0.2">
      <c r="A20" s="40" t="s">
        <v>361</v>
      </c>
      <c r="B20" s="435" t="s">
        <v>494</v>
      </c>
      <c r="C20" s="435" t="s">
        <v>494</v>
      </c>
      <c r="D20" s="435" t="s">
        <v>494</v>
      </c>
      <c r="E20" s="435" t="s">
        <v>494</v>
      </c>
      <c r="F20" s="435" t="s">
        <v>494</v>
      </c>
      <c r="G20" s="435" t="s">
        <v>494</v>
      </c>
      <c r="H20" s="435" t="s">
        <v>494</v>
      </c>
      <c r="I20" s="689">
        <v>8679.4153492620699</v>
      </c>
      <c r="J20" s="689">
        <v>8609.7843714460014</v>
      </c>
      <c r="K20" s="689">
        <v>8896.9647365241708</v>
      </c>
      <c r="L20" s="689">
        <v>9100.1546195748979</v>
      </c>
      <c r="M20" s="689">
        <v>9799.120702792763</v>
      </c>
      <c r="N20" s="689">
        <v>9362.3338995738304</v>
      </c>
      <c r="O20" s="689">
        <v>10165.266304072869</v>
      </c>
    </row>
    <row r="21" spans="1:15" ht="13.5" thickBot="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</row>
    <row r="22" spans="1:15" x14ac:dyDescent="0.2">
      <c r="A22" s="40" t="s">
        <v>495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5" x14ac:dyDescent="0.2">
      <c r="A23" s="117" t="s">
        <v>496</v>
      </c>
      <c r="B23" s="40"/>
      <c r="C23" s="40"/>
      <c r="D23" s="40"/>
      <c r="E23" s="40"/>
      <c r="F23" s="40"/>
      <c r="G23" s="690">
        <v>25.495013</v>
      </c>
      <c r="H23" s="690">
        <v>38.482838000000001</v>
      </c>
      <c r="I23" s="690">
        <v>47.830205000000007</v>
      </c>
      <c r="J23" s="690">
        <v>34.237746999999999</v>
      </c>
      <c r="K23" s="690">
        <v>43.686239</v>
      </c>
      <c r="L23" s="690">
        <v>39.839508999999993</v>
      </c>
      <c r="M23" s="690">
        <v>34.200445000000002</v>
      </c>
      <c r="N23" s="690">
        <v>74.441645000000008</v>
      </c>
      <c r="O23" s="690">
        <v>63.013761000000017</v>
      </c>
    </row>
    <row r="24" spans="1:15" x14ac:dyDescent="0.2">
      <c r="A24" s="117" t="s">
        <v>497</v>
      </c>
      <c r="B24" s="40"/>
      <c r="C24" s="40"/>
      <c r="D24" s="40"/>
      <c r="E24" s="40"/>
      <c r="F24" s="40"/>
      <c r="G24" s="690">
        <v>12.421943999999996</v>
      </c>
      <c r="H24" s="690">
        <v>17.819833000000003</v>
      </c>
      <c r="I24" s="690">
        <v>17.190339999999992</v>
      </c>
      <c r="J24" s="690">
        <v>20.054852000000011</v>
      </c>
      <c r="K24" s="690">
        <v>20.594859000000007</v>
      </c>
      <c r="L24" s="690">
        <v>19.899911999999993</v>
      </c>
      <c r="M24" s="690">
        <v>7.7720339999999997</v>
      </c>
      <c r="N24" s="690">
        <v>8.2831850000000031</v>
      </c>
      <c r="O24" s="690">
        <v>6.6792660000000001</v>
      </c>
    </row>
    <row r="25" spans="1:15" ht="15" x14ac:dyDescent="0.2">
      <c r="A25" s="40" t="s">
        <v>498</v>
      </c>
      <c r="B25"/>
      <c r="C25"/>
      <c r="D25"/>
      <c r="E25"/>
      <c r="F25"/>
      <c r="G25"/>
      <c r="H25"/>
      <c r="I25"/>
      <c r="J25"/>
    </row>
    <row r="26" spans="1:15" x14ac:dyDescent="0.2">
      <c r="A26" s="117" t="s">
        <v>499</v>
      </c>
      <c r="B26" s="117"/>
      <c r="C26" s="117"/>
      <c r="D26" s="117"/>
      <c r="E26" s="117"/>
      <c r="F26" s="117"/>
      <c r="G26" s="688">
        <v>3.4311399999999996</v>
      </c>
      <c r="H26" s="688">
        <v>3.9228050000000003</v>
      </c>
      <c r="I26" s="688">
        <v>4.0977100000000011</v>
      </c>
      <c r="J26" s="688">
        <v>2.8343250000000006</v>
      </c>
      <c r="K26" s="688">
        <v>3.4274129999999996</v>
      </c>
      <c r="L26" s="688">
        <v>3.0115810000000001</v>
      </c>
      <c r="M26" s="688">
        <v>2.7003720000000002</v>
      </c>
      <c r="N26" s="688">
        <v>5.385841000000001</v>
      </c>
      <c r="O26" s="688">
        <v>4.3349839999999995</v>
      </c>
    </row>
    <row r="27" spans="1:15" x14ac:dyDescent="0.2">
      <c r="A27" s="117" t="s">
        <v>500</v>
      </c>
      <c r="B27" s="117"/>
      <c r="C27" s="117"/>
      <c r="D27" s="117"/>
      <c r="E27" s="117"/>
      <c r="F27" s="117"/>
      <c r="G27" s="688">
        <v>1.3784500000000002</v>
      </c>
      <c r="H27" s="691">
        <v>1.7819833000000004E-2</v>
      </c>
      <c r="I27" s="691">
        <v>1.7190339999999991E-2</v>
      </c>
      <c r="J27" s="691">
        <v>2.0054852000000012E-2</v>
      </c>
      <c r="K27" s="691">
        <v>2.0594859000000007E-2</v>
      </c>
      <c r="L27" s="691">
        <v>1.9899911999999992E-2</v>
      </c>
      <c r="M27" s="691">
        <v>7.7720339999999997E-3</v>
      </c>
      <c r="N27" s="691">
        <v>8.2831850000000037E-3</v>
      </c>
      <c r="O27" s="691">
        <v>6.6792660000000005E-3</v>
      </c>
    </row>
    <row r="28" spans="1:15" ht="15" x14ac:dyDescent="0.2">
      <c r="A28"/>
      <c r="B28"/>
      <c r="C28"/>
      <c r="D28"/>
      <c r="E28"/>
      <c r="F28"/>
      <c r="G28"/>
      <c r="H28"/>
      <c r="I28"/>
      <c r="J28"/>
    </row>
    <row r="29" spans="1:15" x14ac:dyDescent="0.2">
      <c r="A29" s="40" t="s">
        <v>521</v>
      </c>
      <c r="B29" s="40"/>
      <c r="C29" s="40"/>
      <c r="D29" s="40"/>
      <c r="E29" s="40"/>
      <c r="F29" s="40"/>
      <c r="G29" s="690">
        <v>3.4696899999999999</v>
      </c>
      <c r="H29" s="690">
        <v>5.4339851670000003</v>
      </c>
      <c r="I29" s="690">
        <v>5.6615196600000006</v>
      </c>
      <c r="J29" s="690">
        <v>4.297270148</v>
      </c>
      <c r="K29" s="690">
        <v>4.9978181409999998</v>
      </c>
      <c r="L29" s="690">
        <v>4.2587810880000001</v>
      </c>
      <c r="M29" s="690">
        <v>3.8195399660000002</v>
      </c>
      <c r="N29" s="690">
        <v>6.4979978150000015</v>
      </c>
      <c r="O29" s="690">
        <v>5.4531947339999993</v>
      </c>
    </row>
    <row r="30" spans="1:15" ht="13.5" thickBot="1" x14ac:dyDescent="0.25">
      <c r="A30" s="436" t="s">
        <v>242</v>
      </c>
      <c r="B30" s="436"/>
      <c r="C30" s="436"/>
      <c r="D30" s="436"/>
      <c r="E30" s="436"/>
      <c r="F30" s="436"/>
      <c r="G30" s="437">
        <v>0.40839383345486197</v>
      </c>
      <c r="H30" s="437">
        <v>0.28137728628437381</v>
      </c>
      <c r="I30" s="437">
        <v>0.27925364477141101</v>
      </c>
      <c r="J30" s="437">
        <v>0.34510280920788883</v>
      </c>
      <c r="K30" s="437">
        <v>0.31833891412496679</v>
      </c>
      <c r="L30" s="437">
        <v>0.29752644567017478</v>
      </c>
      <c r="M30" s="437">
        <v>0.29504600293008165</v>
      </c>
      <c r="N30" s="437">
        <v>0.17242849750019495</v>
      </c>
      <c r="O30" s="437">
        <v>0.20628091510953189</v>
      </c>
    </row>
    <row r="33" spans="1:2" ht="15" x14ac:dyDescent="0.2">
      <c r="A33" s="718" t="s">
        <v>534</v>
      </c>
      <c r="B33" s="719"/>
    </row>
  </sheetData>
  <mergeCells count="1">
    <mergeCell ref="A33:B33"/>
  </mergeCells>
  <hyperlinks>
    <hyperlink ref="V1" r:id="rId1" display="lisa.brown@defra.gsi.gov.uk " xr:uid="{00000000-0004-0000-1900-000000000000}"/>
    <hyperlink ref="L1" r:id="rId2" xr:uid="{00000000-0004-0000-1900-00000100000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L56"/>
  <sheetViews>
    <sheetView showGridLines="0" zoomScaleNormal="100" zoomScaleSheetLayoutView="110" workbookViewId="0">
      <pane xSplit="2" ySplit="6" topLeftCell="AC14" activePane="bottomRight" state="frozen"/>
      <selection activeCell="K46" sqref="K46"/>
      <selection pane="topRight" activeCell="K46" sqref="K46"/>
      <selection pane="bottomLeft" activeCell="K46" sqref="K46"/>
      <selection pane="bottomRight" activeCell="AK1" sqref="AK1"/>
    </sheetView>
  </sheetViews>
  <sheetFormatPr defaultRowHeight="12.75" x14ac:dyDescent="0.2"/>
  <cols>
    <col min="1" max="1" width="1.5546875" style="158" customWidth="1"/>
    <col min="2" max="2" width="37.21875" style="158" customWidth="1"/>
    <col min="3" max="23" width="7.5546875" style="158" customWidth="1"/>
    <col min="24" max="24" width="8.21875" style="158" customWidth="1"/>
    <col min="25" max="25" width="7.88671875" style="158" bestFit="1" customWidth="1"/>
    <col min="26" max="16384" width="8.88671875" style="158"/>
  </cols>
  <sheetData>
    <row r="1" spans="1:38" s="233" customFormat="1" x14ac:dyDescent="0.2">
      <c r="A1" s="42" t="s">
        <v>328</v>
      </c>
      <c r="P1" s="210"/>
      <c r="T1" s="210"/>
      <c r="U1" s="210"/>
      <c r="AD1" s="220"/>
      <c r="AE1" s="324"/>
      <c r="AJ1" s="220" t="s">
        <v>432</v>
      </c>
      <c r="AK1" s="324" t="str">
        <f>'Notes and Contact Details'!D14</f>
        <v>crops-statistics@defra.gov.uk</v>
      </c>
    </row>
    <row r="2" spans="1:38" s="150" customFormat="1" x14ac:dyDescent="0.2">
      <c r="A2" s="42" t="s">
        <v>329</v>
      </c>
      <c r="P2" s="210"/>
      <c r="T2" s="210"/>
      <c r="U2" s="210"/>
    </row>
    <row r="3" spans="1:38" s="150" customFormat="1" ht="13.5" thickBot="1" x14ac:dyDescent="0.25">
      <c r="A3" s="42" t="s">
        <v>68</v>
      </c>
      <c r="P3" s="210"/>
      <c r="T3" s="210"/>
      <c r="U3" s="212"/>
      <c r="W3" s="210"/>
    </row>
    <row r="4" spans="1:38" s="150" customForma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</row>
    <row r="5" spans="1:38" s="150" customFormat="1" x14ac:dyDescent="0.2">
      <c r="A5" s="441"/>
      <c r="B5" s="152" t="s">
        <v>36</v>
      </c>
      <c r="C5" s="152">
        <v>1988</v>
      </c>
      <c r="D5" s="152">
        <v>1989</v>
      </c>
      <c r="E5" s="152">
        <v>1990</v>
      </c>
      <c r="F5" s="152">
        <v>1991</v>
      </c>
      <c r="G5" s="152">
        <v>1992</v>
      </c>
      <c r="H5" s="152">
        <v>1993</v>
      </c>
      <c r="I5" s="152">
        <v>1994</v>
      </c>
      <c r="J5" s="152">
        <v>1995</v>
      </c>
      <c r="K5" s="152">
        <v>1996</v>
      </c>
      <c r="L5" s="152">
        <v>1997</v>
      </c>
      <c r="M5" s="152">
        <v>1998</v>
      </c>
      <c r="N5" s="152">
        <v>1999</v>
      </c>
      <c r="O5" s="152">
        <v>2000</v>
      </c>
      <c r="P5" s="448">
        <v>2001</v>
      </c>
      <c r="Q5" s="448">
        <v>2002</v>
      </c>
      <c r="R5" s="448">
        <v>2003</v>
      </c>
      <c r="S5" s="448">
        <v>2004</v>
      </c>
      <c r="T5" s="448">
        <v>2005</v>
      </c>
      <c r="U5" s="448">
        <v>2006</v>
      </c>
      <c r="V5" s="448">
        <v>2007</v>
      </c>
      <c r="W5" s="448">
        <v>2008</v>
      </c>
      <c r="X5" s="448">
        <v>2009</v>
      </c>
      <c r="Y5" s="448">
        <v>2010</v>
      </c>
      <c r="Z5" s="448">
        <v>2011</v>
      </c>
      <c r="AA5" s="448">
        <v>2012</v>
      </c>
      <c r="AB5" s="448">
        <v>2013</v>
      </c>
      <c r="AC5" s="448">
        <v>2014</v>
      </c>
      <c r="AD5" s="448">
        <v>2015</v>
      </c>
      <c r="AE5" s="448">
        <v>2016</v>
      </c>
      <c r="AF5" s="448">
        <v>2017</v>
      </c>
      <c r="AG5" s="448">
        <v>2018</v>
      </c>
      <c r="AH5" s="448">
        <v>2019</v>
      </c>
      <c r="AI5" s="448">
        <v>2020</v>
      </c>
      <c r="AJ5" s="448">
        <v>2021</v>
      </c>
      <c r="AK5" s="448">
        <v>2022</v>
      </c>
      <c r="AL5" s="448">
        <v>2023</v>
      </c>
    </row>
    <row r="6" spans="1:38" ht="13.5" thickBot="1" x14ac:dyDescent="0.25">
      <c r="A6" s="154"/>
      <c r="B6" s="154"/>
      <c r="C6" s="214"/>
      <c r="D6" s="214"/>
      <c r="E6" s="214"/>
      <c r="F6" s="214"/>
      <c r="G6" s="214"/>
      <c r="H6" s="214"/>
      <c r="I6" s="214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 t="s">
        <v>35</v>
      </c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</row>
    <row r="7" spans="1:38" x14ac:dyDescent="0.2">
      <c r="A7" s="155" t="s">
        <v>318</v>
      </c>
      <c r="B7" s="15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38" x14ac:dyDescent="0.2">
      <c r="A8" s="150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</row>
    <row r="9" spans="1:38" x14ac:dyDescent="0.2">
      <c r="A9" s="156"/>
      <c r="B9" s="431" t="s">
        <v>487</v>
      </c>
      <c r="C9" s="450">
        <v>3248.8219749281252</v>
      </c>
      <c r="D9" s="450">
        <v>3191.6239993099998</v>
      </c>
      <c r="E9" s="450">
        <v>3039.8728413696999</v>
      </c>
      <c r="F9" s="450">
        <v>3115.7219268973004</v>
      </c>
      <c r="G9" s="450">
        <v>3272.4110464022856</v>
      </c>
      <c r="H9" s="450">
        <v>3136.817563583787</v>
      </c>
      <c r="I9" s="450">
        <v>3142.819517880791</v>
      </c>
      <c r="J9" s="450">
        <v>2823.0080341004232</v>
      </c>
      <c r="K9" s="450">
        <v>3067.3245231709425</v>
      </c>
      <c r="L9" s="450">
        <v>2936.9591573978587</v>
      </c>
      <c r="M9" s="450">
        <v>2861.2561931136825</v>
      </c>
      <c r="N9" s="450">
        <v>2953.9275462625733</v>
      </c>
      <c r="O9" s="450">
        <v>2922.5198026438961</v>
      </c>
      <c r="P9" s="450">
        <v>2864.9141813884798</v>
      </c>
      <c r="Q9" s="450">
        <v>2573.1246735689974</v>
      </c>
      <c r="R9" s="450">
        <v>2543.3056159954922</v>
      </c>
      <c r="S9" s="450">
        <v>2574.5919702425522</v>
      </c>
      <c r="T9" s="450">
        <v>2738.5114835963332</v>
      </c>
      <c r="U9" s="450">
        <v>2632.3593953738223</v>
      </c>
      <c r="V9" s="450">
        <v>2491.9496754226348</v>
      </c>
      <c r="W9" s="450">
        <v>2598.075070368071</v>
      </c>
      <c r="X9" s="450">
        <v>2663.0038508385824</v>
      </c>
      <c r="Y9" s="450">
        <v>2734.923302013794</v>
      </c>
      <c r="Z9" s="450">
        <v>2580.7796865432852</v>
      </c>
      <c r="AA9" s="450">
        <v>2497.7790562958635</v>
      </c>
      <c r="AB9" s="450">
        <v>2613.3792543086461</v>
      </c>
      <c r="AC9" s="450">
        <v>2708.7030034342283</v>
      </c>
      <c r="AD9" s="450">
        <v>2712.36777779356</v>
      </c>
      <c r="AE9" s="450">
        <v>2591.1615478045424</v>
      </c>
      <c r="AF9" s="450">
        <v>2698.877488275592</v>
      </c>
      <c r="AG9" s="450">
        <v>2468.0355458358367</v>
      </c>
      <c r="AH9" s="450">
        <v>2524.2861232754231</v>
      </c>
      <c r="AI9" s="450">
        <v>2599.3519122507314</v>
      </c>
      <c r="AJ9" s="450">
        <v>2547.6365968089708</v>
      </c>
      <c r="AK9" s="450">
        <v>2330.3309099627654</v>
      </c>
      <c r="AL9" s="450">
        <v>2216.2679456953806</v>
      </c>
    </row>
    <row r="10" spans="1:38" x14ac:dyDescent="0.2">
      <c r="A10" s="150"/>
      <c r="B10" s="431" t="s">
        <v>330</v>
      </c>
      <c r="C10" s="64">
        <v>719.5248610000001</v>
      </c>
      <c r="D10" s="64">
        <v>721.72433500000011</v>
      </c>
      <c r="E10" s="64">
        <v>762.73527100000013</v>
      </c>
      <c r="F10" s="64">
        <v>726.65455299999996</v>
      </c>
      <c r="G10" s="64">
        <v>1077.613613</v>
      </c>
      <c r="H10" s="64">
        <v>512.68275400000005</v>
      </c>
      <c r="I10" s="64">
        <v>1009.388675</v>
      </c>
      <c r="J10" s="64">
        <v>1133.1531008000004</v>
      </c>
      <c r="K10" s="64">
        <v>1179.2069427999998</v>
      </c>
      <c r="L10" s="64">
        <v>1247.7968129999999</v>
      </c>
      <c r="M10" s="64">
        <v>1268.8166844</v>
      </c>
      <c r="N10" s="64">
        <v>1272.0983404000001</v>
      </c>
      <c r="O10" s="64">
        <v>1273.6132943999999</v>
      </c>
      <c r="P10" s="64">
        <v>1510.0948134</v>
      </c>
      <c r="Q10" s="64">
        <v>1588.9586873999995</v>
      </c>
      <c r="R10" s="64">
        <v>1634.1724474000002</v>
      </c>
      <c r="S10" s="64">
        <v>1722.4148394000001</v>
      </c>
      <c r="T10" s="64">
        <v>1960.0708664000003</v>
      </c>
      <c r="U10" s="64">
        <v>1905.9204459999996</v>
      </c>
      <c r="V10" s="64">
        <v>1958.6058230000003</v>
      </c>
      <c r="W10" s="450">
        <v>1970.090056</v>
      </c>
      <c r="X10" s="450">
        <v>1836.7851870000002</v>
      </c>
      <c r="Y10" s="450">
        <v>1883.8774430000001</v>
      </c>
      <c r="Z10" s="450">
        <v>1988.4630910000001</v>
      </c>
      <c r="AA10" s="450">
        <v>2049.6493220000007</v>
      </c>
      <c r="AB10" s="450">
        <v>2225.4030450000005</v>
      </c>
      <c r="AC10" s="450">
        <v>2179.4190410000001</v>
      </c>
      <c r="AD10" s="450">
        <v>2256.1650549999995</v>
      </c>
      <c r="AE10" s="450">
        <v>2369.0213329999997</v>
      </c>
      <c r="AF10" s="450">
        <v>2183.7460410000017</v>
      </c>
      <c r="AG10" s="450">
        <v>2268.0558079999996</v>
      </c>
      <c r="AH10" s="450">
        <v>2355.6323640000001</v>
      </c>
      <c r="AI10" s="450">
        <v>2212.7071549999996</v>
      </c>
      <c r="AJ10" s="450">
        <v>1978.1020049999993</v>
      </c>
      <c r="AK10" s="450">
        <v>2044.161129000001</v>
      </c>
      <c r="AL10" s="450">
        <v>2061.1906950000002</v>
      </c>
    </row>
    <row r="11" spans="1:38" x14ac:dyDescent="0.2">
      <c r="A11" s="150"/>
      <c r="B11" s="431" t="s">
        <v>331</v>
      </c>
      <c r="C11" s="450">
        <v>39.077628999999988</v>
      </c>
      <c r="D11" s="450">
        <v>49.907654999999998</v>
      </c>
      <c r="E11" s="450">
        <v>36.903454000000011</v>
      </c>
      <c r="F11" s="450">
        <v>55.215422000000004</v>
      </c>
      <c r="G11" s="450">
        <v>58.210775999999996</v>
      </c>
      <c r="H11" s="450">
        <v>58.712696999999999</v>
      </c>
      <c r="I11" s="450">
        <v>87.341381999999996</v>
      </c>
      <c r="J11" s="450">
        <v>82.912610000000015</v>
      </c>
      <c r="K11" s="450">
        <v>64.169686999999996</v>
      </c>
      <c r="L11" s="450">
        <v>81.140309999999999</v>
      </c>
      <c r="M11" s="450">
        <v>77.518927000000005</v>
      </c>
      <c r="N11" s="450">
        <v>91.220468000000011</v>
      </c>
      <c r="O11" s="450">
        <v>99.044353999999956</v>
      </c>
      <c r="P11" s="450">
        <v>102.567511</v>
      </c>
      <c r="Q11" s="450">
        <v>112.83959599999999</v>
      </c>
      <c r="R11" s="450">
        <v>103.05717</v>
      </c>
      <c r="S11" s="450">
        <v>92.801676</v>
      </c>
      <c r="T11" s="450">
        <v>88.020070000000004</v>
      </c>
      <c r="U11" s="450">
        <v>83.395477999999997</v>
      </c>
      <c r="V11" s="450">
        <v>88.978898000000015</v>
      </c>
      <c r="W11" s="450">
        <v>80.940402000000006</v>
      </c>
      <c r="X11" s="450">
        <v>79.341345000000004</v>
      </c>
      <c r="Y11" s="450">
        <v>96.115216000000032</v>
      </c>
      <c r="Z11" s="450">
        <v>90.281948</v>
      </c>
      <c r="AA11" s="450">
        <v>85.097857999999988</v>
      </c>
      <c r="AB11" s="450">
        <v>80.467714000000001</v>
      </c>
      <c r="AC11" s="450">
        <v>118.72154100000006</v>
      </c>
      <c r="AD11" s="450">
        <v>153.28099399999996</v>
      </c>
      <c r="AE11" s="450">
        <v>155.18872399999992</v>
      </c>
      <c r="AF11" s="450">
        <v>129.40165199999998</v>
      </c>
      <c r="AG11" s="450">
        <v>145.43813699999998</v>
      </c>
      <c r="AH11" s="450">
        <v>143.36272500000004</v>
      </c>
      <c r="AI11" s="450">
        <v>108.223579</v>
      </c>
      <c r="AJ11" s="450">
        <v>69.198695000000015</v>
      </c>
      <c r="AK11" s="450">
        <v>96.357666999999978</v>
      </c>
      <c r="AL11" s="450">
        <v>75.425668999999999</v>
      </c>
    </row>
    <row r="12" spans="1:38" x14ac:dyDescent="0.2">
      <c r="A12" s="150"/>
      <c r="B12" s="150"/>
      <c r="C12" s="451"/>
      <c r="D12" s="451"/>
      <c r="E12" s="451"/>
      <c r="F12" s="451"/>
      <c r="G12" s="451"/>
      <c r="H12" s="451"/>
      <c r="I12" s="451"/>
      <c r="J12" s="451"/>
      <c r="K12" s="29"/>
      <c r="L12" s="29"/>
      <c r="M12" s="29"/>
      <c r="N12" s="29"/>
      <c r="O12" s="29"/>
      <c r="S12" s="452"/>
      <c r="T12" s="452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</row>
    <row r="13" spans="1:38" x14ac:dyDescent="0.2">
      <c r="A13" s="150"/>
      <c r="B13" s="156" t="s">
        <v>332</v>
      </c>
      <c r="C13" s="453">
        <f t="shared" ref="C13:X13" si="0">C9+C10-C11</f>
        <v>3929.2692069281252</v>
      </c>
      <c r="D13" s="453">
        <f t="shared" si="0"/>
        <v>3863.4406793099997</v>
      </c>
      <c r="E13" s="453">
        <f t="shared" si="0"/>
        <v>3765.7046583697002</v>
      </c>
      <c r="F13" s="453">
        <f t="shared" si="0"/>
        <v>3787.1610578973</v>
      </c>
      <c r="G13" s="453">
        <f t="shared" si="0"/>
        <v>4291.8138834022857</v>
      </c>
      <c r="H13" s="453">
        <f t="shared" si="0"/>
        <v>3590.787620583787</v>
      </c>
      <c r="I13" s="453">
        <f t="shared" si="0"/>
        <v>4064.866810880791</v>
      </c>
      <c r="J13" s="453">
        <f t="shared" si="0"/>
        <v>3873.2485249004235</v>
      </c>
      <c r="K13" s="453">
        <f t="shared" si="0"/>
        <v>4182.3617789709424</v>
      </c>
      <c r="L13" s="453">
        <f t="shared" si="0"/>
        <v>4103.6156603978588</v>
      </c>
      <c r="M13" s="453">
        <f t="shared" si="0"/>
        <v>4052.5539505136821</v>
      </c>
      <c r="N13" s="453">
        <f t="shared" si="0"/>
        <v>4134.8054186625732</v>
      </c>
      <c r="O13" s="453">
        <f t="shared" si="0"/>
        <v>4097.0887430438961</v>
      </c>
      <c r="P13" s="453">
        <f t="shared" si="0"/>
        <v>4272.4414837884797</v>
      </c>
      <c r="Q13" s="453">
        <f t="shared" si="0"/>
        <v>4049.2437649689973</v>
      </c>
      <c r="R13" s="453">
        <f t="shared" si="0"/>
        <v>4074.4208933954924</v>
      </c>
      <c r="S13" s="453">
        <f t="shared" si="0"/>
        <v>4204.205133642552</v>
      </c>
      <c r="T13" s="453">
        <f t="shared" si="0"/>
        <v>4610.5622799963339</v>
      </c>
      <c r="U13" s="453">
        <f t="shared" si="0"/>
        <v>4454.8843633738215</v>
      </c>
      <c r="V13" s="453">
        <f t="shared" si="0"/>
        <v>4361.5766004226343</v>
      </c>
      <c r="W13" s="454">
        <f t="shared" si="0"/>
        <v>4487.2247243680704</v>
      </c>
      <c r="X13" s="454">
        <f t="shared" si="0"/>
        <v>4420.447692838583</v>
      </c>
      <c r="Y13" s="454">
        <v>4522.6855290137937</v>
      </c>
      <c r="Z13" s="454">
        <v>4478.9608295432854</v>
      </c>
      <c r="AA13" s="454">
        <v>4462.3305202958645</v>
      </c>
      <c r="AB13" s="454">
        <v>4758.3145853086462</v>
      </c>
      <c r="AC13" s="454">
        <v>4769.400503434229</v>
      </c>
      <c r="AD13" s="454">
        <v>4815.2518387935597</v>
      </c>
      <c r="AE13" s="454">
        <v>4804.9941568045424</v>
      </c>
      <c r="AF13" s="454">
        <v>4753.2218772755941</v>
      </c>
      <c r="AG13" s="454">
        <v>4590.6532168358362</v>
      </c>
      <c r="AH13" s="454">
        <v>4736.5557622754231</v>
      </c>
      <c r="AI13" s="454">
        <v>4703.835488250731</v>
      </c>
      <c r="AJ13" s="454">
        <v>4456.53990680897</v>
      </c>
      <c r="AK13" s="454">
        <v>4278.1343719627657</v>
      </c>
      <c r="AL13" s="454">
        <v>4202.0329716953802</v>
      </c>
    </row>
    <row r="14" spans="1:38" x14ac:dyDescent="0.2">
      <c r="A14" s="150"/>
      <c r="B14" s="155"/>
      <c r="C14" s="455"/>
      <c r="D14" s="455"/>
      <c r="E14" s="455"/>
      <c r="F14" s="455"/>
      <c r="G14" s="455"/>
      <c r="H14" s="455"/>
      <c r="I14" s="455"/>
      <c r="J14" s="455"/>
      <c r="K14" s="29"/>
      <c r="L14" s="29"/>
      <c r="M14" s="29"/>
      <c r="N14" s="29"/>
      <c r="O14" s="29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</row>
    <row r="15" spans="1:38" x14ac:dyDescent="0.2">
      <c r="A15" s="150"/>
      <c r="B15" s="456" t="s">
        <v>491</v>
      </c>
      <c r="C15" s="450">
        <f t="shared" ref="C15:X15" si="1">C9/C13*100</f>
        <v>82.682600856153371</v>
      </c>
      <c r="D15" s="450">
        <f t="shared" si="1"/>
        <v>82.610922859569186</v>
      </c>
      <c r="E15" s="450">
        <f t="shared" si="1"/>
        <v>80.725205961472369</v>
      </c>
      <c r="F15" s="450">
        <f t="shared" si="1"/>
        <v>82.270647571223321</v>
      </c>
      <c r="G15" s="450">
        <f t="shared" si="1"/>
        <v>76.247738958524451</v>
      </c>
      <c r="H15" s="450">
        <f t="shared" si="1"/>
        <v>87.357368216441785</v>
      </c>
      <c r="I15" s="450">
        <f t="shared" si="1"/>
        <v>77.31666655025758</v>
      </c>
      <c r="J15" s="450">
        <f t="shared" si="1"/>
        <v>72.884763679681498</v>
      </c>
      <c r="K15" s="450">
        <f t="shared" si="1"/>
        <v>73.339531233131368</v>
      </c>
      <c r="L15" s="450">
        <f t="shared" si="1"/>
        <v>71.570034829068547</v>
      </c>
      <c r="M15" s="450">
        <f t="shared" si="1"/>
        <v>70.603777964535269</v>
      </c>
      <c r="N15" s="450">
        <f t="shared" si="1"/>
        <v>71.44054549531954</v>
      </c>
      <c r="O15" s="450">
        <f t="shared" si="1"/>
        <v>71.331620717413017</v>
      </c>
      <c r="P15" s="450">
        <f t="shared" si="1"/>
        <v>67.055668105911408</v>
      </c>
      <c r="Q15" s="450">
        <f t="shared" si="1"/>
        <v>63.545808129155645</v>
      </c>
      <c r="R15" s="450">
        <f t="shared" si="1"/>
        <v>62.421278570363469</v>
      </c>
      <c r="S15" s="450">
        <f t="shared" si="1"/>
        <v>61.238495468271978</v>
      </c>
      <c r="T15" s="450">
        <f t="shared" si="1"/>
        <v>59.396475251571935</v>
      </c>
      <c r="U15" s="450">
        <f t="shared" si="1"/>
        <v>59.08928673920181</v>
      </c>
      <c r="V15" s="450">
        <f t="shared" si="1"/>
        <v>57.134149040995084</v>
      </c>
      <c r="W15" s="450">
        <f t="shared" si="1"/>
        <v>57.899375002529084</v>
      </c>
      <c r="X15" s="450">
        <f t="shared" si="1"/>
        <v>60.242854024781799</v>
      </c>
      <c r="Y15" s="450">
        <v>60.471224109410173</v>
      </c>
      <c r="Z15" s="450">
        <v>57.620054846660587</v>
      </c>
      <c r="AA15" s="450">
        <v>55.974765762762324</v>
      </c>
      <c r="AB15" s="450">
        <v>54.922372353805407</v>
      </c>
      <c r="AC15" s="450">
        <v>56.793364312429084</v>
      </c>
      <c r="AD15" s="450">
        <v>56.328679549876504</v>
      </c>
      <c r="AE15" s="450">
        <v>53.926424533422079</v>
      </c>
      <c r="AF15" s="450">
        <v>56.779960160885835</v>
      </c>
      <c r="AG15" s="450">
        <v>53.762186539913813</v>
      </c>
      <c r="AH15" s="450">
        <v>53.293706439186217</v>
      </c>
      <c r="AI15" s="450">
        <v>55.260264070531562</v>
      </c>
      <c r="AJ15" s="450">
        <v>57.166246686505339</v>
      </c>
      <c r="AK15" s="450">
        <v>54.470727362722663</v>
      </c>
      <c r="AL15" s="450">
        <v>52.742754771892962</v>
      </c>
    </row>
    <row r="16" spans="1:38" x14ac:dyDescent="0.2">
      <c r="A16" s="457"/>
      <c r="B16" s="457"/>
      <c r="C16" s="167"/>
      <c r="D16" s="167"/>
      <c r="E16" s="167"/>
      <c r="F16" s="167"/>
      <c r="G16" s="167"/>
      <c r="H16" s="167"/>
      <c r="I16" s="167"/>
      <c r="J16" s="167"/>
      <c r="K16" s="458"/>
      <c r="L16" s="458"/>
      <c r="M16" s="458"/>
      <c r="N16" s="458"/>
      <c r="O16" s="458"/>
      <c r="P16" s="457"/>
      <c r="Q16" s="457"/>
      <c r="R16" s="457"/>
      <c r="S16" s="457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</row>
    <row r="17" spans="1:38" x14ac:dyDescent="0.2">
      <c r="A17" s="155" t="s">
        <v>319</v>
      </c>
      <c r="K17" s="27"/>
      <c r="L17" s="27"/>
      <c r="M17" s="27"/>
      <c r="N17" s="27"/>
      <c r="O17" s="27"/>
      <c r="S17" s="445"/>
      <c r="T17" s="445"/>
      <c r="U17" s="445"/>
      <c r="V17" s="445"/>
      <c r="W17" s="445"/>
      <c r="X17" s="445"/>
      <c r="Y17" s="150"/>
      <c r="Z17" s="150"/>
      <c r="AA17" s="150"/>
      <c r="AB17" s="150"/>
      <c r="AC17" s="150"/>
      <c r="AD17" s="150"/>
      <c r="AE17" s="150"/>
      <c r="AF17" s="150"/>
      <c r="AG17" s="150"/>
    </row>
    <row r="18" spans="1:38" x14ac:dyDescent="0.2">
      <c r="C18" s="460" t="s">
        <v>35</v>
      </c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</row>
    <row r="19" spans="1:38" x14ac:dyDescent="0.2">
      <c r="B19" s="461" t="s">
        <v>490</v>
      </c>
      <c r="C19" s="462">
        <v>435.62448000000006</v>
      </c>
      <c r="D19" s="462">
        <v>588.64762999999994</v>
      </c>
      <c r="E19" s="462">
        <v>484.14495000000005</v>
      </c>
      <c r="F19" s="462">
        <v>508.06452999999999</v>
      </c>
      <c r="G19" s="462">
        <v>517.63100400000008</v>
      </c>
      <c r="H19" s="462">
        <v>467.46559703849232</v>
      </c>
      <c r="I19" s="462">
        <v>431.10486591827021</v>
      </c>
      <c r="J19" s="462">
        <v>403.28728183637043</v>
      </c>
      <c r="K19" s="462">
        <v>369.17242490112807</v>
      </c>
      <c r="L19" s="462">
        <v>295.63728416107386</v>
      </c>
      <c r="M19" s="462">
        <v>280.32445888544027</v>
      </c>
      <c r="N19" s="462">
        <v>349.64102165249733</v>
      </c>
      <c r="O19" s="462">
        <v>308.9538101746856</v>
      </c>
      <c r="P19" s="462">
        <v>333.71203812286001</v>
      </c>
      <c r="Q19" s="462">
        <v>296.74399771360851</v>
      </c>
      <c r="R19" s="462">
        <v>271.33090640567752</v>
      </c>
      <c r="S19" s="462">
        <v>295.11725200561295</v>
      </c>
      <c r="T19" s="462">
        <v>363.32316821779131</v>
      </c>
      <c r="U19" s="462">
        <v>386.9280163456574</v>
      </c>
      <c r="V19" s="462">
        <v>529.38443169410539</v>
      </c>
      <c r="W19" s="462">
        <v>532.07593366922777</v>
      </c>
      <c r="X19" s="462">
        <v>537.49761018855622</v>
      </c>
      <c r="Y19" s="462">
        <v>554.6382159879671</v>
      </c>
      <c r="Z19" s="462">
        <v>559.2987348647307</v>
      </c>
      <c r="AA19" s="462">
        <v>501.41205728249997</v>
      </c>
      <c r="AB19" s="462">
        <v>522.45256979530291</v>
      </c>
      <c r="AC19" s="462">
        <v>730.81071513330335</v>
      </c>
      <c r="AD19" s="462">
        <v>776.81588451273365</v>
      </c>
      <c r="AE19" s="462">
        <v>765.0520426304646</v>
      </c>
      <c r="AF19" s="462">
        <v>749.7003557997208</v>
      </c>
      <c r="AG19" s="462">
        <v>730.59248926677344</v>
      </c>
      <c r="AH19" s="462">
        <v>687.94205560939008</v>
      </c>
      <c r="AI19" s="462">
        <v>656.95154369064301</v>
      </c>
      <c r="AJ19" s="462">
        <v>576.96097312764982</v>
      </c>
      <c r="AK19" s="462">
        <v>662.79715138860024</v>
      </c>
      <c r="AL19" s="462">
        <v>584.70135230501785</v>
      </c>
    </row>
    <row r="20" spans="1:38" x14ac:dyDescent="0.2">
      <c r="B20" s="431" t="s">
        <v>333</v>
      </c>
      <c r="C20" s="451">
        <v>2085.5043909999999</v>
      </c>
      <c r="D20" s="451">
        <v>2135.7431879999999</v>
      </c>
      <c r="E20" s="451">
        <v>2181.1981959999998</v>
      </c>
      <c r="F20" s="451">
        <v>2193.5629640000002</v>
      </c>
      <c r="G20" s="451">
        <v>2310.2442030000007</v>
      </c>
      <c r="H20" s="451">
        <v>2191.4668259999994</v>
      </c>
      <c r="I20" s="451">
        <v>2298.8411299999998</v>
      </c>
      <c r="J20" s="451">
        <v>2416.5728160000003</v>
      </c>
      <c r="K20" s="451">
        <v>2486.8369120000002</v>
      </c>
      <c r="L20" s="451">
        <v>2525.1846309999992</v>
      </c>
      <c r="M20" s="451">
        <v>2770.3391399999996</v>
      </c>
      <c r="N20" s="451">
        <v>2674.9896719999992</v>
      </c>
      <c r="O20" s="451">
        <v>2734.8034720000001</v>
      </c>
      <c r="P20" s="451">
        <v>2867.8272029999998</v>
      </c>
      <c r="Q20" s="451">
        <v>2996.1297259999997</v>
      </c>
      <c r="R20" s="451">
        <v>2988.4642380000005</v>
      </c>
      <c r="S20" s="451">
        <v>3187.9754089999997</v>
      </c>
      <c r="T20" s="451">
        <v>3299.310276000002</v>
      </c>
      <c r="U20" s="451">
        <v>3484.1644049999991</v>
      </c>
      <c r="V20" s="451">
        <v>3524.5589249999998</v>
      </c>
      <c r="W20" s="451">
        <v>3339.1925879999985</v>
      </c>
      <c r="X20" s="451">
        <v>3187.6789330000001</v>
      </c>
      <c r="Y20" s="451">
        <v>3241.601154</v>
      </c>
      <c r="Z20" s="451">
        <v>3360.8075050000007</v>
      </c>
      <c r="AA20" s="451">
        <v>4360.6120470000005</v>
      </c>
      <c r="AB20" s="451">
        <v>3835.7705259999993</v>
      </c>
      <c r="AC20" s="451">
        <v>3890.0415569999996</v>
      </c>
      <c r="AD20" s="451">
        <v>3705.099263999999</v>
      </c>
      <c r="AE20" s="451">
        <v>3866.6689360000005</v>
      </c>
      <c r="AF20" s="451">
        <v>4012.6975810000004</v>
      </c>
      <c r="AG20" s="451">
        <v>3660.8032179999991</v>
      </c>
      <c r="AH20" s="451">
        <v>3657.3129609999996</v>
      </c>
      <c r="AI20" s="451">
        <v>3564.0136669999993</v>
      </c>
      <c r="AJ20" s="451">
        <v>3327.2582970000003</v>
      </c>
      <c r="AK20" s="451">
        <v>3276.861382</v>
      </c>
      <c r="AL20" s="451">
        <v>3148.1236389999995</v>
      </c>
    </row>
    <row r="21" spans="1:38" x14ac:dyDescent="0.2">
      <c r="B21" s="431" t="s">
        <v>334</v>
      </c>
      <c r="C21" s="169">
        <v>49.132398999999992</v>
      </c>
      <c r="D21" s="169">
        <v>60.064108999999995</v>
      </c>
      <c r="E21" s="169">
        <v>56.970783999999995</v>
      </c>
      <c r="F21" s="169">
        <v>84.493638999999973</v>
      </c>
      <c r="G21" s="169">
        <v>87.71364699999998</v>
      </c>
      <c r="H21" s="169">
        <v>47.641348999999991</v>
      </c>
      <c r="I21" s="169">
        <v>54.152934000000002</v>
      </c>
      <c r="J21" s="169">
        <v>89.808208999999977</v>
      </c>
      <c r="K21" s="169">
        <v>79.661074999999997</v>
      </c>
      <c r="L21" s="169">
        <v>71.540980999999974</v>
      </c>
      <c r="M21" s="169">
        <v>69.233848999999992</v>
      </c>
      <c r="N21" s="169">
        <v>73.973828000000012</v>
      </c>
      <c r="O21" s="169">
        <v>59.542315999999992</v>
      </c>
      <c r="P21" s="169">
        <v>73.348973999999984</v>
      </c>
      <c r="Q21" s="169">
        <v>69.527548999999993</v>
      </c>
      <c r="R21" s="169">
        <v>78.760619000000005</v>
      </c>
      <c r="S21" s="169">
        <v>105.91375299999997</v>
      </c>
      <c r="T21" s="169">
        <v>120.49134100000001</v>
      </c>
      <c r="U21" s="169">
        <v>177.40504499999994</v>
      </c>
      <c r="V21" s="169">
        <v>147.38813699999994</v>
      </c>
      <c r="W21" s="169">
        <v>128.72421200000005</v>
      </c>
      <c r="X21" s="169">
        <v>153.84423799999996</v>
      </c>
      <c r="Y21" s="169">
        <v>142.93528099999997</v>
      </c>
      <c r="Z21" s="169">
        <v>149.64858100000004</v>
      </c>
      <c r="AA21" s="169">
        <v>110.02537200000002</v>
      </c>
      <c r="AB21" s="169">
        <v>143.09122799999992</v>
      </c>
      <c r="AC21" s="169">
        <v>102.78854300000002</v>
      </c>
      <c r="AD21" s="169">
        <v>130.36416500000001</v>
      </c>
      <c r="AE21" s="169">
        <v>142.12683300000003</v>
      </c>
      <c r="AF21" s="169">
        <v>176.97329999999997</v>
      </c>
      <c r="AG21" s="169">
        <v>156.23130700000002</v>
      </c>
      <c r="AH21" s="169">
        <v>161.54150700000008</v>
      </c>
      <c r="AI21" s="169">
        <v>177.61035300000003</v>
      </c>
      <c r="AJ21" s="169">
        <v>37.047063999999992</v>
      </c>
      <c r="AK21" s="169">
        <v>37.674575000000011</v>
      </c>
      <c r="AL21" s="169">
        <v>36.178005999999996</v>
      </c>
    </row>
    <row r="22" spans="1:38" x14ac:dyDescent="0.2">
      <c r="B22" s="150"/>
      <c r="C22" s="463"/>
      <c r="D22" s="463"/>
      <c r="E22" s="463"/>
      <c r="F22" s="463"/>
      <c r="G22" s="463"/>
      <c r="H22" s="463"/>
      <c r="I22" s="463"/>
      <c r="J22" s="463"/>
      <c r="K22" s="29"/>
      <c r="L22" s="29"/>
      <c r="M22" s="29"/>
      <c r="N22" s="29"/>
      <c r="O22" s="29"/>
    </row>
    <row r="23" spans="1:38" x14ac:dyDescent="0.2">
      <c r="B23" s="156" t="s">
        <v>332</v>
      </c>
      <c r="C23" s="464">
        <f t="shared" ref="C23:X23" si="2">C19+C20-C21</f>
        <v>2471.9964719999998</v>
      </c>
      <c r="D23" s="464">
        <f t="shared" si="2"/>
        <v>2664.3267089999999</v>
      </c>
      <c r="E23" s="464">
        <f t="shared" si="2"/>
        <v>2608.3723619999996</v>
      </c>
      <c r="F23" s="464">
        <f t="shared" si="2"/>
        <v>2617.1338550000005</v>
      </c>
      <c r="G23" s="464">
        <f t="shared" si="2"/>
        <v>2740.1615600000009</v>
      </c>
      <c r="H23" s="464">
        <f t="shared" si="2"/>
        <v>2611.2910740384918</v>
      </c>
      <c r="I23" s="464">
        <f t="shared" si="2"/>
        <v>2675.7930619182698</v>
      </c>
      <c r="J23" s="464">
        <f t="shared" si="2"/>
        <v>2730.0518888363708</v>
      </c>
      <c r="K23" s="464">
        <f t="shared" si="2"/>
        <v>2776.3482619011284</v>
      </c>
      <c r="L23" s="464">
        <f t="shared" si="2"/>
        <v>2749.2809341610728</v>
      </c>
      <c r="M23" s="464">
        <f t="shared" si="2"/>
        <v>2981.4297498854398</v>
      </c>
      <c r="N23" s="464">
        <f t="shared" si="2"/>
        <v>2950.6568656524964</v>
      </c>
      <c r="O23" s="464">
        <f t="shared" si="2"/>
        <v>2984.2149661746857</v>
      </c>
      <c r="P23" s="464">
        <f t="shared" si="2"/>
        <v>3128.19026712286</v>
      </c>
      <c r="Q23" s="464">
        <f t="shared" si="2"/>
        <v>3223.3461747136084</v>
      </c>
      <c r="R23" s="464">
        <f t="shared" si="2"/>
        <v>3181.0345254056779</v>
      </c>
      <c r="S23" s="464">
        <f t="shared" si="2"/>
        <v>3377.1789080056128</v>
      </c>
      <c r="T23" s="464">
        <f t="shared" si="2"/>
        <v>3542.1421032177932</v>
      </c>
      <c r="U23" s="464">
        <f t="shared" si="2"/>
        <v>3693.6873763456565</v>
      </c>
      <c r="V23" s="464">
        <f t="shared" si="2"/>
        <v>3906.5552196941053</v>
      </c>
      <c r="W23" s="464">
        <f t="shared" si="2"/>
        <v>3742.5443096692261</v>
      </c>
      <c r="X23" s="464">
        <f t="shared" si="2"/>
        <v>3571.3323051885563</v>
      </c>
      <c r="Y23" s="464">
        <v>3653.3040889879671</v>
      </c>
      <c r="Z23" s="464">
        <v>3770.4576588647315</v>
      </c>
      <c r="AA23" s="464">
        <v>4751.9987322825</v>
      </c>
      <c r="AB23" s="464">
        <v>4215.1318677953022</v>
      </c>
      <c r="AC23" s="464">
        <v>4518.0637291333032</v>
      </c>
      <c r="AD23" s="454">
        <v>4351.5509835127332</v>
      </c>
      <c r="AE23" s="454">
        <v>4489.5941456304645</v>
      </c>
      <c r="AF23" s="454">
        <v>4585.4246367997212</v>
      </c>
      <c r="AG23" s="454">
        <v>4235.1644002667726</v>
      </c>
      <c r="AH23" s="454">
        <v>4183.7135096093898</v>
      </c>
      <c r="AI23" s="454">
        <v>4043.3548576906423</v>
      </c>
      <c r="AJ23" s="454">
        <v>3867.17220612765</v>
      </c>
      <c r="AK23" s="454">
        <v>3901.9839583886005</v>
      </c>
      <c r="AL23" s="454">
        <v>3696.6469853050171</v>
      </c>
    </row>
    <row r="24" spans="1:38" x14ac:dyDescent="0.2">
      <c r="A24" s="150"/>
      <c r="K24" s="220"/>
      <c r="L24" s="220"/>
      <c r="M24" s="220"/>
      <c r="N24" s="220"/>
      <c r="O24" s="220"/>
      <c r="AD24" s="450"/>
      <c r="AE24" s="450"/>
      <c r="AF24" s="450"/>
      <c r="AG24" s="450"/>
    </row>
    <row r="25" spans="1:38" x14ac:dyDescent="0.2">
      <c r="B25" s="456" t="s">
        <v>491</v>
      </c>
      <c r="C25" s="450">
        <f t="shared" ref="C25:X25" si="3">C19/C23*100</f>
        <v>17.622374664942487</v>
      </c>
      <c r="D25" s="450">
        <f t="shared" si="3"/>
        <v>22.09367297229613</v>
      </c>
      <c r="E25" s="450">
        <f t="shared" si="3"/>
        <v>18.561189999298119</v>
      </c>
      <c r="F25" s="450">
        <f t="shared" si="3"/>
        <v>19.413012789901796</v>
      </c>
      <c r="G25" s="450">
        <f t="shared" si="3"/>
        <v>18.890528629998002</v>
      </c>
      <c r="H25" s="450">
        <f t="shared" si="3"/>
        <v>17.901703938180031</v>
      </c>
      <c r="I25" s="450">
        <f t="shared" si="3"/>
        <v>16.111293210739255</v>
      </c>
      <c r="J25" s="450">
        <f t="shared" si="3"/>
        <v>14.772147133374212</v>
      </c>
      <c r="K25" s="450">
        <f t="shared" si="3"/>
        <v>13.297050300466775</v>
      </c>
      <c r="L25" s="450">
        <f t="shared" si="3"/>
        <v>10.753258442512928</v>
      </c>
      <c r="M25" s="450">
        <f t="shared" si="3"/>
        <v>9.4023499596531366</v>
      </c>
      <c r="N25" s="450">
        <f t="shared" si="3"/>
        <v>11.849599515366863</v>
      </c>
      <c r="O25" s="450">
        <f t="shared" si="3"/>
        <v>10.352934144376263</v>
      </c>
      <c r="P25" s="450">
        <f t="shared" si="3"/>
        <v>10.667894521319839</v>
      </c>
      <c r="Q25" s="450">
        <f t="shared" si="3"/>
        <v>9.2060852799955288</v>
      </c>
      <c r="R25" s="450">
        <f t="shared" si="3"/>
        <v>8.5296435558515231</v>
      </c>
      <c r="S25" s="450">
        <f t="shared" si="3"/>
        <v>8.7385732306344988</v>
      </c>
      <c r="T25" s="450">
        <f t="shared" si="3"/>
        <v>10.257159583962967</v>
      </c>
      <c r="U25" s="450">
        <f t="shared" si="3"/>
        <v>10.475386163527029</v>
      </c>
      <c r="V25" s="450">
        <f t="shared" si="3"/>
        <v>13.55118261288926</v>
      </c>
      <c r="W25" s="450">
        <f t="shared" si="3"/>
        <v>14.216957493183394</v>
      </c>
      <c r="X25" s="450">
        <f t="shared" si="3"/>
        <v>15.050338760346129</v>
      </c>
      <c r="Y25" s="450">
        <v>15.181824520433288</v>
      </c>
      <c r="Z25" s="450">
        <v>14.833709471574682</v>
      </c>
      <c r="AA25" s="450">
        <v>10.551603346949118</v>
      </c>
      <c r="AB25" s="450">
        <v>12.394690989076182</v>
      </c>
      <c r="AC25" s="450">
        <v>16.175307807654455</v>
      </c>
      <c r="AD25" s="450">
        <v>17.851471520291348</v>
      </c>
      <c r="AE25" s="450">
        <v>17.040561302741764</v>
      </c>
      <c r="AF25" s="450">
        <v>16.349638587080886</v>
      </c>
      <c r="AG25" s="450">
        <v>17.250628788359514</v>
      </c>
      <c r="AH25" s="450">
        <v>16.443335664100466</v>
      </c>
      <c r="AI25" s="450">
        <v>16.247684579083916</v>
      </c>
      <c r="AJ25" s="450">
        <v>14.919453863819095</v>
      </c>
      <c r="AK25" s="450">
        <v>16.986157771451094</v>
      </c>
      <c r="AL25" s="450">
        <v>15.817073002354135</v>
      </c>
    </row>
    <row r="26" spans="1:38" ht="13.5" thickBot="1" x14ac:dyDescent="0.25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</row>
    <row r="27" spans="1:38" x14ac:dyDescent="0.2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T27" s="215"/>
      <c r="U27" s="215"/>
    </row>
    <row r="28" spans="1:38" x14ac:dyDescent="0.2">
      <c r="A28" s="239" t="s">
        <v>335</v>
      </c>
      <c r="B28" s="150"/>
      <c r="S28" s="170"/>
      <c r="T28" s="170"/>
      <c r="U28" s="170"/>
      <c r="V28" s="240"/>
    </row>
    <row r="29" spans="1:38" x14ac:dyDescent="0.2">
      <c r="A29" s="175" t="s">
        <v>534</v>
      </c>
      <c r="B29" s="150"/>
      <c r="T29" s="212"/>
    </row>
    <row r="30" spans="1:38" x14ac:dyDescent="0.2">
      <c r="A30" s="156"/>
      <c r="B30" s="150"/>
    </row>
    <row r="40" spans="25:25" x14ac:dyDescent="0.2">
      <c r="Y40" s="158" t="s">
        <v>35</v>
      </c>
    </row>
    <row r="54" spans="26:31" x14ac:dyDescent="0.2">
      <c r="Z54" s="241" t="s">
        <v>356</v>
      </c>
      <c r="AD54" s="242">
        <f>AD25/AC25-1</f>
        <v>0.10362484180014797</v>
      </c>
      <c r="AE54" s="242">
        <f>AE25/AD25-1</f>
        <v>-4.5425399056197691E-2</v>
      </c>
    </row>
    <row r="55" spans="26:31" x14ac:dyDescent="0.2">
      <c r="AD55" s="242"/>
      <c r="AE55" s="242"/>
    </row>
    <row r="56" spans="26:31" x14ac:dyDescent="0.2">
      <c r="AD56" s="242">
        <f>AD23/AC23-1</f>
        <v>-3.6854890856644063E-2</v>
      </c>
      <c r="AE56" s="242">
        <f>AE23/AD23-1</f>
        <v>3.172274957612875E-2</v>
      </c>
    </row>
  </sheetData>
  <printOptions horizontalCentered="1"/>
  <pageMargins left="0.39370078740157483" right="0.39370078740157483" top="0.51181102362204722" bottom="0.51181102362204722" header="0.51181102362204722" footer="0.51181102362204722"/>
  <pageSetup paperSize="9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O47"/>
  <sheetViews>
    <sheetView showGridLines="0" zoomScaleNormal="100" workbookViewId="0">
      <pane xSplit="2" ySplit="6" topLeftCell="AB7" activePane="bottomRight" state="frozen"/>
      <selection activeCell="E13" sqref="E13"/>
      <selection pane="topRight" activeCell="E13" sqref="E13"/>
      <selection pane="bottomLeft" activeCell="E13" sqref="E13"/>
      <selection pane="bottomRight" activeCell="AM2" sqref="AM2"/>
    </sheetView>
  </sheetViews>
  <sheetFormatPr defaultColWidth="7.109375" defaultRowHeight="12.75" x14ac:dyDescent="0.2"/>
  <cols>
    <col min="1" max="1" width="3.21875" style="158" customWidth="1"/>
    <col min="2" max="2" width="20.109375" style="158" customWidth="1"/>
    <col min="3" max="28" width="7.5546875" style="158" customWidth="1"/>
    <col min="29" max="29" width="7.6640625" style="158" bestFit="1" customWidth="1"/>
    <col min="30" max="30" width="7.5546875" style="158" bestFit="1" customWidth="1"/>
    <col min="31" max="31" width="8" style="158" bestFit="1" customWidth="1"/>
    <col min="32" max="32" width="8.6640625" style="158" bestFit="1" customWidth="1"/>
    <col min="33" max="34" width="8.6640625" style="158" customWidth="1"/>
    <col min="35" max="35" width="7.5546875" style="158" customWidth="1"/>
    <col min="36" max="16384" width="7.109375" style="158"/>
  </cols>
  <sheetData>
    <row r="1" spans="1:41" x14ac:dyDescent="0.2">
      <c r="A1" s="156" t="s">
        <v>336</v>
      </c>
      <c r="B1" s="150"/>
      <c r="C1" s="150"/>
      <c r="S1" s="210"/>
      <c r="W1" s="212"/>
      <c r="X1" s="210"/>
      <c r="AG1" s="220"/>
      <c r="AL1" s="220" t="s">
        <v>432</v>
      </c>
      <c r="AM1" s="324" t="str">
        <f>'Notes and Contact Details'!D14</f>
        <v>crops-statistics@defra.gov.uk</v>
      </c>
      <c r="AN1" s="324"/>
    </row>
    <row r="2" spans="1:41" x14ac:dyDescent="0.2">
      <c r="A2" s="211" t="s">
        <v>337</v>
      </c>
      <c r="B2" s="150"/>
      <c r="C2" s="150"/>
      <c r="S2" s="210"/>
      <c r="W2" s="210"/>
      <c r="X2" s="210"/>
    </row>
    <row r="3" spans="1:41" ht="13.5" thickBot="1" x14ac:dyDescent="0.25">
      <c r="A3" s="243" t="s">
        <v>42</v>
      </c>
      <c r="B3" s="150"/>
      <c r="C3" s="150"/>
      <c r="S3" s="210"/>
      <c r="W3" s="210"/>
      <c r="X3" s="210"/>
      <c r="Z3" s="210"/>
    </row>
    <row r="4" spans="1:41" x14ac:dyDescent="0.2">
      <c r="A4" s="151"/>
      <c r="B4" s="151"/>
      <c r="C4" s="151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</row>
    <row r="5" spans="1:41" x14ac:dyDescent="0.2">
      <c r="A5" s="441"/>
      <c r="B5" s="152" t="s">
        <v>36</v>
      </c>
      <c r="C5" s="152">
        <v>1985</v>
      </c>
      <c r="D5" s="160">
        <v>1986</v>
      </c>
      <c r="E5" s="152">
        <v>1987</v>
      </c>
      <c r="F5" s="160">
        <v>1988</v>
      </c>
      <c r="G5" s="152">
        <v>1989</v>
      </c>
      <c r="H5" s="160">
        <v>1990</v>
      </c>
      <c r="I5" s="152">
        <v>1991</v>
      </c>
      <c r="J5" s="160">
        <v>1992</v>
      </c>
      <c r="K5" s="152">
        <v>1993</v>
      </c>
      <c r="L5" s="160">
        <v>1994</v>
      </c>
      <c r="M5" s="152">
        <v>1995</v>
      </c>
      <c r="N5" s="160">
        <v>1996</v>
      </c>
      <c r="O5" s="152">
        <v>1997</v>
      </c>
      <c r="P5" s="160">
        <v>1998</v>
      </c>
      <c r="Q5" s="152">
        <v>1999</v>
      </c>
      <c r="R5" s="160">
        <v>2000</v>
      </c>
      <c r="S5" s="448">
        <v>2001</v>
      </c>
      <c r="T5" s="448">
        <v>2002</v>
      </c>
      <c r="U5" s="448">
        <v>2003</v>
      </c>
      <c r="V5" s="448">
        <v>2004</v>
      </c>
      <c r="W5" s="448">
        <v>2005</v>
      </c>
      <c r="X5" s="448">
        <v>2006</v>
      </c>
      <c r="Y5" s="448">
        <v>2007</v>
      </c>
      <c r="Z5" s="448">
        <v>2008</v>
      </c>
      <c r="AA5" s="448">
        <v>2009</v>
      </c>
      <c r="AB5" s="448">
        <v>2010</v>
      </c>
      <c r="AC5" s="448">
        <v>2011</v>
      </c>
      <c r="AD5" s="448">
        <v>2012</v>
      </c>
      <c r="AE5" s="448">
        <v>2013</v>
      </c>
      <c r="AF5" s="448">
        <v>2014</v>
      </c>
      <c r="AG5" s="448">
        <v>2015</v>
      </c>
      <c r="AH5" s="448">
        <v>2016</v>
      </c>
      <c r="AI5" s="448">
        <v>2017</v>
      </c>
      <c r="AJ5" s="448">
        <v>2018</v>
      </c>
      <c r="AK5" s="448">
        <v>2019</v>
      </c>
      <c r="AL5" s="448">
        <v>2020</v>
      </c>
      <c r="AM5" s="448">
        <v>2021</v>
      </c>
      <c r="AN5" s="448">
        <v>2022</v>
      </c>
      <c r="AO5" s="448">
        <v>2023</v>
      </c>
    </row>
    <row r="6" spans="1:41" ht="13.5" thickBot="1" x14ac:dyDescent="0.25">
      <c r="A6" s="154"/>
      <c r="B6" s="154"/>
      <c r="C6" s="154"/>
      <c r="D6" s="214"/>
      <c r="E6" s="214"/>
      <c r="F6" s="214"/>
      <c r="G6" s="214"/>
      <c r="H6" s="214"/>
      <c r="I6" s="214"/>
      <c r="J6" s="214"/>
      <c r="K6" s="214"/>
      <c r="L6" s="214"/>
      <c r="M6" s="208"/>
      <c r="N6" s="214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 t="s">
        <v>35</v>
      </c>
      <c r="AA6" s="465"/>
      <c r="AB6" s="465"/>
      <c r="AC6" s="465"/>
      <c r="AD6" s="465"/>
      <c r="AE6" s="465"/>
      <c r="AF6" s="237"/>
      <c r="AG6" s="237"/>
      <c r="AH6" s="466"/>
      <c r="AI6" s="466"/>
      <c r="AJ6" s="466"/>
      <c r="AK6" s="466"/>
      <c r="AL6" s="466"/>
      <c r="AM6" s="466"/>
      <c r="AN6" s="466"/>
      <c r="AO6" s="466"/>
    </row>
    <row r="7" spans="1:41" x14ac:dyDescent="0.2">
      <c r="A7" s="155" t="s">
        <v>318</v>
      </c>
      <c r="B7" s="150"/>
      <c r="C7" s="18" t="s">
        <v>35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44"/>
      <c r="AB7" s="44"/>
      <c r="AC7" s="44"/>
      <c r="AD7" s="44"/>
      <c r="AE7" s="44"/>
      <c r="AF7" s="44"/>
      <c r="AG7" s="44"/>
      <c r="AH7" s="44"/>
      <c r="AI7" s="44"/>
    </row>
    <row r="8" spans="1:41" x14ac:dyDescent="0.2">
      <c r="B8" s="150"/>
      <c r="C8" s="442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27"/>
      <c r="O8" s="27"/>
      <c r="P8" s="27"/>
      <c r="Q8" s="27"/>
      <c r="R8" s="27"/>
    </row>
    <row r="9" spans="1:41" x14ac:dyDescent="0.2">
      <c r="A9" s="156"/>
      <c r="B9" s="467" t="s">
        <v>338</v>
      </c>
      <c r="C9" s="195">
        <v>477.11228097751001</v>
      </c>
      <c r="D9" s="195">
        <v>446.01400820141419</v>
      </c>
      <c r="E9" s="195">
        <v>542.14751247067943</v>
      </c>
      <c r="F9" s="195">
        <v>577.02355500005081</v>
      </c>
      <c r="G9" s="195">
        <v>613.03324038861717</v>
      </c>
      <c r="H9" s="195">
        <v>654.94130049634452</v>
      </c>
      <c r="I9" s="195">
        <v>638.24955058059618</v>
      </c>
      <c r="J9" s="195">
        <v>615.8521289781462</v>
      </c>
      <c r="K9" s="195">
        <v>596.53572028303836</v>
      </c>
      <c r="L9" s="195">
        <v>684.33787527227298</v>
      </c>
      <c r="M9" s="195">
        <v>725.10499049682289</v>
      </c>
      <c r="N9" s="195">
        <v>713.3250101041607</v>
      </c>
      <c r="O9" s="195">
        <v>637.78230672261054</v>
      </c>
      <c r="P9" s="195">
        <v>664.45710896971741</v>
      </c>
      <c r="Q9" s="195">
        <v>645.53572216953944</v>
      </c>
      <c r="R9" s="195">
        <v>573.3103672797406</v>
      </c>
      <c r="S9" s="195">
        <v>624.99084901622052</v>
      </c>
      <c r="T9" s="195">
        <v>558.43617027640414</v>
      </c>
      <c r="U9" s="195">
        <v>625.12248918750254</v>
      </c>
      <c r="V9" s="195">
        <v>603.132429865429</v>
      </c>
      <c r="W9" s="195">
        <v>668.51502491694805</v>
      </c>
      <c r="X9" s="195">
        <v>744.8415158090819</v>
      </c>
      <c r="Y9" s="195">
        <v>796.74710802439245</v>
      </c>
      <c r="Z9" s="195">
        <v>814.1645790110781</v>
      </c>
      <c r="AA9" s="195">
        <v>816.83392730038713</v>
      </c>
      <c r="AB9" s="195">
        <v>931.75140627518624</v>
      </c>
      <c r="AC9" s="195">
        <v>911.79060553881686</v>
      </c>
      <c r="AD9" s="195">
        <v>935.14908670040404</v>
      </c>
      <c r="AE9" s="195">
        <v>988.06200031655976</v>
      </c>
      <c r="AF9" s="195">
        <v>909.72848666572816</v>
      </c>
      <c r="AG9" s="195">
        <v>952.58875167104281</v>
      </c>
      <c r="AH9" s="195">
        <v>1035.4552513386025</v>
      </c>
      <c r="AI9" s="195">
        <v>1094.4043530791005</v>
      </c>
      <c r="AJ9" s="195">
        <v>1106.3908891015631</v>
      </c>
      <c r="AK9" s="195">
        <v>1178.4093083591974</v>
      </c>
      <c r="AL9" s="195">
        <v>1312.4510180550803</v>
      </c>
      <c r="AM9" s="195">
        <v>1294.6707334758785</v>
      </c>
      <c r="AN9" s="195">
        <v>1331.1813466880371</v>
      </c>
      <c r="AO9" s="195">
        <v>1486.3779225363187</v>
      </c>
    </row>
    <row r="10" spans="1:41" x14ac:dyDescent="0.2">
      <c r="A10" s="150"/>
      <c r="B10" s="467" t="s">
        <v>339</v>
      </c>
      <c r="C10" s="195">
        <v>254.77700000000002</v>
      </c>
      <c r="D10" s="195">
        <v>275.53799999999995</v>
      </c>
      <c r="E10" s="195">
        <v>308.793251</v>
      </c>
      <c r="F10" s="195">
        <v>314.17722578738511</v>
      </c>
      <c r="G10" s="195">
        <v>316.01874967463567</v>
      </c>
      <c r="H10" s="195">
        <v>366.55116655826924</v>
      </c>
      <c r="I10" s="195">
        <v>342.14375575691071</v>
      </c>
      <c r="J10" s="195">
        <v>320.89878713412793</v>
      </c>
      <c r="K10" s="195">
        <v>318.23012337745428</v>
      </c>
      <c r="L10" s="195">
        <v>313.66775587676233</v>
      </c>
      <c r="M10" s="195">
        <v>336.35430433761377</v>
      </c>
      <c r="N10" s="195">
        <v>362.8778113649297</v>
      </c>
      <c r="O10" s="195">
        <v>319.45240760048409</v>
      </c>
      <c r="P10" s="195">
        <v>320.29162697242555</v>
      </c>
      <c r="Q10" s="195">
        <v>311.93743128508669</v>
      </c>
      <c r="R10" s="195">
        <v>313.38841192441157</v>
      </c>
      <c r="S10" s="195">
        <v>304.69355441945362</v>
      </c>
      <c r="T10" s="195">
        <v>286.95183960331002</v>
      </c>
      <c r="U10" s="195">
        <v>279.87695509759453</v>
      </c>
      <c r="V10" s="195">
        <v>235.87617467078738</v>
      </c>
      <c r="W10" s="195">
        <v>247.54245777041237</v>
      </c>
      <c r="X10" s="195">
        <v>258.87448341227599</v>
      </c>
      <c r="Y10" s="195">
        <v>263.32384469492354</v>
      </c>
      <c r="Z10" s="195">
        <v>279.74786155076555</v>
      </c>
      <c r="AA10" s="195">
        <v>277.88975394282676</v>
      </c>
      <c r="AB10" s="195">
        <v>330.26241846429622</v>
      </c>
      <c r="AC10" s="195">
        <v>308.23286286639313</v>
      </c>
      <c r="AD10" s="195">
        <v>319.72130182116496</v>
      </c>
      <c r="AE10" s="195">
        <v>334.07242260874472</v>
      </c>
      <c r="AF10" s="195">
        <v>347.01917367930633</v>
      </c>
      <c r="AG10" s="195">
        <v>365.31363877944261</v>
      </c>
      <c r="AH10" s="195">
        <v>333.80915871153729</v>
      </c>
      <c r="AI10" s="195">
        <v>332.38766740401388</v>
      </c>
      <c r="AJ10" s="195">
        <v>333.13761685918337</v>
      </c>
      <c r="AK10" s="195">
        <v>350.34047753781141</v>
      </c>
      <c r="AL10" s="195">
        <v>363.99584368328192</v>
      </c>
      <c r="AM10" s="195">
        <v>388.03241594472115</v>
      </c>
      <c r="AN10" s="195">
        <v>360.83246381459168</v>
      </c>
      <c r="AO10" s="195">
        <v>374.01564133634042</v>
      </c>
    </row>
    <row r="11" spans="1:41" x14ac:dyDescent="0.2">
      <c r="B11" s="15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</row>
    <row r="12" spans="1:41" x14ac:dyDescent="0.2">
      <c r="A12" s="150"/>
      <c r="B12" s="156" t="s">
        <v>340</v>
      </c>
      <c r="C12" s="172">
        <f t="shared" ref="C12:AA12" si="0">SUM(C9:C10)</f>
        <v>731.88928097751</v>
      </c>
      <c r="D12" s="172">
        <f t="shared" si="0"/>
        <v>721.55200820141408</v>
      </c>
      <c r="E12" s="172">
        <f t="shared" si="0"/>
        <v>850.94076347067949</v>
      </c>
      <c r="F12" s="172">
        <f t="shared" si="0"/>
        <v>891.20078078743586</v>
      </c>
      <c r="G12" s="172">
        <f t="shared" si="0"/>
        <v>929.05199006325279</v>
      </c>
      <c r="H12" s="172">
        <f t="shared" si="0"/>
        <v>1021.4924670546138</v>
      </c>
      <c r="I12" s="172">
        <f t="shared" si="0"/>
        <v>980.39330633750683</v>
      </c>
      <c r="J12" s="172">
        <f t="shared" si="0"/>
        <v>936.75091611227413</v>
      </c>
      <c r="K12" s="172">
        <f t="shared" si="0"/>
        <v>914.76584366049269</v>
      </c>
      <c r="L12" s="172">
        <f t="shared" si="0"/>
        <v>998.00563114903525</v>
      </c>
      <c r="M12" s="172">
        <f t="shared" si="0"/>
        <v>1061.4592948344366</v>
      </c>
      <c r="N12" s="172">
        <f t="shared" si="0"/>
        <v>1076.2028214690904</v>
      </c>
      <c r="O12" s="172">
        <f t="shared" si="0"/>
        <v>957.23471432309464</v>
      </c>
      <c r="P12" s="172">
        <f t="shared" si="0"/>
        <v>984.74873594214296</v>
      </c>
      <c r="Q12" s="172">
        <f t="shared" si="0"/>
        <v>957.47315345462607</v>
      </c>
      <c r="R12" s="172">
        <f t="shared" si="0"/>
        <v>886.69877920415217</v>
      </c>
      <c r="S12" s="172">
        <f t="shared" si="0"/>
        <v>929.68440343567408</v>
      </c>
      <c r="T12" s="172">
        <f t="shared" si="0"/>
        <v>845.38800987971422</v>
      </c>
      <c r="U12" s="172">
        <f t="shared" si="0"/>
        <v>904.99944428509707</v>
      </c>
      <c r="V12" s="172">
        <f t="shared" si="0"/>
        <v>839.00860453621635</v>
      </c>
      <c r="W12" s="172">
        <f t="shared" si="0"/>
        <v>916.05748268736045</v>
      </c>
      <c r="X12" s="172">
        <f t="shared" si="0"/>
        <v>1003.7159992213578</v>
      </c>
      <c r="Y12" s="172">
        <f t="shared" si="0"/>
        <v>1060.070952719316</v>
      </c>
      <c r="Z12" s="172">
        <f t="shared" si="0"/>
        <v>1093.9124405618436</v>
      </c>
      <c r="AA12" s="172">
        <f t="shared" si="0"/>
        <v>1094.7236812432138</v>
      </c>
      <c r="AB12" s="172">
        <v>1262.0138247394825</v>
      </c>
      <c r="AC12" s="172">
        <v>1220.02346840521</v>
      </c>
      <c r="AD12" s="172">
        <v>1254.8703885215691</v>
      </c>
      <c r="AE12" s="172">
        <v>1322.1344229253045</v>
      </c>
      <c r="AF12" s="172">
        <v>1256.7476603450345</v>
      </c>
      <c r="AG12" s="172">
        <v>1317.9023904504854</v>
      </c>
      <c r="AH12" s="172">
        <v>1369.2644100501398</v>
      </c>
      <c r="AI12" s="172">
        <v>1426.7920204831144</v>
      </c>
      <c r="AJ12" s="172">
        <v>1439.5285059607463</v>
      </c>
      <c r="AK12" s="172">
        <v>1528.7497858970089</v>
      </c>
      <c r="AL12" s="172">
        <v>1676.4468617383623</v>
      </c>
      <c r="AM12" s="172">
        <v>1682.7031494205996</v>
      </c>
      <c r="AN12" s="172">
        <v>1692.0138105026288</v>
      </c>
      <c r="AO12" s="172">
        <v>1860.3935638726591</v>
      </c>
    </row>
    <row r="13" spans="1:41" x14ac:dyDescent="0.2">
      <c r="A13" s="457"/>
      <c r="B13" s="468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</row>
    <row r="14" spans="1:41" x14ac:dyDescent="0.2">
      <c r="A14" s="155" t="s">
        <v>319</v>
      </c>
      <c r="B14" s="150"/>
      <c r="C14" s="18"/>
      <c r="D14" s="18"/>
      <c r="E14" s="18"/>
      <c r="F14" s="17"/>
      <c r="G14" s="17"/>
      <c r="H14" s="17"/>
      <c r="I14" s="17"/>
      <c r="J14" s="17"/>
      <c r="K14" s="17"/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">
      <c r="B15" s="150"/>
      <c r="C15" s="20" t="s">
        <v>35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</row>
    <row r="16" spans="1:41" x14ac:dyDescent="0.2">
      <c r="A16" s="150"/>
      <c r="B16" s="467" t="s">
        <v>341</v>
      </c>
      <c r="C16" s="451">
        <v>210.154</v>
      </c>
      <c r="D16" s="451">
        <v>232.83699999999999</v>
      </c>
      <c r="E16" s="451">
        <v>223.40899999999999</v>
      </c>
      <c r="F16" s="451">
        <v>235.99850059462767</v>
      </c>
      <c r="G16" s="451">
        <v>260.00152513820728</v>
      </c>
      <c r="H16" s="451">
        <v>267.75183544778019</v>
      </c>
      <c r="I16" s="451">
        <v>282.05881600806021</v>
      </c>
      <c r="J16" s="451">
        <v>268.87978474077045</v>
      </c>
      <c r="K16" s="451">
        <v>271.47766199587022</v>
      </c>
      <c r="L16" s="451">
        <v>246.62060978443486</v>
      </c>
      <c r="M16" s="451">
        <v>265.09145233538618</v>
      </c>
      <c r="N16" s="451">
        <v>277.93881250663696</v>
      </c>
      <c r="O16" s="451">
        <v>220.50422601098956</v>
      </c>
      <c r="P16" s="451">
        <v>226.69106733961075</v>
      </c>
      <c r="Q16" s="451">
        <v>254.05846515660653</v>
      </c>
      <c r="R16" s="451">
        <v>217.61451390722644</v>
      </c>
      <c r="S16" s="451">
        <v>220.94807932407133</v>
      </c>
      <c r="T16" s="451">
        <v>235.94571479500814</v>
      </c>
      <c r="U16" s="451">
        <v>276.06902491824081</v>
      </c>
      <c r="V16" s="451">
        <v>267.93258476564404</v>
      </c>
      <c r="W16" s="451">
        <v>352.47705829775947</v>
      </c>
      <c r="X16" s="451">
        <v>357.07475213389966</v>
      </c>
      <c r="Y16" s="451">
        <v>424.12704919849148</v>
      </c>
      <c r="Z16" s="451">
        <v>492.27965223282411</v>
      </c>
      <c r="AA16" s="451">
        <v>519.88702126116164</v>
      </c>
      <c r="AB16" s="451">
        <v>539.68261806217765</v>
      </c>
      <c r="AC16" s="451">
        <v>555.46745869845552</v>
      </c>
      <c r="AD16" s="451">
        <v>523.87424208918117</v>
      </c>
      <c r="AE16" s="451">
        <v>520.76399042745834</v>
      </c>
      <c r="AF16" s="451">
        <v>579.0215807808604</v>
      </c>
      <c r="AG16" s="451">
        <v>643.91541303742906</v>
      </c>
      <c r="AH16" s="451">
        <v>640.40529343260505</v>
      </c>
      <c r="AI16" s="451">
        <v>692.22599227123794</v>
      </c>
      <c r="AJ16" s="451">
        <v>739.81878162370845</v>
      </c>
      <c r="AK16" s="451">
        <v>849.64369033564583</v>
      </c>
      <c r="AL16" s="451">
        <v>993.18245244590719</v>
      </c>
      <c r="AM16" s="451">
        <v>867.91320450849548</v>
      </c>
      <c r="AN16" s="451">
        <v>957.97280678340826</v>
      </c>
      <c r="AO16" s="451">
        <v>989.3605066833976</v>
      </c>
    </row>
    <row r="17" spans="1:41" x14ac:dyDescent="0.2">
      <c r="A17" s="150"/>
      <c r="B17" s="467" t="s">
        <v>342</v>
      </c>
      <c r="C17" s="470">
        <v>0.25600000000000001</v>
      </c>
      <c r="D17" s="470">
        <v>0.26100000000000001</v>
      </c>
      <c r="E17" s="470">
        <v>0.23200000000000001</v>
      </c>
      <c r="F17" s="470">
        <v>0.26200000000000007</v>
      </c>
      <c r="G17" s="470">
        <v>0.17299999999999999</v>
      </c>
      <c r="H17" s="470">
        <v>0.3761666666666667</v>
      </c>
      <c r="I17" s="470">
        <v>0.86499999999999999</v>
      </c>
      <c r="J17" s="470">
        <v>1.2798387096774195</v>
      </c>
      <c r="K17" s="470">
        <v>2.2873902439024389</v>
      </c>
      <c r="L17" s="470">
        <v>3.1960000000000002</v>
      </c>
      <c r="M17" s="470">
        <v>3.722</v>
      </c>
      <c r="N17" s="470">
        <v>7.585</v>
      </c>
      <c r="O17" s="470">
        <v>7.7288000000000006</v>
      </c>
      <c r="P17" s="470">
        <v>7.5840969999999999</v>
      </c>
      <c r="Q17" s="470">
        <v>11.69045</v>
      </c>
      <c r="R17" s="470">
        <v>12.546434999999999</v>
      </c>
      <c r="S17" s="470">
        <v>16.728639999999999</v>
      </c>
      <c r="T17" s="470">
        <v>23.57376</v>
      </c>
      <c r="U17" s="470">
        <v>32.79618</v>
      </c>
      <c r="V17" s="470">
        <v>38.294499999999999</v>
      </c>
      <c r="W17" s="470">
        <v>31.016650000000002</v>
      </c>
      <c r="X17" s="470">
        <v>32.031549999999996</v>
      </c>
      <c r="Y17" s="470">
        <v>35.715574999999994</v>
      </c>
      <c r="Z17" s="470">
        <v>39.477899999999998</v>
      </c>
      <c r="AA17" s="470">
        <v>39.151199999999996</v>
      </c>
      <c r="AB17" s="470">
        <v>40.673839999999998</v>
      </c>
      <c r="AC17" s="470">
        <v>44.089118888888883</v>
      </c>
      <c r="AD17" s="470">
        <v>50.222000000000001</v>
      </c>
      <c r="AE17" s="470">
        <v>54.713000000000001</v>
      </c>
      <c r="AF17" s="470">
        <v>55.301499999999997</v>
      </c>
      <c r="AG17" s="470">
        <v>51.319000000000003</v>
      </c>
      <c r="AH17" s="470">
        <v>52.7179</v>
      </c>
      <c r="AI17" s="470">
        <v>53.648999999999994</v>
      </c>
      <c r="AJ17" s="470">
        <v>60.544799999999995</v>
      </c>
      <c r="AK17" s="470">
        <v>53.41292</v>
      </c>
      <c r="AL17" s="470">
        <v>51.403474999999993</v>
      </c>
      <c r="AM17" s="470">
        <v>54.057600000000001</v>
      </c>
      <c r="AN17" s="470">
        <v>58.717000000000006</v>
      </c>
      <c r="AO17" s="470">
        <v>58.552</v>
      </c>
    </row>
    <row r="18" spans="1:41" x14ac:dyDescent="0.2">
      <c r="B18" s="150"/>
    </row>
    <row r="19" spans="1:41" x14ac:dyDescent="0.2">
      <c r="A19" s="150"/>
      <c r="B19" s="155" t="s">
        <v>320</v>
      </c>
      <c r="C19" s="455">
        <f t="shared" ref="C19:AA19" si="1">SUM(C16:C17)</f>
        <v>210.41</v>
      </c>
      <c r="D19" s="455">
        <f t="shared" si="1"/>
        <v>233.09799999999998</v>
      </c>
      <c r="E19" s="455">
        <f t="shared" si="1"/>
        <v>223.64099999999999</v>
      </c>
      <c r="F19" s="455">
        <f t="shared" si="1"/>
        <v>236.26050059462767</v>
      </c>
      <c r="G19" s="455">
        <f t="shared" si="1"/>
        <v>260.17452513820729</v>
      </c>
      <c r="H19" s="455">
        <f t="shared" si="1"/>
        <v>268.12800211444687</v>
      </c>
      <c r="I19" s="455">
        <f t="shared" si="1"/>
        <v>282.92381600806021</v>
      </c>
      <c r="J19" s="455">
        <f t="shared" si="1"/>
        <v>270.15962345044784</v>
      </c>
      <c r="K19" s="455">
        <f t="shared" si="1"/>
        <v>273.76505223977267</v>
      </c>
      <c r="L19" s="455">
        <f t="shared" si="1"/>
        <v>249.81660978443486</v>
      </c>
      <c r="M19" s="455">
        <f t="shared" si="1"/>
        <v>268.81345233538616</v>
      </c>
      <c r="N19" s="455">
        <f t="shared" si="1"/>
        <v>285.52381250663694</v>
      </c>
      <c r="O19" s="455">
        <f t="shared" si="1"/>
        <v>228.23302601098956</v>
      </c>
      <c r="P19" s="455">
        <f t="shared" si="1"/>
        <v>234.27516433961074</v>
      </c>
      <c r="Q19" s="455">
        <f t="shared" si="1"/>
        <v>265.74891515660653</v>
      </c>
      <c r="R19" s="455">
        <f t="shared" si="1"/>
        <v>230.16094890722644</v>
      </c>
      <c r="S19" s="455">
        <f t="shared" si="1"/>
        <v>237.67671932407131</v>
      </c>
      <c r="T19" s="455">
        <f t="shared" si="1"/>
        <v>259.51947479500814</v>
      </c>
      <c r="U19" s="455">
        <f t="shared" si="1"/>
        <v>308.86520491824081</v>
      </c>
      <c r="V19" s="455">
        <f t="shared" si="1"/>
        <v>306.22708476564401</v>
      </c>
      <c r="W19" s="455">
        <f t="shared" si="1"/>
        <v>383.4937082977595</v>
      </c>
      <c r="X19" s="455">
        <f t="shared" si="1"/>
        <v>389.10630213389965</v>
      </c>
      <c r="Y19" s="455">
        <f t="shared" si="1"/>
        <v>459.84262419849148</v>
      </c>
      <c r="Z19" s="455">
        <f t="shared" si="1"/>
        <v>531.75755223282408</v>
      </c>
      <c r="AA19" s="455">
        <f t="shared" si="1"/>
        <v>559.03822126116165</v>
      </c>
      <c r="AB19" s="455">
        <v>580.35645806217769</v>
      </c>
      <c r="AC19" s="455">
        <v>599.55657758734435</v>
      </c>
      <c r="AD19" s="455">
        <v>574.09624208918115</v>
      </c>
      <c r="AE19" s="455">
        <v>575.4769904274583</v>
      </c>
      <c r="AF19" s="455">
        <v>634.32308078086044</v>
      </c>
      <c r="AG19" s="455">
        <v>695.23441303742902</v>
      </c>
      <c r="AH19" s="455">
        <v>693.12319343260504</v>
      </c>
      <c r="AI19" s="455">
        <v>745.87499227123794</v>
      </c>
      <c r="AJ19" s="455">
        <v>800.36358162370846</v>
      </c>
      <c r="AK19" s="455">
        <v>903.05661033564581</v>
      </c>
      <c r="AL19" s="455">
        <v>1044.5859274459071</v>
      </c>
      <c r="AM19" s="455">
        <v>921.97080450849546</v>
      </c>
      <c r="AN19" s="455">
        <v>1016.6898067834082</v>
      </c>
      <c r="AO19" s="455">
        <v>1047.9125066833976</v>
      </c>
    </row>
    <row r="20" spans="1:41" x14ac:dyDescent="0.2">
      <c r="A20" s="471"/>
      <c r="B20" s="150"/>
    </row>
    <row r="21" spans="1:41" x14ac:dyDescent="0.2">
      <c r="A21" s="156" t="s">
        <v>321</v>
      </c>
      <c r="B21" s="150"/>
      <c r="C21" s="172">
        <f>SUM(C12+C19)</f>
        <v>942.29928097750997</v>
      </c>
      <c r="D21" s="172">
        <f t="shared" ref="D21:AA21" si="2">SUM(D12+D19)</f>
        <v>954.65000820141404</v>
      </c>
      <c r="E21" s="172">
        <f t="shared" si="2"/>
        <v>1074.5817634706796</v>
      </c>
      <c r="F21" s="172">
        <f t="shared" si="2"/>
        <v>1127.4612813820636</v>
      </c>
      <c r="G21" s="172">
        <f t="shared" si="2"/>
        <v>1189.2265152014602</v>
      </c>
      <c r="H21" s="172">
        <f t="shared" si="2"/>
        <v>1289.6204691690607</v>
      </c>
      <c r="I21" s="172">
        <f t="shared" si="2"/>
        <v>1263.317122345567</v>
      </c>
      <c r="J21" s="172">
        <f t="shared" si="2"/>
        <v>1206.9105395627221</v>
      </c>
      <c r="K21" s="172">
        <f t="shared" si="2"/>
        <v>1188.5308959002655</v>
      </c>
      <c r="L21" s="172">
        <f t="shared" si="2"/>
        <v>1247.8222409334701</v>
      </c>
      <c r="M21" s="172">
        <f t="shared" si="2"/>
        <v>1330.2727471698227</v>
      </c>
      <c r="N21" s="172">
        <f t="shared" si="2"/>
        <v>1361.7266339757273</v>
      </c>
      <c r="O21" s="172">
        <f t="shared" si="2"/>
        <v>1185.4677403340843</v>
      </c>
      <c r="P21" s="172">
        <f t="shared" si="2"/>
        <v>1219.0239002817536</v>
      </c>
      <c r="Q21" s="172">
        <f t="shared" si="2"/>
        <v>1223.2220686112325</v>
      </c>
      <c r="R21" s="172">
        <f t="shared" si="2"/>
        <v>1116.8597281113787</v>
      </c>
      <c r="S21" s="172">
        <f t="shared" si="2"/>
        <v>1167.3611227597453</v>
      </c>
      <c r="T21" s="172">
        <f t="shared" si="2"/>
        <v>1104.9074846747224</v>
      </c>
      <c r="U21" s="172">
        <f t="shared" si="2"/>
        <v>1213.8646492033379</v>
      </c>
      <c r="V21" s="172">
        <f t="shared" si="2"/>
        <v>1145.2356893018605</v>
      </c>
      <c r="W21" s="172">
        <f t="shared" si="2"/>
        <v>1299.55119098512</v>
      </c>
      <c r="X21" s="172">
        <f t="shared" si="2"/>
        <v>1392.8223013552574</v>
      </c>
      <c r="Y21" s="172">
        <f t="shared" si="2"/>
        <v>1519.9135769178074</v>
      </c>
      <c r="Z21" s="172">
        <f t="shared" si="2"/>
        <v>1625.6699927946677</v>
      </c>
      <c r="AA21" s="172">
        <f t="shared" si="2"/>
        <v>1653.7619025043755</v>
      </c>
      <c r="AB21" s="172">
        <v>1842.3702828016603</v>
      </c>
      <c r="AC21" s="172">
        <v>1819.5800459925545</v>
      </c>
      <c r="AD21" s="172">
        <v>1828.9666306107501</v>
      </c>
      <c r="AE21" s="172">
        <v>1897.6114133527628</v>
      </c>
      <c r="AF21" s="172">
        <v>1891.070741125895</v>
      </c>
      <c r="AG21" s="172">
        <v>2013.1368034879144</v>
      </c>
      <c r="AH21" s="172">
        <v>2062.3876034827449</v>
      </c>
      <c r="AI21" s="172">
        <v>2172.6670127543521</v>
      </c>
      <c r="AJ21" s="172">
        <v>2239.8920875844547</v>
      </c>
      <c r="AK21" s="172">
        <v>2431.8063962326546</v>
      </c>
      <c r="AL21" s="172">
        <v>2721.0327891842694</v>
      </c>
      <c r="AM21" s="172">
        <v>2604.6739539290952</v>
      </c>
      <c r="AN21" s="172">
        <v>2708.7036172860371</v>
      </c>
      <c r="AO21" s="172">
        <v>2908.3060705560565</v>
      </c>
    </row>
    <row r="22" spans="1:41" ht="13.5" thickBot="1" x14ac:dyDescent="0.25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</row>
    <row r="23" spans="1:41" x14ac:dyDescent="0.2">
      <c r="A23" s="150"/>
      <c r="B23" s="150"/>
      <c r="C23" s="150"/>
      <c r="X23" s="215"/>
      <c r="Y23" s="215"/>
    </row>
    <row r="24" spans="1:41" x14ac:dyDescent="0.2">
      <c r="A24" s="156" t="s">
        <v>343</v>
      </c>
      <c r="B24" s="150"/>
      <c r="C24" s="150"/>
      <c r="S24" s="210"/>
      <c r="U24" s="210"/>
      <c r="W24" s="210"/>
      <c r="X24" s="210"/>
      <c r="AB24" s="452"/>
      <c r="AC24" s="452"/>
      <c r="AD24" s="452"/>
      <c r="AE24" s="452"/>
      <c r="AF24" s="452"/>
      <c r="AG24" s="452"/>
      <c r="AH24" s="452"/>
      <c r="AI24" s="452"/>
    </row>
    <row r="25" spans="1:41" x14ac:dyDescent="0.2">
      <c r="A25" s="211" t="s">
        <v>344</v>
      </c>
      <c r="B25" s="150"/>
      <c r="C25" s="150"/>
      <c r="S25" s="210"/>
      <c r="U25" s="210"/>
      <c r="W25" s="210"/>
      <c r="X25" s="210"/>
    </row>
    <row r="26" spans="1:41" ht="13.5" thickBot="1" x14ac:dyDescent="0.25">
      <c r="A26" s="243" t="s">
        <v>42</v>
      </c>
      <c r="B26" s="150"/>
      <c r="P26" s="210"/>
      <c r="R26" s="210"/>
      <c r="T26" s="210"/>
      <c r="U26" s="210"/>
      <c r="W26" s="210"/>
      <c r="AE26" s="221"/>
      <c r="AF26" s="221"/>
    </row>
    <row r="27" spans="1:41" x14ac:dyDescent="0.2">
      <c r="A27" s="151"/>
      <c r="B27" s="151"/>
      <c r="C27" s="151"/>
      <c r="D27" s="151"/>
      <c r="E27" s="151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472"/>
      <c r="AF27" s="448"/>
      <c r="AG27" s="213"/>
      <c r="AH27" s="213"/>
      <c r="AI27" s="213"/>
      <c r="AJ27" s="213"/>
      <c r="AK27" s="213"/>
      <c r="AL27" s="213"/>
      <c r="AM27" s="213"/>
      <c r="AN27" s="213"/>
      <c r="AO27" s="213"/>
    </row>
    <row r="28" spans="1:41" x14ac:dyDescent="0.2">
      <c r="A28" s="441"/>
      <c r="B28" s="152" t="s">
        <v>36</v>
      </c>
      <c r="C28" s="441"/>
      <c r="D28" s="441"/>
      <c r="E28" s="441"/>
      <c r="F28" s="160">
        <v>1988</v>
      </c>
      <c r="G28" s="152">
        <v>1989</v>
      </c>
      <c r="H28" s="160">
        <v>1990</v>
      </c>
      <c r="I28" s="152">
        <v>1991</v>
      </c>
      <c r="J28" s="160">
        <v>1992</v>
      </c>
      <c r="K28" s="152">
        <v>1993</v>
      </c>
      <c r="L28" s="160">
        <v>1994</v>
      </c>
      <c r="M28" s="152">
        <v>1995</v>
      </c>
      <c r="N28" s="160">
        <v>1996</v>
      </c>
      <c r="O28" s="152">
        <v>1997</v>
      </c>
      <c r="P28" s="160">
        <v>1998</v>
      </c>
      <c r="Q28" s="152">
        <v>1999</v>
      </c>
      <c r="R28" s="160">
        <v>2000</v>
      </c>
      <c r="S28" s="448">
        <v>2001</v>
      </c>
      <c r="T28" s="448">
        <v>2002</v>
      </c>
      <c r="U28" s="448">
        <v>2003</v>
      </c>
      <c r="V28" s="448">
        <v>2004</v>
      </c>
      <c r="W28" s="448">
        <v>2005</v>
      </c>
      <c r="X28" s="448">
        <v>2006</v>
      </c>
      <c r="Y28" s="448">
        <v>2007</v>
      </c>
      <c r="Z28" s="448">
        <v>2008</v>
      </c>
      <c r="AA28" s="448">
        <v>2009</v>
      </c>
      <c r="AB28" s="448">
        <v>2010</v>
      </c>
      <c r="AC28" s="448">
        <v>2011</v>
      </c>
      <c r="AD28" s="448">
        <v>2012</v>
      </c>
      <c r="AE28" s="448">
        <v>2013</v>
      </c>
      <c r="AF28" s="448">
        <v>2014</v>
      </c>
      <c r="AG28" s="448">
        <v>2015</v>
      </c>
      <c r="AH28" s="448">
        <v>2016</v>
      </c>
      <c r="AI28" s="448">
        <v>2017</v>
      </c>
      <c r="AJ28" s="448">
        <v>2018</v>
      </c>
      <c r="AK28" s="448">
        <v>2019</v>
      </c>
      <c r="AL28" s="448">
        <v>2020</v>
      </c>
      <c r="AM28" s="448">
        <v>2021</v>
      </c>
      <c r="AN28" s="448">
        <v>2022</v>
      </c>
      <c r="AO28" s="448">
        <v>2023</v>
      </c>
    </row>
    <row r="29" spans="1:41" ht="13.5" thickBot="1" x14ac:dyDescent="0.25">
      <c r="A29" s="154"/>
      <c r="B29" s="154"/>
      <c r="C29" s="154"/>
      <c r="D29" s="154"/>
      <c r="E29" s="154"/>
      <c r="F29" s="214"/>
      <c r="G29" s="214"/>
      <c r="H29" s="214"/>
      <c r="I29" s="214"/>
      <c r="J29" s="214"/>
      <c r="K29" s="214"/>
      <c r="L29" s="214"/>
      <c r="M29" s="208"/>
      <c r="N29" s="214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 t="s">
        <v>35</v>
      </c>
      <c r="AA29" s="161"/>
      <c r="AB29" s="161"/>
      <c r="AC29" s="161"/>
      <c r="AD29" s="161"/>
      <c r="AE29" s="161"/>
      <c r="AF29" s="161"/>
      <c r="AG29" s="237"/>
      <c r="AH29" s="466"/>
      <c r="AI29" s="466"/>
      <c r="AJ29" s="466"/>
      <c r="AK29" s="466"/>
      <c r="AL29" s="466"/>
      <c r="AM29" s="466"/>
      <c r="AN29" s="466"/>
      <c r="AO29" s="466"/>
    </row>
    <row r="30" spans="1:41" x14ac:dyDescent="0.2">
      <c r="A30" s="156" t="s">
        <v>345</v>
      </c>
      <c r="B30" s="150"/>
      <c r="C30" s="150"/>
      <c r="D30" s="150"/>
      <c r="E30" s="150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41" x14ac:dyDescent="0.2">
      <c r="A31" s="150"/>
      <c r="B31" s="150"/>
      <c r="C31" s="150"/>
      <c r="D31" s="150"/>
      <c r="E31" s="150"/>
    </row>
    <row r="32" spans="1:41" x14ac:dyDescent="0.2">
      <c r="A32" s="150"/>
      <c r="B32" s="467" t="s">
        <v>346</v>
      </c>
      <c r="C32" s="150"/>
      <c r="D32" s="150"/>
      <c r="E32" s="150"/>
      <c r="F32" s="473">
        <v>395.31853200000012</v>
      </c>
      <c r="G32" s="473">
        <v>403.69848500000001</v>
      </c>
      <c r="H32" s="473">
        <v>462.72643699999992</v>
      </c>
      <c r="I32" s="473">
        <v>455.89322399999998</v>
      </c>
      <c r="J32" s="473">
        <v>641.54242499999987</v>
      </c>
      <c r="K32" s="473">
        <v>388.50297800000004</v>
      </c>
      <c r="L32" s="473">
        <v>691.1362849999997</v>
      </c>
      <c r="M32" s="473">
        <v>798.79045000000008</v>
      </c>
      <c r="N32" s="473">
        <v>850.62080900000012</v>
      </c>
      <c r="O32" s="473">
        <v>909.39003900000034</v>
      </c>
      <c r="P32" s="473">
        <v>920.32334700000024</v>
      </c>
      <c r="Q32" s="473">
        <v>911.14334100000019</v>
      </c>
      <c r="R32" s="473">
        <v>970.55304300000012</v>
      </c>
      <c r="S32" s="473">
        <v>1101.5198729999997</v>
      </c>
      <c r="T32" s="473">
        <v>1190.8756819999996</v>
      </c>
      <c r="U32" s="473">
        <v>1311.7475970000007</v>
      </c>
      <c r="V32" s="473">
        <v>1341.024952</v>
      </c>
      <c r="W32" s="473">
        <v>1542.2016140000005</v>
      </c>
      <c r="X32" s="473">
        <v>1544.8673750000003</v>
      </c>
      <c r="Y32" s="473">
        <v>1652.0041689999998</v>
      </c>
      <c r="Z32" s="473">
        <v>1758.9317860000001</v>
      </c>
      <c r="AA32" s="473">
        <v>1724.0918409999999</v>
      </c>
      <c r="AB32" s="473">
        <v>1900.2497669999998</v>
      </c>
      <c r="AC32" s="473">
        <v>1880.307393</v>
      </c>
      <c r="AD32" s="473">
        <v>1865.9745140000007</v>
      </c>
      <c r="AE32" s="473">
        <v>2084.6172919999999</v>
      </c>
      <c r="AF32" s="473">
        <v>2018.0299190000003</v>
      </c>
      <c r="AG32" s="473">
        <v>2092.3151990000001</v>
      </c>
      <c r="AH32" s="473">
        <v>2313.1773230000008</v>
      </c>
      <c r="AI32" s="473">
        <v>2403.8970320000003</v>
      </c>
      <c r="AJ32" s="473">
        <v>2467.8542910000006</v>
      </c>
      <c r="AK32" s="473">
        <v>2576.121075999999</v>
      </c>
      <c r="AL32" s="473">
        <v>2552.2650180000001</v>
      </c>
      <c r="AM32" s="473">
        <v>2369.9865869999999</v>
      </c>
      <c r="AN32" s="473">
        <v>2731.831138</v>
      </c>
      <c r="AO32" s="473">
        <v>3100.253784</v>
      </c>
    </row>
    <row r="33" spans="1:41" x14ac:dyDescent="0.2">
      <c r="A33" s="150"/>
      <c r="B33" s="467" t="s">
        <v>347</v>
      </c>
      <c r="C33" s="150"/>
      <c r="D33" s="150"/>
      <c r="E33" s="150"/>
      <c r="F33" s="451">
        <v>16.311136999999999</v>
      </c>
      <c r="G33" s="451">
        <v>15.052895000000001</v>
      </c>
      <c r="H33" s="451">
        <v>14.917538999999996</v>
      </c>
      <c r="I33" s="451">
        <v>20.98048</v>
      </c>
      <c r="J33" s="451">
        <v>24.521625</v>
      </c>
      <c r="K33" s="451">
        <v>20.767325</v>
      </c>
      <c r="L33" s="451">
        <v>37.122701000000006</v>
      </c>
      <c r="M33" s="451">
        <v>30.103191999999993</v>
      </c>
      <c r="N33" s="451">
        <v>36.508517999999995</v>
      </c>
      <c r="O33" s="451">
        <v>37.891693999999994</v>
      </c>
      <c r="P33" s="451">
        <v>34.095853999999996</v>
      </c>
      <c r="Q33" s="451">
        <v>36.522518999999996</v>
      </c>
      <c r="R33" s="451">
        <v>30.502002999999995</v>
      </c>
      <c r="S33" s="451">
        <v>37.339655999999998</v>
      </c>
      <c r="T33" s="451">
        <v>43.839254999999994</v>
      </c>
      <c r="U33" s="451">
        <v>46.965869000000005</v>
      </c>
      <c r="V33" s="451">
        <v>45.322227999999996</v>
      </c>
      <c r="W33" s="451">
        <v>48.443349000000012</v>
      </c>
      <c r="X33" s="451">
        <v>49.166809000000001</v>
      </c>
      <c r="Y33" s="451">
        <v>49.661710000000014</v>
      </c>
      <c r="Z33" s="451">
        <v>54.725821999999994</v>
      </c>
      <c r="AA33" s="451">
        <v>66.267533999999998</v>
      </c>
      <c r="AB33" s="451">
        <v>75.246232999999989</v>
      </c>
      <c r="AC33" s="451">
        <v>73.427778999999987</v>
      </c>
      <c r="AD33" s="451">
        <v>71.523233999999988</v>
      </c>
      <c r="AE33" s="451">
        <v>70.662782000000007</v>
      </c>
      <c r="AF33" s="451">
        <v>79.592243999999994</v>
      </c>
      <c r="AG33" s="451">
        <v>96.557942000000011</v>
      </c>
      <c r="AH33" s="451">
        <v>108.85082800000001</v>
      </c>
      <c r="AI33" s="451">
        <v>110.44883300000002</v>
      </c>
      <c r="AJ33" s="451">
        <v>129.67540300000007</v>
      </c>
      <c r="AK33" s="451">
        <v>129.39135200000001</v>
      </c>
      <c r="AL33" s="451">
        <v>112.14156800000002</v>
      </c>
      <c r="AM33" s="451">
        <v>72.885301000000013</v>
      </c>
      <c r="AN33" s="451">
        <v>85.491317000000052</v>
      </c>
      <c r="AO33" s="451">
        <v>81.593849000000006</v>
      </c>
    </row>
    <row r="34" spans="1:41" x14ac:dyDescent="0.2">
      <c r="A34" s="468"/>
      <c r="B34" s="468"/>
      <c r="C34" s="468"/>
      <c r="D34" s="468"/>
      <c r="E34" s="468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74"/>
      <c r="AF34" s="474"/>
      <c r="AG34" s="474"/>
      <c r="AH34" s="474"/>
      <c r="AI34" s="474"/>
      <c r="AJ34" s="474"/>
      <c r="AK34" s="474"/>
      <c r="AL34" s="474"/>
      <c r="AM34" s="474"/>
      <c r="AN34" s="474"/>
      <c r="AO34" s="474"/>
    </row>
    <row r="35" spans="1:41" x14ac:dyDescent="0.2">
      <c r="A35" s="155" t="s">
        <v>348</v>
      </c>
      <c r="B35" s="150"/>
      <c r="C35" s="150"/>
      <c r="D35" s="150"/>
      <c r="E35" s="150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  <c r="AI35" s="475"/>
      <c r="AJ35" s="475"/>
    </row>
    <row r="36" spans="1:41" x14ac:dyDescent="0.2">
      <c r="A36" s="155"/>
      <c r="B36" s="150"/>
      <c r="C36" s="150"/>
      <c r="D36" s="150"/>
      <c r="E36" s="150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27"/>
      <c r="T36" s="27"/>
      <c r="U36" s="27"/>
      <c r="V36" s="27"/>
      <c r="W36" s="27"/>
      <c r="X36" s="27"/>
      <c r="Y36" s="27"/>
      <c r="Z36" s="27"/>
      <c r="AA36" s="27"/>
      <c r="AB36" s="451"/>
      <c r="AC36" s="451"/>
      <c r="AD36" s="451"/>
      <c r="AE36" s="451"/>
      <c r="AF36" s="451"/>
      <c r="AG36" s="451"/>
      <c r="AH36" s="451"/>
      <c r="AI36" s="451"/>
      <c r="AJ36" s="451"/>
    </row>
    <row r="37" spans="1:41" x14ac:dyDescent="0.2">
      <c r="A37" s="155"/>
      <c r="B37" s="467" t="s">
        <v>349</v>
      </c>
      <c r="C37" s="150"/>
      <c r="D37" s="150"/>
      <c r="E37" s="150"/>
      <c r="F37" s="451">
        <v>865.50301300000012</v>
      </c>
      <c r="G37" s="451">
        <v>956.32592699999998</v>
      </c>
      <c r="H37" s="451">
        <v>1076.142501</v>
      </c>
      <c r="I37" s="451">
        <v>1098.0791240000001</v>
      </c>
      <c r="J37" s="451">
        <v>1157.3907320000003</v>
      </c>
      <c r="K37" s="451">
        <v>1080.2468839999997</v>
      </c>
      <c r="L37" s="451">
        <v>1202.6044470000004</v>
      </c>
      <c r="M37" s="451">
        <v>1331.6603369999998</v>
      </c>
      <c r="N37" s="451">
        <v>1472.7089840000003</v>
      </c>
      <c r="O37" s="451">
        <v>1446.1904259999997</v>
      </c>
      <c r="P37" s="451">
        <v>1508.5089679999994</v>
      </c>
      <c r="Q37" s="451">
        <v>1433.1516550000001</v>
      </c>
      <c r="R37" s="451">
        <v>1399.7262270000003</v>
      </c>
      <c r="S37" s="451">
        <v>1481.9435309999992</v>
      </c>
      <c r="T37" s="451">
        <v>1619.8390270000004</v>
      </c>
      <c r="U37" s="451">
        <v>1720.8375000000001</v>
      </c>
      <c r="V37" s="451">
        <v>1780.6018289999995</v>
      </c>
      <c r="W37" s="451">
        <v>1951.9233510000004</v>
      </c>
      <c r="X37" s="451">
        <v>2101.4882190000012</v>
      </c>
      <c r="Y37" s="451">
        <v>2167.5953790000003</v>
      </c>
      <c r="Z37" s="451">
        <v>2408.8935729999994</v>
      </c>
      <c r="AA37" s="451">
        <v>2457.2378779999995</v>
      </c>
      <c r="AB37" s="451">
        <v>2533.5734319999997</v>
      </c>
      <c r="AC37" s="451">
        <v>2672.9925440000006</v>
      </c>
      <c r="AD37" s="451">
        <v>2723.968578</v>
      </c>
      <c r="AE37" s="451">
        <v>2955.479988999999</v>
      </c>
      <c r="AF37" s="451">
        <v>2916.4123400000008</v>
      </c>
      <c r="AG37" s="451">
        <v>3107.4791650000002</v>
      </c>
      <c r="AH37" s="451">
        <v>3658.905807000001</v>
      </c>
      <c r="AI37" s="451">
        <v>3890.4887370000001</v>
      </c>
      <c r="AJ37" s="451">
        <v>3786.243950000001</v>
      </c>
      <c r="AK37" s="451">
        <v>3899.7473390000005</v>
      </c>
      <c r="AL37" s="451">
        <v>3949.6022590000002</v>
      </c>
      <c r="AM37" s="451">
        <v>3732.9815679999997</v>
      </c>
      <c r="AN37" s="451">
        <v>3902.3347540000009</v>
      </c>
      <c r="AO37" s="451">
        <v>4039.5918670000001</v>
      </c>
    </row>
    <row r="38" spans="1:41" x14ac:dyDescent="0.2">
      <c r="A38" s="155"/>
      <c r="B38" s="467" t="s">
        <v>350</v>
      </c>
      <c r="C38" s="150"/>
      <c r="D38" s="150"/>
      <c r="E38" s="150"/>
      <c r="F38" s="451">
        <v>22.601018999999997</v>
      </c>
      <c r="G38" s="451">
        <v>20.918994999999999</v>
      </c>
      <c r="H38" s="451">
        <v>26.642288999999991</v>
      </c>
      <c r="I38" s="451">
        <v>33.495258999999997</v>
      </c>
      <c r="J38" s="451">
        <v>36.452389000000011</v>
      </c>
      <c r="K38" s="451">
        <v>25.073646000000004</v>
      </c>
      <c r="L38" s="451">
        <v>28.056789000000002</v>
      </c>
      <c r="M38" s="451">
        <v>41.425073999999995</v>
      </c>
      <c r="N38" s="451">
        <v>47.359155000000008</v>
      </c>
      <c r="O38" s="451">
        <v>47.540158999999996</v>
      </c>
      <c r="P38" s="451">
        <v>34.950433000000004</v>
      </c>
      <c r="Q38" s="451">
        <v>38.320311000000004</v>
      </c>
      <c r="R38" s="451">
        <v>33.948334999999993</v>
      </c>
      <c r="S38" s="451">
        <v>40.616658000000001</v>
      </c>
      <c r="T38" s="451">
        <v>46.819259999999993</v>
      </c>
      <c r="U38" s="451">
        <v>48.218593000000006</v>
      </c>
      <c r="V38" s="451">
        <v>65.762439000000015</v>
      </c>
      <c r="W38" s="451">
        <v>83.909077999999994</v>
      </c>
      <c r="X38" s="451">
        <v>109.09241300000002</v>
      </c>
      <c r="Y38" s="451">
        <v>80.679161999999977</v>
      </c>
      <c r="Z38" s="451">
        <v>86.537326999999976</v>
      </c>
      <c r="AA38" s="451">
        <v>97.006672999999978</v>
      </c>
      <c r="AB38" s="451">
        <v>102.81389300000001</v>
      </c>
      <c r="AC38" s="451">
        <v>101.85523999999999</v>
      </c>
      <c r="AD38" s="451">
        <v>82.638027000000022</v>
      </c>
      <c r="AE38" s="451">
        <v>110.07829900000002</v>
      </c>
      <c r="AF38" s="451">
        <v>80.482271000000011</v>
      </c>
      <c r="AG38" s="451">
        <v>99.049668000000011</v>
      </c>
      <c r="AH38" s="451">
        <v>115.49678199999994</v>
      </c>
      <c r="AI38" s="451">
        <v>154.95275600000002</v>
      </c>
      <c r="AJ38" s="451">
        <v>156.13557300000002</v>
      </c>
      <c r="AK38" s="451">
        <v>156.33216300000001</v>
      </c>
      <c r="AL38" s="451">
        <v>185.37006000000002</v>
      </c>
      <c r="AM38" s="451">
        <v>62.569814000000001</v>
      </c>
      <c r="AN38" s="451">
        <v>64.038177000000019</v>
      </c>
      <c r="AO38" s="451">
        <v>69.769418999999999</v>
      </c>
    </row>
    <row r="39" spans="1:41" ht="13.5" thickBot="1" x14ac:dyDescent="0.25">
      <c r="A39" s="150"/>
      <c r="B39" s="150"/>
      <c r="C39" s="150"/>
      <c r="D39" s="150"/>
      <c r="E39" s="150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x14ac:dyDescent="0.2">
      <c r="A40" s="476" t="s">
        <v>351</v>
      </c>
      <c r="B40" s="164"/>
      <c r="C40" s="164"/>
      <c r="D40" s="164"/>
      <c r="E40" s="164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</row>
    <row r="41" spans="1:41" x14ac:dyDescent="0.2">
      <c r="A41" s="150"/>
      <c r="B41" s="155" t="s">
        <v>245</v>
      </c>
      <c r="C41" s="150"/>
      <c r="D41" s="150"/>
      <c r="E41" s="150"/>
      <c r="F41" s="455">
        <f t="shared" ref="F41:AA42" si="3">SUM(F32+F37)</f>
        <v>1260.8215450000002</v>
      </c>
      <c r="G41" s="455">
        <f t="shared" si="3"/>
        <v>1360.024412</v>
      </c>
      <c r="H41" s="455">
        <f t="shared" si="3"/>
        <v>1538.8689380000001</v>
      </c>
      <c r="I41" s="455">
        <f t="shared" si="3"/>
        <v>1553.972348</v>
      </c>
      <c r="J41" s="455">
        <f t="shared" si="3"/>
        <v>1798.9331570000002</v>
      </c>
      <c r="K41" s="455">
        <f t="shared" si="3"/>
        <v>1468.7498619999997</v>
      </c>
      <c r="L41" s="455">
        <f t="shared" si="3"/>
        <v>1893.7407320000002</v>
      </c>
      <c r="M41" s="455">
        <f t="shared" si="3"/>
        <v>2130.4507869999998</v>
      </c>
      <c r="N41" s="455">
        <f t="shared" si="3"/>
        <v>2323.3297930000003</v>
      </c>
      <c r="O41" s="455">
        <f t="shared" si="3"/>
        <v>2355.580465</v>
      </c>
      <c r="P41" s="455">
        <f t="shared" si="3"/>
        <v>2428.8323149999997</v>
      </c>
      <c r="Q41" s="455">
        <f t="shared" si="3"/>
        <v>2344.2949960000005</v>
      </c>
      <c r="R41" s="455">
        <f t="shared" si="3"/>
        <v>2370.2792700000005</v>
      </c>
      <c r="S41" s="455">
        <f t="shared" si="3"/>
        <v>2583.4634039999992</v>
      </c>
      <c r="T41" s="455">
        <f t="shared" si="3"/>
        <v>2810.7147089999999</v>
      </c>
      <c r="U41" s="455">
        <f t="shared" si="3"/>
        <v>3032.585097000001</v>
      </c>
      <c r="V41" s="455">
        <f t="shared" si="3"/>
        <v>3121.6267809999995</v>
      </c>
      <c r="W41" s="455">
        <f t="shared" si="3"/>
        <v>3494.1249650000009</v>
      </c>
      <c r="X41" s="455">
        <f t="shared" si="3"/>
        <v>3646.3555940000015</v>
      </c>
      <c r="Y41" s="455">
        <f t="shared" si="3"/>
        <v>3819.5995480000001</v>
      </c>
      <c r="Z41" s="455">
        <f t="shared" si="3"/>
        <v>4167.8253589999995</v>
      </c>
      <c r="AA41" s="455">
        <f t="shared" si="3"/>
        <v>4181.3297189999994</v>
      </c>
      <c r="AB41" s="455">
        <v>4433.8231989999995</v>
      </c>
      <c r="AC41" s="455">
        <v>4553.2999370000007</v>
      </c>
      <c r="AD41" s="455">
        <v>4589.9430920000004</v>
      </c>
      <c r="AE41" s="455">
        <v>5040.0972809999985</v>
      </c>
      <c r="AF41" s="455">
        <v>4934.4422590000013</v>
      </c>
      <c r="AG41" s="455">
        <v>5199.7943640000003</v>
      </c>
      <c r="AH41" s="455">
        <v>5972.0831300000018</v>
      </c>
      <c r="AI41" s="455">
        <v>6294.3857690000004</v>
      </c>
      <c r="AJ41" s="455">
        <v>6254.0982410000015</v>
      </c>
      <c r="AK41" s="455">
        <v>6475.868414999999</v>
      </c>
      <c r="AL41" s="455">
        <v>6501.8672770000003</v>
      </c>
      <c r="AM41" s="455">
        <v>6102.9681549999996</v>
      </c>
      <c r="AN41" s="455">
        <v>6634.1658920000009</v>
      </c>
      <c r="AO41" s="455">
        <v>7139.8456509999996</v>
      </c>
    </row>
    <row r="42" spans="1:41" x14ac:dyDescent="0.2">
      <c r="A42" s="150"/>
      <c r="B42" s="155" t="s">
        <v>244</v>
      </c>
      <c r="C42" s="150"/>
      <c r="D42" s="150"/>
      <c r="E42" s="150"/>
      <c r="F42" s="455">
        <f t="shared" si="3"/>
        <v>38.912155999999996</v>
      </c>
      <c r="G42" s="455">
        <f t="shared" si="3"/>
        <v>35.971890000000002</v>
      </c>
      <c r="H42" s="455">
        <f t="shared" si="3"/>
        <v>41.559827999999989</v>
      </c>
      <c r="I42" s="455">
        <f t="shared" si="3"/>
        <v>54.475738999999997</v>
      </c>
      <c r="J42" s="455">
        <f t="shared" si="3"/>
        <v>60.974014000000011</v>
      </c>
      <c r="K42" s="455">
        <f t="shared" si="3"/>
        <v>45.840971000000003</v>
      </c>
      <c r="L42" s="455">
        <f t="shared" si="3"/>
        <v>65.179490000000015</v>
      </c>
      <c r="M42" s="455">
        <f t="shared" si="3"/>
        <v>71.528265999999988</v>
      </c>
      <c r="N42" s="455">
        <f t="shared" si="3"/>
        <v>83.867672999999996</v>
      </c>
      <c r="O42" s="455">
        <f t="shared" si="3"/>
        <v>85.43185299999999</v>
      </c>
      <c r="P42" s="455">
        <f t="shared" si="3"/>
        <v>69.046287000000007</v>
      </c>
      <c r="Q42" s="455">
        <f t="shared" si="3"/>
        <v>74.842829999999992</v>
      </c>
      <c r="R42" s="455">
        <f t="shared" si="3"/>
        <v>64.450337999999988</v>
      </c>
      <c r="S42" s="455">
        <f t="shared" si="3"/>
        <v>77.956313999999992</v>
      </c>
      <c r="T42" s="455">
        <f t="shared" si="3"/>
        <v>90.658514999999994</v>
      </c>
      <c r="U42" s="455">
        <f t="shared" si="3"/>
        <v>95.184462000000011</v>
      </c>
      <c r="V42" s="455">
        <f t="shared" si="3"/>
        <v>111.08466700000001</v>
      </c>
      <c r="W42" s="455">
        <f t="shared" si="3"/>
        <v>132.35242700000001</v>
      </c>
      <c r="X42" s="455">
        <f t="shared" si="3"/>
        <v>158.25922200000002</v>
      </c>
      <c r="Y42" s="455">
        <f t="shared" si="3"/>
        <v>130.34087199999999</v>
      </c>
      <c r="Z42" s="455">
        <f t="shared" si="3"/>
        <v>141.26314899999997</v>
      </c>
      <c r="AA42" s="455">
        <f t="shared" si="3"/>
        <v>163.27420699999999</v>
      </c>
      <c r="AB42" s="455">
        <v>178.060126</v>
      </c>
      <c r="AC42" s="455">
        <v>175.28301899999997</v>
      </c>
      <c r="AD42" s="455">
        <v>154.16126100000002</v>
      </c>
      <c r="AE42" s="455">
        <v>180.74108100000001</v>
      </c>
      <c r="AF42" s="455">
        <v>160.07451500000002</v>
      </c>
      <c r="AG42" s="455">
        <v>195.60761000000002</v>
      </c>
      <c r="AH42" s="455">
        <v>224.34760999999995</v>
      </c>
      <c r="AI42" s="455">
        <v>265.40158900000006</v>
      </c>
      <c r="AJ42" s="455">
        <v>285.8109760000001</v>
      </c>
      <c r="AK42" s="455">
        <v>285.72351500000002</v>
      </c>
      <c r="AL42" s="455">
        <v>297.51162800000003</v>
      </c>
      <c r="AM42" s="455">
        <v>135.45511500000001</v>
      </c>
      <c r="AN42" s="455">
        <v>149.52949400000006</v>
      </c>
      <c r="AO42" s="455">
        <v>151.36326800000001</v>
      </c>
    </row>
    <row r="43" spans="1:41" ht="13.5" thickBot="1" x14ac:dyDescent="0.25">
      <c r="A43" s="157"/>
      <c r="B43" s="157"/>
      <c r="C43" s="157"/>
      <c r="D43" s="157"/>
      <c r="E43" s="157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</row>
    <row r="44" spans="1:41" x14ac:dyDescent="0.2">
      <c r="A44" s="239"/>
      <c r="B44" s="150"/>
    </row>
    <row r="45" spans="1:41" x14ac:dyDescent="0.2">
      <c r="A45" s="239" t="s">
        <v>335</v>
      </c>
    </row>
    <row r="46" spans="1:41" x14ac:dyDescent="0.2">
      <c r="A46" s="175" t="s">
        <v>534</v>
      </c>
    </row>
    <row r="47" spans="1:41" x14ac:dyDescent="0.2">
      <c r="R47" s="244"/>
    </row>
  </sheetData>
  <hyperlinks>
    <hyperlink ref="B9" location="'Table 13'!A1" display="Field (Table 13)" xr:uid="{6562440A-A21E-4BF3-8E05-9A6C47CCC40D}"/>
    <hyperlink ref="B10" location="'Table 15'!A1" display="Protected (Table 15)" xr:uid="{4A3C04CE-2163-445C-9F4B-05705FB3BAEA}"/>
    <hyperlink ref="B16" location="'Table 6'!A1" display="Open (Table 6)" xr:uid="{11D4114C-B6B2-4F24-8C66-8CA463575F9B}"/>
    <hyperlink ref="B17" location="'Table 6'!A1" display="Glasshouse (Table 6)" xr:uid="{7966F5D8-E3A9-4921-B0C6-3E38E7DF911A}"/>
    <hyperlink ref="B32" location="'Table 17'!A1" display="Imports (Table 17) *" xr:uid="{B0A1412E-1199-4C53-82FB-7044A87B9F47}"/>
    <hyperlink ref="B33" location="'Table 19'!A1" display="Exports (Table 19) *" xr:uid="{DF72C05E-307A-459A-9DFB-749CC6BE4BD5}"/>
    <hyperlink ref="B37" location="'Table 8'!A1" display="Imports (Table 8) *" xr:uid="{6E173472-AA9A-46B5-8603-7369AA2BD7B5}"/>
    <hyperlink ref="B38" location="'Table 9'!A28" display="Exports (Table 9b) *" xr:uid="{4E01A211-CFB2-4768-9EE8-484580FAD8F5}"/>
  </hyperlinks>
  <printOptions horizontalCentered="1"/>
  <pageMargins left="0.39370078740157483" right="0.39370078740157483" top="0.51181102362204722" bottom="0.51181102362204722" header="0.51181102362204722" footer="0.51181102362204722"/>
  <pageSetup paperSize="9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97F85"/>
  </sheetPr>
  <dimension ref="A1:AI116"/>
  <sheetViews>
    <sheetView showGridLines="0" zoomScaleNormal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N1" sqref="N1"/>
    </sheetView>
  </sheetViews>
  <sheetFormatPr defaultRowHeight="12.75" x14ac:dyDescent="0.2"/>
  <cols>
    <col min="1" max="1" width="11.44140625" style="12" customWidth="1"/>
    <col min="2" max="2" width="25.88671875" style="11" customWidth="1"/>
    <col min="3" max="27" width="6.77734375" style="1" customWidth="1"/>
    <col min="28" max="28" width="7.5546875" style="12" customWidth="1"/>
    <col min="29" max="29" width="8.6640625" style="12" bestFit="1" customWidth="1"/>
    <col min="30" max="32" width="7.5546875" style="12" customWidth="1"/>
    <col min="33" max="34" width="7.44140625" style="12" customWidth="1"/>
    <col min="35" max="16384" width="8.88671875" style="12"/>
  </cols>
  <sheetData>
    <row r="1" spans="1:26" x14ac:dyDescent="0.2">
      <c r="A1" s="72" t="s">
        <v>71</v>
      </c>
      <c r="C1" s="11"/>
      <c r="D1" s="12"/>
      <c r="E1" s="12"/>
      <c r="F1" s="12"/>
      <c r="G1" s="12"/>
      <c r="H1" s="220"/>
      <c r="M1" s="220" t="s">
        <v>432</v>
      </c>
      <c r="N1" s="324" t="str">
        <f>'Notes and Contact Details'!$D$14</f>
        <v>crops-statistics@defra.gov.uk</v>
      </c>
    </row>
    <row r="2" spans="1:26" x14ac:dyDescent="0.2">
      <c r="A2" s="59" t="s">
        <v>70</v>
      </c>
      <c r="C2" s="11"/>
      <c r="D2" s="12"/>
      <c r="E2" s="12"/>
      <c r="F2" s="12"/>
      <c r="G2" s="12"/>
      <c r="H2" s="12"/>
      <c r="I2" s="12"/>
      <c r="J2" s="12"/>
      <c r="K2" s="12"/>
    </row>
    <row r="3" spans="1:26" x14ac:dyDescent="0.2">
      <c r="A3" s="59" t="s">
        <v>69</v>
      </c>
      <c r="C3" s="11"/>
      <c r="D3" s="12"/>
      <c r="E3" s="12"/>
      <c r="F3" s="12"/>
      <c r="G3" s="12"/>
      <c r="H3" s="12"/>
      <c r="I3" s="12"/>
      <c r="J3" s="12"/>
      <c r="K3" s="12"/>
    </row>
    <row r="4" spans="1:26" s="12" customFormat="1" x14ac:dyDescent="0.2">
      <c r="A4" s="479"/>
      <c r="B4" s="480"/>
      <c r="C4" s="415">
        <v>2010</v>
      </c>
      <c r="D4" s="415">
        <v>2011</v>
      </c>
      <c r="E4" s="415">
        <v>2012</v>
      </c>
      <c r="F4" s="415">
        <v>2013</v>
      </c>
      <c r="G4" s="415">
        <v>2014</v>
      </c>
      <c r="H4" s="415">
        <v>2015</v>
      </c>
      <c r="I4" s="416">
        <v>2016</v>
      </c>
      <c r="J4" s="415">
        <v>2017</v>
      </c>
      <c r="K4" s="416">
        <v>2018</v>
      </c>
      <c r="L4" s="416">
        <v>2019</v>
      </c>
      <c r="M4" s="416">
        <v>2020</v>
      </c>
      <c r="N4" s="416">
        <v>2021</v>
      </c>
      <c r="O4" s="416">
        <v>2022</v>
      </c>
      <c r="P4" s="416">
        <v>2023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12" customFormat="1" ht="13.5" thickBot="1" x14ac:dyDescent="0.25">
      <c r="A5" s="417"/>
      <c r="B5" s="417"/>
      <c r="C5" s="418"/>
      <c r="D5" s="418"/>
      <c r="E5" s="418"/>
      <c r="F5" s="418"/>
      <c r="G5" s="418"/>
      <c r="H5" s="418"/>
      <c r="I5" s="418"/>
      <c r="J5" s="418"/>
      <c r="K5" s="418"/>
      <c r="L5" s="350"/>
      <c r="M5" s="350"/>
      <c r="N5" s="350"/>
      <c r="O5" s="350"/>
      <c r="P5" s="350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12" customFormat="1" x14ac:dyDescent="0.2">
      <c r="A6" s="2" t="s">
        <v>34</v>
      </c>
      <c r="B6" s="1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12" customFormat="1" x14ac:dyDescent="0.2">
      <c r="A7" s="39" t="s">
        <v>33</v>
      </c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2" customFormat="1" x14ac:dyDescent="0.2">
      <c r="A8" s="11"/>
      <c r="B8" s="11" t="s">
        <v>32</v>
      </c>
      <c r="C8" s="46">
        <v>1993</v>
      </c>
      <c r="D8" s="46">
        <v>1890</v>
      </c>
      <c r="E8" s="46">
        <v>1697</v>
      </c>
      <c r="F8" s="46">
        <v>1543</v>
      </c>
      <c r="G8" s="46">
        <v>1437</v>
      </c>
      <c r="H8" s="46">
        <v>1394</v>
      </c>
      <c r="I8" s="28">
        <v>1362</v>
      </c>
      <c r="J8" s="28">
        <v>1291</v>
      </c>
      <c r="K8" s="28">
        <v>1239</v>
      </c>
      <c r="L8" s="28">
        <v>1108</v>
      </c>
      <c r="M8" s="28">
        <v>1000</v>
      </c>
      <c r="N8" s="28">
        <v>835</v>
      </c>
      <c r="O8" s="28">
        <v>715</v>
      </c>
      <c r="P8" s="28">
        <v>620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2" customFormat="1" x14ac:dyDescent="0.2">
      <c r="A9" s="11"/>
      <c r="B9" s="36" t="s">
        <v>31</v>
      </c>
      <c r="C9" s="7" t="s">
        <v>11</v>
      </c>
      <c r="D9" s="7" t="s">
        <v>11</v>
      </c>
      <c r="E9" s="7" t="s">
        <v>11</v>
      </c>
      <c r="F9" s="7" t="s">
        <v>11</v>
      </c>
      <c r="G9" s="7" t="s">
        <v>11</v>
      </c>
      <c r="H9" s="7" t="s">
        <v>11</v>
      </c>
      <c r="I9" s="28">
        <v>1993</v>
      </c>
      <c r="J9" s="28">
        <v>2110</v>
      </c>
      <c r="K9" s="28">
        <v>2237</v>
      </c>
      <c r="L9" s="28">
        <v>2450</v>
      </c>
      <c r="M9" s="28">
        <v>2534</v>
      </c>
      <c r="N9" s="28">
        <v>2601</v>
      </c>
      <c r="O9" s="28">
        <v>2771</v>
      </c>
      <c r="P9" s="28">
        <v>2754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2" customFormat="1" x14ac:dyDescent="0.2">
      <c r="A10" s="11"/>
      <c r="B10" s="36" t="s">
        <v>30</v>
      </c>
      <c r="C10" s="7" t="s">
        <v>11</v>
      </c>
      <c r="D10" s="7" t="s">
        <v>11</v>
      </c>
      <c r="E10" s="7" t="s">
        <v>11</v>
      </c>
      <c r="F10" s="7" t="s">
        <v>11</v>
      </c>
      <c r="G10" s="7" t="s">
        <v>11</v>
      </c>
      <c r="H10" s="7" t="s">
        <v>11</v>
      </c>
      <c r="I10" s="28">
        <v>602</v>
      </c>
      <c r="J10" s="28">
        <v>612</v>
      </c>
      <c r="K10" s="28">
        <v>627</v>
      </c>
      <c r="L10" s="28">
        <v>649</v>
      </c>
      <c r="M10" s="28">
        <v>662</v>
      </c>
      <c r="N10" s="28">
        <v>720</v>
      </c>
      <c r="O10" s="28">
        <v>756</v>
      </c>
      <c r="P10" s="28">
        <v>776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2" customFormat="1" x14ac:dyDescent="0.2">
      <c r="A11" s="11"/>
      <c r="B11" s="36" t="s">
        <v>535</v>
      </c>
      <c r="C11" s="7" t="s">
        <v>11</v>
      </c>
      <c r="D11" s="7" t="s">
        <v>11</v>
      </c>
      <c r="E11" s="7" t="s">
        <v>11</v>
      </c>
      <c r="F11" s="7" t="s">
        <v>11</v>
      </c>
      <c r="G11" s="7" t="s">
        <v>11</v>
      </c>
      <c r="H11" s="7" t="s">
        <v>11</v>
      </c>
      <c r="I11" s="7" t="s">
        <v>11</v>
      </c>
      <c r="J11" s="7" t="s">
        <v>11</v>
      </c>
      <c r="K11" s="7" t="s">
        <v>11</v>
      </c>
      <c r="L11" s="7" t="s">
        <v>11</v>
      </c>
      <c r="M11" s="7" t="s">
        <v>11</v>
      </c>
      <c r="N11" s="7" t="s">
        <v>11</v>
      </c>
      <c r="O11" s="28">
        <v>397</v>
      </c>
      <c r="P11" s="28">
        <v>400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2" customFormat="1" x14ac:dyDescent="0.2">
      <c r="A12" s="11"/>
      <c r="B12" s="36" t="s">
        <v>29</v>
      </c>
      <c r="C12" s="7" t="s">
        <v>11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11</v>
      </c>
      <c r="I12" s="28">
        <v>1936.3056242770558</v>
      </c>
      <c r="J12" s="28">
        <v>1989.3069576709997</v>
      </c>
      <c r="K12" s="28">
        <v>2099.1721354684528</v>
      </c>
      <c r="L12" s="28">
        <v>2107.7139476145931</v>
      </c>
      <c r="M12" s="28">
        <v>2175.7987220008245</v>
      </c>
      <c r="N12" s="28">
        <v>2272.780278430535</v>
      </c>
      <c r="O12" s="28">
        <v>1451.1372659614501</v>
      </c>
      <c r="P12" s="28">
        <v>1341.1372659614501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12" customFormat="1" x14ac:dyDescent="0.2">
      <c r="A13" s="11"/>
      <c r="B13" s="11" t="s">
        <v>28</v>
      </c>
      <c r="C13" s="46">
        <v>132.7114288002013</v>
      </c>
      <c r="D13" s="46">
        <v>120</v>
      </c>
      <c r="E13" s="46">
        <v>114.63775672289999</v>
      </c>
      <c r="F13" s="46">
        <v>121.29427952482141</v>
      </c>
      <c r="G13" s="46">
        <v>102.81570000000001</v>
      </c>
      <c r="H13" s="46">
        <v>100.5</v>
      </c>
      <c r="I13" s="45" t="s">
        <v>11</v>
      </c>
      <c r="J13" s="45" t="s">
        <v>11</v>
      </c>
      <c r="K13" s="45" t="s">
        <v>11</v>
      </c>
      <c r="L13" s="45" t="s">
        <v>11</v>
      </c>
      <c r="M13" s="45" t="s">
        <v>11</v>
      </c>
      <c r="N13" s="45" t="s">
        <v>11</v>
      </c>
      <c r="O13" s="45" t="s">
        <v>11</v>
      </c>
      <c r="P13" s="45" t="s">
        <v>11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12" customFormat="1" x14ac:dyDescent="0.2">
      <c r="A14" s="11"/>
      <c r="B14" s="11" t="s">
        <v>27</v>
      </c>
      <c r="C14" s="46">
        <v>183.92685404673213</v>
      </c>
      <c r="D14" s="46">
        <v>175</v>
      </c>
      <c r="E14" s="46">
        <v>156.89217951999998</v>
      </c>
      <c r="F14" s="46">
        <v>166.00223540623321</v>
      </c>
      <c r="G14" s="46">
        <v>127.6998</v>
      </c>
      <c r="H14" s="46">
        <v>124.62</v>
      </c>
      <c r="I14" s="45" t="s">
        <v>11</v>
      </c>
      <c r="J14" s="45" t="s">
        <v>11</v>
      </c>
      <c r="K14" s="45" t="s">
        <v>11</v>
      </c>
      <c r="L14" s="45" t="s">
        <v>11</v>
      </c>
      <c r="M14" s="45" t="s">
        <v>11</v>
      </c>
      <c r="N14" s="45" t="s">
        <v>11</v>
      </c>
      <c r="O14" s="45" t="s">
        <v>11</v>
      </c>
      <c r="P14" s="45" t="s">
        <v>11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12" customFormat="1" x14ac:dyDescent="0.2">
      <c r="A15" s="11"/>
      <c r="B15" s="11" t="s">
        <v>26</v>
      </c>
      <c r="C15" s="46">
        <v>145.042</v>
      </c>
      <c r="D15" s="46">
        <v>135</v>
      </c>
      <c r="E15" s="46">
        <v>129</v>
      </c>
      <c r="F15" s="46">
        <v>136.49047666314223</v>
      </c>
      <c r="G15" s="46">
        <v>100.30799999999999</v>
      </c>
      <c r="H15" s="46">
        <v>96.48</v>
      </c>
      <c r="I15" s="45" t="s">
        <v>11</v>
      </c>
      <c r="J15" s="45" t="s">
        <v>11</v>
      </c>
      <c r="K15" s="45" t="s">
        <v>11</v>
      </c>
      <c r="L15" s="45" t="s">
        <v>11</v>
      </c>
      <c r="M15" s="45" t="s">
        <v>11</v>
      </c>
      <c r="N15" s="45" t="s">
        <v>11</v>
      </c>
      <c r="O15" s="45" t="s">
        <v>11</v>
      </c>
      <c r="P15" s="45" t="s">
        <v>11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12" customFormat="1" x14ac:dyDescent="0.2">
      <c r="A16" s="11"/>
      <c r="B16" s="11" t="s">
        <v>25</v>
      </c>
      <c r="C16" s="46">
        <v>357.55770240015613</v>
      </c>
      <c r="D16" s="46">
        <v>338.18576111135496</v>
      </c>
      <c r="E16" s="46">
        <v>310.85542342799999</v>
      </c>
      <c r="F16" s="46">
        <v>328.90546447295071</v>
      </c>
      <c r="G16" s="46">
        <v>295.137</v>
      </c>
      <c r="H16" s="46">
        <v>289.44</v>
      </c>
      <c r="I16" s="45" t="s">
        <v>11</v>
      </c>
      <c r="J16" s="45" t="s">
        <v>11</v>
      </c>
      <c r="K16" s="45" t="s">
        <v>11</v>
      </c>
      <c r="L16" s="45" t="s">
        <v>11</v>
      </c>
      <c r="M16" s="45" t="s">
        <v>11</v>
      </c>
      <c r="N16" s="45" t="s">
        <v>11</v>
      </c>
      <c r="O16" s="45" t="s">
        <v>11</v>
      </c>
      <c r="P16" s="45" t="s">
        <v>11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2" customFormat="1" x14ac:dyDescent="0.2">
      <c r="A17" s="11"/>
      <c r="B17" s="11" t="s">
        <v>24</v>
      </c>
      <c r="C17" s="46">
        <v>2264.2804402322636</v>
      </c>
      <c r="D17" s="46">
        <v>2548.91948765508</v>
      </c>
      <c r="E17" s="46">
        <v>2898.9764182879999</v>
      </c>
      <c r="F17" s="46">
        <v>3067.3075439328522</v>
      </c>
      <c r="G17" s="46">
        <v>3232.3540000000003</v>
      </c>
      <c r="H17" s="46">
        <v>3408.24</v>
      </c>
      <c r="I17" s="45" t="s">
        <v>11</v>
      </c>
      <c r="J17" s="45" t="s">
        <v>11</v>
      </c>
      <c r="K17" s="45" t="s">
        <v>11</v>
      </c>
      <c r="L17" s="45" t="s">
        <v>11</v>
      </c>
      <c r="M17" s="45" t="s">
        <v>11</v>
      </c>
      <c r="N17" s="45" t="s">
        <v>11</v>
      </c>
      <c r="O17" s="45" t="s">
        <v>11</v>
      </c>
      <c r="P17" s="45" t="s">
        <v>11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2" customFormat="1" x14ac:dyDescent="0.2">
      <c r="A18" s="11"/>
      <c r="B18" s="39" t="s">
        <v>23</v>
      </c>
      <c r="C18" s="44">
        <v>5076.518425479353</v>
      </c>
      <c r="D18" s="44">
        <v>5207.1052487664347</v>
      </c>
      <c r="E18" s="44">
        <v>5307.3617779588994</v>
      </c>
      <c r="F18" s="44">
        <v>5363</v>
      </c>
      <c r="G18" s="44">
        <v>5295.3145000000004</v>
      </c>
      <c r="H18" s="44">
        <v>5413.28</v>
      </c>
      <c r="I18" s="8">
        <v>5893.3056242770563</v>
      </c>
      <c r="J18" s="8">
        <v>6002.3069576709995</v>
      </c>
      <c r="K18" s="8">
        <v>6202.1721354684523</v>
      </c>
      <c r="L18" s="8">
        <v>6314.7139476145931</v>
      </c>
      <c r="M18" s="8">
        <v>6371.7987220008245</v>
      </c>
      <c r="N18" s="8">
        <v>6428.780278430535</v>
      </c>
      <c r="O18" s="8">
        <v>6090.1372659614499</v>
      </c>
      <c r="P18" s="8">
        <v>5891.1372659614499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12" customFormat="1" x14ac:dyDescent="0.2">
      <c r="A19" s="39" t="s">
        <v>22</v>
      </c>
      <c r="B19" s="11"/>
      <c r="I19" s="45"/>
      <c r="J19" s="45"/>
      <c r="K19" s="45"/>
      <c r="L19" s="45"/>
      <c r="M19" s="45"/>
      <c r="N19" s="45"/>
      <c r="O19" s="45"/>
      <c r="P19" s="4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2" customFormat="1" x14ac:dyDescent="0.2">
      <c r="A20" s="11"/>
      <c r="B20" s="11" t="s">
        <v>21</v>
      </c>
      <c r="C20" s="46">
        <v>3483.7</v>
      </c>
      <c r="D20" s="46">
        <v>3474</v>
      </c>
      <c r="E20" s="46">
        <v>3326</v>
      </c>
      <c r="F20" s="46">
        <v>3289.3999999999987</v>
      </c>
      <c r="G20" s="46">
        <v>3226.1</v>
      </c>
      <c r="H20" s="46">
        <v>3093.5</v>
      </c>
      <c r="I20" s="45" t="s">
        <v>11</v>
      </c>
      <c r="J20" s="45" t="s">
        <v>11</v>
      </c>
      <c r="K20" s="45" t="s">
        <v>11</v>
      </c>
      <c r="L20" s="45" t="s">
        <v>11</v>
      </c>
      <c r="M20" s="45" t="s">
        <v>11</v>
      </c>
      <c r="N20" s="45" t="s">
        <v>11</v>
      </c>
      <c r="O20" s="45" t="s">
        <v>11</v>
      </c>
      <c r="P20" s="45" t="s">
        <v>11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2" customFormat="1" x14ac:dyDescent="0.2">
      <c r="A21" s="11"/>
      <c r="B21" s="11" t="s">
        <v>480</v>
      </c>
      <c r="C21" s="46">
        <v>120</v>
      </c>
      <c r="D21" s="46">
        <v>110</v>
      </c>
      <c r="E21" s="46">
        <v>99</v>
      </c>
      <c r="F21" s="46">
        <v>105</v>
      </c>
      <c r="G21" s="46">
        <v>105</v>
      </c>
      <c r="H21" s="46">
        <v>105</v>
      </c>
      <c r="I21" s="45" t="s">
        <v>11</v>
      </c>
      <c r="J21" s="45" t="s">
        <v>11</v>
      </c>
      <c r="K21" s="45" t="s">
        <v>11</v>
      </c>
      <c r="L21" s="45" t="s">
        <v>11</v>
      </c>
      <c r="M21" s="45" t="s">
        <v>11</v>
      </c>
      <c r="N21" s="45" t="s">
        <v>11</v>
      </c>
      <c r="O21" s="45" t="s">
        <v>11</v>
      </c>
      <c r="P21" s="45" t="s">
        <v>11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2" customFormat="1" x14ac:dyDescent="0.2">
      <c r="A22" s="11"/>
      <c r="B22" s="39" t="s">
        <v>20</v>
      </c>
      <c r="C22" s="44">
        <v>3603.7</v>
      </c>
      <c r="D22" s="44">
        <v>3584</v>
      </c>
      <c r="E22" s="44">
        <v>3425</v>
      </c>
      <c r="F22" s="44">
        <v>3394.3999999999987</v>
      </c>
      <c r="G22" s="44">
        <v>3331.1</v>
      </c>
      <c r="H22" s="44">
        <v>3198.5</v>
      </c>
      <c r="I22" s="16">
        <v>2934.2943757229441</v>
      </c>
      <c r="J22" s="16">
        <v>2884.2930423289999</v>
      </c>
      <c r="K22" s="16">
        <v>2725.1578645315471</v>
      </c>
      <c r="L22" s="16">
        <v>2638.4760523854065</v>
      </c>
      <c r="M22" s="16">
        <v>2473.3212779991754</v>
      </c>
      <c r="N22" s="16">
        <v>2322.6897215694653</v>
      </c>
      <c r="O22" s="16">
        <v>2287.3327340385499</v>
      </c>
      <c r="P22" s="16">
        <v>2259.3327340385499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2" customFormat="1" x14ac:dyDescent="0.2">
      <c r="A23" s="39" t="s">
        <v>19</v>
      </c>
      <c r="B23" s="11"/>
      <c r="I23" s="45"/>
      <c r="J23" s="45"/>
      <c r="K23" s="45"/>
      <c r="L23" s="45"/>
      <c r="M23" s="45"/>
      <c r="N23" s="45"/>
      <c r="O23" s="45"/>
      <c r="P23" s="4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2" customFormat="1" x14ac:dyDescent="0.2">
      <c r="A24" s="11"/>
      <c r="B24" s="11" t="s">
        <v>18</v>
      </c>
      <c r="C24" s="46">
        <v>1285</v>
      </c>
      <c r="D24" s="46">
        <v>1295</v>
      </c>
      <c r="E24" s="46">
        <v>1203</v>
      </c>
      <c r="F24" s="46">
        <v>1219.4192368713736</v>
      </c>
      <c r="G24" s="46">
        <v>1216.32</v>
      </c>
      <c r="H24" s="46">
        <v>1245.72</v>
      </c>
      <c r="I24" s="45" t="s">
        <v>11</v>
      </c>
      <c r="J24" s="45" t="s">
        <v>11</v>
      </c>
      <c r="K24" s="45" t="s">
        <v>11</v>
      </c>
      <c r="L24" s="45" t="s">
        <v>11</v>
      </c>
      <c r="M24" s="45" t="s">
        <v>11</v>
      </c>
      <c r="N24" s="45" t="s">
        <v>11</v>
      </c>
      <c r="O24" s="45" t="s">
        <v>11</v>
      </c>
      <c r="P24" s="45" t="s">
        <v>11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2" customFormat="1" x14ac:dyDescent="0.2">
      <c r="A25" s="11"/>
      <c r="B25" s="41" t="s">
        <v>17</v>
      </c>
      <c r="C25" s="7" t="s">
        <v>11</v>
      </c>
      <c r="D25" s="7" t="s">
        <v>11</v>
      </c>
      <c r="E25" s="7" t="s">
        <v>11</v>
      </c>
      <c r="F25" s="7" t="s">
        <v>11</v>
      </c>
      <c r="G25" s="7" t="s">
        <v>11</v>
      </c>
      <c r="H25" s="7" t="s">
        <v>11</v>
      </c>
      <c r="I25" s="45" t="s">
        <v>11</v>
      </c>
      <c r="J25" s="45" t="s">
        <v>11</v>
      </c>
      <c r="K25" s="45" t="s">
        <v>11</v>
      </c>
      <c r="L25" s="45" t="s">
        <v>11</v>
      </c>
      <c r="M25" s="45" t="s">
        <v>11</v>
      </c>
      <c r="N25" s="45" t="s">
        <v>11</v>
      </c>
      <c r="O25" s="45" t="s">
        <v>11</v>
      </c>
      <c r="P25" s="45" t="s">
        <v>11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2" customFormat="1" x14ac:dyDescent="0.2">
      <c r="A26" s="11"/>
      <c r="B26" s="11" t="s">
        <v>16</v>
      </c>
      <c r="C26" s="7" t="s">
        <v>11</v>
      </c>
      <c r="D26" s="7" t="s">
        <v>11</v>
      </c>
      <c r="E26" s="7" t="s">
        <v>11</v>
      </c>
      <c r="F26" s="7" t="s">
        <v>11</v>
      </c>
      <c r="G26" s="7" t="s">
        <v>11</v>
      </c>
      <c r="H26" s="7" t="s">
        <v>11</v>
      </c>
      <c r="I26" s="45" t="s">
        <v>11</v>
      </c>
      <c r="J26" s="45" t="s">
        <v>11</v>
      </c>
      <c r="K26" s="45" t="s">
        <v>11</v>
      </c>
      <c r="L26" s="45" t="s">
        <v>11</v>
      </c>
      <c r="M26" s="45" t="s">
        <v>11</v>
      </c>
      <c r="N26" s="45" t="s">
        <v>11</v>
      </c>
      <c r="O26" s="45" t="s">
        <v>11</v>
      </c>
      <c r="P26" s="45" t="s">
        <v>11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2" customFormat="1" x14ac:dyDescent="0.2">
      <c r="A27" s="11"/>
      <c r="B27" s="11" t="s">
        <v>86</v>
      </c>
      <c r="C27" s="46">
        <v>295</v>
      </c>
      <c r="D27" s="46">
        <v>284</v>
      </c>
      <c r="E27" s="46">
        <v>268</v>
      </c>
      <c r="F27" s="46">
        <v>226.58076312862642</v>
      </c>
      <c r="G27" s="46">
        <v>231.68</v>
      </c>
      <c r="H27" s="46">
        <v>237.28</v>
      </c>
      <c r="I27" s="45" t="s">
        <v>11</v>
      </c>
      <c r="J27" s="45" t="s">
        <v>11</v>
      </c>
      <c r="K27" s="45" t="s">
        <v>11</v>
      </c>
      <c r="L27" s="45" t="s">
        <v>11</v>
      </c>
      <c r="M27" s="45" t="s">
        <v>11</v>
      </c>
      <c r="N27" s="45" t="s">
        <v>11</v>
      </c>
      <c r="O27" s="45" t="s">
        <v>11</v>
      </c>
      <c r="P27" s="45" t="s">
        <v>11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2" customFormat="1" x14ac:dyDescent="0.2">
      <c r="A28" s="11"/>
      <c r="B28" s="39" t="s">
        <v>15</v>
      </c>
      <c r="C28" s="44">
        <v>1580</v>
      </c>
      <c r="D28" s="44">
        <v>1579</v>
      </c>
      <c r="E28" s="44">
        <v>1471</v>
      </c>
      <c r="F28" s="44">
        <v>1446</v>
      </c>
      <c r="G28" s="44">
        <v>1448</v>
      </c>
      <c r="H28" s="44">
        <v>1483</v>
      </c>
      <c r="I28" s="8">
        <v>1524</v>
      </c>
      <c r="J28" s="8">
        <v>1539</v>
      </c>
      <c r="K28" s="8">
        <v>1554</v>
      </c>
      <c r="L28" s="8">
        <v>1515</v>
      </c>
      <c r="M28" s="8">
        <v>1470</v>
      </c>
      <c r="N28" s="8">
        <v>1480</v>
      </c>
      <c r="O28" s="8">
        <v>1477</v>
      </c>
      <c r="P28" s="8">
        <v>1450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2" customFormat="1" x14ac:dyDescent="0.2">
      <c r="A29" s="39" t="s">
        <v>421</v>
      </c>
      <c r="B29" s="39"/>
      <c r="C29" s="43">
        <v>6940</v>
      </c>
      <c r="D29" s="43">
        <v>7055</v>
      </c>
      <c r="E29" s="43">
        <v>7232</v>
      </c>
      <c r="F29" s="43">
        <v>7320</v>
      </c>
      <c r="G29" s="43">
        <v>7430</v>
      </c>
      <c r="H29" s="43">
        <v>7680</v>
      </c>
      <c r="I29" s="8">
        <v>7685</v>
      </c>
      <c r="J29" s="8">
        <v>7720</v>
      </c>
      <c r="K29" s="8">
        <v>7320</v>
      </c>
      <c r="L29" s="8">
        <v>7010</v>
      </c>
      <c r="M29" s="8">
        <v>6700</v>
      </c>
      <c r="N29" s="8">
        <v>6600</v>
      </c>
      <c r="O29" s="8">
        <v>6300</v>
      </c>
      <c r="P29" s="8">
        <v>6250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2" customFormat="1" x14ac:dyDescent="0.2">
      <c r="A30" s="2" t="s">
        <v>14</v>
      </c>
      <c r="B30" s="11"/>
      <c r="I30" s="28"/>
      <c r="J30" s="28"/>
      <c r="K30" s="28"/>
      <c r="L30" s="28"/>
      <c r="M30" s="28"/>
      <c r="N30" s="28"/>
      <c r="O30" s="28"/>
      <c r="P30" s="2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2" customFormat="1" x14ac:dyDescent="0.2">
      <c r="A31" s="11"/>
      <c r="B31" s="11" t="s">
        <v>13</v>
      </c>
      <c r="C31" s="46">
        <v>403.95873145873151</v>
      </c>
      <c r="D31" s="46">
        <v>394.7</v>
      </c>
      <c r="E31" s="46">
        <v>378</v>
      </c>
      <c r="F31" s="46">
        <v>372.77051129607611</v>
      </c>
      <c r="G31" s="46">
        <v>360.96</v>
      </c>
      <c r="H31" s="46">
        <v>350.4</v>
      </c>
      <c r="I31" s="45" t="s">
        <v>11</v>
      </c>
      <c r="J31" s="45" t="s">
        <v>11</v>
      </c>
      <c r="K31" s="45" t="s">
        <v>11</v>
      </c>
      <c r="L31" s="45" t="s">
        <v>11</v>
      </c>
      <c r="M31" s="45" t="s">
        <v>11</v>
      </c>
      <c r="N31" s="45" t="s">
        <v>11</v>
      </c>
      <c r="O31" s="45" t="s">
        <v>11</v>
      </c>
      <c r="P31" s="45" t="s">
        <v>11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2" customFormat="1" x14ac:dyDescent="0.2">
      <c r="A32" s="11"/>
      <c r="B32" s="11" t="s">
        <v>12</v>
      </c>
      <c r="C32" s="7" t="s">
        <v>11</v>
      </c>
      <c r="D32" s="7" t="s">
        <v>11</v>
      </c>
      <c r="E32" s="7" t="s">
        <v>11</v>
      </c>
      <c r="F32" s="7" t="s">
        <v>11</v>
      </c>
      <c r="G32" s="7" t="s">
        <v>11</v>
      </c>
      <c r="H32" s="7" t="s">
        <v>11</v>
      </c>
      <c r="I32" s="45" t="s">
        <v>11</v>
      </c>
      <c r="J32" s="45" t="s">
        <v>11</v>
      </c>
      <c r="K32" s="45" t="s">
        <v>11</v>
      </c>
      <c r="L32" s="45" t="s">
        <v>11</v>
      </c>
      <c r="M32" s="45" t="s">
        <v>11</v>
      </c>
      <c r="N32" s="45" t="s">
        <v>11</v>
      </c>
      <c r="O32" s="45" t="s">
        <v>11</v>
      </c>
      <c r="P32" s="45" t="s">
        <v>11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2" customFormat="1" x14ac:dyDescent="0.2">
      <c r="A33" s="11"/>
      <c r="B33" s="11" t="s">
        <v>371</v>
      </c>
      <c r="C33" s="7" t="s">
        <v>11</v>
      </c>
      <c r="D33" s="7" t="s">
        <v>11</v>
      </c>
      <c r="E33" s="7" t="s">
        <v>11</v>
      </c>
      <c r="F33" s="7" t="s">
        <v>11</v>
      </c>
      <c r="G33" s="7" t="s">
        <v>11</v>
      </c>
      <c r="H33" s="7" t="s">
        <v>11</v>
      </c>
      <c r="I33" s="45" t="s">
        <v>11</v>
      </c>
      <c r="J33" s="45" t="s">
        <v>11</v>
      </c>
      <c r="K33" s="45" t="s">
        <v>11</v>
      </c>
      <c r="L33" s="45" t="s">
        <v>11</v>
      </c>
      <c r="M33" s="45" t="s">
        <v>11</v>
      </c>
      <c r="N33" s="45" t="s">
        <v>11</v>
      </c>
      <c r="O33" s="45" t="s">
        <v>11</v>
      </c>
      <c r="P33" s="45" t="s">
        <v>11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2" customFormat="1" x14ac:dyDescent="0.2">
      <c r="A34" s="11"/>
      <c r="B34" s="11" t="s">
        <v>422</v>
      </c>
      <c r="C34" s="7" t="s">
        <v>11</v>
      </c>
      <c r="D34" s="7" t="s">
        <v>11</v>
      </c>
      <c r="E34" s="7" t="s">
        <v>11</v>
      </c>
      <c r="F34" s="7" t="s">
        <v>11</v>
      </c>
      <c r="G34" s="7" t="s">
        <v>11</v>
      </c>
      <c r="H34" s="7" t="s">
        <v>11</v>
      </c>
      <c r="I34" s="45" t="s">
        <v>11</v>
      </c>
      <c r="J34" s="45" t="s">
        <v>11</v>
      </c>
      <c r="K34" s="45" t="s">
        <v>11</v>
      </c>
      <c r="L34" s="45" t="s">
        <v>11</v>
      </c>
      <c r="M34" s="45" t="s">
        <v>11</v>
      </c>
      <c r="N34" s="45" t="s">
        <v>11</v>
      </c>
      <c r="O34" s="45" t="s">
        <v>11</v>
      </c>
      <c r="P34" s="45" t="s">
        <v>11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2" customFormat="1" x14ac:dyDescent="0.2">
      <c r="A35" s="11"/>
      <c r="B35" s="11" t="s">
        <v>423</v>
      </c>
      <c r="C35" s="46">
        <v>466.04126854126855</v>
      </c>
      <c r="D35" s="46">
        <v>455.3</v>
      </c>
      <c r="E35" s="46">
        <v>463</v>
      </c>
      <c r="F35" s="46">
        <v>452.22948870392389</v>
      </c>
      <c r="G35" s="46">
        <v>391.04</v>
      </c>
      <c r="H35" s="46">
        <v>379.6</v>
      </c>
      <c r="I35" s="45" t="s">
        <v>11</v>
      </c>
      <c r="J35" s="45" t="s">
        <v>11</v>
      </c>
      <c r="K35" s="45" t="s">
        <v>11</v>
      </c>
      <c r="L35" s="45" t="s">
        <v>11</v>
      </c>
      <c r="M35" s="45" t="s">
        <v>11</v>
      </c>
      <c r="N35" s="45" t="s">
        <v>11</v>
      </c>
      <c r="O35" s="45" t="s">
        <v>11</v>
      </c>
      <c r="P35" s="45" t="s">
        <v>11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2" customFormat="1" x14ac:dyDescent="0.2">
      <c r="A36" s="11"/>
      <c r="B36" s="39" t="s">
        <v>10</v>
      </c>
      <c r="C36" s="44">
        <v>870</v>
      </c>
      <c r="D36" s="44">
        <v>850</v>
      </c>
      <c r="E36" s="44">
        <v>841</v>
      </c>
      <c r="F36" s="44">
        <v>825</v>
      </c>
      <c r="G36" s="44">
        <v>752</v>
      </c>
      <c r="H36" s="44">
        <v>730</v>
      </c>
      <c r="I36" s="8">
        <v>710</v>
      </c>
      <c r="J36" s="8">
        <v>640</v>
      </c>
      <c r="K36" s="8">
        <v>620</v>
      </c>
      <c r="L36" s="8">
        <v>585</v>
      </c>
      <c r="M36" s="8">
        <v>535</v>
      </c>
      <c r="N36" s="8">
        <v>450</v>
      </c>
      <c r="O36" s="8">
        <v>420</v>
      </c>
      <c r="P36" s="8">
        <v>390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2" customFormat="1" x14ac:dyDescent="0.2">
      <c r="A37" s="11"/>
      <c r="B37" s="39" t="s">
        <v>369</v>
      </c>
      <c r="C37" s="46">
        <v>500</v>
      </c>
      <c r="D37" s="46">
        <v>550</v>
      </c>
      <c r="E37" s="46">
        <v>609</v>
      </c>
      <c r="F37" s="46">
        <v>659</v>
      </c>
      <c r="G37" s="46">
        <v>688</v>
      </c>
      <c r="H37" s="46">
        <v>711</v>
      </c>
      <c r="I37" s="8">
        <v>721</v>
      </c>
      <c r="J37" s="8">
        <v>731</v>
      </c>
      <c r="K37" s="8">
        <v>756</v>
      </c>
      <c r="L37" s="8">
        <v>766</v>
      </c>
      <c r="M37" s="8">
        <v>761</v>
      </c>
      <c r="N37" s="8">
        <v>759</v>
      </c>
      <c r="O37" s="8">
        <v>759</v>
      </c>
      <c r="P37" s="8">
        <v>759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2" customFormat="1" x14ac:dyDescent="0.2">
      <c r="A38" s="11"/>
      <c r="B38" s="39" t="s">
        <v>481</v>
      </c>
      <c r="C38" s="8">
        <v>5389.2815745206462</v>
      </c>
      <c r="D38" s="8">
        <v>4839.6947512335646</v>
      </c>
      <c r="E38" s="8">
        <v>5299.638222041096</v>
      </c>
      <c r="F38" s="8">
        <v>4390.59</v>
      </c>
      <c r="G38" s="8">
        <v>4492.6255000000001</v>
      </c>
      <c r="H38" s="8">
        <v>6671.4199999999946</v>
      </c>
      <c r="I38" s="8">
        <v>5676</v>
      </c>
      <c r="J38" s="8">
        <v>4932.0199999999986</v>
      </c>
      <c r="K38" s="8">
        <v>4753.0000000000018</v>
      </c>
      <c r="L38" s="8">
        <v>4810</v>
      </c>
      <c r="M38" s="8">
        <v>4779.1100000000024</v>
      </c>
      <c r="N38" s="8">
        <v>4991</v>
      </c>
      <c r="O38" s="8">
        <v>5029.5800000000036</v>
      </c>
      <c r="P38" s="8">
        <v>4233.8500000000004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2" customFormat="1" x14ac:dyDescent="0.2">
      <c r="A39" s="11"/>
      <c r="B39" s="3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2" customFormat="1" x14ac:dyDescent="0.2">
      <c r="A40" s="39" t="s">
        <v>6</v>
      </c>
      <c r="C40" s="8">
        <v>23959.5</v>
      </c>
      <c r="D40" s="8">
        <v>23664.799999999999</v>
      </c>
      <c r="E40" s="8">
        <v>24184.999999999996</v>
      </c>
      <c r="F40" s="8">
        <v>23397.989999999998</v>
      </c>
      <c r="G40" s="8">
        <v>23437.040000000001</v>
      </c>
      <c r="H40" s="8">
        <v>25887.199999999993</v>
      </c>
      <c r="I40" s="8">
        <v>25143.600000000002</v>
      </c>
      <c r="J40" s="8">
        <v>24448.62</v>
      </c>
      <c r="K40" s="8">
        <v>23930.33</v>
      </c>
      <c r="L40" s="8">
        <v>23639.19</v>
      </c>
      <c r="M40" s="8">
        <v>23090.230000000003</v>
      </c>
      <c r="N40" s="8">
        <v>23031.47</v>
      </c>
      <c r="O40" s="8">
        <v>22363.050000000003</v>
      </c>
      <c r="P40" s="8">
        <v>21233.32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2" customFormat="1" x14ac:dyDescent="0.2">
      <c r="A41" s="3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2" customFormat="1" x14ac:dyDescent="0.2">
      <c r="A42" s="39" t="s">
        <v>38</v>
      </c>
      <c r="B42" s="11"/>
      <c r="C42" s="47"/>
      <c r="D42" s="47"/>
      <c r="E42" s="47"/>
      <c r="F42" s="47"/>
      <c r="G42" s="47"/>
      <c r="H42" s="47"/>
      <c r="I42" s="8"/>
      <c r="J42" s="8"/>
      <c r="K42" s="8"/>
      <c r="L42" s="8"/>
      <c r="M42" s="8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2" customFormat="1" x14ac:dyDescent="0.2">
      <c r="A43" s="11"/>
      <c r="B43" s="11" t="s">
        <v>4</v>
      </c>
      <c r="C43" s="46">
        <v>4468.5</v>
      </c>
      <c r="D43" s="46">
        <v>4596.07421482676</v>
      </c>
      <c r="E43" s="46">
        <v>4648.2484296535204</v>
      </c>
      <c r="F43" s="46">
        <v>4606.1744146954916</v>
      </c>
      <c r="G43" s="46">
        <v>4534.7572965792533</v>
      </c>
      <c r="H43" s="46">
        <v>4510.7926953488413</v>
      </c>
      <c r="I43" s="45">
        <v>4644.0159892569054</v>
      </c>
      <c r="J43" s="45">
        <v>4720.67</v>
      </c>
      <c r="K43" s="45">
        <v>4797.8500000000004</v>
      </c>
      <c r="L43" s="45">
        <v>4774.3100000000004</v>
      </c>
      <c r="M43" s="45">
        <v>4882.96</v>
      </c>
      <c r="N43" s="45">
        <v>4936.96</v>
      </c>
      <c r="O43" s="45">
        <v>4680.5599999999995</v>
      </c>
      <c r="P43" s="45">
        <v>4673.32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2" customFormat="1" x14ac:dyDescent="0.2">
      <c r="A44" s="11"/>
      <c r="B44" s="11" t="s">
        <v>3</v>
      </c>
      <c r="C44" s="46">
        <v>1769.8</v>
      </c>
      <c r="D44" s="46">
        <v>1720.9678399764393</v>
      </c>
      <c r="E44" s="46">
        <v>1616.0246669572621</v>
      </c>
      <c r="F44" s="46">
        <v>1548.1173809633949</v>
      </c>
      <c r="G44" s="46">
        <v>1461.8555385406744</v>
      </c>
      <c r="H44" s="46">
        <v>1538.0420706351106</v>
      </c>
      <c r="I44" s="45">
        <v>1515.6815114517067</v>
      </c>
      <c r="J44" s="45">
        <v>1510.82</v>
      </c>
      <c r="K44" s="45">
        <v>1428.4590000000001</v>
      </c>
      <c r="L44" s="45">
        <v>1424.04</v>
      </c>
      <c r="M44" s="45">
        <v>1398.51</v>
      </c>
      <c r="N44" s="45">
        <v>1455.53</v>
      </c>
      <c r="O44" s="45">
        <v>1311.7</v>
      </c>
      <c r="P44" s="45">
        <v>1381.6399999999999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2" customFormat="1" x14ac:dyDescent="0.2">
      <c r="A45" s="11"/>
      <c r="B45" s="11" t="s">
        <v>2</v>
      </c>
      <c r="C45" s="46">
        <v>2511.0050000000001</v>
      </c>
      <c r="D45" s="46">
        <v>2477.0500000000002</v>
      </c>
      <c r="E45" s="46">
        <v>2471.1</v>
      </c>
      <c r="F45" s="46">
        <v>2525.1</v>
      </c>
      <c r="G45" s="46">
        <v>2538.0699999999997</v>
      </c>
      <c r="H45" s="46">
        <v>2514.3599999999997</v>
      </c>
      <c r="I45" s="45">
        <v>2502.31</v>
      </c>
      <c r="J45" s="45">
        <v>2570.9</v>
      </c>
      <c r="K45" s="45">
        <v>2529.25</v>
      </c>
      <c r="L45" s="45">
        <v>2515.5499999999997</v>
      </c>
      <c r="M45" s="45">
        <v>2682.23</v>
      </c>
      <c r="N45" s="45">
        <v>2765.22</v>
      </c>
      <c r="O45" s="45">
        <v>2864.89</v>
      </c>
      <c r="P45" s="45">
        <v>2927.97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2" customFormat="1" x14ac:dyDescent="0.2">
      <c r="A46" s="11"/>
      <c r="B46" s="41" t="s">
        <v>1</v>
      </c>
      <c r="C46" s="45">
        <v>1615.7950000000001</v>
      </c>
      <c r="D46" s="45">
        <v>935.40794519679912</v>
      </c>
      <c r="E46" s="45">
        <v>598.32690338921748</v>
      </c>
      <c r="F46" s="45">
        <v>900.58820434111476</v>
      </c>
      <c r="G46" s="45">
        <v>840.85716488007347</v>
      </c>
      <c r="H46" s="45">
        <v>1388.2052340160499</v>
      </c>
      <c r="I46" s="45">
        <v>1328.7224992913871</v>
      </c>
      <c r="J46" s="45">
        <v>1944.1200000000008</v>
      </c>
      <c r="K46" s="45">
        <v>1806.900999999998</v>
      </c>
      <c r="L46" s="45">
        <v>2239.0500000000011</v>
      </c>
      <c r="M46" s="45">
        <v>1584.8599999999988</v>
      </c>
      <c r="N46" s="45">
        <v>809.8700000000008</v>
      </c>
      <c r="O46" s="45">
        <v>915.54999999999927</v>
      </c>
      <c r="P46" s="45">
        <v>1335.5800000000017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2" customFormat="1" x14ac:dyDescent="0.2">
      <c r="A47" s="11"/>
      <c r="B47" s="41" t="s">
        <v>517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>
        <v>482</v>
      </c>
      <c r="O47" s="45">
        <v>490</v>
      </c>
      <c r="P47" s="45">
        <v>500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2" customFormat="1" x14ac:dyDescent="0.2">
      <c r="A48" s="11"/>
      <c r="B48" s="41"/>
      <c r="C48" s="46"/>
      <c r="D48" s="46"/>
      <c r="E48" s="46"/>
      <c r="F48" s="46"/>
      <c r="G48" s="46"/>
      <c r="H48" s="46"/>
      <c r="I48" s="45"/>
      <c r="J48" s="45"/>
      <c r="K48" s="45"/>
      <c r="L48" s="45"/>
      <c r="M48" s="45"/>
      <c r="N48" s="45"/>
      <c r="O48" s="45"/>
      <c r="P48" s="4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35" x14ac:dyDescent="0.2">
      <c r="A49" s="39" t="s">
        <v>376</v>
      </c>
      <c r="B49" s="12"/>
      <c r="C49" s="8">
        <v>10365.1</v>
      </c>
      <c r="D49" s="8">
        <v>9729.5</v>
      </c>
      <c r="E49" s="8">
        <v>9333.7000000000007</v>
      </c>
      <c r="F49" s="8">
        <v>9579.9800000000014</v>
      </c>
      <c r="G49" s="8">
        <v>9375.5400000000009</v>
      </c>
      <c r="H49" s="8">
        <v>9951.4000000000015</v>
      </c>
      <c r="I49" s="8">
        <v>9990.73</v>
      </c>
      <c r="J49" s="8">
        <v>10746.51</v>
      </c>
      <c r="K49" s="8">
        <v>10562.46</v>
      </c>
      <c r="L49" s="8">
        <v>10952.95</v>
      </c>
      <c r="M49" s="8">
        <v>10548.56</v>
      </c>
      <c r="N49" s="8">
        <v>10449.58</v>
      </c>
      <c r="O49" s="8">
        <v>10262.699999999999</v>
      </c>
      <c r="P49" s="8">
        <v>10818.51</v>
      </c>
      <c r="AA49" s="12"/>
    </row>
    <row r="50" spans="1:35" x14ac:dyDescent="0.2">
      <c r="A50" s="39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AA50" s="12"/>
    </row>
    <row r="51" spans="1:35" x14ac:dyDescent="0.2">
      <c r="A51" s="39" t="s">
        <v>482</v>
      </c>
      <c r="B51" s="12"/>
      <c r="C51" s="8">
        <v>34324.6</v>
      </c>
      <c r="D51" s="8">
        <v>33394.300000000003</v>
      </c>
      <c r="E51" s="8">
        <v>33518.699999999997</v>
      </c>
      <c r="F51" s="8">
        <v>32977.97</v>
      </c>
      <c r="G51" s="8">
        <v>32812.58</v>
      </c>
      <c r="H51" s="8">
        <v>35838.599999999991</v>
      </c>
      <c r="I51" s="8">
        <v>35134.33</v>
      </c>
      <c r="J51" s="8">
        <v>35195.129999999997</v>
      </c>
      <c r="K51" s="8">
        <v>34492.79</v>
      </c>
      <c r="L51" s="8">
        <v>34592.14</v>
      </c>
      <c r="M51" s="8">
        <v>33638.79</v>
      </c>
      <c r="N51" s="8">
        <v>33481.050000000003</v>
      </c>
      <c r="O51" s="8">
        <v>32625.75</v>
      </c>
      <c r="P51" s="8">
        <v>32051.83</v>
      </c>
      <c r="AA51" s="12"/>
    </row>
    <row r="52" spans="1:35" x14ac:dyDescent="0.2">
      <c r="A52" s="39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35" x14ac:dyDescent="0.2">
      <c r="A53" s="39" t="s">
        <v>41</v>
      </c>
      <c r="B53" s="12"/>
      <c r="C53" s="44">
        <v>185</v>
      </c>
      <c r="D53" s="44">
        <v>192.06666666666666</v>
      </c>
      <c r="E53" s="44">
        <v>202</v>
      </c>
      <c r="F53" s="44">
        <v>222</v>
      </c>
      <c r="G53" s="44">
        <v>225</v>
      </c>
      <c r="H53" s="44">
        <v>218.5</v>
      </c>
      <c r="I53" s="8">
        <v>216.8</v>
      </c>
      <c r="J53" s="8">
        <v>217.3</v>
      </c>
      <c r="K53" s="8">
        <v>245.20000000000002</v>
      </c>
      <c r="L53" s="8">
        <v>222.7</v>
      </c>
      <c r="M53" s="8">
        <v>219.6</v>
      </c>
      <c r="N53" s="8">
        <v>254</v>
      </c>
      <c r="O53" s="8">
        <v>257</v>
      </c>
      <c r="P53" s="8">
        <v>253</v>
      </c>
    </row>
    <row r="54" spans="1:35" ht="13.5" thickBot="1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35" x14ac:dyDescent="0.2">
      <c r="A55" s="12" t="s">
        <v>483</v>
      </c>
    </row>
    <row r="56" spans="1:35" x14ac:dyDescent="0.2">
      <c r="A56" s="318" t="s">
        <v>388</v>
      </c>
    </row>
    <row r="57" spans="1:35" x14ac:dyDescent="0.2">
      <c r="A57" s="318" t="s">
        <v>40</v>
      </c>
    </row>
    <row r="58" spans="1:35" x14ac:dyDescent="0.2">
      <c r="A58" s="318"/>
    </row>
    <row r="59" spans="1:35" ht="15.75" x14ac:dyDescent="0.25">
      <c r="A59" s="42" t="s">
        <v>71</v>
      </c>
      <c r="M59" s="291"/>
      <c r="S59" s="292"/>
      <c r="T59" s="292"/>
      <c r="W59" s="292"/>
      <c r="X59" s="292"/>
      <c r="AG59" s="220"/>
      <c r="AH59" s="220"/>
      <c r="AI59" s="324"/>
    </row>
    <row r="60" spans="1:35" x14ac:dyDescent="0.2">
      <c r="A60" s="42" t="s">
        <v>479</v>
      </c>
      <c r="M60" s="293"/>
      <c r="S60" s="294"/>
      <c r="T60" s="294"/>
      <c r="W60" s="294"/>
      <c r="X60" s="294"/>
    </row>
    <row r="61" spans="1:35" ht="13.5" thickBot="1" x14ac:dyDescent="0.25">
      <c r="A61" s="42" t="s">
        <v>69</v>
      </c>
      <c r="M61" s="293"/>
      <c r="S61" s="294"/>
      <c r="T61" s="294"/>
      <c r="W61" s="294"/>
      <c r="X61" s="294"/>
      <c r="Z61" s="294"/>
    </row>
    <row r="62" spans="1:35" x14ac:dyDescent="0.2">
      <c r="A62" s="419"/>
      <c r="B62" s="420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1"/>
      <c r="U62" s="421"/>
      <c r="V62" s="421"/>
      <c r="W62" s="421"/>
      <c r="X62" s="421"/>
      <c r="Y62" s="421"/>
      <c r="Z62" s="421"/>
      <c r="AA62" s="421"/>
      <c r="AB62" s="422"/>
      <c r="AC62" s="422"/>
      <c r="AD62" s="422"/>
      <c r="AE62" s="422"/>
      <c r="AF62" s="422"/>
      <c r="AG62" s="422"/>
      <c r="AH62" s="423"/>
    </row>
    <row r="63" spans="1:35" x14ac:dyDescent="0.2">
      <c r="A63" s="416"/>
      <c r="B63" s="424" t="s">
        <v>36</v>
      </c>
      <c r="C63" s="415">
        <v>1985</v>
      </c>
      <c r="D63" s="415">
        <v>1986</v>
      </c>
      <c r="E63" s="415">
        <v>1987</v>
      </c>
      <c r="F63" s="415">
        <v>1988</v>
      </c>
      <c r="G63" s="415">
        <v>1989</v>
      </c>
      <c r="H63" s="415">
        <v>1990</v>
      </c>
      <c r="I63" s="415">
        <v>1991</v>
      </c>
      <c r="J63" s="415">
        <v>1992</v>
      </c>
      <c r="K63" s="415">
        <v>1993</v>
      </c>
      <c r="L63" s="415">
        <v>1994</v>
      </c>
      <c r="M63" s="415">
        <v>1995</v>
      </c>
      <c r="N63" s="415">
        <v>1996</v>
      </c>
      <c r="O63" s="415">
        <v>1997</v>
      </c>
      <c r="P63" s="415">
        <v>1998</v>
      </c>
      <c r="Q63" s="415">
        <v>1999</v>
      </c>
      <c r="R63" s="415">
        <v>2000</v>
      </c>
      <c r="S63" s="415">
        <v>2001</v>
      </c>
      <c r="T63" s="415">
        <v>2002</v>
      </c>
      <c r="U63" s="415">
        <v>2003</v>
      </c>
      <c r="V63" s="415">
        <v>2004</v>
      </c>
      <c r="W63" s="415">
        <v>2005</v>
      </c>
      <c r="X63" s="415">
        <v>2006</v>
      </c>
      <c r="Y63" s="415">
        <v>2007</v>
      </c>
      <c r="Z63" s="415">
        <v>2008</v>
      </c>
      <c r="AA63" s="415">
        <v>2009</v>
      </c>
      <c r="AB63" s="415">
        <v>2010</v>
      </c>
      <c r="AC63" s="415">
        <v>2011</v>
      </c>
      <c r="AD63" s="415">
        <v>2012</v>
      </c>
      <c r="AE63" s="415">
        <v>2013</v>
      </c>
      <c r="AF63" s="415">
        <v>2014</v>
      </c>
      <c r="AG63" s="415">
        <v>2015</v>
      </c>
      <c r="AH63" s="425">
        <v>2016</v>
      </c>
    </row>
    <row r="64" spans="1:35" ht="13.5" thickBot="1" x14ac:dyDescent="0.25">
      <c r="A64" s="426"/>
      <c r="B64" s="417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8"/>
      <c r="N64" s="428"/>
      <c r="O64" s="428"/>
      <c r="P64" s="428"/>
      <c r="Q64" s="428"/>
      <c r="R64" s="427"/>
      <c r="S64" s="428"/>
      <c r="T64" s="428"/>
      <c r="U64" s="428"/>
      <c r="V64" s="428"/>
      <c r="W64" s="428"/>
      <c r="X64" s="428"/>
      <c r="Y64" s="428"/>
      <c r="Z64" s="428" t="s">
        <v>35</v>
      </c>
      <c r="AA64" s="428"/>
      <c r="AB64" s="418"/>
      <c r="AC64" s="418"/>
      <c r="AD64" s="418"/>
      <c r="AE64" s="418"/>
      <c r="AF64" s="418"/>
      <c r="AG64" s="355"/>
      <c r="AH64" s="429"/>
    </row>
    <row r="65" spans="1:34" x14ac:dyDescent="0.2">
      <c r="A65" s="2" t="s">
        <v>34</v>
      </c>
      <c r="M65" s="295"/>
      <c r="N65" s="295"/>
      <c r="O65" s="295"/>
      <c r="P65" s="295"/>
      <c r="Q65" s="295"/>
      <c r="R65" s="295"/>
      <c r="S65" s="295"/>
      <c r="T65" s="295"/>
    </row>
    <row r="66" spans="1:34" ht="15" x14ac:dyDescent="0.2">
      <c r="A66" s="39" t="s">
        <v>33</v>
      </c>
      <c r="M66" s="295"/>
      <c r="N66" s="295"/>
      <c r="O66" s="295"/>
      <c r="P66" s="295"/>
      <c r="Q66" s="295"/>
      <c r="R66" s="295"/>
      <c r="S66" s="296"/>
      <c r="T66" s="296"/>
      <c r="U66" s="296"/>
      <c r="V66" s="296"/>
      <c r="W66" s="296"/>
      <c r="X66" s="296"/>
      <c r="Y66" s="296"/>
      <c r="Z66" s="296"/>
      <c r="AA66" s="296"/>
      <c r="AB66" s="10"/>
      <c r="AC66" s="10"/>
      <c r="AD66" s="10"/>
      <c r="AE66" s="10"/>
      <c r="AF66" s="10"/>
      <c r="AG66" s="10"/>
      <c r="AH66" s="10"/>
    </row>
    <row r="67" spans="1:34" x14ac:dyDescent="0.2">
      <c r="A67" s="11"/>
      <c r="B67" s="11" t="s">
        <v>32</v>
      </c>
      <c r="C67" s="297">
        <v>7139.1490000000003</v>
      </c>
      <c r="D67" s="297">
        <v>7156.3289999999997</v>
      </c>
      <c r="E67" s="297">
        <v>7816.9</v>
      </c>
      <c r="F67" s="297">
        <v>7861.5680000000002</v>
      </c>
      <c r="G67" s="297">
        <v>7828.9260000000004</v>
      </c>
      <c r="H67" s="297">
        <v>7603.009</v>
      </c>
      <c r="I67" s="297">
        <v>7441.5169999999998</v>
      </c>
      <c r="J67" s="297">
        <v>7172.65</v>
      </c>
      <c r="K67" s="297">
        <v>6853.9610000000002</v>
      </c>
      <c r="L67" s="298">
        <v>6454.3</v>
      </c>
      <c r="M67" s="298">
        <v>5524</v>
      </c>
      <c r="N67" s="298">
        <v>5034.6952383364905</v>
      </c>
      <c r="O67" s="298">
        <v>5028.2305724067846</v>
      </c>
      <c r="P67" s="298">
        <v>4729.8999999999996</v>
      </c>
      <c r="Q67" s="298">
        <v>4351.7</v>
      </c>
      <c r="R67" s="298">
        <v>4185.6900000000005</v>
      </c>
      <c r="S67" s="298">
        <v>3488.6</v>
      </c>
      <c r="T67" s="298">
        <v>3015.5</v>
      </c>
      <c r="U67" s="298">
        <v>2738</v>
      </c>
      <c r="V67" s="298">
        <v>3143.94</v>
      </c>
      <c r="W67" s="298">
        <v>2700</v>
      </c>
      <c r="X67" s="298">
        <v>2380</v>
      </c>
      <c r="Y67" s="298">
        <v>2128</v>
      </c>
      <c r="Z67" s="298">
        <v>2088</v>
      </c>
      <c r="AA67" s="298">
        <v>2000</v>
      </c>
      <c r="AB67" s="46">
        <v>1993</v>
      </c>
      <c r="AC67" s="46">
        <v>1890</v>
      </c>
      <c r="AD67" s="46">
        <v>1697</v>
      </c>
      <c r="AE67" s="46">
        <v>1543</v>
      </c>
      <c r="AF67" s="46">
        <v>1437</v>
      </c>
      <c r="AG67" s="46">
        <v>1394</v>
      </c>
      <c r="AH67" s="28">
        <v>1362</v>
      </c>
    </row>
    <row r="68" spans="1:34" x14ac:dyDescent="0.2">
      <c r="A68" s="11"/>
      <c r="B68" s="12" t="s">
        <v>31</v>
      </c>
      <c r="C68" s="7" t="s">
        <v>11</v>
      </c>
      <c r="D68" s="7" t="s">
        <v>11</v>
      </c>
      <c r="E68" s="7" t="s">
        <v>11</v>
      </c>
      <c r="F68" s="7" t="s">
        <v>11</v>
      </c>
      <c r="G68" s="7" t="s">
        <v>11</v>
      </c>
      <c r="H68" s="7" t="s">
        <v>11</v>
      </c>
      <c r="I68" s="7" t="s">
        <v>11</v>
      </c>
      <c r="J68" s="7" t="s">
        <v>11</v>
      </c>
      <c r="K68" s="7" t="s">
        <v>11</v>
      </c>
      <c r="L68" s="7" t="s">
        <v>11</v>
      </c>
      <c r="M68" s="7" t="s">
        <v>11</v>
      </c>
      <c r="N68" s="7" t="s">
        <v>11</v>
      </c>
      <c r="O68" s="7" t="s">
        <v>11</v>
      </c>
      <c r="P68" s="7" t="s">
        <v>11</v>
      </c>
      <c r="Q68" s="7" t="s">
        <v>11</v>
      </c>
      <c r="R68" s="7" t="s">
        <v>11</v>
      </c>
      <c r="S68" s="7" t="s">
        <v>11</v>
      </c>
      <c r="T68" s="7" t="s">
        <v>11</v>
      </c>
      <c r="U68" s="7" t="s">
        <v>11</v>
      </c>
      <c r="V68" s="7" t="s">
        <v>11</v>
      </c>
      <c r="W68" s="7" t="s">
        <v>11</v>
      </c>
      <c r="X68" s="7" t="s">
        <v>11</v>
      </c>
      <c r="Y68" s="7" t="s">
        <v>11</v>
      </c>
      <c r="Z68" s="7" t="s">
        <v>11</v>
      </c>
      <c r="AA68" s="7" t="s">
        <v>11</v>
      </c>
      <c r="AB68" s="7" t="s">
        <v>11</v>
      </c>
      <c r="AC68" s="7" t="s">
        <v>11</v>
      </c>
      <c r="AD68" s="7" t="s">
        <v>11</v>
      </c>
      <c r="AE68" s="7" t="s">
        <v>11</v>
      </c>
      <c r="AF68" s="7" t="s">
        <v>11</v>
      </c>
      <c r="AG68" s="7" t="s">
        <v>11</v>
      </c>
      <c r="AH68" s="28">
        <v>1993</v>
      </c>
    </row>
    <row r="69" spans="1:34" x14ac:dyDescent="0.2">
      <c r="A69" s="11"/>
      <c r="B69" s="12" t="s">
        <v>30</v>
      </c>
      <c r="C69" s="7" t="s">
        <v>11</v>
      </c>
      <c r="D69" s="7" t="s">
        <v>11</v>
      </c>
      <c r="E69" s="7" t="s">
        <v>11</v>
      </c>
      <c r="F69" s="7" t="s">
        <v>11</v>
      </c>
      <c r="G69" s="7" t="s">
        <v>11</v>
      </c>
      <c r="H69" s="7" t="s">
        <v>11</v>
      </c>
      <c r="I69" s="7" t="s">
        <v>11</v>
      </c>
      <c r="J69" s="7" t="s">
        <v>11</v>
      </c>
      <c r="K69" s="7" t="s">
        <v>11</v>
      </c>
      <c r="L69" s="7" t="s">
        <v>11</v>
      </c>
      <c r="M69" s="7" t="s">
        <v>11</v>
      </c>
      <c r="N69" s="7" t="s">
        <v>11</v>
      </c>
      <c r="O69" s="7" t="s">
        <v>11</v>
      </c>
      <c r="P69" s="7" t="s">
        <v>11</v>
      </c>
      <c r="Q69" s="7" t="s">
        <v>11</v>
      </c>
      <c r="R69" s="7" t="s">
        <v>11</v>
      </c>
      <c r="S69" s="7" t="s">
        <v>11</v>
      </c>
      <c r="T69" s="7" t="s">
        <v>11</v>
      </c>
      <c r="U69" s="7" t="s">
        <v>11</v>
      </c>
      <c r="V69" s="7" t="s">
        <v>11</v>
      </c>
      <c r="W69" s="7" t="s">
        <v>11</v>
      </c>
      <c r="X69" s="7" t="s">
        <v>11</v>
      </c>
      <c r="Y69" s="7" t="s">
        <v>11</v>
      </c>
      <c r="Z69" s="7" t="s">
        <v>11</v>
      </c>
      <c r="AA69" s="7" t="s">
        <v>11</v>
      </c>
      <c r="AB69" s="7" t="s">
        <v>11</v>
      </c>
      <c r="AC69" s="7" t="s">
        <v>11</v>
      </c>
      <c r="AD69" s="7" t="s">
        <v>11</v>
      </c>
      <c r="AE69" s="7" t="s">
        <v>11</v>
      </c>
      <c r="AF69" s="7" t="s">
        <v>11</v>
      </c>
      <c r="AG69" s="7" t="s">
        <v>11</v>
      </c>
      <c r="AH69" s="28">
        <v>602</v>
      </c>
    </row>
    <row r="70" spans="1:34" x14ac:dyDescent="0.2">
      <c r="A70" s="11"/>
      <c r="B70" s="11" t="s">
        <v>39</v>
      </c>
      <c r="C70" s="7" t="s">
        <v>11</v>
      </c>
      <c r="D70" s="7" t="s">
        <v>11</v>
      </c>
      <c r="E70" s="7" t="s">
        <v>11</v>
      </c>
      <c r="F70" s="7" t="s">
        <v>11</v>
      </c>
      <c r="G70" s="7" t="s">
        <v>11</v>
      </c>
      <c r="H70" s="7" t="s">
        <v>11</v>
      </c>
      <c r="I70" s="7" t="s">
        <v>11</v>
      </c>
      <c r="J70" s="7" t="s">
        <v>11</v>
      </c>
      <c r="K70" s="7" t="s">
        <v>11</v>
      </c>
      <c r="L70" s="7" t="s">
        <v>11</v>
      </c>
      <c r="M70" s="7" t="s">
        <v>11</v>
      </c>
      <c r="N70" s="7" t="s">
        <v>11</v>
      </c>
      <c r="O70" s="7" t="s">
        <v>11</v>
      </c>
      <c r="P70" s="7" t="s">
        <v>11</v>
      </c>
      <c r="Q70" s="7" t="s">
        <v>11</v>
      </c>
      <c r="R70" s="7" t="s">
        <v>11</v>
      </c>
      <c r="S70" s="7" t="s">
        <v>11</v>
      </c>
      <c r="T70" s="7" t="s">
        <v>11</v>
      </c>
      <c r="U70" s="7" t="s">
        <v>11</v>
      </c>
      <c r="V70" s="7" t="s">
        <v>11</v>
      </c>
      <c r="W70" s="7" t="s">
        <v>11</v>
      </c>
      <c r="X70" s="7" t="s">
        <v>11</v>
      </c>
      <c r="Y70" s="7" t="s">
        <v>11</v>
      </c>
      <c r="Z70" s="7" t="s">
        <v>11</v>
      </c>
      <c r="AA70" s="7" t="s">
        <v>11</v>
      </c>
      <c r="AB70" s="7" t="s">
        <v>11</v>
      </c>
      <c r="AC70" s="7" t="s">
        <v>11</v>
      </c>
      <c r="AD70" s="7" t="s">
        <v>11</v>
      </c>
      <c r="AE70" s="7" t="s">
        <v>11</v>
      </c>
      <c r="AF70" s="7" t="s">
        <v>11</v>
      </c>
      <c r="AG70" s="7" t="s">
        <v>11</v>
      </c>
      <c r="AH70" s="28">
        <v>1936.3056242770558</v>
      </c>
    </row>
    <row r="71" spans="1:34" x14ac:dyDescent="0.2">
      <c r="A71" s="11"/>
      <c r="B71" s="11" t="s">
        <v>28</v>
      </c>
      <c r="C71" s="297">
        <v>753.48</v>
      </c>
      <c r="D71" s="297">
        <v>725.46600000000001</v>
      </c>
      <c r="E71" s="297">
        <v>620.17200000000003</v>
      </c>
      <c r="F71" s="297">
        <v>594.09</v>
      </c>
      <c r="G71" s="297">
        <v>551.58600000000001</v>
      </c>
      <c r="H71" s="297">
        <v>523.572</v>
      </c>
      <c r="I71" s="297">
        <v>486.86399999999998</v>
      </c>
      <c r="J71" s="297">
        <v>504.25200000000001</v>
      </c>
      <c r="K71" s="297">
        <v>497.49</v>
      </c>
      <c r="L71" s="298">
        <v>386.8</v>
      </c>
      <c r="M71" s="298">
        <v>323.39999999999998</v>
      </c>
      <c r="N71" s="298">
        <v>282.44768677997172</v>
      </c>
      <c r="O71" s="298">
        <v>294.1239008701188</v>
      </c>
      <c r="P71" s="298">
        <v>287.3</v>
      </c>
      <c r="Q71" s="298">
        <v>277.51</v>
      </c>
      <c r="R71" s="298">
        <v>282.53000000000003</v>
      </c>
      <c r="S71" s="298">
        <v>206.5</v>
      </c>
      <c r="T71" s="298">
        <v>195.9</v>
      </c>
      <c r="U71" s="298">
        <v>147</v>
      </c>
      <c r="V71" s="298">
        <v>212.92</v>
      </c>
      <c r="W71" s="298">
        <v>180</v>
      </c>
      <c r="X71" s="298">
        <v>154</v>
      </c>
      <c r="Y71" s="298">
        <v>124</v>
      </c>
      <c r="Z71" s="298">
        <v>123</v>
      </c>
      <c r="AA71" s="298">
        <v>120</v>
      </c>
      <c r="AB71" s="46">
        <v>132.7114288002013</v>
      </c>
      <c r="AC71" s="46">
        <v>120</v>
      </c>
      <c r="AD71" s="46">
        <v>114.63775672289999</v>
      </c>
      <c r="AE71" s="46">
        <v>121.29427952482141</v>
      </c>
      <c r="AF71" s="46">
        <v>102.81570000000001</v>
      </c>
      <c r="AG71" s="46">
        <v>100.5</v>
      </c>
      <c r="AH71" s="45" t="s">
        <v>11</v>
      </c>
    </row>
    <row r="72" spans="1:34" x14ac:dyDescent="0.2">
      <c r="A72" s="11"/>
      <c r="B72" s="11" t="s">
        <v>27</v>
      </c>
      <c r="C72" s="297">
        <v>1063.566</v>
      </c>
      <c r="D72" s="297">
        <v>1040.3820000000001</v>
      </c>
      <c r="E72" s="297">
        <v>1064.5319999999999</v>
      </c>
      <c r="F72" s="297">
        <v>1008.504</v>
      </c>
      <c r="G72" s="297">
        <v>923.49599999999998</v>
      </c>
      <c r="H72" s="297">
        <v>880.99199999999996</v>
      </c>
      <c r="I72" s="297">
        <v>825.93</v>
      </c>
      <c r="J72" s="297">
        <v>855.87599999999998</v>
      </c>
      <c r="K72" s="297">
        <v>807.57600000000002</v>
      </c>
      <c r="L72" s="298">
        <v>691.9</v>
      </c>
      <c r="M72" s="298">
        <v>606.20000000000005</v>
      </c>
      <c r="N72" s="298">
        <v>562</v>
      </c>
      <c r="O72" s="298">
        <v>602.5363597979017</v>
      </c>
      <c r="P72" s="298">
        <v>530.70000000000005</v>
      </c>
      <c r="Q72" s="298">
        <v>528.84</v>
      </c>
      <c r="R72" s="298">
        <v>484.34999999999997</v>
      </c>
      <c r="S72" s="298">
        <v>419.70000000000005</v>
      </c>
      <c r="T72" s="298">
        <v>338.99999999999994</v>
      </c>
      <c r="U72" s="298">
        <v>264</v>
      </c>
      <c r="V72" s="298">
        <v>300.82</v>
      </c>
      <c r="W72" s="298">
        <v>260</v>
      </c>
      <c r="X72" s="298">
        <v>224</v>
      </c>
      <c r="Y72" s="298">
        <v>189</v>
      </c>
      <c r="Z72" s="298">
        <v>179</v>
      </c>
      <c r="AA72" s="298">
        <v>176</v>
      </c>
      <c r="AB72" s="46">
        <v>183.92685404673213</v>
      </c>
      <c r="AC72" s="46">
        <v>175</v>
      </c>
      <c r="AD72" s="46">
        <v>156.89217951999998</v>
      </c>
      <c r="AE72" s="46">
        <v>166.00223540623321</v>
      </c>
      <c r="AF72" s="46">
        <v>127.6998</v>
      </c>
      <c r="AG72" s="46">
        <v>124.62</v>
      </c>
      <c r="AH72" s="45" t="s">
        <v>11</v>
      </c>
    </row>
    <row r="73" spans="1:34" x14ac:dyDescent="0.2">
      <c r="A73" s="11"/>
      <c r="B73" s="11" t="s">
        <v>26</v>
      </c>
      <c r="C73" s="297">
        <v>586.36199999999997</v>
      </c>
      <c r="D73" s="297">
        <v>535.16399999999999</v>
      </c>
      <c r="E73" s="297">
        <v>498.45600000000002</v>
      </c>
      <c r="F73" s="297">
        <v>478.17</v>
      </c>
      <c r="G73" s="297">
        <v>437.59800000000001</v>
      </c>
      <c r="H73" s="297">
        <v>420.21</v>
      </c>
      <c r="I73" s="297">
        <v>394.12799999999999</v>
      </c>
      <c r="J73" s="297">
        <v>353.55599999999998</v>
      </c>
      <c r="K73" s="297">
        <v>351.62400000000002</v>
      </c>
      <c r="L73" s="298">
        <v>356</v>
      </c>
      <c r="M73" s="298">
        <v>312</v>
      </c>
      <c r="N73" s="298">
        <v>288</v>
      </c>
      <c r="O73" s="298">
        <v>266.21319999999997</v>
      </c>
      <c r="P73" s="298">
        <v>259.8</v>
      </c>
      <c r="Q73" s="298">
        <v>239.2</v>
      </c>
      <c r="R73" s="298">
        <v>247.5</v>
      </c>
      <c r="S73" s="298">
        <v>258.2</v>
      </c>
      <c r="T73" s="298">
        <v>200.6</v>
      </c>
      <c r="U73" s="298">
        <v>175.2</v>
      </c>
      <c r="V73" s="298">
        <v>276.27</v>
      </c>
      <c r="W73" s="298">
        <v>160</v>
      </c>
      <c r="X73" s="298">
        <v>165</v>
      </c>
      <c r="Y73" s="298">
        <v>150</v>
      </c>
      <c r="Z73" s="298">
        <v>140</v>
      </c>
      <c r="AA73" s="298">
        <v>135</v>
      </c>
      <c r="AB73" s="46">
        <v>145.042</v>
      </c>
      <c r="AC73" s="46">
        <v>135</v>
      </c>
      <c r="AD73" s="46">
        <v>129</v>
      </c>
      <c r="AE73" s="46">
        <v>136.49047666314223</v>
      </c>
      <c r="AF73" s="46">
        <v>100.30799999999999</v>
      </c>
      <c r="AG73" s="46">
        <v>96.48</v>
      </c>
      <c r="AH73" s="45" t="s">
        <v>11</v>
      </c>
    </row>
    <row r="74" spans="1:34" x14ac:dyDescent="0.2">
      <c r="A74" s="11"/>
      <c r="B74" s="11" t="s">
        <v>25</v>
      </c>
      <c r="C74" s="297">
        <v>1189.146</v>
      </c>
      <c r="D74" s="297">
        <v>1147.6079999999999</v>
      </c>
      <c r="E74" s="297">
        <v>719.67</v>
      </c>
      <c r="F74" s="297">
        <v>641.42399999999998</v>
      </c>
      <c r="G74" s="297">
        <v>587.32799999999997</v>
      </c>
      <c r="H74" s="297">
        <v>562.21199999999999</v>
      </c>
      <c r="I74" s="297">
        <v>525.50400000000002</v>
      </c>
      <c r="J74" s="297">
        <v>528.40200000000004</v>
      </c>
      <c r="K74" s="297">
        <v>463.68</v>
      </c>
      <c r="L74" s="298">
        <v>587.79999999999995</v>
      </c>
      <c r="M74" s="298">
        <v>525</v>
      </c>
      <c r="N74" s="298">
        <v>511.81155468652537</v>
      </c>
      <c r="O74" s="298">
        <v>511.05840354238512</v>
      </c>
      <c r="P74" s="298">
        <v>595.20000000000005</v>
      </c>
      <c r="Q74" s="298">
        <v>545.09999999999991</v>
      </c>
      <c r="R74" s="298">
        <v>579.4</v>
      </c>
      <c r="S74" s="298">
        <v>549.90000000000009</v>
      </c>
      <c r="T74" s="298">
        <v>444.49999999999994</v>
      </c>
      <c r="U74" s="298">
        <v>431.7</v>
      </c>
      <c r="V74" s="298">
        <v>442.46</v>
      </c>
      <c r="W74" s="298">
        <v>420</v>
      </c>
      <c r="X74" s="298">
        <v>412</v>
      </c>
      <c r="Y74" s="298">
        <v>389</v>
      </c>
      <c r="Z74" s="298">
        <v>359</v>
      </c>
      <c r="AA74" s="298">
        <v>371</v>
      </c>
      <c r="AB74" s="46">
        <v>357.55770240015613</v>
      </c>
      <c r="AC74" s="46">
        <v>338.18576111135496</v>
      </c>
      <c r="AD74" s="46">
        <v>310.85542342799999</v>
      </c>
      <c r="AE74" s="46">
        <v>328.90546447295071</v>
      </c>
      <c r="AF74" s="46">
        <v>295.137</v>
      </c>
      <c r="AG74" s="46">
        <v>289.44</v>
      </c>
      <c r="AH74" s="45" t="s">
        <v>11</v>
      </c>
    </row>
    <row r="75" spans="1:34" x14ac:dyDescent="0.2">
      <c r="A75" s="11"/>
      <c r="B75" s="11" t="s">
        <v>24</v>
      </c>
      <c r="C75" s="297">
        <v>2039.2260000000001</v>
      </c>
      <c r="D75" s="297">
        <v>2029.566</v>
      </c>
      <c r="E75" s="297">
        <v>2168.67</v>
      </c>
      <c r="F75" s="297">
        <v>2047.92</v>
      </c>
      <c r="G75" s="297">
        <v>1879.836</v>
      </c>
      <c r="H75" s="297">
        <v>1796.76</v>
      </c>
      <c r="I75" s="297">
        <v>1670.2139999999999</v>
      </c>
      <c r="J75" s="297">
        <v>1648.962</v>
      </c>
      <c r="K75" s="297">
        <v>1724.31</v>
      </c>
      <c r="L75" s="298">
        <v>1626</v>
      </c>
      <c r="M75" s="298">
        <v>1558.4</v>
      </c>
      <c r="N75" s="298">
        <v>1572.782012467499</v>
      </c>
      <c r="O75" s="298">
        <v>1573.6636744198975</v>
      </c>
      <c r="P75" s="298">
        <v>1655.6999999999998</v>
      </c>
      <c r="Q75" s="298">
        <v>1752.4</v>
      </c>
      <c r="R75" s="298">
        <v>1882.2000000000003</v>
      </c>
      <c r="S75" s="298">
        <v>1707.1000000000001</v>
      </c>
      <c r="T75" s="298">
        <v>1432.5</v>
      </c>
      <c r="U75" s="298">
        <v>1397.4</v>
      </c>
      <c r="V75" s="298">
        <v>1750.33</v>
      </c>
      <c r="W75" s="298">
        <v>1785</v>
      </c>
      <c r="X75" s="298">
        <v>1868</v>
      </c>
      <c r="Y75" s="298">
        <v>1893</v>
      </c>
      <c r="Z75" s="298">
        <v>2046</v>
      </c>
      <c r="AA75" s="298">
        <v>2163</v>
      </c>
      <c r="AB75" s="46">
        <v>2264.2804402322636</v>
      </c>
      <c r="AC75" s="46">
        <v>2548.91948765508</v>
      </c>
      <c r="AD75" s="46">
        <v>2898.9764182879999</v>
      </c>
      <c r="AE75" s="46">
        <v>3067.3075439328522</v>
      </c>
      <c r="AF75" s="46">
        <v>3232.3540000000003</v>
      </c>
      <c r="AG75" s="46">
        <v>3408.24</v>
      </c>
      <c r="AH75" s="45" t="s">
        <v>11</v>
      </c>
    </row>
    <row r="76" spans="1:34" x14ac:dyDescent="0.2">
      <c r="A76" s="11"/>
      <c r="B76" s="39" t="s">
        <v>23</v>
      </c>
      <c r="C76" s="299">
        <v>12770.929000000002</v>
      </c>
      <c r="D76" s="299">
        <v>12634.515000000001</v>
      </c>
      <c r="E76" s="299">
        <v>12888.4</v>
      </c>
      <c r="F76" s="299">
        <v>12631.676000000001</v>
      </c>
      <c r="G76" s="299">
        <v>12208.769999999999</v>
      </c>
      <c r="H76" s="299">
        <v>11786.754999999999</v>
      </c>
      <c r="I76" s="299">
        <v>11344.157000000001</v>
      </c>
      <c r="J76" s="299">
        <v>11063.698</v>
      </c>
      <c r="K76" s="299">
        <v>10698.641</v>
      </c>
      <c r="L76" s="299">
        <v>10102.799999999999</v>
      </c>
      <c r="M76" s="299">
        <v>8849</v>
      </c>
      <c r="N76" s="299">
        <v>8251.7364922704874</v>
      </c>
      <c r="O76" s="299">
        <v>8275.8261110370877</v>
      </c>
      <c r="P76" s="299">
        <v>8058.5999999999995</v>
      </c>
      <c r="Q76" s="299">
        <v>7694.75</v>
      </c>
      <c r="R76" s="299">
        <v>7661.67</v>
      </c>
      <c r="S76" s="299">
        <v>6630</v>
      </c>
      <c r="T76" s="299">
        <v>5628</v>
      </c>
      <c r="U76" s="299">
        <v>5153.2999999999993</v>
      </c>
      <c r="V76" s="299">
        <v>6126.74</v>
      </c>
      <c r="W76" s="299">
        <v>5505</v>
      </c>
      <c r="X76" s="299">
        <v>5203</v>
      </c>
      <c r="Y76" s="299">
        <v>4873</v>
      </c>
      <c r="Z76" s="299">
        <v>4935</v>
      </c>
      <c r="AA76" s="299">
        <v>4965</v>
      </c>
      <c r="AB76" s="44">
        <f t="shared" ref="AB76:AE76" si="0">SUM(AB67:AB75)</f>
        <v>5076.518425479353</v>
      </c>
      <c r="AC76" s="44">
        <f t="shared" si="0"/>
        <v>5207.1052487664347</v>
      </c>
      <c r="AD76" s="44">
        <f t="shared" si="0"/>
        <v>5307.3617779588994</v>
      </c>
      <c r="AE76" s="44">
        <f t="shared" si="0"/>
        <v>5363</v>
      </c>
      <c r="AF76" s="44">
        <v>5295.3145000000004</v>
      </c>
      <c r="AG76" s="44">
        <v>5413.28</v>
      </c>
      <c r="AH76" s="8">
        <v>5893.3056242770563</v>
      </c>
    </row>
    <row r="77" spans="1:34" x14ac:dyDescent="0.2">
      <c r="A77" s="39" t="s">
        <v>22</v>
      </c>
      <c r="M77" s="298"/>
      <c r="N77" s="298"/>
      <c r="O77" s="298"/>
      <c r="P77" s="298"/>
      <c r="Q77" s="295"/>
      <c r="R77" s="295"/>
      <c r="S77" s="295"/>
      <c r="T77" s="295"/>
      <c r="AH77" s="45"/>
    </row>
    <row r="78" spans="1:34" x14ac:dyDescent="0.2">
      <c r="A78" s="11"/>
      <c r="B78" s="11" t="s">
        <v>21</v>
      </c>
      <c r="C78" s="297">
        <v>7065.52</v>
      </c>
      <c r="D78" s="297">
        <v>6970.9079999999994</v>
      </c>
      <c r="E78" s="297">
        <v>6919.6959999999999</v>
      </c>
      <c r="F78" s="297">
        <v>6606.348</v>
      </c>
      <c r="G78" s="297">
        <v>6698.3559999999998</v>
      </c>
      <c r="H78" s="297">
        <v>6461.3919999999998</v>
      </c>
      <c r="I78" s="297">
        <v>6420.5959999999995</v>
      </c>
      <c r="J78" s="297">
        <v>6149.78</v>
      </c>
      <c r="K78" s="297">
        <v>5891.9840000000004</v>
      </c>
      <c r="L78" s="298">
        <v>5683.6</v>
      </c>
      <c r="M78" s="298">
        <v>5248</v>
      </c>
      <c r="N78" s="298">
        <v>5094</v>
      </c>
      <c r="O78" s="298">
        <v>4951.4370239957998</v>
      </c>
      <c r="P78" s="298">
        <v>4931.5</v>
      </c>
      <c r="Q78" s="298">
        <v>4887.2999999999993</v>
      </c>
      <c r="R78" s="298">
        <v>5118.2</v>
      </c>
      <c r="S78" s="298">
        <v>4557.5999999999995</v>
      </c>
      <c r="T78" s="298">
        <v>4045</v>
      </c>
      <c r="U78" s="298">
        <v>3810.9999999999995</v>
      </c>
      <c r="V78" s="298">
        <v>3762.62</v>
      </c>
      <c r="W78" s="298">
        <v>3680</v>
      </c>
      <c r="X78" s="298">
        <v>3647</v>
      </c>
      <c r="Y78" s="298">
        <v>3617</v>
      </c>
      <c r="Z78" s="298">
        <v>3626</v>
      </c>
      <c r="AA78" s="298">
        <v>3606.6</v>
      </c>
      <c r="AB78" s="46">
        <v>3483.7</v>
      </c>
      <c r="AC78" s="46">
        <v>3474</v>
      </c>
      <c r="AD78" s="46">
        <v>3326</v>
      </c>
      <c r="AE78" s="46">
        <v>3289.3999999999987</v>
      </c>
      <c r="AF78" s="46">
        <v>3226.1</v>
      </c>
      <c r="AG78" s="46">
        <v>3093.5</v>
      </c>
      <c r="AH78" s="45" t="s">
        <v>11</v>
      </c>
    </row>
    <row r="79" spans="1:34" x14ac:dyDescent="0.2">
      <c r="A79" s="11"/>
      <c r="B79" s="11" t="s">
        <v>370</v>
      </c>
      <c r="C79" s="295" t="s">
        <v>11</v>
      </c>
      <c r="D79" s="295" t="s">
        <v>11</v>
      </c>
      <c r="E79" s="295" t="s">
        <v>11</v>
      </c>
      <c r="F79" s="295" t="s">
        <v>11</v>
      </c>
      <c r="G79" s="298">
        <v>584.08600000000001</v>
      </c>
      <c r="H79" s="298">
        <v>543.86199999999997</v>
      </c>
      <c r="I79" s="298">
        <v>536.31999999999994</v>
      </c>
      <c r="J79" s="298">
        <v>482.68799999999999</v>
      </c>
      <c r="K79" s="298">
        <v>433.24599999999998</v>
      </c>
      <c r="L79" s="298">
        <v>391.5</v>
      </c>
      <c r="M79" s="298">
        <v>346.3</v>
      </c>
      <c r="N79" s="298">
        <v>290</v>
      </c>
      <c r="O79" s="298">
        <v>245.22980000000001</v>
      </c>
      <c r="P79" s="298">
        <v>273.7</v>
      </c>
      <c r="Q79" s="298">
        <v>234.5</v>
      </c>
      <c r="R79" s="298">
        <v>233.6</v>
      </c>
      <c r="S79" s="298">
        <v>240.7</v>
      </c>
      <c r="T79" s="298">
        <v>178.1</v>
      </c>
      <c r="U79" s="298">
        <v>180</v>
      </c>
      <c r="V79" s="298">
        <v>139</v>
      </c>
      <c r="W79" s="298">
        <v>130</v>
      </c>
      <c r="X79" s="298">
        <v>125</v>
      </c>
      <c r="Y79" s="298">
        <v>115</v>
      </c>
      <c r="Z79" s="298">
        <v>125</v>
      </c>
      <c r="AA79" s="298">
        <v>131</v>
      </c>
      <c r="AB79" s="46">
        <v>120</v>
      </c>
      <c r="AC79" s="46">
        <v>110</v>
      </c>
      <c r="AD79" s="46">
        <v>99</v>
      </c>
      <c r="AE79" s="46">
        <v>105</v>
      </c>
      <c r="AF79" s="46">
        <v>105</v>
      </c>
      <c r="AG79" s="46">
        <v>105</v>
      </c>
      <c r="AH79" s="45" t="s">
        <v>11</v>
      </c>
    </row>
    <row r="80" spans="1:34" x14ac:dyDescent="0.2">
      <c r="A80" s="11"/>
      <c r="B80" s="39" t="s">
        <v>20</v>
      </c>
      <c r="C80" s="299">
        <v>7065.52</v>
      </c>
      <c r="D80" s="299">
        <v>6970.9079999999994</v>
      </c>
      <c r="E80" s="299">
        <v>6919.6959999999999</v>
      </c>
      <c r="F80" s="299">
        <v>6606.348</v>
      </c>
      <c r="G80" s="299">
        <v>7282.442</v>
      </c>
      <c r="H80" s="299">
        <v>7005.2539999999999</v>
      </c>
      <c r="I80" s="299">
        <v>6956.9159999999993</v>
      </c>
      <c r="J80" s="299">
        <v>6632.4679999999998</v>
      </c>
      <c r="K80" s="299">
        <v>6325.2300000000005</v>
      </c>
      <c r="L80" s="299">
        <v>6075.1</v>
      </c>
      <c r="M80" s="299">
        <v>5594.3</v>
      </c>
      <c r="N80" s="299">
        <v>5384</v>
      </c>
      <c r="O80" s="299">
        <v>5196.6668239957999</v>
      </c>
      <c r="P80" s="299">
        <v>5205.2</v>
      </c>
      <c r="Q80" s="299">
        <v>5121.7999999999993</v>
      </c>
      <c r="R80" s="299">
        <v>5351.8</v>
      </c>
      <c r="S80" s="299">
        <v>4798.2999999999993</v>
      </c>
      <c r="T80" s="299">
        <v>4223.1000000000004</v>
      </c>
      <c r="U80" s="299">
        <v>3990.9999999999995</v>
      </c>
      <c r="V80" s="299">
        <v>3901.62</v>
      </c>
      <c r="W80" s="299">
        <v>3810</v>
      </c>
      <c r="X80" s="299">
        <v>3772</v>
      </c>
      <c r="Y80" s="299">
        <v>3732</v>
      </c>
      <c r="Z80" s="299">
        <v>3751</v>
      </c>
      <c r="AA80" s="299">
        <v>3737.6</v>
      </c>
      <c r="AB80" s="44">
        <f t="shared" ref="AB80:AE80" si="1">SUM(AB78:AB79)</f>
        <v>3603.7</v>
      </c>
      <c r="AC80" s="44">
        <f t="shared" si="1"/>
        <v>3584</v>
      </c>
      <c r="AD80" s="44">
        <f t="shared" si="1"/>
        <v>3425</v>
      </c>
      <c r="AE80" s="44">
        <f t="shared" si="1"/>
        <v>3394.3999999999987</v>
      </c>
      <c r="AF80" s="44">
        <v>3331.1</v>
      </c>
      <c r="AG80" s="44">
        <v>3198.5</v>
      </c>
      <c r="AH80" s="16">
        <v>2934.2943757229441</v>
      </c>
    </row>
    <row r="81" spans="1:34" x14ac:dyDescent="0.2">
      <c r="A81" s="39" t="s">
        <v>19</v>
      </c>
      <c r="M81" s="298"/>
      <c r="N81" s="298"/>
      <c r="O81" s="298"/>
      <c r="P81" s="298"/>
      <c r="Q81" s="295"/>
      <c r="R81" s="295"/>
      <c r="S81" s="295"/>
      <c r="T81" s="295"/>
      <c r="AH81" s="45"/>
    </row>
    <row r="82" spans="1:34" x14ac:dyDescent="0.2">
      <c r="A82" s="11"/>
      <c r="B82" s="11" t="s">
        <v>18</v>
      </c>
      <c r="C82" s="297">
        <v>2608.59</v>
      </c>
      <c r="D82" s="297">
        <v>2597.02</v>
      </c>
      <c r="E82" s="297">
        <v>2795.49</v>
      </c>
      <c r="F82" s="297">
        <v>2749.21</v>
      </c>
      <c r="G82" s="297">
        <v>2603.25</v>
      </c>
      <c r="H82" s="297">
        <v>2535.61</v>
      </c>
      <c r="I82" s="297">
        <v>2500.9</v>
      </c>
      <c r="J82" s="297">
        <v>2522.2600000000002</v>
      </c>
      <c r="K82" s="297">
        <v>2409.23</v>
      </c>
      <c r="L82" s="298">
        <v>2291.4</v>
      </c>
      <c r="M82" s="298">
        <v>2229</v>
      </c>
      <c r="N82" s="298">
        <v>2010</v>
      </c>
      <c r="O82" s="298">
        <v>1968.7613603691257</v>
      </c>
      <c r="P82" s="298">
        <v>1787.9</v>
      </c>
      <c r="Q82" s="298">
        <v>1824.3000000000002</v>
      </c>
      <c r="R82" s="298">
        <v>1862.13</v>
      </c>
      <c r="S82" s="298">
        <v>1903.2</v>
      </c>
      <c r="T82" s="298">
        <v>1647.7</v>
      </c>
      <c r="U82" s="298">
        <v>1365</v>
      </c>
      <c r="V82" s="298">
        <v>1382.97</v>
      </c>
      <c r="W82" s="298">
        <v>1320</v>
      </c>
      <c r="X82" s="298">
        <v>1290</v>
      </c>
      <c r="Y82" s="298">
        <v>1248</v>
      </c>
      <c r="Z82" s="298">
        <v>1192</v>
      </c>
      <c r="AA82" s="298">
        <v>1232</v>
      </c>
      <c r="AB82" s="46">
        <v>1285</v>
      </c>
      <c r="AC82" s="46">
        <v>1295</v>
      </c>
      <c r="AD82" s="46">
        <v>1203</v>
      </c>
      <c r="AE82" s="46">
        <v>1219.4192368713736</v>
      </c>
      <c r="AF82" s="46">
        <v>1216.32</v>
      </c>
      <c r="AG82" s="46">
        <v>1245.72</v>
      </c>
      <c r="AH82" s="45" t="s">
        <v>11</v>
      </c>
    </row>
    <row r="83" spans="1:34" x14ac:dyDescent="0.2">
      <c r="A83" s="11"/>
      <c r="B83" s="41" t="s">
        <v>17</v>
      </c>
      <c r="C83" s="297">
        <v>129.94</v>
      </c>
      <c r="D83" s="297">
        <v>120.15</v>
      </c>
      <c r="E83" s="297">
        <v>112.14</v>
      </c>
      <c r="F83" s="297">
        <v>114.81</v>
      </c>
      <c r="G83" s="297">
        <v>109.47</v>
      </c>
      <c r="H83" s="297">
        <v>105.91</v>
      </c>
      <c r="I83" s="297">
        <v>104.13</v>
      </c>
      <c r="J83" s="297">
        <v>89</v>
      </c>
      <c r="K83" s="297">
        <v>88.11</v>
      </c>
      <c r="L83" s="298">
        <v>98</v>
      </c>
      <c r="M83" s="298">
        <v>90</v>
      </c>
      <c r="N83" s="298">
        <v>118</v>
      </c>
      <c r="O83" s="298">
        <v>82.84</v>
      </c>
      <c r="P83" s="298">
        <v>51.4</v>
      </c>
      <c r="Q83" s="298">
        <v>50.2</v>
      </c>
      <c r="R83" s="298">
        <v>39.299999999999997</v>
      </c>
      <c r="S83" s="298">
        <v>38.700000000000003</v>
      </c>
      <c r="T83" s="298">
        <v>30.7</v>
      </c>
      <c r="U83" s="298">
        <v>27.4</v>
      </c>
      <c r="V83" s="298" t="s">
        <v>11</v>
      </c>
      <c r="W83" s="298" t="s">
        <v>11</v>
      </c>
      <c r="X83" s="298" t="s">
        <v>11</v>
      </c>
      <c r="Y83" s="298" t="s">
        <v>11</v>
      </c>
      <c r="Z83" s="298" t="s">
        <v>11</v>
      </c>
      <c r="AA83" s="298" t="s">
        <v>11</v>
      </c>
      <c r="AB83" s="7" t="s">
        <v>11</v>
      </c>
      <c r="AC83" s="7" t="s">
        <v>11</v>
      </c>
      <c r="AD83" s="7" t="s">
        <v>11</v>
      </c>
      <c r="AE83" s="7" t="s">
        <v>11</v>
      </c>
      <c r="AF83" s="7" t="s">
        <v>11</v>
      </c>
      <c r="AG83" s="7" t="s">
        <v>11</v>
      </c>
      <c r="AH83" s="45" t="s">
        <v>11</v>
      </c>
    </row>
    <row r="84" spans="1:34" x14ac:dyDescent="0.2">
      <c r="A84" s="11"/>
      <c r="B84" s="11" t="s">
        <v>16</v>
      </c>
      <c r="C84" s="297">
        <v>578.5</v>
      </c>
      <c r="D84" s="297">
        <v>566.04</v>
      </c>
      <c r="E84" s="297">
        <v>566.04</v>
      </c>
      <c r="F84" s="297">
        <v>581.16999999999996</v>
      </c>
      <c r="G84" s="297">
        <v>552.69000000000005</v>
      </c>
      <c r="H84" s="297">
        <v>538.45000000000005</v>
      </c>
      <c r="I84" s="297">
        <v>527.77</v>
      </c>
      <c r="J84" s="297">
        <v>529.54999999999995</v>
      </c>
      <c r="K84" s="297">
        <v>478.82</v>
      </c>
      <c r="L84" s="298">
        <v>460.8</v>
      </c>
      <c r="M84" s="298">
        <v>430.3</v>
      </c>
      <c r="N84" s="298">
        <v>395.64696687287466</v>
      </c>
      <c r="O84" s="298">
        <v>374.61270730120742</v>
      </c>
      <c r="P84" s="298">
        <v>390.4</v>
      </c>
      <c r="Q84" s="298">
        <v>267.40000000000003</v>
      </c>
      <c r="R84" s="298">
        <v>283.40000000000003</v>
      </c>
      <c r="S84" s="298">
        <v>252.89999999999998</v>
      </c>
      <c r="T84" s="298">
        <v>231.8</v>
      </c>
      <c r="U84" s="298">
        <v>193</v>
      </c>
      <c r="V84" s="298" t="s">
        <v>11</v>
      </c>
      <c r="W84" s="298" t="s">
        <v>11</v>
      </c>
      <c r="X84" s="298" t="s">
        <v>11</v>
      </c>
      <c r="Y84" s="298" t="s">
        <v>11</v>
      </c>
      <c r="Z84" s="298" t="s">
        <v>11</v>
      </c>
      <c r="AA84" s="298" t="s">
        <v>11</v>
      </c>
      <c r="AB84" s="7" t="s">
        <v>11</v>
      </c>
      <c r="AC84" s="7" t="s">
        <v>11</v>
      </c>
      <c r="AD84" s="7" t="s">
        <v>11</v>
      </c>
      <c r="AE84" s="7" t="s">
        <v>11</v>
      </c>
      <c r="AF84" s="7" t="s">
        <v>11</v>
      </c>
      <c r="AG84" s="7" t="s">
        <v>11</v>
      </c>
      <c r="AH84" s="45" t="s">
        <v>11</v>
      </c>
    </row>
    <row r="85" spans="1:34" x14ac:dyDescent="0.2">
      <c r="A85" s="11"/>
      <c r="B85" s="11" t="s">
        <v>86</v>
      </c>
      <c r="C85" s="297">
        <v>109.47</v>
      </c>
      <c r="D85" s="297">
        <v>106.8</v>
      </c>
      <c r="E85" s="297">
        <v>103.24</v>
      </c>
      <c r="F85" s="297">
        <v>77.430000000000007</v>
      </c>
      <c r="G85" s="297">
        <v>73.87</v>
      </c>
      <c r="H85" s="297">
        <v>71.2</v>
      </c>
      <c r="I85" s="297">
        <v>68.53</v>
      </c>
      <c r="J85" s="297">
        <v>131.72</v>
      </c>
      <c r="K85" s="297">
        <v>145.07</v>
      </c>
      <c r="L85" s="298">
        <v>181.7</v>
      </c>
      <c r="M85" s="298">
        <v>192</v>
      </c>
      <c r="N85" s="298">
        <v>215</v>
      </c>
      <c r="O85" s="298">
        <v>198.98238233035983</v>
      </c>
      <c r="P85" s="298">
        <v>233.5</v>
      </c>
      <c r="Q85" s="298">
        <v>183.20000000000002</v>
      </c>
      <c r="R85" s="298">
        <v>170.20000000000002</v>
      </c>
      <c r="S85" s="298">
        <v>134.9</v>
      </c>
      <c r="T85" s="298">
        <v>130.6</v>
      </c>
      <c r="U85" s="298">
        <v>156.6</v>
      </c>
      <c r="V85" s="298">
        <v>290.11</v>
      </c>
      <c r="W85" s="298">
        <v>316</v>
      </c>
      <c r="X85" s="298">
        <v>290</v>
      </c>
      <c r="Y85" s="298">
        <v>288</v>
      </c>
      <c r="Z85" s="298">
        <v>280</v>
      </c>
      <c r="AA85" s="298">
        <v>275</v>
      </c>
      <c r="AB85" s="46">
        <v>295</v>
      </c>
      <c r="AC85" s="46">
        <v>284</v>
      </c>
      <c r="AD85" s="46">
        <v>268</v>
      </c>
      <c r="AE85" s="46">
        <v>226.58076312862642</v>
      </c>
      <c r="AF85" s="46">
        <v>231.68</v>
      </c>
      <c r="AG85" s="46">
        <v>237.28</v>
      </c>
      <c r="AH85" s="45" t="s">
        <v>11</v>
      </c>
    </row>
    <row r="86" spans="1:34" x14ac:dyDescent="0.2">
      <c r="A86" s="11"/>
      <c r="B86" s="39" t="s">
        <v>15</v>
      </c>
      <c r="C86" s="299">
        <v>3426.5</v>
      </c>
      <c r="D86" s="299">
        <v>3390.01</v>
      </c>
      <c r="E86" s="299">
        <v>3576.9099999999994</v>
      </c>
      <c r="F86" s="299">
        <v>3522.62</v>
      </c>
      <c r="G86" s="299">
        <v>3339.2799999999997</v>
      </c>
      <c r="H86" s="299">
        <v>3251.17</v>
      </c>
      <c r="I86" s="299">
        <v>3201.3300000000004</v>
      </c>
      <c r="J86" s="299">
        <v>3272.53</v>
      </c>
      <c r="K86" s="299">
        <v>3121.2300000000005</v>
      </c>
      <c r="L86" s="299">
        <v>3031.9</v>
      </c>
      <c r="M86" s="299">
        <v>2941.3</v>
      </c>
      <c r="N86" s="299">
        <v>2738.6469668728746</v>
      </c>
      <c r="O86" s="299">
        <v>2625.1964500006934</v>
      </c>
      <c r="P86" s="299">
        <v>2463.2000000000003</v>
      </c>
      <c r="Q86" s="299">
        <v>2325.1</v>
      </c>
      <c r="R86" s="299">
        <v>2355.0299999999997</v>
      </c>
      <c r="S86" s="299">
        <v>2329.7000000000003</v>
      </c>
      <c r="T86" s="299">
        <v>2040.8</v>
      </c>
      <c r="U86" s="299">
        <v>1742</v>
      </c>
      <c r="V86" s="299">
        <v>1673.08</v>
      </c>
      <c r="W86" s="299">
        <v>1636</v>
      </c>
      <c r="X86" s="299">
        <v>1580</v>
      </c>
      <c r="Y86" s="299">
        <v>1536</v>
      </c>
      <c r="Z86" s="299">
        <v>1472</v>
      </c>
      <c r="AA86" s="299">
        <v>1507</v>
      </c>
      <c r="AB86" s="44">
        <f t="shared" ref="AB86:AE86" si="2">SUM(AB82:AB85)</f>
        <v>1580</v>
      </c>
      <c r="AC86" s="44">
        <f t="shared" si="2"/>
        <v>1579</v>
      </c>
      <c r="AD86" s="44">
        <f t="shared" si="2"/>
        <v>1471</v>
      </c>
      <c r="AE86" s="44">
        <f t="shared" si="2"/>
        <v>1446</v>
      </c>
      <c r="AF86" s="44">
        <v>1448</v>
      </c>
      <c r="AG86" s="44">
        <v>1483</v>
      </c>
      <c r="AH86" s="8">
        <v>1524</v>
      </c>
    </row>
    <row r="87" spans="1:34" x14ac:dyDescent="0.2">
      <c r="A87" s="230" t="s">
        <v>421</v>
      </c>
      <c r="B87" s="12"/>
      <c r="C87" s="299">
        <v>3416.94</v>
      </c>
      <c r="D87" s="299">
        <v>3307.88</v>
      </c>
      <c r="E87" s="299">
        <v>3338.2200000000003</v>
      </c>
      <c r="F87" s="299">
        <v>3367.74</v>
      </c>
      <c r="G87" s="299">
        <v>3317.7200000000003</v>
      </c>
      <c r="H87" s="299">
        <v>3335.76</v>
      </c>
      <c r="I87" s="299">
        <v>3383.32</v>
      </c>
      <c r="J87" s="299">
        <v>3350.52</v>
      </c>
      <c r="K87" s="299">
        <v>3332.48</v>
      </c>
      <c r="L87" s="300">
        <v>3431.1</v>
      </c>
      <c r="M87" s="300">
        <v>3453</v>
      </c>
      <c r="N87" s="300">
        <v>3896.1557415953403</v>
      </c>
      <c r="O87" s="300">
        <v>4149.3</v>
      </c>
      <c r="P87" s="300">
        <v>4205.4000000000005</v>
      </c>
      <c r="Q87" s="300">
        <v>3871.4999999999995</v>
      </c>
      <c r="R87" s="300">
        <v>5209</v>
      </c>
      <c r="S87" s="300">
        <v>7009.6</v>
      </c>
      <c r="T87" s="300">
        <v>6737.4</v>
      </c>
      <c r="U87" s="300">
        <v>6551</v>
      </c>
      <c r="V87" s="300">
        <v>5189.83</v>
      </c>
      <c r="W87" s="300">
        <v>6551</v>
      </c>
      <c r="X87" s="300">
        <v>6530</v>
      </c>
      <c r="Y87" s="300">
        <v>6290</v>
      </c>
      <c r="Z87" s="300">
        <v>6775</v>
      </c>
      <c r="AA87" s="300">
        <v>6810</v>
      </c>
      <c r="AB87" s="43">
        <v>6940</v>
      </c>
      <c r="AC87" s="43">
        <v>7055</v>
      </c>
      <c r="AD87" s="43">
        <v>7232</v>
      </c>
      <c r="AE87" s="43">
        <v>7320</v>
      </c>
      <c r="AF87" s="43">
        <v>7430</v>
      </c>
      <c r="AG87" s="43">
        <v>7680</v>
      </c>
      <c r="AH87" s="8">
        <v>7685</v>
      </c>
    </row>
    <row r="88" spans="1:34" x14ac:dyDescent="0.2">
      <c r="A88" s="2" t="s">
        <v>14</v>
      </c>
      <c r="M88" s="298"/>
      <c r="N88" s="298"/>
      <c r="O88" s="298"/>
      <c r="P88" s="298"/>
      <c r="Q88" s="295"/>
      <c r="R88" s="295"/>
      <c r="S88" s="295"/>
      <c r="T88" s="295"/>
      <c r="AH88" s="28"/>
    </row>
    <row r="89" spans="1:34" x14ac:dyDescent="0.2">
      <c r="A89" s="11"/>
      <c r="B89" s="11" t="s">
        <v>13</v>
      </c>
      <c r="C89" s="297">
        <v>874.82799999999997</v>
      </c>
      <c r="D89" s="297">
        <v>889.29500000000007</v>
      </c>
      <c r="E89" s="297">
        <v>945.46100000000001</v>
      </c>
      <c r="F89" s="297">
        <v>905.46399999999994</v>
      </c>
      <c r="G89" s="297">
        <v>860.36099999999999</v>
      </c>
      <c r="H89" s="297">
        <v>837.38400000000001</v>
      </c>
      <c r="I89" s="297">
        <v>838.23500000000001</v>
      </c>
      <c r="J89" s="297">
        <v>838.23500000000001</v>
      </c>
      <c r="K89" s="297">
        <v>961.63</v>
      </c>
      <c r="L89" s="298">
        <v>818.5</v>
      </c>
      <c r="M89" s="298">
        <v>796.1</v>
      </c>
      <c r="N89" s="298">
        <v>715.84911919191939</v>
      </c>
      <c r="O89" s="298">
        <v>692.30000000000007</v>
      </c>
      <c r="P89" s="298">
        <v>685.69999999999993</v>
      </c>
      <c r="Q89" s="298">
        <v>630.36</v>
      </c>
      <c r="R89" s="298">
        <v>659.2</v>
      </c>
      <c r="S89" s="298">
        <v>542.5</v>
      </c>
      <c r="T89" s="298">
        <v>493</v>
      </c>
      <c r="U89" s="298">
        <v>474.00000000000006</v>
      </c>
      <c r="V89" s="298">
        <v>532.26</v>
      </c>
      <c r="W89" s="298">
        <v>490</v>
      </c>
      <c r="X89" s="298">
        <v>450</v>
      </c>
      <c r="Y89" s="298">
        <v>408</v>
      </c>
      <c r="Z89" s="298">
        <v>410</v>
      </c>
      <c r="AA89" s="298">
        <v>420</v>
      </c>
      <c r="AB89" s="46">
        <v>403.95873145873151</v>
      </c>
      <c r="AC89" s="46">
        <v>394.7</v>
      </c>
      <c r="AD89" s="46">
        <v>378</v>
      </c>
      <c r="AE89" s="46">
        <v>372.77051129607611</v>
      </c>
      <c r="AF89" s="46">
        <v>360.96</v>
      </c>
      <c r="AG89" s="46">
        <v>350.4</v>
      </c>
      <c r="AH89" s="45" t="s">
        <v>11</v>
      </c>
    </row>
    <row r="90" spans="1:34" x14ac:dyDescent="0.2">
      <c r="A90" s="11"/>
      <c r="B90" s="11" t="s">
        <v>12</v>
      </c>
      <c r="C90" s="297">
        <v>259.55500000000001</v>
      </c>
      <c r="D90" s="297">
        <v>260.40600000000001</v>
      </c>
      <c r="E90" s="297">
        <v>221.26</v>
      </c>
      <c r="F90" s="297">
        <v>205.94200000000001</v>
      </c>
      <c r="G90" s="297">
        <v>195.73000000000002</v>
      </c>
      <c r="H90" s="297">
        <v>190.624</v>
      </c>
      <c r="I90" s="297">
        <v>192.32599999999999</v>
      </c>
      <c r="J90" s="297">
        <v>170.2</v>
      </c>
      <c r="K90" s="297">
        <v>161.69</v>
      </c>
      <c r="L90" s="298">
        <v>236</v>
      </c>
      <c r="M90" s="298">
        <v>235.1</v>
      </c>
      <c r="N90" s="298">
        <v>200</v>
      </c>
      <c r="O90" s="298">
        <v>181.5</v>
      </c>
      <c r="P90" s="298">
        <v>171.40000000000003</v>
      </c>
      <c r="Q90" s="298">
        <v>136</v>
      </c>
      <c r="R90" s="298">
        <v>170</v>
      </c>
      <c r="S90" s="298">
        <v>152.19999999999999</v>
      </c>
      <c r="T90" s="298">
        <v>148.29999999999998</v>
      </c>
      <c r="U90" s="298">
        <v>152</v>
      </c>
      <c r="V90" s="7" t="s">
        <v>11</v>
      </c>
      <c r="W90" s="7" t="s">
        <v>11</v>
      </c>
      <c r="X90" s="7" t="s">
        <v>11</v>
      </c>
      <c r="Y90" s="7" t="s">
        <v>11</v>
      </c>
      <c r="Z90" s="7" t="s">
        <v>11</v>
      </c>
      <c r="AA90" s="7" t="s">
        <v>11</v>
      </c>
      <c r="AB90" s="7" t="s">
        <v>11</v>
      </c>
      <c r="AC90" s="7" t="s">
        <v>11</v>
      </c>
      <c r="AD90" s="7" t="s">
        <v>11</v>
      </c>
      <c r="AE90" s="7" t="s">
        <v>11</v>
      </c>
      <c r="AF90" s="7" t="s">
        <v>11</v>
      </c>
      <c r="AG90" s="7" t="s">
        <v>11</v>
      </c>
      <c r="AH90" s="45" t="s">
        <v>11</v>
      </c>
    </row>
    <row r="91" spans="1:34" x14ac:dyDescent="0.2">
      <c r="A91" s="11"/>
      <c r="B91" s="11" t="s">
        <v>371</v>
      </c>
      <c r="C91" s="297">
        <v>176.15700000000001</v>
      </c>
      <c r="D91" s="297">
        <v>150.62700000000001</v>
      </c>
      <c r="E91" s="297">
        <v>158.286</v>
      </c>
      <c r="F91" s="297">
        <v>98.716000000000008</v>
      </c>
      <c r="G91" s="297">
        <v>91.908000000000001</v>
      </c>
      <c r="H91" s="297">
        <v>90.206000000000003</v>
      </c>
      <c r="I91" s="297">
        <v>89.355000000000004</v>
      </c>
      <c r="J91" s="297">
        <v>85.950999999999993</v>
      </c>
      <c r="K91" s="297">
        <v>71.483999999999995</v>
      </c>
      <c r="L91" s="298">
        <v>64</v>
      </c>
      <c r="M91" s="298">
        <v>60</v>
      </c>
      <c r="N91" s="298">
        <v>58</v>
      </c>
      <c r="O91" s="298">
        <v>41</v>
      </c>
      <c r="P91" s="298">
        <v>35.9</v>
      </c>
      <c r="Q91" s="298">
        <v>28.2</v>
      </c>
      <c r="R91" s="7" t="s">
        <v>11</v>
      </c>
      <c r="S91" s="7" t="s">
        <v>11</v>
      </c>
      <c r="T91" s="7" t="s">
        <v>11</v>
      </c>
      <c r="U91" s="7" t="s">
        <v>11</v>
      </c>
      <c r="V91" s="7" t="s">
        <v>11</v>
      </c>
      <c r="W91" s="7" t="s">
        <v>11</v>
      </c>
      <c r="X91" s="7" t="s">
        <v>11</v>
      </c>
      <c r="Y91" s="7" t="s">
        <v>11</v>
      </c>
      <c r="Z91" s="7" t="s">
        <v>11</v>
      </c>
      <c r="AA91" s="7" t="s">
        <v>11</v>
      </c>
      <c r="AB91" s="7" t="s">
        <v>11</v>
      </c>
      <c r="AC91" s="7" t="s">
        <v>11</v>
      </c>
      <c r="AD91" s="7" t="s">
        <v>11</v>
      </c>
      <c r="AE91" s="7" t="s">
        <v>11</v>
      </c>
      <c r="AF91" s="7" t="s">
        <v>11</v>
      </c>
      <c r="AG91" s="7" t="s">
        <v>11</v>
      </c>
      <c r="AH91" s="45" t="s">
        <v>11</v>
      </c>
    </row>
    <row r="92" spans="1:34" x14ac:dyDescent="0.2">
      <c r="A92" s="11"/>
      <c r="B92" s="11" t="s">
        <v>372</v>
      </c>
      <c r="C92" s="297">
        <v>171.05099999999999</v>
      </c>
      <c r="D92" s="297">
        <v>148.92500000000001</v>
      </c>
      <c r="E92" s="297">
        <v>137.86199999999999</v>
      </c>
      <c r="F92" s="297">
        <v>111.48099999999999</v>
      </c>
      <c r="G92" s="297">
        <v>103.822</v>
      </c>
      <c r="H92" s="297">
        <v>101.26900000000001</v>
      </c>
      <c r="I92" s="297">
        <v>101.26900000000001</v>
      </c>
      <c r="J92" s="297">
        <v>96.162999999999997</v>
      </c>
      <c r="K92" s="297">
        <v>74.888000000000005</v>
      </c>
      <c r="L92" s="298">
        <v>67.7</v>
      </c>
      <c r="M92" s="298">
        <v>61</v>
      </c>
      <c r="N92" s="298">
        <v>58</v>
      </c>
      <c r="O92" s="298">
        <v>56</v>
      </c>
      <c r="P92" s="298">
        <v>49.4</v>
      </c>
      <c r="Q92" s="298">
        <v>38.799999999999997</v>
      </c>
      <c r="R92" s="298">
        <v>42.2</v>
      </c>
      <c r="S92" s="298">
        <v>41.5</v>
      </c>
      <c r="T92" s="298">
        <v>33.700000000000003</v>
      </c>
      <c r="U92" s="298">
        <v>41.5</v>
      </c>
      <c r="V92" s="7" t="s">
        <v>11</v>
      </c>
      <c r="W92" s="7" t="s">
        <v>11</v>
      </c>
      <c r="X92" s="7" t="s">
        <v>11</v>
      </c>
      <c r="Y92" s="7" t="s">
        <v>11</v>
      </c>
      <c r="Z92" s="7" t="s">
        <v>11</v>
      </c>
      <c r="AA92" s="7" t="s">
        <v>11</v>
      </c>
      <c r="AB92" s="7" t="s">
        <v>11</v>
      </c>
      <c r="AC92" s="7" t="s">
        <v>11</v>
      </c>
      <c r="AD92" s="7" t="s">
        <v>11</v>
      </c>
      <c r="AE92" s="7" t="s">
        <v>11</v>
      </c>
      <c r="AF92" s="7" t="s">
        <v>11</v>
      </c>
      <c r="AG92" s="7" t="s">
        <v>11</v>
      </c>
      <c r="AH92" s="45" t="s">
        <v>11</v>
      </c>
    </row>
    <row r="93" spans="1:34" x14ac:dyDescent="0.2">
      <c r="A93" s="11"/>
      <c r="B93" s="11" t="s">
        <v>373</v>
      </c>
      <c r="C93" s="297">
        <v>924.18600000000004</v>
      </c>
      <c r="D93" s="297">
        <v>871.42399999999998</v>
      </c>
      <c r="E93" s="297">
        <v>831.42700000000002</v>
      </c>
      <c r="F93" s="297">
        <v>767.60199999999998</v>
      </c>
      <c r="G93" s="297">
        <v>726.75400000000002</v>
      </c>
      <c r="H93" s="297">
        <v>707.18100000000004</v>
      </c>
      <c r="I93" s="297">
        <v>708.03200000000004</v>
      </c>
      <c r="J93" s="297">
        <v>615.27300000000002</v>
      </c>
      <c r="K93" s="297">
        <v>540.38499999999999</v>
      </c>
      <c r="L93" s="298">
        <v>483</v>
      </c>
      <c r="M93" s="298">
        <v>436</v>
      </c>
      <c r="N93" s="298">
        <v>412</v>
      </c>
      <c r="O93" s="298">
        <v>398</v>
      </c>
      <c r="P93" s="298">
        <v>363.59999999999997</v>
      </c>
      <c r="Q93" s="298">
        <v>285.39999999999998</v>
      </c>
      <c r="R93" s="298">
        <v>341.7</v>
      </c>
      <c r="S93" s="298">
        <v>335.9</v>
      </c>
      <c r="T93" s="298">
        <v>272.39999999999998</v>
      </c>
      <c r="U93" s="298">
        <v>335.5</v>
      </c>
      <c r="V93" s="298">
        <v>445.27</v>
      </c>
      <c r="W93" s="298">
        <v>450</v>
      </c>
      <c r="X93" s="298">
        <v>440</v>
      </c>
      <c r="Y93" s="298">
        <v>428</v>
      </c>
      <c r="Z93" s="298">
        <v>470</v>
      </c>
      <c r="AA93" s="298">
        <v>449</v>
      </c>
      <c r="AB93" s="46">
        <v>466.04126854126855</v>
      </c>
      <c r="AC93" s="46">
        <v>455.3</v>
      </c>
      <c r="AD93" s="46">
        <v>463</v>
      </c>
      <c r="AE93" s="46">
        <v>452.22948870392389</v>
      </c>
      <c r="AF93" s="46">
        <v>391.04</v>
      </c>
      <c r="AG93" s="46">
        <v>379.6</v>
      </c>
      <c r="AH93" s="45" t="s">
        <v>11</v>
      </c>
    </row>
    <row r="94" spans="1:34" x14ac:dyDescent="0.2">
      <c r="A94" s="11"/>
      <c r="B94" s="39" t="s">
        <v>10</v>
      </c>
      <c r="C94" s="299">
        <v>2405.777</v>
      </c>
      <c r="D94" s="299">
        <v>2320.6769999999997</v>
      </c>
      <c r="E94" s="299">
        <v>2294.2960000000003</v>
      </c>
      <c r="F94" s="299">
        <v>2089.2049999999999</v>
      </c>
      <c r="G94" s="299">
        <v>1978.5749999999998</v>
      </c>
      <c r="H94" s="299">
        <v>1926.664</v>
      </c>
      <c r="I94" s="299">
        <v>1929.2170000000001</v>
      </c>
      <c r="J94" s="299">
        <v>1805.8220000000001</v>
      </c>
      <c r="K94" s="299">
        <v>1810.0769999999998</v>
      </c>
      <c r="L94" s="299">
        <v>1669.2</v>
      </c>
      <c r="M94" s="299">
        <v>1588.2</v>
      </c>
      <c r="N94" s="299">
        <v>1443.8491191919193</v>
      </c>
      <c r="O94" s="299">
        <v>1368.8000000000002</v>
      </c>
      <c r="P94" s="299">
        <v>1305.9999999999998</v>
      </c>
      <c r="Q94" s="299">
        <v>1118.76</v>
      </c>
      <c r="R94" s="299">
        <v>1213.1000000000001</v>
      </c>
      <c r="S94" s="299">
        <v>1072.0999999999999</v>
      </c>
      <c r="T94" s="299">
        <v>947.4</v>
      </c>
      <c r="U94" s="299">
        <v>1003</v>
      </c>
      <c r="V94" s="299">
        <v>977.53</v>
      </c>
      <c r="W94" s="299">
        <v>940</v>
      </c>
      <c r="X94" s="299">
        <v>890</v>
      </c>
      <c r="Y94" s="299">
        <v>836</v>
      </c>
      <c r="Z94" s="299">
        <v>880</v>
      </c>
      <c r="AA94" s="299">
        <v>869</v>
      </c>
      <c r="AB94" s="44">
        <f t="shared" ref="AB94:AE94" si="3">SUM(AB89:AB93)</f>
        <v>870</v>
      </c>
      <c r="AC94" s="44">
        <f t="shared" si="3"/>
        <v>850</v>
      </c>
      <c r="AD94" s="44">
        <f t="shared" si="3"/>
        <v>841</v>
      </c>
      <c r="AE94" s="44">
        <f t="shared" si="3"/>
        <v>825</v>
      </c>
      <c r="AF94" s="44">
        <v>752</v>
      </c>
      <c r="AG94" s="44">
        <v>730</v>
      </c>
      <c r="AH94" s="8">
        <v>710</v>
      </c>
    </row>
    <row r="95" spans="1:34" x14ac:dyDescent="0.2">
      <c r="A95" s="11"/>
      <c r="B95" s="39" t="s">
        <v>369</v>
      </c>
      <c r="C95" s="299">
        <v>937.92399999999998</v>
      </c>
      <c r="D95" s="299">
        <v>810.62800000000004</v>
      </c>
      <c r="E95" s="299">
        <v>812.39599999999996</v>
      </c>
      <c r="F95" s="299">
        <v>789.41200000000003</v>
      </c>
      <c r="G95" s="299">
        <v>743.44399999999996</v>
      </c>
      <c r="H95" s="299">
        <v>770.84799999999996</v>
      </c>
      <c r="I95" s="299">
        <v>770.84799999999996</v>
      </c>
      <c r="J95" s="299">
        <v>714.27200000000005</v>
      </c>
      <c r="K95" s="299">
        <v>687.75199999999995</v>
      </c>
      <c r="L95" s="300">
        <v>610.70000000000005</v>
      </c>
      <c r="M95" s="300">
        <v>604.1</v>
      </c>
      <c r="N95" s="300">
        <v>592</v>
      </c>
      <c r="O95" s="300">
        <v>545.5</v>
      </c>
      <c r="P95" s="300">
        <v>488.85</v>
      </c>
      <c r="Q95" s="300">
        <v>499.95000000000005</v>
      </c>
      <c r="R95" s="300">
        <v>458.46999999999997</v>
      </c>
      <c r="S95" s="300">
        <v>472.7</v>
      </c>
      <c r="T95" s="300">
        <v>428.40000000000003</v>
      </c>
      <c r="U95" s="300">
        <v>381</v>
      </c>
      <c r="V95" s="300">
        <v>389</v>
      </c>
      <c r="W95" s="300">
        <v>400</v>
      </c>
      <c r="X95" s="300">
        <v>420</v>
      </c>
      <c r="Y95" s="300">
        <v>447</v>
      </c>
      <c r="Z95" s="300">
        <v>447</v>
      </c>
      <c r="AA95" s="300">
        <v>478</v>
      </c>
      <c r="AB95" s="46">
        <v>500</v>
      </c>
      <c r="AC95" s="46">
        <v>550</v>
      </c>
      <c r="AD95" s="46">
        <v>609</v>
      </c>
      <c r="AE95" s="46">
        <v>659</v>
      </c>
      <c r="AF95" s="46">
        <v>688</v>
      </c>
      <c r="AG95" s="46">
        <v>711</v>
      </c>
      <c r="AH95" s="8">
        <v>721</v>
      </c>
    </row>
    <row r="96" spans="1:34" x14ac:dyDescent="0.2">
      <c r="A96" s="11"/>
      <c r="B96" s="39" t="s">
        <v>8</v>
      </c>
      <c r="C96" s="299">
        <v>365</v>
      </c>
      <c r="D96" s="299">
        <v>293</v>
      </c>
      <c r="E96" s="299">
        <v>273</v>
      </c>
      <c r="F96" s="299">
        <v>304.3</v>
      </c>
      <c r="G96" s="299">
        <v>266.10000000000002</v>
      </c>
      <c r="H96" s="299">
        <v>223.4</v>
      </c>
      <c r="I96" s="299">
        <v>254</v>
      </c>
      <c r="J96" s="299">
        <v>220.39999999999998</v>
      </c>
      <c r="K96" s="299">
        <v>246.8</v>
      </c>
      <c r="L96" s="300">
        <v>240.3</v>
      </c>
      <c r="M96" s="300">
        <v>240.9</v>
      </c>
      <c r="N96" s="300">
        <v>219.6</v>
      </c>
      <c r="O96" s="300">
        <v>192.8</v>
      </c>
      <c r="P96" s="300">
        <v>212.24513467850187</v>
      </c>
      <c r="Q96" s="300">
        <v>131.73000062175095</v>
      </c>
      <c r="R96" s="300">
        <v>176.11197965917324</v>
      </c>
      <c r="S96" s="300">
        <v>384.271052</v>
      </c>
      <c r="T96" s="300">
        <v>197.87411092132828</v>
      </c>
      <c r="U96" s="300">
        <v>183.38399999999996</v>
      </c>
      <c r="V96" s="300">
        <v>276.524</v>
      </c>
      <c r="W96" s="300">
        <v>286.39999999999998</v>
      </c>
      <c r="X96" s="300">
        <v>300.96399999999994</v>
      </c>
      <c r="Y96" s="300">
        <v>354.70647473182737</v>
      </c>
      <c r="Z96" s="300">
        <v>360.32487598255864</v>
      </c>
      <c r="AA96" s="300">
        <v>409.93936942915315</v>
      </c>
      <c r="AB96" s="43">
        <v>363.38989741312452</v>
      </c>
      <c r="AC96" s="43">
        <v>388.43106589761112</v>
      </c>
      <c r="AD96" s="43">
        <v>403.68044755529456</v>
      </c>
      <c r="AE96" s="43">
        <v>442.27685342210327</v>
      </c>
      <c r="AF96" s="43">
        <v>406.94741284420934</v>
      </c>
      <c r="AG96" s="43">
        <v>467.54878093891699</v>
      </c>
      <c r="AH96" s="8">
        <v>448.26784932623451</v>
      </c>
    </row>
    <row r="97" spans="1:34" x14ac:dyDescent="0.2">
      <c r="A97" s="39" t="s">
        <v>6</v>
      </c>
      <c r="B97" s="12"/>
      <c r="C97" s="300">
        <v>30388.589999999997</v>
      </c>
      <c r="D97" s="300">
        <v>29727.618000000006</v>
      </c>
      <c r="E97" s="300">
        <v>30102.917999999998</v>
      </c>
      <c r="F97" s="300">
        <v>29311.300999999999</v>
      </c>
      <c r="G97" s="300">
        <v>29136.330999999998</v>
      </c>
      <c r="H97" s="300">
        <v>28299.851000000002</v>
      </c>
      <c r="I97" s="300">
        <v>27839.788</v>
      </c>
      <c r="J97" s="300">
        <v>27059.710000000003</v>
      </c>
      <c r="K97" s="300">
        <v>26222.21</v>
      </c>
      <c r="L97" s="300">
        <v>25161.1</v>
      </c>
      <c r="M97" s="300">
        <v>23270.799999999999</v>
      </c>
      <c r="N97" s="300">
        <v>22525.98831993062</v>
      </c>
      <c r="O97" s="300">
        <v>22354.089385033578</v>
      </c>
      <c r="P97" s="300">
        <v>21939.495134678502</v>
      </c>
      <c r="Q97" s="300">
        <v>20763.590000621749</v>
      </c>
      <c r="R97" s="300">
        <v>22425.181979659174</v>
      </c>
      <c r="S97" s="300">
        <v>22696.671051999998</v>
      </c>
      <c r="T97" s="300">
        <v>20202.974110921332</v>
      </c>
      <c r="U97" s="300">
        <v>19004.683999999997</v>
      </c>
      <c r="V97" s="300">
        <v>18534.324000000001</v>
      </c>
      <c r="W97" s="300">
        <v>19128.400000000001</v>
      </c>
      <c r="X97" s="300">
        <v>18695.964</v>
      </c>
      <c r="Y97" s="300">
        <v>18068.706474731829</v>
      </c>
      <c r="Z97" s="300">
        <v>18620.324875982558</v>
      </c>
      <c r="AA97" s="300">
        <v>18776.539369429152</v>
      </c>
      <c r="AB97" s="43">
        <f t="shared" ref="AB97:AE97" si="4">SUM(AB76,AB80,AB86,AB87,AB94,AB95,AB96)</f>
        <v>18933.60832289248</v>
      </c>
      <c r="AC97" s="43">
        <f t="shared" si="4"/>
        <v>19213.536314664045</v>
      </c>
      <c r="AD97" s="43">
        <f t="shared" si="4"/>
        <v>19289.042225514197</v>
      </c>
      <c r="AE97" s="43">
        <f t="shared" si="4"/>
        <v>19449.676853422101</v>
      </c>
      <c r="AF97" s="43">
        <v>19351.361912844208</v>
      </c>
      <c r="AG97" s="43">
        <v>19683.328780938915</v>
      </c>
      <c r="AH97" s="8">
        <v>19915.867849326234</v>
      </c>
    </row>
    <row r="98" spans="1:34" ht="15" x14ac:dyDescent="0.2">
      <c r="A98" s="39" t="s">
        <v>38</v>
      </c>
      <c r="M98" s="298"/>
      <c r="N98" s="298"/>
      <c r="O98" s="298"/>
      <c r="P98" s="298"/>
      <c r="Q98" s="295"/>
      <c r="R98" s="295"/>
      <c r="S98" s="295"/>
      <c r="T98" s="295"/>
      <c r="X98" s="301"/>
      <c r="Y98" s="301"/>
      <c r="Z98" s="301"/>
      <c r="AA98" s="301"/>
      <c r="AB98" s="47"/>
      <c r="AC98" s="47"/>
      <c r="AD98" s="47"/>
      <c r="AE98" s="47"/>
      <c r="AF98" s="47"/>
      <c r="AG98" s="47"/>
      <c r="AH98" s="8"/>
    </row>
    <row r="99" spans="1:34" x14ac:dyDescent="0.2">
      <c r="A99" s="11"/>
      <c r="B99" s="11" t="s">
        <v>4</v>
      </c>
      <c r="C99" s="297">
        <v>6077.8668733392387</v>
      </c>
      <c r="D99" s="297">
        <v>5756.6787865367587</v>
      </c>
      <c r="E99" s="297">
        <v>5540.494497342781</v>
      </c>
      <c r="F99" s="297">
        <v>5563.1717880868027</v>
      </c>
      <c r="G99" s="297">
        <v>5448.4617570859164</v>
      </c>
      <c r="H99" s="297">
        <v>5341.5167127989371</v>
      </c>
      <c r="I99" s="297">
        <v>5009.1223383525248</v>
      </c>
      <c r="J99" s="297">
        <v>4966.0619574844995</v>
      </c>
      <c r="K99" s="297">
        <v>4647.7857406997346</v>
      </c>
      <c r="L99" s="298">
        <v>4661.18</v>
      </c>
      <c r="M99" s="298">
        <v>4622.6569999999992</v>
      </c>
      <c r="N99" s="298">
        <v>4493.5580999999993</v>
      </c>
      <c r="O99" s="298">
        <v>4207.43</v>
      </c>
      <c r="P99" s="298">
        <v>3537.1860000000001</v>
      </c>
      <c r="Q99" s="298">
        <v>3341.4310000000005</v>
      </c>
      <c r="R99" s="298">
        <v>3288.57</v>
      </c>
      <c r="S99" s="298">
        <v>3416.39</v>
      </c>
      <c r="T99" s="298">
        <v>3274.99</v>
      </c>
      <c r="U99" s="298">
        <v>3321.6499999999996</v>
      </c>
      <c r="V99" s="298">
        <v>3452.79</v>
      </c>
      <c r="W99" s="298">
        <v>3898</v>
      </c>
      <c r="X99" s="298">
        <v>4064.7539999999999</v>
      </c>
      <c r="Y99" s="298">
        <v>4206</v>
      </c>
      <c r="Z99" s="298">
        <v>4384.2</v>
      </c>
      <c r="AA99" s="298">
        <v>4426.3</v>
      </c>
      <c r="AB99" s="46">
        <v>4468.5</v>
      </c>
      <c r="AC99" s="46">
        <v>4596.07421482676</v>
      </c>
      <c r="AD99" s="46">
        <v>4648.2484296535204</v>
      </c>
      <c r="AE99" s="46">
        <v>4606.1744146954916</v>
      </c>
      <c r="AF99" s="46">
        <v>4534.7572965792533</v>
      </c>
      <c r="AG99" s="46">
        <v>4510.7926953488413</v>
      </c>
      <c r="AH99" s="45">
        <v>4644.0159892569054</v>
      </c>
    </row>
    <row r="100" spans="1:34" x14ac:dyDescent="0.2">
      <c r="A100" s="11"/>
      <c r="B100" s="11" t="s">
        <v>3</v>
      </c>
      <c r="C100" s="297">
        <v>3593.218642078793</v>
      </c>
      <c r="D100" s="297">
        <v>3476.45230511316</v>
      </c>
      <c r="E100" s="297">
        <v>3386.2237720033527</v>
      </c>
      <c r="F100" s="297">
        <v>3550.2273998323553</v>
      </c>
      <c r="G100" s="297">
        <v>3607.8144341994971</v>
      </c>
      <c r="H100" s="297">
        <v>3445.0492372170997</v>
      </c>
      <c r="I100" s="297">
        <v>3045.7437485331097</v>
      </c>
      <c r="J100" s="297">
        <v>2666.4300720871752</v>
      </c>
      <c r="K100" s="297">
        <v>2557.6250762782902</v>
      </c>
      <c r="L100" s="298">
        <v>2649.44</v>
      </c>
      <c r="M100" s="298">
        <v>2567.8180871751888</v>
      </c>
      <c r="N100" s="298">
        <v>2668.5825339480302</v>
      </c>
      <c r="O100" s="298">
        <v>2427.1419999999998</v>
      </c>
      <c r="P100" s="298">
        <v>2354.7910000000002</v>
      </c>
      <c r="Q100" s="298">
        <v>2116.9700000000003</v>
      </c>
      <c r="R100" s="298">
        <v>1778.5</v>
      </c>
      <c r="S100" s="298">
        <v>1441.6100000000001</v>
      </c>
      <c r="T100" s="298">
        <v>1336.69</v>
      </c>
      <c r="U100" s="298">
        <v>1284.67</v>
      </c>
      <c r="V100" s="298">
        <v>1294.99</v>
      </c>
      <c r="W100" s="298">
        <v>1434</v>
      </c>
      <c r="X100" s="298">
        <v>1466.498</v>
      </c>
      <c r="Y100" s="298">
        <v>1569</v>
      </c>
      <c r="Z100" s="298">
        <v>1700.8</v>
      </c>
      <c r="AA100" s="298">
        <v>1756.8</v>
      </c>
      <c r="AB100" s="46">
        <v>1769.8</v>
      </c>
      <c r="AC100" s="46">
        <v>1720.9678399764393</v>
      </c>
      <c r="AD100" s="46">
        <v>1616.0246669572621</v>
      </c>
      <c r="AE100" s="46">
        <v>1548.1173809633949</v>
      </c>
      <c r="AF100" s="46">
        <v>1461.8555385406744</v>
      </c>
      <c r="AG100" s="46">
        <v>1538.0420706351106</v>
      </c>
      <c r="AH100" s="45">
        <v>1515.6815114517067</v>
      </c>
    </row>
    <row r="101" spans="1:34" x14ac:dyDescent="0.2">
      <c r="A101" s="11"/>
      <c r="B101" s="11" t="s">
        <v>2</v>
      </c>
      <c r="C101" s="297">
        <v>2875.7038356729977</v>
      </c>
      <c r="D101" s="297">
        <v>2641.7658918249381</v>
      </c>
      <c r="E101" s="297">
        <v>2559.4543930635837</v>
      </c>
      <c r="F101" s="297">
        <v>2525.0568509496288</v>
      </c>
      <c r="G101" s="297">
        <v>2624.2638678777871</v>
      </c>
      <c r="H101" s="297">
        <v>2825.1905685383981</v>
      </c>
      <c r="I101" s="297">
        <v>2972.0516110652352</v>
      </c>
      <c r="J101" s="297">
        <v>3003.7631990090836</v>
      </c>
      <c r="K101" s="297">
        <v>2733.6081957060283</v>
      </c>
      <c r="L101" s="298">
        <v>2623.6099999999997</v>
      </c>
      <c r="M101" s="298">
        <v>2388.9230986787779</v>
      </c>
      <c r="N101" s="298">
        <v>2379.9997035094962</v>
      </c>
      <c r="O101" s="298">
        <v>1955.6379999999999</v>
      </c>
      <c r="P101" s="298">
        <v>1224.9633000000001</v>
      </c>
      <c r="Q101" s="298">
        <v>1456.83</v>
      </c>
      <c r="R101" s="298">
        <v>2006.13</v>
      </c>
      <c r="S101" s="298">
        <v>2386.0700000000002</v>
      </c>
      <c r="T101" s="298">
        <v>2326.5600000000004</v>
      </c>
      <c r="U101" s="298">
        <v>2595.4551855464974</v>
      </c>
      <c r="V101" s="298">
        <v>2952.15</v>
      </c>
      <c r="W101" s="298">
        <v>2670</v>
      </c>
      <c r="X101" s="298">
        <v>2596.02</v>
      </c>
      <c r="Y101" s="298">
        <v>2553</v>
      </c>
      <c r="Z101" s="298">
        <v>2435.0500000000002</v>
      </c>
      <c r="AA101" s="298">
        <v>2472.1</v>
      </c>
      <c r="AB101" s="46">
        <v>2511.0050000000001</v>
      </c>
      <c r="AC101" s="46">
        <v>2477.0500000000002</v>
      </c>
      <c r="AD101" s="46">
        <v>2471.1</v>
      </c>
      <c r="AE101" s="46">
        <v>2525.1</v>
      </c>
      <c r="AF101" s="46">
        <v>2538.0699999999997</v>
      </c>
      <c r="AG101" s="46">
        <v>2514.3599999999997</v>
      </c>
      <c r="AH101" s="45">
        <v>2502.31</v>
      </c>
    </row>
    <row r="102" spans="1:34" x14ac:dyDescent="0.2">
      <c r="A102" s="11"/>
      <c r="B102" s="41" t="s">
        <v>1</v>
      </c>
      <c r="C102" s="297">
        <v>1744</v>
      </c>
      <c r="D102" s="297">
        <v>1570</v>
      </c>
      <c r="E102" s="297">
        <v>1407</v>
      </c>
      <c r="F102" s="297">
        <v>1410.5</v>
      </c>
      <c r="G102" s="297">
        <v>1317.5</v>
      </c>
      <c r="H102" s="297">
        <v>1269.8</v>
      </c>
      <c r="I102" s="297">
        <v>1172</v>
      </c>
      <c r="J102" s="297">
        <v>1200.7</v>
      </c>
      <c r="K102" s="297">
        <v>1138.9000000000001</v>
      </c>
      <c r="L102" s="297">
        <v>1022.3000000000001</v>
      </c>
      <c r="M102" s="297">
        <v>866.3</v>
      </c>
      <c r="N102" s="297">
        <v>894.47703344762544</v>
      </c>
      <c r="O102" s="297">
        <v>953.80000000000007</v>
      </c>
      <c r="P102" s="297">
        <v>818.35</v>
      </c>
      <c r="Q102" s="297">
        <v>765.5</v>
      </c>
      <c r="R102" s="297">
        <v>924.96400000000006</v>
      </c>
      <c r="S102" s="297">
        <v>719.04499999999996</v>
      </c>
      <c r="T102" s="297">
        <v>745.56799999999987</v>
      </c>
      <c r="U102" s="297">
        <v>745.07999999999993</v>
      </c>
      <c r="V102" s="298">
        <v>755.53</v>
      </c>
      <c r="W102" s="298">
        <v>766</v>
      </c>
      <c r="X102" s="298">
        <v>795.48199999999997</v>
      </c>
      <c r="Y102" s="298">
        <v>878.70647473182737</v>
      </c>
      <c r="Z102" s="298">
        <v>902.47487598255861</v>
      </c>
      <c r="AA102" s="298">
        <v>972.13936942915325</v>
      </c>
      <c r="AB102" s="46">
        <v>933.49489741312459</v>
      </c>
      <c r="AC102" s="46">
        <v>915.5810658976111</v>
      </c>
      <c r="AD102" s="46">
        <v>887.88044755529461</v>
      </c>
      <c r="AE102" s="46">
        <v>904.8768534221033</v>
      </c>
      <c r="AF102" s="46">
        <v>871.20741284420933</v>
      </c>
      <c r="AG102" s="46">
        <v>919.08878093891701</v>
      </c>
      <c r="AH102" s="45">
        <v>1007.6793239634055</v>
      </c>
    </row>
    <row r="103" spans="1:34" x14ac:dyDescent="0.2">
      <c r="A103" s="39" t="s">
        <v>374</v>
      </c>
      <c r="B103" s="12"/>
      <c r="C103" s="300">
        <v>14290.789351091029</v>
      </c>
      <c r="D103" s="300">
        <v>13444.896983474857</v>
      </c>
      <c r="E103" s="300">
        <v>12893.172662409717</v>
      </c>
      <c r="F103" s="300">
        <v>13048.956038868786</v>
      </c>
      <c r="G103" s="300">
        <v>12998.040059163201</v>
      </c>
      <c r="H103" s="300">
        <v>12881.556518554433</v>
      </c>
      <c r="I103" s="300">
        <v>12198.91769795087</v>
      </c>
      <c r="J103" s="300">
        <v>11836.955228580759</v>
      </c>
      <c r="K103" s="300">
        <v>11077.919012684053</v>
      </c>
      <c r="L103" s="300">
        <v>10956.529999999999</v>
      </c>
      <c r="M103" s="300">
        <v>10445.698185853966</v>
      </c>
      <c r="N103" s="300">
        <v>10436.617370905151</v>
      </c>
      <c r="O103" s="300">
        <v>9544.0099999999984</v>
      </c>
      <c r="P103" s="300">
        <v>7935.2903000000015</v>
      </c>
      <c r="Q103" s="300">
        <v>7680.7310000000007</v>
      </c>
      <c r="R103" s="300">
        <v>7998.1639999999998</v>
      </c>
      <c r="S103" s="300">
        <v>7963.1149999999998</v>
      </c>
      <c r="T103" s="300">
        <v>7683.8080000000009</v>
      </c>
      <c r="U103" s="300">
        <v>7946.8551855464975</v>
      </c>
      <c r="V103" s="300">
        <v>8455.4600000000009</v>
      </c>
      <c r="W103" s="300">
        <v>8768</v>
      </c>
      <c r="X103" s="300">
        <v>8922.7540000000008</v>
      </c>
      <c r="Y103" s="300">
        <v>9206.7064747318273</v>
      </c>
      <c r="Z103" s="300">
        <v>9422.5248759825572</v>
      </c>
      <c r="AA103" s="300">
        <v>9627.3393694291535</v>
      </c>
      <c r="AB103" s="43">
        <f t="shared" ref="AB103:AE103" si="5">SUM(AB99:AB102)</f>
        <v>9682.7998974131242</v>
      </c>
      <c r="AC103" s="43">
        <f t="shared" si="5"/>
        <v>9709.6731207008124</v>
      </c>
      <c r="AD103" s="43">
        <f t="shared" si="5"/>
        <v>9623.2535441660784</v>
      </c>
      <c r="AE103" s="43">
        <f t="shared" si="5"/>
        <v>9584.2686490809901</v>
      </c>
      <c r="AF103" s="43">
        <v>9405.8902479641365</v>
      </c>
      <c r="AG103" s="43">
        <v>9482.2835469228685</v>
      </c>
      <c r="AH103" s="8">
        <v>9669.6868246720187</v>
      </c>
    </row>
    <row r="104" spans="1:34" x14ac:dyDescent="0.2">
      <c r="A104" s="11"/>
      <c r="B104" s="39" t="s">
        <v>41</v>
      </c>
      <c r="C104" s="299">
        <v>23.8125</v>
      </c>
      <c r="D104" s="299">
        <v>23.8125</v>
      </c>
      <c r="E104" s="299">
        <v>26.67</v>
      </c>
      <c r="F104" s="299">
        <v>25.336500000000001</v>
      </c>
      <c r="G104" s="299">
        <v>23.241</v>
      </c>
      <c r="H104" s="299">
        <v>22.669499999999999</v>
      </c>
      <c r="I104" s="299">
        <v>22.669499999999999</v>
      </c>
      <c r="J104" s="299">
        <v>28.834175249999998</v>
      </c>
      <c r="K104" s="299">
        <v>38.786561999999996</v>
      </c>
      <c r="L104" s="299">
        <v>42.6</v>
      </c>
      <c r="M104" s="299">
        <v>34.6</v>
      </c>
      <c r="N104" s="299">
        <v>51.5</v>
      </c>
      <c r="O104" s="299">
        <v>45</v>
      </c>
      <c r="P104" s="299">
        <v>53.2</v>
      </c>
      <c r="Q104" s="299">
        <v>74.5</v>
      </c>
      <c r="R104" s="299">
        <v>78.900000000000006</v>
      </c>
      <c r="S104" s="299">
        <v>96.8</v>
      </c>
      <c r="T104" s="299">
        <v>107.6</v>
      </c>
      <c r="U104" s="299">
        <v>143</v>
      </c>
      <c r="V104" s="299">
        <v>168.5</v>
      </c>
      <c r="W104" s="299">
        <v>126.5</v>
      </c>
      <c r="X104" s="299">
        <v>137.5</v>
      </c>
      <c r="Y104" s="299">
        <v>165.6</v>
      </c>
      <c r="Z104" s="299">
        <v>179.7</v>
      </c>
      <c r="AA104" s="299">
        <v>179.5</v>
      </c>
      <c r="AB104" s="44">
        <v>185</v>
      </c>
      <c r="AC104" s="44">
        <v>192.06666666666666</v>
      </c>
      <c r="AD104" s="44">
        <v>202</v>
      </c>
      <c r="AE104" s="44">
        <v>222</v>
      </c>
      <c r="AF104" s="44">
        <v>225</v>
      </c>
      <c r="AG104" s="44">
        <v>218.5</v>
      </c>
      <c r="AH104" s="8">
        <v>216.8</v>
      </c>
    </row>
    <row r="105" spans="1:34" x14ac:dyDescent="0.2">
      <c r="A105" s="11"/>
      <c r="B105" s="3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44"/>
      <c r="AC105" s="44"/>
      <c r="AD105" s="44"/>
      <c r="AE105" s="44"/>
      <c r="AF105" s="44"/>
      <c r="AG105" s="44"/>
      <c r="AH105" s="8"/>
    </row>
    <row r="106" spans="1:34" x14ac:dyDescent="0.2">
      <c r="A106" s="11"/>
      <c r="B106" s="39"/>
      <c r="M106" s="295"/>
      <c r="N106" s="295"/>
      <c r="O106" s="295"/>
      <c r="P106" s="295"/>
      <c r="Q106" s="295"/>
      <c r="R106" s="295"/>
      <c r="S106" s="295"/>
      <c r="T106" s="295"/>
      <c r="AB106" s="44"/>
      <c r="AC106" s="44"/>
      <c r="AD106" s="44"/>
      <c r="AE106" s="44"/>
      <c r="AF106" s="44"/>
      <c r="AG106" s="44"/>
      <c r="AH106" s="8"/>
    </row>
    <row r="107" spans="1:34" x14ac:dyDescent="0.2">
      <c r="A107" s="39" t="s">
        <v>0</v>
      </c>
      <c r="B107" s="12"/>
      <c r="C107" s="300">
        <v>44703.191851091025</v>
      </c>
      <c r="D107" s="300">
        <v>43196.327483474859</v>
      </c>
      <c r="E107" s="300">
        <v>43022.76066240971</v>
      </c>
      <c r="F107" s="300">
        <v>42385.593538868787</v>
      </c>
      <c r="G107" s="300">
        <v>42157.612059163199</v>
      </c>
      <c r="H107" s="300">
        <v>41204.077018554439</v>
      </c>
      <c r="I107" s="300">
        <v>40061.375197950874</v>
      </c>
      <c r="J107" s="300">
        <v>38925.499403830763</v>
      </c>
      <c r="K107" s="300">
        <v>37338.915574684055</v>
      </c>
      <c r="L107" s="300">
        <v>36160.229999999996</v>
      </c>
      <c r="M107" s="300">
        <v>33751.098185853967</v>
      </c>
      <c r="N107" s="300">
        <v>33014.105690835771</v>
      </c>
      <c r="O107" s="300">
        <v>31943.099385033576</v>
      </c>
      <c r="P107" s="300">
        <v>29927.985434678503</v>
      </c>
      <c r="Q107" s="300">
        <v>28518.821000621749</v>
      </c>
      <c r="R107" s="300">
        <v>30502.245979659176</v>
      </c>
      <c r="S107" s="300">
        <v>30756.586051999995</v>
      </c>
      <c r="T107" s="300">
        <v>27994.382110921331</v>
      </c>
      <c r="U107" s="300">
        <v>27094.539185546495</v>
      </c>
      <c r="V107" s="300">
        <v>27158.284</v>
      </c>
      <c r="W107" s="300">
        <v>28022.9</v>
      </c>
      <c r="X107" s="300">
        <v>27756.218000000001</v>
      </c>
      <c r="Y107" s="300">
        <v>27441.012949463657</v>
      </c>
      <c r="Z107" s="300">
        <v>28222.549751965114</v>
      </c>
      <c r="AA107" s="300">
        <v>28583.378738858308</v>
      </c>
      <c r="AB107" s="43">
        <v>28801.408220305602</v>
      </c>
      <c r="AC107" s="43">
        <v>29115.276102031523</v>
      </c>
      <c r="AD107" s="43">
        <v>29114.295769680277</v>
      </c>
      <c r="AE107" s="43">
        <v>29255.945502503091</v>
      </c>
      <c r="AF107" s="43">
        <v>28982.252160808344</v>
      </c>
      <c r="AG107" s="43">
        <v>29384.112327861782</v>
      </c>
      <c r="AH107" s="43">
        <v>29663.871138790044</v>
      </c>
    </row>
    <row r="108" spans="1:34" ht="13.5" thickBot="1" x14ac:dyDescent="0.25">
      <c r="A108" s="5"/>
      <c r="B108" s="5"/>
      <c r="C108" s="302"/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302"/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  <c r="AA108" s="302"/>
      <c r="AB108" s="4"/>
      <c r="AC108" s="4"/>
      <c r="AD108" s="4"/>
      <c r="AE108" s="4"/>
      <c r="AF108" s="4"/>
      <c r="AG108" s="4"/>
      <c r="AH108" s="4"/>
    </row>
    <row r="109" spans="1:34" ht="10.5" customHeight="1" x14ac:dyDescent="0.2">
      <c r="U109" s="303"/>
      <c r="V109" s="303"/>
      <c r="W109" s="303"/>
      <c r="X109" s="303"/>
    </row>
    <row r="110" spans="1:34" x14ac:dyDescent="0.2">
      <c r="A110" s="318" t="s">
        <v>388</v>
      </c>
      <c r="B110" s="72"/>
    </row>
    <row r="111" spans="1:34" x14ac:dyDescent="0.2">
      <c r="A111" s="318" t="s">
        <v>40</v>
      </c>
      <c r="B111" s="72"/>
    </row>
    <row r="112" spans="1:34" x14ac:dyDescent="0.2">
      <c r="A112" s="175" t="s">
        <v>534</v>
      </c>
      <c r="B112" s="55"/>
      <c r="AF112" s="48"/>
      <c r="AG112" s="48"/>
      <c r="AH112" s="48"/>
    </row>
    <row r="113" spans="1:31" ht="15" x14ac:dyDescent="0.2">
      <c r="A113" s="175"/>
      <c r="B113" s="12"/>
      <c r="N113" s="301"/>
      <c r="O113" s="301"/>
      <c r="P113" s="301"/>
      <c r="Q113" s="304"/>
      <c r="R113" s="304"/>
      <c r="S113" s="304"/>
      <c r="T113" s="304"/>
      <c r="U113" s="304"/>
      <c r="V113" s="304"/>
      <c r="W113" s="304"/>
      <c r="X113" s="304"/>
      <c r="Y113" s="304"/>
      <c r="Z113" s="305"/>
      <c r="AA113" s="305"/>
      <c r="AB113" s="48"/>
      <c r="AC113" s="48"/>
      <c r="AD113" s="48"/>
      <c r="AE113" s="48"/>
    </row>
    <row r="114" spans="1:31" x14ac:dyDescent="0.2">
      <c r="A114" s="245"/>
      <c r="B114" s="39"/>
      <c r="M114" s="299"/>
      <c r="Y114" s="297"/>
    </row>
    <row r="115" spans="1:31" x14ac:dyDescent="0.2">
      <c r="B115" s="41"/>
    </row>
    <row r="116" spans="1:31" x14ac:dyDescent="0.2">
      <c r="B116" s="41"/>
      <c r="U116" s="306"/>
      <c r="V116" s="297"/>
      <c r="W116" s="297"/>
      <c r="X116" s="297"/>
      <c r="Y116" s="297"/>
    </row>
  </sheetData>
  <hyperlinks>
    <hyperlink ref="N1" r:id="rId1" display="lisa.brown@defra.gsi.gov.uk " xr:uid="{00000000-0004-0000-0400-000000000000}"/>
  </hyperlinks>
  <pageMargins left="0.39370078740157483" right="0.39370078740157483" top="0.51181102362204722" bottom="0.51181102362204722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C619-9733-4955-A717-64AE71155A3D}">
  <sheetPr>
    <tabColor rgb="FFE97F85"/>
  </sheetPr>
  <dimension ref="A1:R59"/>
  <sheetViews>
    <sheetView showGridLines="0" zoomScale="90" zoomScaleNormal="90" workbookViewId="0">
      <pane xSplit="2" ySplit="6" topLeftCell="C7" activePane="bottomRight" state="frozen"/>
      <selection activeCell="C6" sqref="C6"/>
      <selection pane="topRight" activeCell="C6" sqref="C6"/>
      <selection pane="bottomLeft" activeCell="C6" sqref="C6"/>
      <selection pane="bottomRight" activeCell="N1" sqref="N1"/>
    </sheetView>
  </sheetViews>
  <sheetFormatPr defaultRowHeight="12.75" x14ac:dyDescent="0.2"/>
  <cols>
    <col min="1" max="1" width="11.33203125" style="35" customWidth="1"/>
    <col min="2" max="2" width="21.6640625" style="35" customWidth="1"/>
    <col min="3" max="9" width="7.44140625" style="35" customWidth="1"/>
    <col min="10" max="16384" width="8.88671875" style="35"/>
  </cols>
  <sheetData>
    <row r="1" spans="1:18" s="175" customFormat="1" x14ac:dyDescent="0.2">
      <c r="A1" s="3" t="s">
        <v>522</v>
      </c>
      <c r="H1" s="220"/>
      <c r="I1" s="324"/>
      <c r="J1" s="220"/>
      <c r="M1" s="220" t="s">
        <v>432</v>
      </c>
      <c r="N1" s="324" t="str">
        <f>'Notes and Contact Details'!$D$14</f>
        <v>crops-statistics@defra.gov.uk</v>
      </c>
    </row>
    <row r="2" spans="1:18" s="175" customFormat="1" x14ac:dyDescent="0.2">
      <c r="A2" s="203" t="s">
        <v>537</v>
      </c>
      <c r="I2" s="35"/>
    </row>
    <row r="3" spans="1:18" s="175" customFormat="1" ht="13.5" thickBot="1" x14ac:dyDescent="0.25">
      <c r="A3" s="42" t="s">
        <v>523</v>
      </c>
      <c r="I3" s="35"/>
    </row>
    <row r="4" spans="1:18" s="175" customFormat="1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</row>
    <row r="5" spans="1:18" s="175" customFormat="1" x14ac:dyDescent="0.2">
      <c r="A5" s="483"/>
      <c r="B5" s="339" t="s">
        <v>36</v>
      </c>
      <c r="C5" s="340">
        <v>2010</v>
      </c>
      <c r="D5" s="340">
        <v>2011</v>
      </c>
      <c r="E5" s="340">
        <v>2012</v>
      </c>
      <c r="F5" s="340">
        <v>2013</v>
      </c>
      <c r="G5" s="340">
        <v>2014</v>
      </c>
      <c r="H5" s="340">
        <v>2015</v>
      </c>
      <c r="I5" s="340">
        <v>2016</v>
      </c>
      <c r="J5" s="340">
        <v>2017</v>
      </c>
      <c r="K5" s="340">
        <v>2018</v>
      </c>
      <c r="L5" s="340">
        <v>2019</v>
      </c>
      <c r="M5" s="340">
        <v>2020</v>
      </c>
      <c r="N5" s="340">
        <v>2021</v>
      </c>
      <c r="O5" s="340">
        <v>2022</v>
      </c>
      <c r="P5" s="340">
        <v>2023</v>
      </c>
    </row>
    <row r="6" spans="1:18" s="175" customFormat="1" ht="13.5" thickBot="1" x14ac:dyDescent="0.25">
      <c r="A6" s="484"/>
      <c r="B6" s="484"/>
      <c r="C6" s="341"/>
      <c r="D6" s="341"/>
      <c r="E6" s="341"/>
      <c r="F6" s="341"/>
      <c r="G6" s="341"/>
      <c r="H6" s="341"/>
      <c r="I6" s="342"/>
      <c r="J6" s="341"/>
      <c r="K6" s="342"/>
      <c r="L6" s="350"/>
      <c r="M6" s="350"/>
      <c r="N6" s="350"/>
      <c r="O6" s="350"/>
      <c r="P6" s="350"/>
    </row>
    <row r="7" spans="1:18" s="175" customFormat="1" x14ac:dyDescent="0.2">
      <c r="A7" s="2" t="s">
        <v>34</v>
      </c>
      <c r="C7" s="174"/>
      <c r="D7" s="174"/>
      <c r="E7" s="174"/>
      <c r="F7" s="174"/>
      <c r="G7" s="174"/>
      <c r="H7" s="174"/>
      <c r="I7" s="174"/>
      <c r="J7" s="174"/>
    </row>
    <row r="8" spans="1:18" s="175" customFormat="1" x14ac:dyDescent="0.2">
      <c r="A8" s="3" t="s">
        <v>33</v>
      </c>
      <c r="C8" s="174"/>
      <c r="D8" s="174"/>
      <c r="E8" s="174"/>
      <c r="F8" s="174"/>
      <c r="G8" s="174"/>
      <c r="H8" s="174"/>
      <c r="I8" s="174"/>
      <c r="J8" s="174"/>
    </row>
    <row r="9" spans="1:18" s="175" customFormat="1" x14ac:dyDescent="0.2">
      <c r="B9" s="41" t="s">
        <v>32</v>
      </c>
      <c r="C9" s="692">
        <v>23.283042649272449</v>
      </c>
      <c r="D9" s="692">
        <v>24.29980740740741</v>
      </c>
      <c r="E9" s="692">
        <v>18.866078915733645</v>
      </c>
      <c r="F9" s="692">
        <v>22.733896305897598</v>
      </c>
      <c r="G9" s="692">
        <v>26.313636743215032</v>
      </c>
      <c r="H9" s="692">
        <v>29.356243902439019</v>
      </c>
      <c r="I9" s="692">
        <v>24.5</v>
      </c>
      <c r="J9" s="692">
        <v>20.34</v>
      </c>
      <c r="K9" s="692">
        <v>24.6</v>
      </c>
      <c r="L9" s="692">
        <v>24</v>
      </c>
      <c r="M9" s="692">
        <v>20</v>
      </c>
      <c r="N9" s="692">
        <v>13.000000000000002</v>
      </c>
      <c r="O9" s="692">
        <v>25</v>
      </c>
      <c r="P9" s="692">
        <v>12</v>
      </c>
      <c r="R9" s="693"/>
    </row>
    <row r="10" spans="1:18" s="175" customFormat="1" x14ac:dyDescent="0.2">
      <c r="B10" s="41" t="s">
        <v>31</v>
      </c>
      <c r="C10" s="486" t="s">
        <v>11</v>
      </c>
      <c r="D10" s="486" t="s">
        <v>11</v>
      </c>
      <c r="E10" s="486" t="s">
        <v>11</v>
      </c>
      <c r="F10" s="486" t="s">
        <v>11</v>
      </c>
      <c r="G10" s="486" t="s">
        <v>11</v>
      </c>
      <c r="H10" s="486" t="s">
        <v>11</v>
      </c>
      <c r="I10" s="692">
        <v>32</v>
      </c>
      <c r="J10" s="692">
        <v>33.25</v>
      </c>
      <c r="K10" s="692">
        <v>37.299955297273129</v>
      </c>
      <c r="L10" s="692">
        <v>38.04</v>
      </c>
      <c r="M10" s="692">
        <v>37.18</v>
      </c>
      <c r="N10" s="692">
        <v>34.999999999999993</v>
      </c>
      <c r="O10" s="692">
        <v>41</v>
      </c>
      <c r="P10" s="692">
        <v>35</v>
      </c>
      <c r="R10" s="693"/>
    </row>
    <row r="11" spans="1:18" s="175" customFormat="1" x14ac:dyDescent="0.2">
      <c r="B11" s="41" t="s">
        <v>30</v>
      </c>
      <c r="C11" s="486" t="s">
        <v>11</v>
      </c>
      <c r="D11" s="486" t="s">
        <v>11</v>
      </c>
      <c r="E11" s="486" t="s">
        <v>11</v>
      </c>
      <c r="F11" s="486" t="s">
        <v>11</v>
      </c>
      <c r="G11" s="486" t="s">
        <v>11</v>
      </c>
      <c r="H11" s="486" t="s">
        <v>11</v>
      </c>
      <c r="I11" s="692">
        <v>38.400332225913623</v>
      </c>
      <c r="J11" s="692">
        <v>19.569999999999997</v>
      </c>
      <c r="K11" s="692">
        <v>43.769999999999996</v>
      </c>
      <c r="L11" s="692">
        <v>45.389984591679507</v>
      </c>
      <c r="M11" s="692">
        <v>40.630000000000003</v>
      </c>
      <c r="N11" s="692">
        <v>41.999999999999993</v>
      </c>
      <c r="O11" s="692">
        <v>44.500000000000007</v>
      </c>
      <c r="P11" s="692">
        <v>20.999999999999996</v>
      </c>
      <c r="R11" s="694"/>
    </row>
    <row r="12" spans="1:18" s="175" customFormat="1" x14ac:dyDescent="0.2">
      <c r="B12" s="41" t="s">
        <v>535</v>
      </c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692">
        <v>27</v>
      </c>
      <c r="P12" s="692">
        <v>35</v>
      </c>
      <c r="R12" s="693"/>
    </row>
    <row r="13" spans="1:18" s="175" customFormat="1" x14ac:dyDescent="0.2">
      <c r="B13" s="41" t="s">
        <v>29</v>
      </c>
      <c r="C13" s="486" t="s">
        <v>11</v>
      </c>
      <c r="D13" s="486" t="s">
        <v>11</v>
      </c>
      <c r="E13" s="486" t="s">
        <v>11</v>
      </c>
      <c r="F13" s="486" t="s">
        <v>11</v>
      </c>
      <c r="G13" s="486" t="s">
        <v>11</v>
      </c>
      <c r="H13" s="486" t="s">
        <v>11</v>
      </c>
      <c r="I13" s="692">
        <v>26.229641940111009</v>
      </c>
      <c r="J13" s="692">
        <v>28.219803520451126</v>
      </c>
      <c r="K13" s="692">
        <v>31.11484699896674</v>
      </c>
      <c r="L13" s="692">
        <v>27.801993701962843</v>
      </c>
      <c r="M13" s="692">
        <v>27.373929277548367</v>
      </c>
      <c r="N13" s="692">
        <v>25.043667708472142</v>
      </c>
      <c r="O13" s="692">
        <v>27.797021192684365</v>
      </c>
      <c r="P13" s="692">
        <v>25.157950031396958</v>
      </c>
      <c r="R13" s="694"/>
    </row>
    <row r="14" spans="1:18" s="175" customFormat="1" x14ac:dyDescent="0.2">
      <c r="B14" s="41" t="s">
        <v>28</v>
      </c>
      <c r="C14" s="692">
        <v>16.182823493912153</v>
      </c>
      <c r="D14" s="692">
        <v>16.182823493912153</v>
      </c>
      <c r="E14" s="692">
        <v>14.240884674642695</v>
      </c>
      <c r="F14" s="692">
        <v>16</v>
      </c>
      <c r="G14" s="692">
        <v>20.906233192012504</v>
      </c>
      <c r="H14" s="692">
        <v>19.968472636815921</v>
      </c>
      <c r="I14" s="486" t="s">
        <v>11</v>
      </c>
      <c r="J14" s="486" t="s">
        <v>11</v>
      </c>
      <c r="K14" s="486" t="s">
        <v>11</v>
      </c>
      <c r="L14" s="486" t="s">
        <v>11</v>
      </c>
      <c r="M14" s="486" t="s">
        <v>11</v>
      </c>
      <c r="N14" s="486" t="s">
        <v>11</v>
      </c>
      <c r="O14" s="486" t="s">
        <v>11</v>
      </c>
      <c r="P14" s="486" t="s">
        <v>11</v>
      </c>
      <c r="R14" s="694"/>
    </row>
    <row r="15" spans="1:18" s="175" customFormat="1" x14ac:dyDescent="0.2">
      <c r="B15" s="41" t="s">
        <v>27</v>
      </c>
      <c r="C15" s="692">
        <v>16.493417877770625</v>
      </c>
      <c r="D15" s="692">
        <v>15.670158697628226</v>
      </c>
      <c r="E15" s="692">
        <v>13.789739653912836</v>
      </c>
      <c r="F15" s="692">
        <v>16.000000000000004</v>
      </c>
      <c r="G15" s="692">
        <v>24.008260780361443</v>
      </c>
      <c r="H15" s="692">
        <v>24.934617236398651</v>
      </c>
      <c r="I15" s="486" t="s">
        <v>11</v>
      </c>
      <c r="J15" s="486" t="s">
        <v>11</v>
      </c>
      <c r="K15" s="486" t="s">
        <v>11</v>
      </c>
      <c r="L15" s="486" t="s">
        <v>11</v>
      </c>
      <c r="M15" s="486" t="s">
        <v>11</v>
      </c>
      <c r="N15" s="486" t="s">
        <v>11</v>
      </c>
      <c r="O15" s="486" t="s">
        <v>11</v>
      </c>
      <c r="P15" s="486" t="s">
        <v>11</v>
      </c>
      <c r="R15" s="694"/>
    </row>
    <row r="16" spans="1:18" s="175" customFormat="1" x14ac:dyDescent="0.2">
      <c r="B16" s="41" t="s">
        <v>26</v>
      </c>
      <c r="C16" s="692">
        <v>15.281997962983203</v>
      </c>
      <c r="D16" s="692">
        <v>14.618296267374324</v>
      </c>
      <c r="E16" s="692">
        <v>12.864100715289409</v>
      </c>
      <c r="F16" s="692">
        <v>15.499999999999998</v>
      </c>
      <c r="G16" s="692">
        <v>24.586830561869444</v>
      </c>
      <c r="H16" s="692">
        <v>26.839344941956877</v>
      </c>
      <c r="I16" s="486" t="s">
        <v>11</v>
      </c>
      <c r="J16" s="487" t="s">
        <v>11</v>
      </c>
      <c r="K16" s="487" t="s">
        <v>11</v>
      </c>
      <c r="L16" s="487" t="s">
        <v>11</v>
      </c>
      <c r="M16" s="487" t="s">
        <v>11</v>
      </c>
      <c r="N16" s="487" t="s">
        <v>11</v>
      </c>
      <c r="O16" s="487" t="s">
        <v>11</v>
      </c>
      <c r="P16" s="487" t="s">
        <v>11</v>
      </c>
      <c r="R16" s="694"/>
    </row>
    <row r="17" spans="1:18" s="175" customFormat="1" x14ac:dyDescent="0.2">
      <c r="B17" s="41" t="s">
        <v>25</v>
      </c>
      <c r="C17" s="692">
        <v>20.255776645491604</v>
      </c>
      <c r="D17" s="692">
        <v>20.078632479717026</v>
      </c>
      <c r="E17" s="692">
        <v>18.332984672659705</v>
      </c>
      <c r="F17" s="692">
        <v>20.645272770728901</v>
      </c>
      <c r="G17" s="692">
        <v>26.626550213374287</v>
      </c>
      <c r="H17" s="692">
        <v>28.257477633804871</v>
      </c>
      <c r="I17" s="486" t="s">
        <v>11</v>
      </c>
      <c r="J17" s="487" t="s">
        <v>11</v>
      </c>
      <c r="K17" s="487" t="s">
        <v>11</v>
      </c>
      <c r="L17" s="487" t="s">
        <v>11</v>
      </c>
      <c r="M17" s="487" t="s">
        <v>11</v>
      </c>
      <c r="N17" s="487" t="s">
        <v>11</v>
      </c>
      <c r="O17" s="487" t="s">
        <v>11</v>
      </c>
      <c r="P17" s="487" t="s">
        <v>11</v>
      </c>
      <c r="R17" s="694"/>
    </row>
    <row r="18" spans="1:18" s="175" customFormat="1" x14ac:dyDescent="0.2">
      <c r="B18" s="41" t="s">
        <v>24</v>
      </c>
      <c r="C18" s="692">
        <v>28.199084427422932</v>
      </c>
      <c r="D18" s="692">
        <v>26.903289406518354</v>
      </c>
      <c r="E18" s="692">
        <v>25.18626142638232</v>
      </c>
      <c r="F18" s="692">
        <v>26.816573475109895</v>
      </c>
      <c r="G18" s="692">
        <v>29.242009405737058</v>
      </c>
      <c r="H18" s="692">
        <v>30.400648301657554</v>
      </c>
      <c r="I18" s="486" t="s">
        <v>11</v>
      </c>
      <c r="J18" s="487" t="s">
        <v>11</v>
      </c>
      <c r="K18" s="487" t="s">
        <v>11</v>
      </c>
      <c r="L18" s="487" t="s">
        <v>11</v>
      </c>
      <c r="M18" s="487" t="s">
        <v>11</v>
      </c>
      <c r="N18" s="487" t="s">
        <v>11</v>
      </c>
      <c r="O18" s="487" t="s">
        <v>11</v>
      </c>
      <c r="P18" s="487" t="s">
        <v>11</v>
      </c>
      <c r="R18" s="693"/>
    </row>
    <row r="19" spans="1:18" s="175" customFormat="1" x14ac:dyDescent="0.2">
      <c r="B19" s="40" t="s">
        <v>524</v>
      </c>
      <c r="C19" s="488">
        <v>24.602315490769353</v>
      </c>
      <c r="D19" s="488">
        <v>24.571992063207954</v>
      </c>
      <c r="E19" s="488">
        <v>21.891203352668093</v>
      </c>
      <c r="F19" s="488">
        <v>24.396004061092139</v>
      </c>
      <c r="G19" s="488">
        <v>27.925309652712119</v>
      </c>
      <c r="H19" s="488">
        <v>29.634121529640037</v>
      </c>
      <c r="I19" s="488">
        <v>29.024560088446698</v>
      </c>
      <c r="J19" s="488">
        <v>27.411315790351207</v>
      </c>
      <c r="K19" s="488">
        <v>33.323584915945688</v>
      </c>
      <c r="L19" s="488">
        <v>32.914673827091576</v>
      </c>
      <c r="M19" s="488">
        <v>31.493672209912081</v>
      </c>
      <c r="N19" s="488">
        <v>29.406628610666374</v>
      </c>
      <c r="O19" s="488">
        <v>35.49744183003984</v>
      </c>
      <c r="P19" s="488">
        <v>28.494712776804779</v>
      </c>
      <c r="R19" s="693"/>
    </row>
    <row r="20" spans="1:18" s="175" customFormat="1" x14ac:dyDescent="0.2">
      <c r="A20" s="2" t="s">
        <v>22</v>
      </c>
      <c r="C20" s="487"/>
      <c r="D20" s="487"/>
      <c r="E20" s="487"/>
      <c r="F20" s="487"/>
      <c r="G20" s="487"/>
      <c r="H20" s="487"/>
      <c r="I20" s="488"/>
      <c r="J20" s="487"/>
      <c r="K20" s="487"/>
      <c r="L20" s="487"/>
      <c r="M20" s="487"/>
      <c r="N20" s="487"/>
      <c r="O20" s="487"/>
      <c r="P20" s="487"/>
      <c r="R20" s="693"/>
    </row>
    <row r="21" spans="1:18" s="175" customFormat="1" x14ac:dyDescent="0.2">
      <c r="B21" s="41" t="s">
        <v>21</v>
      </c>
      <c r="C21" s="699">
        <v>31.292416683411311</v>
      </c>
      <c r="D21" s="699">
        <v>31.903172135866445</v>
      </c>
      <c r="E21" s="699">
        <v>25.962988574864703</v>
      </c>
      <c r="F21" s="699">
        <v>25.524467228065919</v>
      </c>
      <c r="G21" s="699">
        <v>29.967443197669009</v>
      </c>
      <c r="H21" s="699">
        <v>28.670163245514786</v>
      </c>
      <c r="I21" s="487" t="s">
        <v>11</v>
      </c>
      <c r="J21" s="487" t="s">
        <v>11</v>
      </c>
      <c r="K21" s="487" t="s">
        <v>11</v>
      </c>
      <c r="L21" s="487" t="s">
        <v>11</v>
      </c>
      <c r="M21" s="487" t="s">
        <v>11</v>
      </c>
      <c r="N21" s="487" t="s">
        <v>11</v>
      </c>
      <c r="O21" s="487" t="s">
        <v>11</v>
      </c>
      <c r="P21" s="487" t="s">
        <v>11</v>
      </c>
      <c r="R21" s="693"/>
    </row>
    <row r="22" spans="1:18" s="175" customFormat="1" x14ac:dyDescent="0.2">
      <c r="B22" s="41" t="s">
        <v>375</v>
      </c>
      <c r="C22" s="699">
        <v>8.8821999999999992</v>
      </c>
      <c r="D22" s="699">
        <v>8.882200000000001</v>
      </c>
      <c r="E22" s="699">
        <v>8.8821999999999992</v>
      </c>
      <c r="F22" s="699">
        <v>10.079800000000001</v>
      </c>
      <c r="G22" s="699">
        <v>10.1</v>
      </c>
      <c r="H22" s="699">
        <v>10.1</v>
      </c>
      <c r="I22" s="487" t="s">
        <v>11</v>
      </c>
      <c r="J22" s="487" t="s">
        <v>11</v>
      </c>
      <c r="K22" s="487" t="s">
        <v>11</v>
      </c>
      <c r="L22" s="487" t="s">
        <v>11</v>
      </c>
      <c r="M22" s="487" t="s">
        <v>11</v>
      </c>
      <c r="N22" s="487" t="s">
        <v>11</v>
      </c>
      <c r="O22" s="487" t="s">
        <v>11</v>
      </c>
      <c r="P22" s="487" t="s">
        <v>11</v>
      </c>
      <c r="R22" s="693"/>
    </row>
    <row r="23" spans="1:18" s="175" customFormat="1" x14ac:dyDescent="0.2">
      <c r="B23" s="40" t="s">
        <v>525</v>
      </c>
      <c r="C23" s="488">
        <v>30.546176429780502</v>
      </c>
      <c r="D23" s="488">
        <v>31.196613281250006</v>
      </c>
      <c r="E23" s="488">
        <v>25.469266510948906</v>
      </c>
      <c r="F23" s="488">
        <v>25.046712673815708</v>
      </c>
      <c r="G23" s="488">
        <v>29.3411991534328</v>
      </c>
      <c r="H23" s="488">
        <v>28.060544005002345</v>
      </c>
      <c r="I23" s="488">
        <v>25.726779025502843</v>
      </c>
      <c r="J23" s="488">
        <v>29.525198636278589</v>
      </c>
      <c r="K23" s="488">
        <v>34.467135858292814</v>
      </c>
      <c r="L23" s="488">
        <v>30.270740044321307</v>
      </c>
      <c r="M23" s="488">
        <v>37.290745383097814</v>
      </c>
      <c r="N23" s="488">
        <v>26.482501013419224</v>
      </c>
      <c r="O23" s="488">
        <v>36.653820533310679</v>
      </c>
      <c r="P23" s="488">
        <v>25.960549713682255</v>
      </c>
      <c r="R23" s="694"/>
    </row>
    <row r="24" spans="1:18" s="175" customFormat="1" x14ac:dyDescent="0.2">
      <c r="A24" s="2" t="s">
        <v>19</v>
      </c>
      <c r="C24" s="176"/>
      <c r="D24" s="176"/>
      <c r="E24" s="176"/>
      <c r="F24" s="176"/>
      <c r="G24" s="176"/>
      <c r="H24" s="176"/>
      <c r="I24" s="176"/>
      <c r="J24" s="487"/>
      <c r="K24" s="487"/>
      <c r="L24" s="487"/>
      <c r="M24" s="487"/>
      <c r="N24" s="487"/>
      <c r="O24" s="488"/>
      <c r="P24" s="488"/>
      <c r="R24" s="694"/>
    </row>
    <row r="25" spans="1:18" s="175" customFormat="1" x14ac:dyDescent="0.2">
      <c r="B25" s="41" t="s">
        <v>18</v>
      </c>
      <c r="C25" s="699">
        <v>21.107837156877466</v>
      </c>
      <c r="D25" s="699">
        <v>20.77286157153106</v>
      </c>
      <c r="E25" s="699">
        <v>17.569245635910224</v>
      </c>
      <c r="F25" s="699">
        <v>14.893999024938635</v>
      </c>
      <c r="G25" s="699">
        <v>18.065975640749809</v>
      </c>
      <c r="H25" s="699">
        <v>18.111421170048828</v>
      </c>
      <c r="I25" s="491" t="s">
        <v>11</v>
      </c>
      <c r="J25" s="491" t="s">
        <v>11</v>
      </c>
      <c r="K25" s="491" t="s">
        <v>11</v>
      </c>
      <c r="L25" s="491" t="s">
        <v>11</v>
      </c>
      <c r="M25" s="491" t="s">
        <v>11</v>
      </c>
      <c r="N25" s="491" t="s">
        <v>11</v>
      </c>
      <c r="O25" s="491" t="s">
        <v>11</v>
      </c>
      <c r="P25" s="491" t="s">
        <v>11</v>
      </c>
      <c r="R25" s="694"/>
    </row>
    <row r="26" spans="1:18" s="175" customFormat="1" x14ac:dyDescent="0.2">
      <c r="B26" s="41" t="s">
        <v>17</v>
      </c>
      <c r="C26" s="700" t="s">
        <v>11</v>
      </c>
      <c r="D26" s="700" t="s">
        <v>11</v>
      </c>
      <c r="E26" s="700" t="s">
        <v>11</v>
      </c>
      <c r="F26" s="700" t="s">
        <v>11</v>
      </c>
      <c r="G26" s="700" t="s">
        <v>11</v>
      </c>
      <c r="H26" s="700" t="s">
        <v>11</v>
      </c>
      <c r="I26" s="491" t="s">
        <v>11</v>
      </c>
      <c r="J26" s="487" t="s">
        <v>11</v>
      </c>
      <c r="K26" s="487" t="s">
        <v>11</v>
      </c>
      <c r="L26" s="487" t="s">
        <v>11</v>
      </c>
      <c r="M26" s="487" t="s">
        <v>11</v>
      </c>
      <c r="N26" s="487" t="s">
        <v>11</v>
      </c>
      <c r="O26" s="487" t="s">
        <v>11</v>
      </c>
      <c r="P26" s="487" t="s">
        <v>11</v>
      </c>
      <c r="R26" s="694"/>
    </row>
    <row r="27" spans="1:18" s="175" customFormat="1" x14ac:dyDescent="0.2">
      <c r="B27" s="41" t="s">
        <v>16</v>
      </c>
      <c r="C27" s="700" t="s">
        <v>11</v>
      </c>
      <c r="D27" s="700" t="s">
        <v>11</v>
      </c>
      <c r="E27" s="700" t="s">
        <v>11</v>
      </c>
      <c r="F27" s="700" t="s">
        <v>11</v>
      </c>
      <c r="G27" s="700" t="s">
        <v>11</v>
      </c>
      <c r="H27" s="700" t="s">
        <v>11</v>
      </c>
      <c r="I27" s="491" t="s">
        <v>11</v>
      </c>
      <c r="J27" s="487" t="s">
        <v>11</v>
      </c>
      <c r="K27" s="487" t="s">
        <v>11</v>
      </c>
      <c r="L27" s="487" t="s">
        <v>11</v>
      </c>
      <c r="M27" s="487" t="s">
        <v>11</v>
      </c>
      <c r="N27" s="487" t="s">
        <v>11</v>
      </c>
      <c r="O27" s="487" t="s">
        <v>11</v>
      </c>
      <c r="P27" s="487" t="s">
        <v>11</v>
      </c>
      <c r="R27" s="694"/>
    </row>
    <row r="28" spans="1:18" s="175" customFormat="1" x14ac:dyDescent="0.2">
      <c r="B28" s="41" t="s">
        <v>384</v>
      </c>
      <c r="C28" s="699">
        <v>14.53947243564777</v>
      </c>
      <c r="D28" s="699">
        <v>18.8</v>
      </c>
      <c r="E28" s="699">
        <v>16.6875</v>
      </c>
      <c r="F28" s="699">
        <v>15.62</v>
      </c>
      <c r="G28" s="699">
        <v>16.874999999999996</v>
      </c>
      <c r="H28" s="699">
        <v>16.47673634524612</v>
      </c>
      <c r="I28" s="491" t="s">
        <v>11</v>
      </c>
      <c r="J28" s="487" t="s">
        <v>11</v>
      </c>
      <c r="K28" s="487" t="s">
        <v>11</v>
      </c>
      <c r="L28" s="487" t="s">
        <v>11</v>
      </c>
      <c r="M28" s="487" t="s">
        <v>11</v>
      </c>
      <c r="N28" s="487" t="s">
        <v>11</v>
      </c>
      <c r="O28" s="487" t="s">
        <v>11</v>
      </c>
      <c r="P28" s="487" t="s">
        <v>11</v>
      </c>
      <c r="R28" s="694"/>
    </row>
    <row r="29" spans="1:18" s="175" customFormat="1" x14ac:dyDescent="0.2">
      <c r="B29" s="40" t="s">
        <v>526</v>
      </c>
      <c r="C29" s="488">
        <v>19.881465262723818</v>
      </c>
      <c r="D29" s="488">
        <v>20.418021364871894</v>
      </c>
      <c r="E29" s="488">
        <v>17.408601291638341</v>
      </c>
      <c r="F29" s="488">
        <v>15.007759643860856</v>
      </c>
      <c r="G29" s="488">
        <v>17.875419538229838</v>
      </c>
      <c r="H29" s="488">
        <v>17.849871598080398</v>
      </c>
      <c r="I29" s="488">
        <v>13.209999999999999</v>
      </c>
      <c r="J29" s="488">
        <v>17.3</v>
      </c>
      <c r="K29" s="488">
        <v>17.099742599742601</v>
      </c>
      <c r="L29" s="488">
        <v>18.09</v>
      </c>
      <c r="M29" s="488">
        <v>17.014285714285716</v>
      </c>
      <c r="N29" s="488">
        <v>13.019999999999998</v>
      </c>
      <c r="O29" s="488">
        <v>12.1</v>
      </c>
      <c r="P29" s="488">
        <v>10.7</v>
      </c>
      <c r="R29" s="693"/>
    </row>
    <row r="30" spans="1:18" s="175" customFormat="1" x14ac:dyDescent="0.2">
      <c r="A30" s="230" t="s">
        <v>421</v>
      </c>
      <c r="C30" s="491" t="s">
        <v>11</v>
      </c>
      <c r="D30" s="491" t="s">
        <v>11</v>
      </c>
      <c r="E30" s="491" t="s">
        <v>11</v>
      </c>
      <c r="F30" s="491" t="s">
        <v>11</v>
      </c>
      <c r="G30" s="699">
        <v>40</v>
      </c>
      <c r="H30" s="699">
        <v>42</v>
      </c>
      <c r="I30" s="699">
        <v>42.4</v>
      </c>
      <c r="J30" s="699">
        <v>37</v>
      </c>
      <c r="K30" s="699">
        <v>28</v>
      </c>
      <c r="L30" s="699">
        <v>24.250071326676178</v>
      </c>
      <c r="M30" s="699">
        <v>23</v>
      </c>
      <c r="N30" s="699">
        <v>21.5</v>
      </c>
      <c r="O30" s="699">
        <v>27</v>
      </c>
      <c r="P30" s="699">
        <v>29</v>
      </c>
      <c r="R30" s="694"/>
    </row>
    <row r="31" spans="1:18" s="175" customFormat="1" x14ac:dyDescent="0.2">
      <c r="A31" s="2" t="s">
        <v>14</v>
      </c>
      <c r="C31" s="176"/>
      <c r="D31" s="176"/>
      <c r="E31" s="176"/>
      <c r="F31" s="176"/>
      <c r="G31" s="699"/>
      <c r="H31" s="176"/>
      <c r="I31" s="176"/>
      <c r="J31" s="487"/>
      <c r="K31" s="487"/>
      <c r="L31" s="487"/>
      <c r="M31" s="487"/>
      <c r="N31" s="487"/>
      <c r="O31" s="487"/>
      <c r="P31" s="487"/>
      <c r="R31" s="694"/>
    </row>
    <row r="32" spans="1:18" s="175" customFormat="1" x14ac:dyDescent="0.2">
      <c r="B32" s="41" t="s">
        <v>13</v>
      </c>
      <c r="C32" s="699">
        <v>15.0914218274427</v>
      </c>
      <c r="D32" s="699">
        <v>15.1</v>
      </c>
      <c r="E32" s="699">
        <v>6.5999999999999988</v>
      </c>
      <c r="F32" s="699">
        <v>14.81</v>
      </c>
      <c r="G32" s="699">
        <v>15.317</v>
      </c>
      <c r="H32" s="699">
        <v>15.514638709677422</v>
      </c>
      <c r="I32" s="176" t="s">
        <v>11</v>
      </c>
      <c r="J32" s="487">
        <v>0</v>
      </c>
      <c r="K32" s="487">
        <v>0</v>
      </c>
      <c r="L32" s="487">
        <v>0</v>
      </c>
      <c r="M32" s="487">
        <v>0</v>
      </c>
      <c r="N32" s="487">
        <v>0</v>
      </c>
      <c r="O32" s="487">
        <v>0</v>
      </c>
      <c r="P32" s="487">
        <v>0</v>
      </c>
      <c r="R32" s="694"/>
    </row>
    <row r="33" spans="1:18" s="175" customFormat="1" x14ac:dyDescent="0.2">
      <c r="B33" s="41" t="s">
        <v>12</v>
      </c>
      <c r="C33" s="486" t="s">
        <v>11</v>
      </c>
      <c r="D33" s="486" t="s">
        <v>11</v>
      </c>
      <c r="E33" s="486" t="s">
        <v>11</v>
      </c>
      <c r="F33" s="486" t="s">
        <v>11</v>
      </c>
      <c r="G33" s="486" t="s">
        <v>11</v>
      </c>
      <c r="H33" s="486" t="s">
        <v>11</v>
      </c>
      <c r="I33" s="176" t="s">
        <v>11</v>
      </c>
      <c r="J33" s="487" t="s">
        <v>11</v>
      </c>
      <c r="K33" s="487" t="s">
        <v>11</v>
      </c>
      <c r="L33" s="487" t="s">
        <v>11</v>
      </c>
      <c r="M33" s="487" t="s">
        <v>11</v>
      </c>
      <c r="N33" s="487" t="s">
        <v>11</v>
      </c>
      <c r="O33" s="487" t="s">
        <v>11</v>
      </c>
      <c r="P33" s="487" t="s">
        <v>11</v>
      </c>
      <c r="R33" s="694"/>
    </row>
    <row r="34" spans="1:18" s="175" customFormat="1" x14ac:dyDescent="0.2">
      <c r="B34" s="41" t="s">
        <v>371</v>
      </c>
      <c r="C34" s="486" t="s">
        <v>11</v>
      </c>
      <c r="D34" s="486" t="s">
        <v>11</v>
      </c>
      <c r="E34" s="486" t="s">
        <v>11</v>
      </c>
      <c r="F34" s="486" t="s">
        <v>11</v>
      </c>
      <c r="G34" s="486" t="s">
        <v>11</v>
      </c>
      <c r="H34" s="486" t="s">
        <v>11</v>
      </c>
      <c r="I34" s="491" t="s">
        <v>11</v>
      </c>
      <c r="J34" s="487" t="s">
        <v>11</v>
      </c>
      <c r="K34" s="487" t="s">
        <v>11</v>
      </c>
      <c r="L34" s="487" t="s">
        <v>11</v>
      </c>
      <c r="M34" s="487" t="s">
        <v>11</v>
      </c>
      <c r="N34" s="487" t="s">
        <v>11</v>
      </c>
      <c r="O34" s="487" t="s">
        <v>11</v>
      </c>
      <c r="P34" s="487" t="s">
        <v>11</v>
      </c>
      <c r="R34" s="694"/>
    </row>
    <row r="35" spans="1:18" s="175" customFormat="1" x14ac:dyDescent="0.2">
      <c r="B35" s="41" t="s">
        <v>372</v>
      </c>
      <c r="C35" s="486" t="s">
        <v>11</v>
      </c>
      <c r="D35" s="486" t="s">
        <v>11</v>
      </c>
      <c r="E35" s="486" t="s">
        <v>11</v>
      </c>
      <c r="F35" s="486" t="s">
        <v>11</v>
      </c>
      <c r="G35" s="486" t="s">
        <v>11</v>
      </c>
      <c r="H35" s="486" t="s">
        <v>11</v>
      </c>
      <c r="I35" s="491" t="s">
        <v>11</v>
      </c>
      <c r="J35" s="487" t="s">
        <v>11</v>
      </c>
      <c r="K35" s="487" t="s">
        <v>11</v>
      </c>
      <c r="L35" s="487" t="s">
        <v>11</v>
      </c>
      <c r="M35" s="487" t="s">
        <v>11</v>
      </c>
      <c r="N35" s="487" t="s">
        <v>11</v>
      </c>
      <c r="O35" s="487" t="s">
        <v>11</v>
      </c>
      <c r="P35" s="487" t="s">
        <v>11</v>
      </c>
      <c r="R35" s="694"/>
    </row>
    <row r="36" spans="1:18" s="175" customFormat="1" x14ac:dyDescent="0.2">
      <c r="B36" s="41" t="s">
        <v>373</v>
      </c>
      <c r="C36" s="699">
        <v>15.295359960245978</v>
      </c>
      <c r="D36" s="699">
        <v>15.3</v>
      </c>
      <c r="E36" s="699">
        <v>6.7</v>
      </c>
      <c r="F36" s="699">
        <v>15.155600000000002</v>
      </c>
      <c r="G36" s="699">
        <v>15.668000000000001</v>
      </c>
      <c r="H36" s="699">
        <v>15.870167741935486</v>
      </c>
      <c r="I36" s="491" t="s">
        <v>11</v>
      </c>
      <c r="J36" s="487" t="s">
        <v>11</v>
      </c>
      <c r="K36" s="487" t="s">
        <v>11</v>
      </c>
      <c r="L36" s="487" t="s">
        <v>11</v>
      </c>
      <c r="M36" s="487" t="s">
        <v>11</v>
      </c>
      <c r="N36" s="487" t="s">
        <v>11</v>
      </c>
      <c r="O36" s="487" t="s">
        <v>11</v>
      </c>
      <c r="P36" s="487" t="s">
        <v>11</v>
      </c>
      <c r="R36" s="693"/>
    </row>
    <row r="37" spans="1:18" s="175" customFormat="1" x14ac:dyDescent="0.2">
      <c r="B37" s="40" t="s">
        <v>527</v>
      </c>
      <c r="C37" s="488">
        <v>15.200667328724975</v>
      </c>
      <c r="D37" s="488">
        <v>15.207129411764706</v>
      </c>
      <c r="E37" s="488">
        <v>6.6550535077288941</v>
      </c>
      <c r="F37" s="488">
        <v>14.999443043995244</v>
      </c>
      <c r="G37" s="488">
        <v>15.49952</v>
      </c>
      <c r="H37" s="488">
        <v>15.699513806451616</v>
      </c>
      <c r="I37" s="488">
        <v>13.000000000000002</v>
      </c>
      <c r="J37" s="488">
        <v>12.5</v>
      </c>
      <c r="K37" s="488">
        <v>14</v>
      </c>
      <c r="L37" s="488">
        <v>12.6</v>
      </c>
      <c r="M37" s="488">
        <v>15.55</v>
      </c>
      <c r="N37" s="488">
        <v>8</v>
      </c>
      <c r="O37" s="488">
        <v>15</v>
      </c>
      <c r="P37" s="488">
        <v>13.000000000000002</v>
      </c>
      <c r="R37" s="694"/>
    </row>
    <row r="38" spans="1:18" s="175" customFormat="1" x14ac:dyDescent="0.2">
      <c r="B38" s="40" t="s">
        <v>9</v>
      </c>
      <c r="C38" s="488">
        <v>2.7285973228346454</v>
      </c>
      <c r="D38" s="488">
        <v>2.7285973228346458</v>
      </c>
      <c r="E38" s="488">
        <v>2.7285973228346454</v>
      </c>
      <c r="F38" s="488">
        <v>5.253430780460417</v>
      </c>
      <c r="G38" s="488">
        <v>5.8000000000000007</v>
      </c>
      <c r="H38" s="488">
        <v>6.5999999999999988</v>
      </c>
      <c r="I38" s="488">
        <v>2.2995839112343965</v>
      </c>
      <c r="J38" s="488">
        <v>8.8699999999999992</v>
      </c>
      <c r="K38" s="488">
        <v>4.72</v>
      </c>
      <c r="L38" s="488">
        <v>7.5</v>
      </c>
      <c r="M38" s="488">
        <v>7.42</v>
      </c>
      <c r="N38" s="488">
        <v>5</v>
      </c>
      <c r="O38" s="488">
        <v>5.4</v>
      </c>
      <c r="P38" s="488">
        <v>6</v>
      </c>
      <c r="R38" s="694"/>
    </row>
    <row r="39" spans="1:18" s="175" customFormat="1" x14ac:dyDescent="0.2">
      <c r="A39" s="2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R39" s="694"/>
    </row>
    <row r="40" spans="1:18" s="175" customFormat="1" x14ac:dyDescent="0.2">
      <c r="A40" s="2" t="s">
        <v>5</v>
      </c>
      <c r="C40" s="491"/>
      <c r="D40" s="491"/>
      <c r="E40" s="491"/>
      <c r="F40" s="491"/>
      <c r="G40" s="491"/>
      <c r="H40" s="491"/>
      <c r="I40" s="487"/>
      <c r="J40" s="487"/>
      <c r="K40" s="487"/>
      <c r="L40" s="487"/>
      <c r="M40" s="487"/>
      <c r="N40" s="487"/>
      <c r="O40" s="487"/>
      <c r="P40" s="487"/>
      <c r="R40" s="694"/>
    </row>
    <row r="41" spans="1:18" s="175" customFormat="1" x14ac:dyDescent="0.2">
      <c r="B41" s="41" t="s">
        <v>4</v>
      </c>
      <c r="C41" s="692">
        <v>21.42586579330715</v>
      </c>
      <c r="D41" s="692">
        <v>22.162181591578836</v>
      </c>
      <c r="E41" s="692">
        <v>20.403984889078238</v>
      </c>
      <c r="F41" s="692">
        <v>20.383173871561368</v>
      </c>
      <c r="G41" s="692">
        <v>23.016437263778926</v>
      </c>
      <c r="H41" s="692">
        <v>25.603901450829692</v>
      </c>
      <c r="I41" s="692">
        <v>25.910017083122476</v>
      </c>
      <c r="J41" s="692">
        <v>26.992021591048669</v>
      </c>
      <c r="K41" s="692">
        <v>29.327817164438425</v>
      </c>
      <c r="L41" s="692">
        <v>30.061776900214831</v>
      </c>
      <c r="M41" s="692">
        <v>25.250862179701713</v>
      </c>
      <c r="N41" s="692">
        <v>23.215528068573828</v>
      </c>
      <c r="O41" s="692">
        <v>25.45493640446265</v>
      </c>
      <c r="P41" s="692">
        <v>22.774588789828474</v>
      </c>
      <c r="R41" s="694"/>
    </row>
    <row r="42" spans="1:18" s="175" customFormat="1" x14ac:dyDescent="0.2">
      <c r="B42" s="41" t="s">
        <v>3</v>
      </c>
      <c r="C42" s="692">
        <v>8.9990581422130571</v>
      </c>
      <c r="D42" s="692">
        <v>9.0331415081005915</v>
      </c>
      <c r="E42" s="692">
        <v>9.639494906006691</v>
      </c>
      <c r="F42" s="692">
        <v>9.4109191998589754</v>
      </c>
      <c r="G42" s="692">
        <v>12.152388768749221</v>
      </c>
      <c r="H42" s="692">
        <v>11.210407834763874</v>
      </c>
      <c r="I42" s="692">
        <v>10.625070813719359</v>
      </c>
      <c r="J42" s="692">
        <v>10.914463994318215</v>
      </c>
      <c r="K42" s="692">
        <v>11.059916703543957</v>
      </c>
      <c r="L42" s="692">
        <v>12.171274608093967</v>
      </c>
      <c r="M42" s="692">
        <v>10.752805110570085</v>
      </c>
      <c r="N42" s="692">
        <v>10.782246993410192</v>
      </c>
      <c r="O42" s="692">
        <v>12.459397122181272</v>
      </c>
      <c r="P42" s="692">
        <v>11.546081568200124</v>
      </c>
      <c r="R42" s="693"/>
    </row>
    <row r="43" spans="1:18" s="175" customFormat="1" x14ac:dyDescent="0.2">
      <c r="B43" s="41" t="s">
        <v>2</v>
      </c>
      <c r="C43" s="692">
        <v>7.0559754557867782</v>
      </c>
      <c r="D43" s="692">
        <v>4.8681811487743731</v>
      </c>
      <c r="E43" s="692">
        <v>4.8674062959810094</v>
      </c>
      <c r="F43" s="692">
        <v>6.7268709557936521</v>
      </c>
      <c r="G43" s="692">
        <v>5.0030640525257244</v>
      </c>
      <c r="H43" s="692">
        <v>6.0547363489507227</v>
      </c>
      <c r="I43" s="692">
        <v>4.8905864890638631</v>
      </c>
      <c r="J43" s="692">
        <v>5.4912099969012367</v>
      </c>
      <c r="K43" s="692">
        <v>5.986221085385643</v>
      </c>
      <c r="L43" s="692">
        <v>5.5822691725243851</v>
      </c>
      <c r="M43" s="692">
        <v>6.105150866693049</v>
      </c>
      <c r="N43" s="692">
        <v>4.699535163334529</v>
      </c>
      <c r="O43" s="692">
        <v>5.1933081232787988</v>
      </c>
      <c r="P43" s="692">
        <v>5.2343572496215707</v>
      </c>
      <c r="R43" s="693"/>
    </row>
    <row r="44" spans="1:18" s="175" customFormat="1" x14ac:dyDescent="0.2">
      <c r="B44" s="41" t="s">
        <v>1</v>
      </c>
      <c r="C44" s="692">
        <v>5.5058621717218017</v>
      </c>
      <c r="D44" s="692">
        <v>8.2125411247419393</v>
      </c>
      <c r="E44" s="692">
        <v>12.59567079389484</v>
      </c>
      <c r="F44" s="692">
        <v>8.8655727039799199</v>
      </c>
      <c r="G44" s="692">
        <v>9.3670315114922964</v>
      </c>
      <c r="H44" s="692">
        <v>6.7364409250974013</v>
      </c>
      <c r="I44" s="692">
        <v>6.260530797359503</v>
      </c>
      <c r="J44" s="692">
        <v>5.5055559738214699</v>
      </c>
      <c r="K44" s="692">
        <v>5.7540405080957155</v>
      </c>
      <c r="L44" s="692">
        <v>4.7328973768461067</v>
      </c>
      <c r="M44" s="692">
        <v>7.7558945996769664</v>
      </c>
      <c r="N44" s="692">
        <v>8.6786633385525764</v>
      </c>
      <c r="O44" s="692">
        <v>5.8118001161230737</v>
      </c>
      <c r="P44" s="692">
        <v>4.0463967982146247</v>
      </c>
      <c r="R44" s="693"/>
    </row>
    <row r="45" spans="1:18" s="175" customFormat="1" x14ac:dyDescent="0.2">
      <c r="B45" s="41" t="s">
        <v>518</v>
      </c>
      <c r="C45" s="176"/>
      <c r="D45" s="176"/>
      <c r="E45" s="176"/>
      <c r="F45" s="487"/>
      <c r="G45" s="487"/>
      <c r="H45" s="487"/>
      <c r="I45" s="487"/>
      <c r="J45" s="487"/>
      <c r="K45" s="487"/>
      <c r="L45" s="487"/>
      <c r="M45" s="692"/>
      <c r="N45" s="692">
        <v>9</v>
      </c>
      <c r="O45" s="692">
        <v>10</v>
      </c>
      <c r="P45" s="692">
        <v>9.5</v>
      </c>
    </row>
    <row r="46" spans="1:18" s="175" customFormat="1" ht="13.5" thickBot="1" x14ac:dyDescent="0.25">
      <c r="A46" s="696"/>
      <c r="B46" s="701"/>
      <c r="C46" s="702"/>
      <c r="D46" s="702"/>
      <c r="E46" s="702"/>
      <c r="F46" s="703"/>
      <c r="G46" s="703"/>
      <c r="H46" s="703"/>
      <c r="I46" s="703"/>
      <c r="J46" s="703"/>
      <c r="K46" s="703"/>
      <c r="L46" s="703"/>
      <c r="M46" s="704"/>
      <c r="N46" s="704"/>
      <c r="O46" s="704"/>
      <c r="P46" s="704"/>
    </row>
    <row r="47" spans="1:18" s="175" customFormat="1" x14ac:dyDescent="0.2">
      <c r="A47" s="42" t="s">
        <v>40</v>
      </c>
      <c r="I47" s="35"/>
    </row>
    <row r="48" spans="1:18" s="175" customFormat="1" x14ac:dyDescent="0.2">
      <c r="A48" s="42" t="s">
        <v>528</v>
      </c>
      <c r="I48" s="35"/>
    </row>
    <row r="49" spans="1:9" s="175" customFormat="1" x14ac:dyDescent="0.2">
      <c r="A49" s="318" t="s">
        <v>388</v>
      </c>
      <c r="B49" s="72"/>
      <c r="I49" s="35"/>
    </row>
    <row r="50" spans="1:9" s="175" customFormat="1" x14ac:dyDescent="0.2">
      <c r="A50" s="175" t="s">
        <v>534</v>
      </c>
      <c r="B50" s="55"/>
      <c r="C50" s="249"/>
      <c r="D50" s="249"/>
      <c r="E50" s="249"/>
      <c r="F50" s="249"/>
      <c r="G50" s="249"/>
      <c r="I50" s="35"/>
    </row>
    <row r="51" spans="1:9" s="175" customFormat="1" x14ac:dyDescent="0.2">
      <c r="A51" s="227"/>
      <c r="B51" s="227"/>
      <c r="I51" s="35"/>
    </row>
    <row r="52" spans="1:9" s="1" customFormat="1" x14ac:dyDescent="0.2"/>
    <row r="58" spans="1:9" s="175" customFormat="1" x14ac:dyDescent="0.2">
      <c r="A58" s="35"/>
      <c r="B58" s="35"/>
      <c r="C58" s="35"/>
      <c r="D58" s="35"/>
      <c r="E58" s="35"/>
      <c r="F58" s="35"/>
      <c r="G58" s="35"/>
      <c r="H58" s="35"/>
      <c r="I58" s="35"/>
    </row>
    <row r="59" spans="1:9" s="175" customFormat="1" x14ac:dyDescent="0.2">
      <c r="A59" s="35"/>
      <c r="B59" s="35"/>
      <c r="C59" s="35"/>
      <c r="D59" s="35"/>
      <c r="E59" s="35"/>
      <c r="F59" s="35"/>
      <c r="G59" s="35"/>
      <c r="H59" s="35"/>
      <c r="I59" s="35"/>
    </row>
  </sheetData>
  <conditionalFormatting sqref="R9:R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N1" r:id="rId1" display="lisa.brown@defra.gsi.gov.uk " xr:uid="{84DDDB84-6D36-4F09-ACC8-064226B853A9}"/>
  </hyperlinks>
  <pageMargins left="0.39370078740157483" right="0.39370078740157483" top="0.51181102362204722" bottom="0.51181102362204722" header="0.31496062992125984" footer="0.31496062992125984"/>
  <pageSetup paperSize="9" fitToWidth="0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97F85"/>
  </sheetPr>
  <dimension ref="A1:AO61"/>
  <sheetViews>
    <sheetView showGridLines="0" zoomScaleNormal="100" workbookViewId="0">
      <pane xSplit="2" ySplit="6" topLeftCell="AC7" activePane="bottomRight" state="frozen"/>
      <selection activeCell="C6" sqref="C6"/>
      <selection pane="topRight" activeCell="C6" sqref="C6"/>
      <selection pane="bottomLeft" activeCell="C6" sqref="C6"/>
      <selection pane="bottomRight" activeCell="AN1" sqref="AN1"/>
    </sheetView>
  </sheetViews>
  <sheetFormatPr defaultRowHeight="12.75" x14ac:dyDescent="0.2"/>
  <cols>
    <col min="1" max="1" width="11.33203125" style="35" customWidth="1"/>
    <col min="2" max="2" width="21.6640625" style="35" customWidth="1"/>
    <col min="3" max="34" width="7.44140625" style="35" customWidth="1"/>
    <col min="35" max="16384" width="8.88671875" style="35"/>
  </cols>
  <sheetData>
    <row r="1" spans="1:41" s="175" customFormat="1" x14ac:dyDescent="0.2">
      <c r="A1" s="3" t="s">
        <v>163</v>
      </c>
      <c r="R1" s="246"/>
      <c r="S1" s="246"/>
      <c r="T1" s="246"/>
      <c r="U1" s="246"/>
      <c r="W1" s="246"/>
      <c r="X1" s="246"/>
      <c r="AG1" s="220"/>
      <c r="AH1" s="324"/>
      <c r="AI1" s="220"/>
      <c r="AM1" s="220" t="s">
        <v>432</v>
      </c>
      <c r="AN1" s="324" t="str">
        <f>'Notes and Contact Details'!$D$14</f>
        <v>crops-statistics@defra.gov.uk</v>
      </c>
    </row>
    <row r="2" spans="1:41" s="175" customFormat="1" x14ac:dyDescent="0.2">
      <c r="A2" s="203" t="s">
        <v>538</v>
      </c>
      <c r="R2" s="247"/>
      <c r="S2" s="247"/>
      <c r="T2" s="247"/>
      <c r="U2" s="247"/>
      <c r="W2" s="247"/>
      <c r="X2" s="246"/>
      <c r="AH2" s="35"/>
    </row>
    <row r="3" spans="1:41" s="175" customFormat="1" ht="13.5" thickBot="1" x14ac:dyDescent="0.25">
      <c r="A3" s="42" t="s">
        <v>37</v>
      </c>
      <c r="R3" s="247"/>
      <c r="S3" s="247"/>
      <c r="T3" s="247"/>
      <c r="U3" s="247"/>
      <c r="W3" s="247"/>
      <c r="X3" s="246"/>
      <c r="Z3" s="246"/>
      <c r="AH3" s="35"/>
    </row>
    <row r="4" spans="1:41" s="175" customFormat="1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</row>
    <row r="5" spans="1:41" s="175" customFormat="1" x14ac:dyDescent="0.2">
      <c r="A5" s="483"/>
      <c r="B5" s="339" t="s">
        <v>36</v>
      </c>
      <c r="C5" s="340">
        <v>1985</v>
      </c>
      <c r="D5" s="340">
        <v>1986</v>
      </c>
      <c r="E5" s="340">
        <v>1987</v>
      </c>
      <c r="F5" s="340">
        <v>1988</v>
      </c>
      <c r="G5" s="340">
        <v>1989</v>
      </c>
      <c r="H5" s="340">
        <v>1990</v>
      </c>
      <c r="I5" s="340">
        <v>1991</v>
      </c>
      <c r="J5" s="340">
        <v>1992</v>
      </c>
      <c r="K5" s="340">
        <v>1993</v>
      </c>
      <c r="L5" s="340">
        <v>1994</v>
      </c>
      <c r="M5" s="340">
        <v>1995</v>
      </c>
      <c r="N5" s="340">
        <v>1996</v>
      </c>
      <c r="O5" s="340">
        <v>1997</v>
      </c>
      <c r="P5" s="340">
        <v>1998</v>
      </c>
      <c r="Q5" s="340">
        <v>1999</v>
      </c>
      <c r="R5" s="340">
        <v>2000</v>
      </c>
      <c r="S5" s="340">
        <v>2001</v>
      </c>
      <c r="T5" s="340">
        <v>2002</v>
      </c>
      <c r="U5" s="340">
        <v>2003</v>
      </c>
      <c r="V5" s="340">
        <v>2004</v>
      </c>
      <c r="W5" s="340">
        <v>2005</v>
      </c>
      <c r="X5" s="340">
        <v>2006</v>
      </c>
      <c r="Y5" s="340">
        <v>2007</v>
      </c>
      <c r="Z5" s="340">
        <v>2008</v>
      </c>
      <c r="AA5" s="340">
        <v>2009</v>
      </c>
      <c r="AB5" s="340">
        <v>2010</v>
      </c>
      <c r="AC5" s="340">
        <v>2011</v>
      </c>
      <c r="AD5" s="340">
        <v>2012</v>
      </c>
      <c r="AE5" s="340">
        <v>2013</v>
      </c>
      <c r="AF5" s="340">
        <v>2014</v>
      </c>
      <c r="AG5" s="340">
        <v>2015</v>
      </c>
      <c r="AH5" s="340">
        <v>2016</v>
      </c>
      <c r="AI5" s="340">
        <v>2017</v>
      </c>
      <c r="AJ5" s="340">
        <v>2018</v>
      </c>
      <c r="AK5" s="340">
        <v>2019</v>
      </c>
      <c r="AL5" s="340">
        <v>2020</v>
      </c>
      <c r="AM5" s="340">
        <v>2021</v>
      </c>
      <c r="AN5" s="340">
        <v>2022</v>
      </c>
      <c r="AO5" s="340">
        <v>2023</v>
      </c>
    </row>
    <row r="6" spans="1:41" s="175" customFormat="1" ht="13.5" thickBot="1" x14ac:dyDescent="0.25">
      <c r="A6" s="484"/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341"/>
      <c r="N6" s="485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 t="s">
        <v>35</v>
      </c>
      <c r="AA6" s="341"/>
      <c r="AB6" s="341"/>
      <c r="AC6" s="341"/>
      <c r="AD6" s="341"/>
      <c r="AE6" s="341"/>
      <c r="AF6" s="341"/>
      <c r="AG6" s="341"/>
      <c r="AH6" s="342"/>
      <c r="AI6" s="341"/>
      <c r="AJ6" s="342"/>
      <c r="AK6" s="350"/>
      <c r="AL6" s="350"/>
      <c r="AM6" s="350"/>
      <c r="AN6" s="350"/>
      <c r="AO6" s="350"/>
    </row>
    <row r="7" spans="1:41" s="175" customFormat="1" x14ac:dyDescent="0.2">
      <c r="A7" s="2" t="s">
        <v>34</v>
      </c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</row>
    <row r="8" spans="1:41" s="175" customFormat="1" x14ac:dyDescent="0.2">
      <c r="A8" s="3" t="s">
        <v>33</v>
      </c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</row>
    <row r="9" spans="1:41" s="175" customFormat="1" x14ac:dyDescent="0.2">
      <c r="B9" s="41" t="s">
        <v>32</v>
      </c>
      <c r="C9" s="486">
        <v>83.4</v>
      </c>
      <c r="D9" s="486">
        <v>80.7</v>
      </c>
      <c r="E9" s="486">
        <v>97.7</v>
      </c>
      <c r="F9" s="486">
        <v>71.7</v>
      </c>
      <c r="G9" s="486">
        <v>139.80000000000001</v>
      </c>
      <c r="H9" s="486">
        <v>122.8</v>
      </c>
      <c r="I9" s="486">
        <v>92.1</v>
      </c>
      <c r="J9" s="486">
        <v>113.1</v>
      </c>
      <c r="K9" s="486">
        <v>113.27020899999998</v>
      </c>
      <c r="L9" s="486">
        <v>122.00376343516042</v>
      </c>
      <c r="M9" s="487">
        <v>95.794530113770065</v>
      </c>
      <c r="N9" s="487">
        <v>68.853274107692059</v>
      </c>
      <c r="O9" s="487">
        <v>64.614069967743532</v>
      </c>
      <c r="P9" s="487">
        <v>52.715817021633512</v>
      </c>
      <c r="Q9" s="487">
        <v>76.468830724236327</v>
      </c>
      <c r="R9" s="487">
        <v>48.607951578000005</v>
      </c>
      <c r="S9" s="487">
        <v>61.023954750000001</v>
      </c>
      <c r="T9" s="487">
        <v>41.421085041999994</v>
      </c>
      <c r="U9" s="487">
        <v>34.52071548</v>
      </c>
      <c r="V9" s="487">
        <v>46.612797695200001</v>
      </c>
      <c r="W9" s="487">
        <v>60.084041644800003</v>
      </c>
      <c r="X9" s="487">
        <v>64.043794000000005</v>
      </c>
      <c r="Y9" s="487">
        <v>39.189472000000002</v>
      </c>
      <c r="Z9" s="487">
        <v>50.80710400000001</v>
      </c>
      <c r="AA9" s="487">
        <v>46.506336000000005</v>
      </c>
      <c r="AB9" s="487">
        <v>46.403103999999992</v>
      </c>
      <c r="AC9" s="487">
        <v>45.926636000000002</v>
      </c>
      <c r="AD9" s="487">
        <v>32.015735919999997</v>
      </c>
      <c r="AE9" s="487">
        <v>35.078401999999997</v>
      </c>
      <c r="AF9" s="487">
        <v>37.812696000000003</v>
      </c>
      <c r="AG9" s="487">
        <v>40.922603999999993</v>
      </c>
      <c r="AH9" s="487">
        <v>33.369</v>
      </c>
      <c r="AI9" s="487">
        <v>26.258939999999999</v>
      </c>
      <c r="AJ9" s="487">
        <v>30.479400000000002</v>
      </c>
      <c r="AK9" s="487">
        <v>26.591999999999999</v>
      </c>
      <c r="AL9" s="487">
        <v>20</v>
      </c>
      <c r="AM9" s="487">
        <v>10.855</v>
      </c>
      <c r="AN9" s="487">
        <v>17.875</v>
      </c>
      <c r="AO9" s="487">
        <v>7.44</v>
      </c>
    </row>
    <row r="10" spans="1:41" s="175" customFormat="1" x14ac:dyDescent="0.2">
      <c r="B10" s="41" t="s">
        <v>31</v>
      </c>
      <c r="C10" s="486" t="s">
        <v>11</v>
      </c>
      <c r="D10" s="486" t="s">
        <v>11</v>
      </c>
      <c r="E10" s="486" t="s">
        <v>11</v>
      </c>
      <c r="F10" s="486" t="s">
        <v>11</v>
      </c>
      <c r="G10" s="486" t="s">
        <v>11</v>
      </c>
      <c r="H10" s="486" t="s">
        <v>11</v>
      </c>
      <c r="I10" s="486" t="s">
        <v>11</v>
      </c>
      <c r="J10" s="486" t="s">
        <v>11</v>
      </c>
      <c r="K10" s="486" t="s">
        <v>11</v>
      </c>
      <c r="L10" s="486" t="s">
        <v>11</v>
      </c>
      <c r="M10" s="486" t="s">
        <v>11</v>
      </c>
      <c r="N10" s="486" t="s">
        <v>11</v>
      </c>
      <c r="O10" s="486" t="s">
        <v>11</v>
      </c>
      <c r="P10" s="486" t="s">
        <v>11</v>
      </c>
      <c r="Q10" s="486" t="s">
        <v>11</v>
      </c>
      <c r="R10" s="486" t="s">
        <v>11</v>
      </c>
      <c r="S10" s="486" t="s">
        <v>11</v>
      </c>
      <c r="T10" s="486" t="s">
        <v>11</v>
      </c>
      <c r="U10" s="486" t="s">
        <v>11</v>
      </c>
      <c r="V10" s="486" t="s">
        <v>11</v>
      </c>
      <c r="W10" s="486" t="s">
        <v>11</v>
      </c>
      <c r="X10" s="486" t="s">
        <v>11</v>
      </c>
      <c r="Y10" s="486" t="s">
        <v>11</v>
      </c>
      <c r="Z10" s="486" t="s">
        <v>11</v>
      </c>
      <c r="AA10" s="486" t="s">
        <v>11</v>
      </c>
      <c r="AB10" s="486" t="s">
        <v>11</v>
      </c>
      <c r="AC10" s="486" t="s">
        <v>11</v>
      </c>
      <c r="AD10" s="486" t="s">
        <v>11</v>
      </c>
      <c r="AE10" s="487" t="s">
        <v>11</v>
      </c>
      <c r="AF10" s="487" t="s">
        <v>11</v>
      </c>
      <c r="AG10" s="487" t="s">
        <v>11</v>
      </c>
      <c r="AH10" s="487">
        <v>63.776000000000003</v>
      </c>
      <c r="AI10" s="487">
        <v>70.157499999999999</v>
      </c>
      <c r="AJ10" s="487">
        <v>83.44</v>
      </c>
      <c r="AK10" s="487">
        <v>93.197999999999993</v>
      </c>
      <c r="AL10" s="487">
        <v>94.214119999999994</v>
      </c>
      <c r="AM10" s="487">
        <v>91.034999999999997</v>
      </c>
      <c r="AN10" s="487">
        <v>113.611</v>
      </c>
      <c r="AO10" s="487">
        <v>96.39</v>
      </c>
    </row>
    <row r="11" spans="1:41" s="175" customFormat="1" x14ac:dyDescent="0.2">
      <c r="B11" s="41" t="s">
        <v>30</v>
      </c>
      <c r="C11" s="486" t="s">
        <v>11</v>
      </c>
      <c r="D11" s="486" t="s">
        <v>11</v>
      </c>
      <c r="E11" s="486" t="s">
        <v>11</v>
      </c>
      <c r="F11" s="486" t="s">
        <v>11</v>
      </c>
      <c r="G11" s="486" t="s">
        <v>11</v>
      </c>
      <c r="H11" s="486" t="s">
        <v>11</v>
      </c>
      <c r="I11" s="486" t="s">
        <v>11</v>
      </c>
      <c r="J11" s="486" t="s">
        <v>11</v>
      </c>
      <c r="K11" s="486" t="s">
        <v>11</v>
      </c>
      <c r="L11" s="486" t="s">
        <v>11</v>
      </c>
      <c r="M11" s="486" t="s">
        <v>11</v>
      </c>
      <c r="N11" s="486" t="s">
        <v>11</v>
      </c>
      <c r="O11" s="486" t="s">
        <v>11</v>
      </c>
      <c r="P11" s="486" t="s">
        <v>11</v>
      </c>
      <c r="Q11" s="486" t="s">
        <v>11</v>
      </c>
      <c r="R11" s="486" t="s">
        <v>11</v>
      </c>
      <c r="S11" s="486" t="s">
        <v>11</v>
      </c>
      <c r="T11" s="486" t="s">
        <v>11</v>
      </c>
      <c r="U11" s="486" t="s">
        <v>11</v>
      </c>
      <c r="V11" s="486" t="s">
        <v>11</v>
      </c>
      <c r="W11" s="486" t="s">
        <v>11</v>
      </c>
      <c r="X11" s="486" t="s">
        <v>11</v>
      </c>
      <c r="Y11" s="486" t="s">
        <v>11</v>
      </c>
      <c r="Z11" s="486" t="s">
        <v>11</v>
      </c>
      <c r="AA11" s="486" t="s">
        <v>11</v>
      </c>
      <c r="AB11" s="486" t="s">
        <v>11</v>
      </c>
      <c r="AC11" s="486" t="s">
        <v>11</v>
      </c>
      <c r="AD11" s="486" t="s">
        <v>11</v>
      </c>
      <c r="AE11" s="487" t="s">
        <v>11</v>
      </c>
      <c r="AF11" s="487" t="s">
        <v>11</v>
      </c>
      <c r="AG11" s="487" t="s">
        <v>11</v>
      </c>
      <c r="AH11" s="487">
        <v>23.117000000000001</v>
      </c>
      <c r="AI11" s="487">
        <v>11.976839999999999</v>
      </c>
      <c r="AJ11" s="487">
        <v>27.44379</v>
      </c>
      <c r="AK11" s="487">
        <v>29.458099999999998</v>
      </c>
      <c r="AL11" s="487">
        <v>26.89706</v>
      </c>
      <c r="AM11" s="487">
        <v>30.24</v>
      </c>
      <c r="AN11" s="487">
        <v>33.642000000000003</v>
      </c>
      <c r="AO11" s="487">
        <v>16.295999999999999</v>
      </c>
    </row>
    <row r="12" spans="1:41" s="175" customFormat="1" x14ac:dyDescent="0.2">
      <c r="B12" s="36" t="s">
        <v>535</v>
      </c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 t="s">
        <v>11</v>
      </c>
      <c r="AA12" s="486" t="s">
        <v>11</v>
      </c>
      <c r="AB12" s="486" t="s">
        <v>11</v>
      </c>
      <c r="AC12" s="486" t="s">
        <v>11</v>
      </c>
      <c r="AD12" s="486" t="s">
        <v>11</v>
      </c>
      <c r="AE12" s="487" t="s">
        <v>11</v>
      </c>
      <c r="AF12" s="487" t="s">
        <v>11</v>
      </c>
      <c r="AG12" s="487" t="s">
        <v>11</v>
      </c>
      <c r="AH12" s="487" t="s">
        <v>11</v>
      </c>
      <c r="AI12" s="487" t="s">
        <v>11</v>
      </c>
      <c r="AJ12" s="487" t="s">
        <v>11</v>
      </c>
      <c r="AK12" s="487" t="s">
        <v>11</v>
      </c>
      <c r="AL12" s="487" t="s">
        <v>11</v>
      </c>
      <c r="AM12" s="487" t="s">
        <v>11</v>
      </c>
      <c r="AN12" s="487">
        <v>10.718999999999999</v>
      </c>
      <c r="AO12" s="487">
        <v>14</v>
      </c>
    </row>
    <row r="13" spans="1:41" s="175" customFormat="1" x14ac:dyDescent="0.2">
      <c r="B13" s="41" t="s">
        <v>29</v>
      </c>
      <c r="C13" s="486" t="s">
        <v>11</v>
      </c>
      <c r="D13" s="486" t="s">
        <v>11</v>
      </c>
      <c r="E13" s="486" t="s">
        <v>11</v>
      </c>
      <c r="F13" s="486" t="s">
        <v>11</v>
      </c>
      <c r="G13" s="486" t="s">
        <v>11</v>
      </c>
      <c r="H13" s="486" t="s">
        <v>11</v>
      </c>
      <c r="I13" s="486" t="s">
        <v>11</v>
      </c>
      <c r="J13" s="486" t="s">
        <v>11</v>
      </c>
      <c r="K13" s="486" t="s">
        <v>11</v>
      </c>
      <c r="L13" s="486" t="s">
        <v>11</v>
      </c>
      <c r="M13" s="486" t="s">
        <v>11</v>
      </c>
      <c r="N13" s="486" t="s">
        <v>11</v>
      </c>
      <c r="O13" s="486" t="s">
        <v>11</v>
      </c>
      <c r="P13" s="486" t="s">
        <v>11</v>
      </c>
      <c r="Q13" s="486" t="s">
        <v>11</v>
      </c>
      <c r="R13" s="486" t="s">
        <v>11</v>
      </c>
      <c r="S13" s="486" t="s">
        <v>11</v>
      </c>
      <c r="T13" s="486" t="s">
        <v>11</v>
      </c>
      <c r="U13" s="486" t="s">
        <v>11</v>
      </c>
      <c r="V13" s="486" t="s">
        <v>11</v>
      </c>
      <c r="W13" s="486" t="s">
        <v>11</v>
      </c>
      <c r="X13" s="486" t="s">
        <v>11</v>
      </c>
      <c r="Y13" s="486" t="s">
        <v>11</v>
      </c>
      <c r="Z13" s="486" t="s">
        <v>11</v>
      </c>
      <c r="AA13" s="486" t="s">
        <v>11</v>
      </c>
      <c r="AB13" s="486" t="s">
        <v>11</v>
      </c>
      <c r="AC13" s="486" t="s">
        <v>11</v>
      </c>
      <c r="AD13" s="486" t="s">
        <v>11</v>
      </c>
      <c r="AE13" s="487" t="s">
        <v>11</v>
      </c>
      <c r="AF13" s="487" t="s">
        <v>11</v>
      </c>
      <c r="AG13" s="487" t="s">
        <v>11</v>
      </c>
      <c r="AH13" s="487">
        <v>50.78860321141029</v>
      </c>
      <c r="AI13" s="487">
        <v>56.137851487341997</v>
      </c>
      <c r="AJ13" s="487">
        <v>65.315419819595192</v>
      </c>
      <c r="AK13" s="487">
        <v>58.598649897120154</v>
      </c>
      <c r="AL13" s="487">
        <v>59.560160338230688</v>
      </c>
      <c r="AM13" s="487">
        <v>56.918754067383112</v>
      </c>
      <c r="AN13" s="487">
        <v>40.337293335424476</v>
      </c>
      <c r="AO13" s="487">
        <v>33.740264322302494</v>
      </c>
    </row>
    <row r="14" spans="1:41" s="175" customFormat="1" x14ac:dyDescent="0.2">
      <c r="B14" s="41" t="s">
        <v>28</v>
      </c>
      <c r="C14" s="486">
        <v>8.9</v>
      </c>
      <c r="D14" s="486">
        <v>6</v>
      </c>
      <c r="E14" s="486">
        <v>6.4</v>
      </c>
      <c r="F14" s="486">
        <v>6</v>
      </c>
      <c r="G14" s="486">
        <v>5.9</v>
      </c>
      <c r="H14" s="486">
        <v>5.4</v>
      </c>
      <c r="I14" s="486">
        <v>5.0999999999999996</v>
      </c>
      <c r="J14" s="486">
        <v>5.8798080000000006</v>
      </c>
      <c r="K14" s="486">
        <v>5.9328000000000012</v>
      </c>
      <c r="L14" s="486">
        <v>5.908207888770054</v>
      </c>
      <c r="M14" s="487">
        <v>4.6624819999999998</v>
      </c>
      <c r="N14" s="487">
        <v>3.4692934114957508</v>
      </c>
      <c r="O14" s="487">
        <v>3.0026813399690155</v>
      </c>
      <c r="P14" s="487">
        <v>3.6469412400000003</v>
      </c>
      <c r="Q14" s="487">
        <v>3.6352635000000002</v>
      </c>
      <c r="R14" s="487">
        <v>3.5595579000000002</v>
      </c>
      <c r="S14" s="487">
        <v>2.5611261000000001</v>
      </c>
      <c r="T14" s="487">
        <v>2.4803009999999999</v>
      </c>
      <c r="U14" s="487">
        <v>1.95865</v>
      </c>
      <c r="V14" s="487">
        <v>2.5891071999999999</v>
      </c>
      <c r="W14" s="487">
        <v>2.5696277999999997</v>
      </c>
      <c r="X14" s="487">
        <v>2.2792000000000003</v>
      </c>
      <c r="Y14" s="487">
        <v>1.8475999999999999</v>
      </c>
      <c r="Z14" s="487">
        <v>1.9065000000000001</v>
      </c>
      <c r="AA14" s="487">
        <v>2.2559999999999998</v>
      </c>
      <c r="AB14" s="487">
        <v>2.1476456278985476</v>
      </c>
      <c r="AC14" s="487">
        <v>1.9419388192694582</v>
      </c>
      <c r="AD14" s="487">
        <v>1.6325430728505641</v>
      </c>
      <c r="AE14" s="487">
        <v>1.9407084723971426</v>
      </c>
      <c r="AF14" s="487">
        <v>2.149489</v>
      </c>
      <c r="AG14" s="487">
        <v>2.0068315000000001</v>
      </c>
      <c r="AH14" s="487" t="s">
        <v>11</v>
      </c>
      <c r="AI14" s="487" t="s">
        <v>11</v>
      </c>
      <c r="AJ14" s="487" t="s">
        <v>11</v>
      </c>
      <c r="AK14" s="487" t="s">
        <v>11</v>
      </c>
      <c r="AL14" s="487" t="s">
        <v>11</v>
      </c>
      <c r="AM14" s="487" t="s">
        <v>11</v>
      </c>
      <c r="AN14" s="487" t="s">
        <v>11</v>
      </c>
      <c r="AO14" s="487" t="s">
        <v>11</v>
      </c>
    </row>
    <row r="15" spans="1:41" s="175" customFormat="1" x14ac:dyDescent="0.2">
      <c r="B15" s="41" t="s">
        <v>27</v>
      </c>
      <c r="C15" s="486">
        <v>11.6</v>
      </c>
      <c r="D15" s="486">
        <v>10.5</v>
      </c>
      <c r="E15" s="486">
        <v>11.5</v>
      </c>
      <c r="F15" s="486">
        <v>10.3</v>
      </c>
      <c r="G15" s="486">
        <v>8.5</v>
      </c>
      <c r="H15" s="486">
        <v>7.8</v>
      </c>
      <c r="I15" s="486">
        <v>7.6</v>
      </c>
      <c r="J15" s="486">
        <v>6.0247999999999999</v>
      </c>
      <c r="K15" s="486">
        <v>6.7716000000000003</v>
      </c>
      <c r="L15" s="486">
        <v>9.4003811294117643</v>
      </c>
      <c r="M15" s="487">
        <v>6.7525795000000004</v>
      </c>
      <c r="N15" s="487">
        <v>5.31381169428</v>
      </c>
      <c r="O15" s="487">
        <v>2.1197000564643327</v>
      </c>
      <c r="P15" s="487">
        <v>6.0971772999999994</v>
      </c>
      <c r="Q15" s="487">
        <v>6.5033030000000007</v>
      </c>
      <c r="R15" s="487">
        <v>4.5867255999999994</v>
      </c>
      <c r="S15" s="487">
        <v>3.6968495999999993</v>
      </c>
      <c r="T15" s="487">
        <v>2.9421344999999999</v>
      </c>
      <c r="U15" s="487">
        <v>2.4102955000000001</v>
      </c>
      <c r="V15" s="487">
        <v>2.1967952057999995</v>
      </c>
      <c r="W15" s="487">
        <v>2.8986984000000002</v>
      </c>
      <c r="X15" s="487">
        <v>2.9791999999999996</v>
      </c>
      <c r="Y15" s="487">
        <v>2.8916999999999997</v>
      </c>
      <c r="Z15" s="487">
        <v>2.7745000000000002</v>
      </c>
      <c r="AA15" s="487">
        <v>2.7631999999999999</v>
      </c>
      <c r="AB15" s="487">
        <v>3.0335824627364798</v>
      </c>
      <c r="AC15" s="487">
        <v>2.7422777720849396</v>
      </c>
      <c r="AD15" s="487">
        <v>2.163502309315755</v>
      </c>
      <c r="AE15" s="487">
        <v>2.6560357664997318</v>
      </c>
      <c r="AF15" s="487">
        <v>3.0658501</v>
      </c>
      <c r="AG15" s="487">
        <v>3.1073519999999997</v>
      </c>
      <c r="AH15" s="487" t="s">
        <v>11</v>
      </c>
      <c r="AI15" s="487" t="s">
        <v>11</v>
      </c>
      <c r="AJ15" s="487" t="s">
        <v>11</v>
      </c>
      <c r="AK15" s="487" t="s">
        <v>11</v>
      </c>
      <c r="AL15" s="487" t="s">
        <v>11</v>
      </c>
      <c r="AM15" s="487" t="s">
        <v>11</v>
      </c>
      <c r="AN15" s="487" t="s">
        <v>11</v>
      </c>
      <c r="AO15" s="487" t="s">
        <v>11</v>
      </c>
    </row>
    <row r="16" spans="1:41" s="175" customFormat="1" x14ac:dyDescent="0.2">
      <c r="B16" s="41" t="s">
        <v>26</v>
      </c>
      <c r="C16" s="486">
        <v>5.8</v>
      </c>
      <c r="D16" s="486">
        <v>5.4</v>
      </c>
      <c r="E16" s="486">
        <v>5.2</v>
      </c>
      <c r="F16" s="486">
        <v>4.4000000000000004</v>
      </c>
      <c r="G16" s="486">
        <v>4.2</v>
      </c>
      <c r="H16" s="486">
        <v>3.9</v>
      </c>
      <c r="I16" s="486">
        <v>3.8</v>
      </c>
      <c r="J16" s="486">
        <v>3.1128299999999998</v>
      </c>
      <c r="K16" s="486">
        <v>2.68268</v>
      </c>
      <c r="L16" s="486">
        <v>4.1527043999999993</v>
      </c>
      <c r="M16" s="487">
        <v>2.7995760000000005</v>
      </c>
      <c r="N16" s="487">
        <v>3.1584960000000004</v>
      </c>
      <c r="O16" s="487">
        <v>2.3959188</v>
      </c>
      <c r="P16" s="487">
        <v>2.8578000000000001</v>
      </c>
      <c r="Q16" s="487">
        <v>2.8703999999999996</v>
      </c>
      <c r="R16" s="487">
        <v>1.2375</v>
      </c>
      <c r="S16" s="487">
        <v>1.2909999999999999</v>
      </c>
      <c r="T16" s="487">
        <v>1.0029999999999999</v>
      </c>
      <c r="U16" s="487">
        <v>0.87599999999999989</v>
      </c>
      <c r="V16" s="487">
        <v>1.7077353780000004</v>
      </c>
      <c r="W16" s="487">
        <v>1.9103999999999999</v>
      </c>
      <c r="X16" s="487">
        <v>2.31</v>
      </c>
      <c r="Y16" s="487">
        <v>2.1749999999999998</v>
      </c>
      <c r="Z16" s="487">
        <v>1.96</v>
      </c>
      <c r="AA16" s="487">
        <v>2.0249999999999999</v>
      </c>
      <c r="AB16" s="487">
        <v>2.2165315485470098</v>
      </c>
      <c r="AC16" s="487">
        <v>1.973469996095534</v>
      </c>
      <c r="AD16" s="487">
        <v>1.6594689922723338</v>
      </c>
      <c r="AE16" s="487">
        <v>2.1156023882787043</v>
      </c>
      <c r="AF16" s="487">
        <v>2.4662557999999999</v>
      </c>
      <c r="AG16" s="487">
        <v>2.5894599999999999</v>
      </c>
      <c r="AH16" s="487" t="s">
        <v>11</v>
      </c>
      <c r="AI16" s="487" t="s">
        <v>11</v>
      </c>
      <c r="AJ16" s="487" t="s">
        <v>11</v>
      </c>
      <c r="AK16" s="487" t="s">
        <v>11</v>
      </c>
      <c r="AL16" s="487" t="s">
        <v>11</v>
      </c>
      <c r="AM16" s="487" t="s">
        <v>11</v>
      </c>
      <c r="AN16" s="487" t="s">
        <v>11</v>
      </c>
      <c r="AO16" s="487" t="s">
        <v>11</v>
      </c>
    </row>
    <row r="17" spans="1:41" s="175" customFormat="1" x14ac:dyDescent="0.2">
      <c r="B17" s="41" t="s">
        <v>25</v>
      </c>
      <c r="C17" s="486">
        <v>12.2</v>
      </c>
      <c r="D17" s="486">
        <v>11.3</v>
      </c>
      <c r="E17" s="486">
        <v>7.5</v>
      </c>
      <c r="F17" s="486">
        <v>7.2</v>
      </c>
      <c r="G17" s="486">
        <v>6.1</v>
      </c>
      <c r="H17" s="486">
        <v>7.1</v>
      </c>
      <c r="I17" s="486">
        <v>6.5</v>
      </c>
      <c r="J17" s="486">
        <v>6.524616</v>
      </c>
      <c r="K17" s="486">
        <v>6.2596800000000012</v>
      </c>
      <c r="L17" s="486">
        <v>6.9737765753539547</v>
      </c>
      <c r="M17" s="487">
        <v>6.4653131648634359</v>
      </c>
      <c r="N17" s="487">
        <v>6.0538502813308765</v>
      </c>
      <c r="O17" s="487">
        <v>4.4385125145710287</v>
      </c>
      <c r="P17" s="487">
        <v>7.9688878811941279</v>
      </c>
      <c r="Q17" s="487">
        <v>8.3835632950000019</v>
      </c>
      <c r="R17" s="487">
        <v>7.7966570849999997</v>
      </c>
      <c r="S17" s="487">
        <v>6.9839089380000008</v>
      </c>
      <c r="T17" s="487">
        <v>7.083771403000001</v>
      </c>
      <c r="U17" s="487">
        <v>6.7761797800000005</v>
      </c>
      <c r="V17" s="487">
        <v>7.3293502004479993</v>
      </c>
      <c r="W17" s="487">
        <v>7.8207278565519989</v>
      </c>
      <c r="X17" s="487">
        <v>7.7259663829999994</v>
      </c>
      <c r="Y17" s="487">
        <v>7.3990598199999997</v>
      </c>
      <c r="Z17" s="487">
        <v>6.7449569000000009</v>
      </c>
      <c r="AA17" s="487">
        <v>7.4618738999999996</v>
      </c>
      <c r="AB17" s="487">
        <v>7.2426089576927195</v>
      </c>
      <c r="AC17" s="487">
        <v>6.7903076072282742</v>
      </c>
      <c r="AD17" s="487">
        <v>5.6989077131186665</v>
      </c>
      <c r="AE17" s="487">
        <v>6.7903430298273513</v>
      </c>
      <c r="AF17" s="487">
        <v>7.8584801503246462</v>
      </c>
      <c r="AG17" s="487">
        <v>8.1788443263284822</v>
      </c>
      <c r="AH17" s="487" t="s">
        <v>11</v>
      </c>
      <c r="AI17" s="487" t="s">
        <v>11</v>
      </c>
      <c r="AJ17" s="487" t="s">
        <v>11</v>
      </c>
      <c r="AK17" s="487" t="s">
        <v>11</v>
      </c>
      <c r="AL17" s="487" t="s">
        <v>11</v>
      </c>
      <c r="AM17" s="487" t="s">
        <v>11</v>
      </c>
      <c r="AN17" s="487" t="s">
        <v>11</v>
      </c>
      <c r="AO17" s="487" t="s">
        <v>11</v>
      </c>
    </row>
    <row r="18" spans="1:41" s="175" customFormat="1" x14ac:dyDescent="0.2">
      <c r="B18" s="41" t="s">
        <v>24</v>
      </c>
      <c r="C18" s="486">
        <v>32.200000000000003</v>
      </c>
      <c r="D18" s="486">
        <v>33.9</v>
      </c>
      <c r="E18" s="486">
        <v>31.9</v>
      </c>
      <c r="F18" s="486">
        <v>32.9</v>
      </c>
      <c r="G18" s="486">
        <v>37.9</v>
      </c>
      <c r="H18" s="486">
        <v>32</v>
      </c>
      <c r="I18" s="486">
        <v>33.200000000000003</v>
      </c>
      <c r="J18" s="486">
        <v>30.1</v>
      </c>
      <c r="K18" s="486">
        <v>32.194535999999999</v>
      </c>
      <c r="L18" s="486">
        <v>27.471603481332828</v>
      </c>
      <c r="M18" s="487">
        <v>21.993589601373209</v>
      </c>
      <c r="N18" s="487">
        <v>18.564730581052306</v>
      </c>
      <c r="O18" s="487">
        <v>19.407596043782675</v>
      </c>
      <c r="P18" s="487">
        <v>24.535555048797981</v>
      </c>
      <c r="Q18" s="487">
        <v>36.082366025582665</v>
      </c>
      <c r="R18" s="487">
        <v>35.463815888378576</v>
      </c>
      <c r="S18" s="487">
        <v>28.87451414966031</v>
      </c>
      <c r="T18" s="487">
        <v>29.091862586250848</v>
      </c>
      <c r="U18" s="487">
        <v>22.430448135698569</v>
      </c>
      <c r="V18" s="487">
        <v>31.749793081021515</v>
      </c>
      <c r="W18" s="487">
        <v>42.763228800455344</v>
      </c>
      <c r="X18" s="487">
        <v>49.988275322511726</v>
      </c>
      <c r="Y18" s="487">
        <v>52.699476327847059</v>
      </c>
      <c r="Z18" s="487">
        <v>54.2542425887885</v>
      </c>
      <c r="AA18" s="487">
        <v>60.677289593590579</v>
      </c>
      <c r="AB18" s="487">
        <v>63.850635301471968</v>
      </c>
      <c r="AC18" s="487">
        <v>68.574318650299105</v>
      </c>
      <c r="AD18" s="487">
        <v>73.014377939919029</v>
      </c>
      <c r="AE18" s="487">
        <v>82.254678122634203</v>
      </c>
      <c r="AF18" s="487">
        <v>94.520526070671806</v>
      </c>
      <c r="AG18" s="487">
        <v>103.61270556764134</v>
      </c>
      <c r="AH18" s="487" t="s">
        <v>11</v>
      </c>
      <c r="AI18" s="487" t="s">
        <v>11</v>
      </c>
      <c r="AJ18" s="487" t="s">
        <v>11</v>
      </c>
      <c r="AK18" s="487" t="s">
        <v>11</v>
      </c>
      <c r="AL18" s="487" t="s">
        <v>11</v>
      </c>
      <c r="AM18" s="487" t="s">
        <v>11</v>
      </c>
      <c r="AN18" s="487" t="s">
        <v>11</v>
      </c>
      <c r="AO18" s="487" t="s">
        <v>11</v>
      </c>
    </row>
    <row r="19" spans="1:41" s="175" customFormat="1" x14ac:dyDescent="0.2">
      <c r="B19" s="40" t="s">
        <v>23</v>
      </c>
      <c r="C19" s="488">
        <v>154.10000000000002</v>
      </c>
      <c r="D19" s="488">
        <v>147.80000000000001</v>
      </c>
      <c r="E19" s="488">
        <v>160.20000000000002</v>
      </c>
      <c r="F19" s="488">
        <v>132.5</v>
      </c>
      <c r="G19" s="488">
        <v>202.4</v>
      </c>
      <c r="H19" s="488">
        <v>179</v>
      </c>
      <c r="I19" s="488">
        <v>148.29999999999998</v>
      </c>
      <c r="J19" s="488">
        <v>164.742054</v>
      </c>
      <c r="K19" s="488">
        <v>167.11150499999999</v>
      </c>
      <c r="L19" s="488">
        <v>175.91043691002903</v>
      </c>
      <c r="M19" s="488">
        <v>138.46807038000671</v>
      </c>
      <c r="N19" s="488">
        <v>105.413456075851</v>
      </c>
      <c r="O19" s="488">
        <v>95.978478722530596</v>
      </c>
      <c r="P19" s="488">
        <v>97.822178491625635</v>
      </c>
      <c r="Q19" s="488">
        <v>133.94372654481899</v>
      </c>
      <c r="R19" s="488">
        <v>101.25220805137857</v>
      </c>
      <c r="S19" s="488">
        <v>104.43135353766031</v>
      </c>
      <c r="T19" s="488">
        <v>84.022154531250834</v>
      </c>
      <c r="U19" s="488">
        <v>68.972288895698568</v>
      </c>
      <c r="V19" s="488">
        <v>92.185578760469525</v>
      </c>
      <c r="W19" s="488">
        <v>118.04672450180735</v>
      </c>
      <c r="X19" s="488">
        <v>129.32643570551176</v>
      </c>
      <c r="Y19" s="488">
        <v>106.20230814784705</v>
      </c>
      <c r="Z19" s="488">
        <v>118.44730348878852</v>
      </c>
      <c r="AA19" s="488">
        <v>121.68969949359058</v>
      </c>
      <c r="AB19" s="488">
        <v>124.89410789834672</v>
      </c>
      <c r="AC19" s="488">
        <v>127.94894884497731</v>
      </c>
      <c r="AD19" s="488">
        <v>116.18453594747635</v>
      </c>
      <c r="AE19" s="489">
        <v>130.83576977963713</v>
      </c>
      <c r="AF19" s="489">
        <v>147.87329712099645</v>
      </c>
      <c r="AG19" s="489">
        <v>160.41779739396981</v>
      </c>
      <c r="AH19" s="489">
        <v>171.0506032114103</v>
      </c>
      <c r="AI19" s="489">
        <v>164.53113148734198</v>
      </c>
      <c r="AJ19" s="489">
        <v>206.67860981959518</v>
      </c>
      <c r="AK19" s="489">
        <v>207.84674989712016</v>
      </c>
      <c r="AL19" s="489">
        <v>200.67134033823066</v>
      </c>
      <c r="AM19" s="489">
        <v>189.0487540673831</v>
      </c>
      <c r="AN19" s="489">
        <v>216.18429333542446</v>
      </c>
      <c r="AO19" s="489">
        <v>167.8662643223025</v>
      </c>
    </row>
    <row r="20" spans="1:41" s="175" customFormat="1" x14ac:dyDescent="0.2">
      <c r="A20" s="2" t="s">
        <v>22</v>
      </c>
      <c r="M20" s="487"/>
      <c r="N20" s="487"/>
      <c r="O20" s="174"/>
      <c r="P20" s="174"/>
      <c r="Q20" s="174"/>
      <c r="R20" s="174"/>
      <c r="S20" s="174"/>
      <c r="T20" s="174"/>
      <c r="U20" s="174"/>
      <c r="V20" s="176"/>
      <c r="W20" s="176"/>
      <c r="X20" s="176"/>
      <c r="Y20" s="176"/>
      <c r="Z20" s="176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  <c r="AL20" s="7"/>
      <c r="AM20" s="7"/>
      <c r="AN20" s="7"/>
      <c r="AO20" s="7"/>
    </row>
    <row r="21" spans="1:41" s="175" customFormat="1" x14ac:dyDescent="0.2">
      <c r="B21" s="41" t="s">
        <v>21</v>
      </c>
      <c r="C21" s="486">
        <v>146.09199999999998</v>
      </c>
      <c r="D21" s="486">
        <v>147.762</v>
      </c>
      <c r="E21" s="486">
        <v>138.96299999999999</v>
      </c>
      <c r="F21" s="486">
        <v>130.38499999999999</v>
      </c>
      <c r="G21" s="486">
        <v>224.72</v>
      </c>
      <c r="H21" s="486">
        <v>152.93199999999999</v>
      </c>
      <c r="I21" s="486">
        <v>192.49799999999999</v>
      </c>
      <c r="J21" s="486">
        <v>196.98500000000001</v>
      </c>
      <c r="K21" s="486">
        <v>152.63629699999998</v>
      </c>
      <c r="L21" s="486">
        <v>123.5129536565787</v>
      </c>
      <c r="M21" s="487">
        <v>131.15016447411648</v>
      </c>
      <c r="N21" s="487">
        <v>115.017426605</v>
      </c>
      <c r="O21" s="487">
        <v>88.541315325961477</v>
      </c>
      <c r="P21" s="487">
        <v>82.356274714429603</v>
      </c>
      <c r="Q21" s="487">
        <v>109.37159657266449</v>
      </c>
      <c r="R21" s="487">
        <v>105.12141367700002</v>
      </c>
      <c r="S21" s="487">
        <v>105.44884960800002</v>
      </c>
      <c r="T21" s="487">
        <v>94.013152729550001</v>
      </c>
      <c r="U21" s="487">
        <v>73.301388213449997</v>
      </c>
      <c r="V21" s="176">
        <v>76.56034192860001</v>
      </c>
      <c r="W21" s="176">
        <v>98.540906985199996</v>
      </c>
      <c r="X21" s="176">
        <v>109.86550875</v>
      </c>
      <c r="Y21" s="176">
        <v>135.29333439999999</v>
      </c>
      <c r="Z21" s="176">
        <v>122.95109840000001</v>
      </c>
      <c r="AA21" s="176">
        <v>105.9190772</v>
      </c>
      <c r="AB21" s="176">
        <v>109.01339199999998</v>
      </c>
      <c r="AC21" s="176">
        <v>110.83162000000002</v>
      </c>
      <c r="AD21" s="176">
        <v>86.352900000000005</v>
      </c>
      <c r="AE21" s="487">
        <v>83.960182500000002</v>
      </c>
      <c r="AF21" s="487">
        <v>96.677968499999992</v>
      </c>
      <c r="AG21" s="487">
        <v>88.691149999999993</v>
      </c>
      <c r="AH21" s="487" t="s">
        <v>11</v>
      </c>
      <c r="AI21" s="487" t="s">
        <v>11</v>
      </c>
      <c r="AJ21" s="487" t="s">
        <v>11</v>
      </c>
      <c r="AK21" s="487" t="s">
        <v>11</v>
      </c>
      <c r="AL21" s="487" t="s">
        <v>11</v>
      </c>
      <c r="AM21" s="487" t="s">
        <v>11</v>
      </c>
      <c r="AN21" s="487" t="s">
        <v>11</v>
      </c>
      <c r="AO21" s="487" t="s">
        <v>11</v>
      </c>
    </row>
    <row r="22" spans="1:41" s="175" customFormat="1" x14ac:dyDescent="0.2">
      <c r="B22" s="41" t="s">
        <v>375</v>
      </c>
      <c r="C22" s="486" t="s">
        <v>11</v>
      </c>
      <c r="D22" s="486" t="s">
        <v>11</v>
      </c>
      <c r="E22" s="486" t="s">
        <v>11</v>
      </c>
      <c r="F22" s="486" t="s">
        <v>11</v>
      </c>
      <c r="G22" s="486">
        <v>8.6</v>
      </c>
      <c r="H22" s="486">
        <v>7</v>
      </c>
      <c r="I22" s="486">
        <v>6.6</v>
      </c>
      <c r="J22" s="486">
        <v>6.1641000000000004</v>
      </c>
      <c r="K22" s="486">
        <v>6.0886780000000007</v>
      </c>
      <c r="L22" s="486">
        <v>6.6373918824719116</v>
      </c>
      <c r="M22" s="487">
        <v>3.8300079263420725</v>
      </c>
      <c r="N22" s="487">
        <v>3.4325790511860177</v>
      </c>
      <c r="O22" s="487">
        <v>2.532733452</v>
      </c>
      <c r="P22" s="487">
        <v>3.5333700000000006</v>
      </c>
      <c r="Q22" s="487">
        <v>3.0485000000000002</v>
      </c>
      <c r="R22" s="487">
        <v>2.3359999999999999</v>
      </c>
      <c r="S22" s="487">
        <v>1.9063439999999998</v>
      </c>
      <c r="T22" s="487">
        <v>1.3290712499999999</v>
      </c>
      <c r="U22" s="487">
        <v>1.5987960000000001</v>
      </c>
      <c r="V22" s="176">
        <v>1.2346258000000001</v>
      </c>
      <c r="W22" s="176">
        <v>1.1546859999999999</v>
      </c>
      <c r="X22" s="176">
        <v>1.1102750000000001</v>
      </c>
      <c r="Y22" s="176">
        <v>1.0214529999999999</v>
      </c>
      <c r="Z22" s="176">
        <v>1.1102750000000001</v>
      </c>
      <c r="AA22" s="176">
        <v>1.1635682000000001</v>
      </c>
      <c r="AB22" s="176">
        <v>1.0658639999999999</v>
      </c>
      <c r="AC22" s="176">
        <v>0.97704200000000008</v>
      </c>
      <c r="AD22" s="176">
        <v>0.87933779999999995</v>
      </c>
      <c r="AE22" s="487">
        <v>1.058379</v>
      </c>
      <c r="AF22" s="487">
        <v>1.0605</v>
      </c>
      <c r="AG22" s="487">
        <v>1.0605</v>
      </c>
      <c r="AH22" s="487" t="s">
        <v>11</v>
      </c>
      <c r="AI22" s="487" t="s">
        <v>11</v>
      </c>
      <c r="AJ22" s="487" t="s">
        <v>11</v>
      </c>
      <c r="AK22" s="487" t="s">
        <v>11</v>
      </c>
      <c r="AL22" s="487" t="s">
        <v>11</v>
      </c>
      <c r="AM22" s="487" t="s">
        <v>11</v>
      </c>
      <c r="AN22" s="487" t="s">
        <v>11</v>
      </c>
      <c r="AO22" s="487" t="s">
        <v>11</v>
      </c>
    </row>
    <row r="23" spans="1:41" s="175" customFormat="1" x14ac:dyDescent="0.2">
      <c r="B23" s="40" t="s">
        <v>20</v>
      </c>
      <c r="C23" s="490">
        <v>146.09199999999998</v>
      </c>
      <c r="D23" s="490">
        <v>147.762</v>
      </c>
      <c r="E23" s="490">
        <v>138.96299999999999</v>
      </c>
      <c r="F23" s="490">
        <v>130.38499999999999</v>
      </c>
      <c r="G23" s="490">
        <v>233.32</v>
      </c>
      <c r="H23" s="490">
        <v>159.93199999999999</v>
      </c>
      <c r="I23" s="490">
        <v>199.09799999999998</v>
      </c>
      <c r="J23" s="490">
        <v>203.1491</v>
      </c>
      <c r="K23" s="490">
        <v>158.72497499999997</v>
      </c>
      <c r="L23" s="490">
        <v>130.15034553905062</v>
      </c>
      <c r="M23" s="488">
        <v>134.98017240045854</v>
      </c>
      <c r="N23" s="488">
        <v>118.45000565618602</v>
      </c>
      <c r="O23" s="488">
        <v>91.07404877796148</v>
      </c>
      <c r="P23" s="488">
        <v>85.889644714429608</v>
      </c>
      <c r="Q23" s="488">
        <v>112.42009657266449</v>
      </c>
      <c r="R23" s="488">
        <v>107.45741367700002</v>
      </c>
      <c r="S23" s="488">
        <v>107.35519360800002</v>
      </c>
      <c r="T23" s="491">
        <v>95.342223979549999</v>
      </c>
      <c r="U23" s="491">
        <v>74.90018421344999</v>
      </c>
      <c r="V23" s="491">
        <v>77.794967728600014</v>
      </c>
      <c r="W23" s="491">
        <v>99.695592985199994</v>
      </c>
      <c r="X23" s="491">
        <v>110.97578375000001</v>
      </c>
      <c r="Y23" s="491">
        <v>136.3147874</v>
      </c>
      <c r="Z23" s="491">
        <v>124.06137340000001</v>
      </c>
      <c r="AA23" s="491">
        <v>107.0826454</v>
      </c>
      <c r="AB23" s="491">
        <v>110.07925599999999</v>
      </c>
      <c r="AC23" s="491">
        <v>111.80866200000001</v>
      </c>
      <c r="AD23" s="491">
        <v>87.232237800000007</v>
      </c>
      <c r="AE23" s="489">
        <v>85.018561500000004</v>
      </c>
      <c r="AF23" s="489">
        <v>97.738468499999996</v>
      </c>
      <c r="AG23" s="489">
        <v>89.751649999999998</v>
      </c>
      <c r="AH23" s="489">
        <v>75.489942999999997</v>
      </c>
      <c r="AI23" s="489">
        <v>85.15932500000001</v>
      </c>
      <c r="AJ23" s="489">
        <v>93.928386352103956</v>
      </c>
      <c r="AK23" s="489">
        <v>79.868622694925733</v>
      </c>
      <c r="AL23" s="489">
        <v>92.231994028465337</v>
      </c>
      <c r="AM23" s="489">
        <v>61.510632905321778</v>
      </c>
      <c r="AN23" s="489">
        <v>83.839483533415844</v>
      </c>
      <c r="AO23" s="489">
        <v>58.653519761757423</v>
      </c>
    </row>
    <row r="24" spans="1:41" s="175" customFormat="1" x14ac:dyDescent="0.2">
      <c r="A24" s="2" t="s">
        <v>19</v>
      </c>
      <c r="M24" s="487"/>
      <c r="N24" s="487"/>
      <c r="O24" s="174"/>
      <c r="P24" s="174"/>
      <c r="Q24" s="174"/>
      <c r="R24" s="174"/>
      <c r="S24" s="174"/>
      <c r="T24" s="174"/>
      <c r="U24" s="174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487"/>
      <c r="AJ24" s="487"/>
      <c r="AK24" s="487"/>
      <c r="AL24" s="487"/>
      <c r="AM24" s="487"/>
      <c r="AN24" s="487"/>
    </row>
    <row r="25" spans="1:41" s="175" customFormat="1" x14ac:dyDescent="0.2">
      <c r="B25" s="41" t="s">
        <v>18</v>
      </c>
      <c r="C25" s="486">
        <v>40.200000000000003</v>
      </c>
      <c r="D25" s="486">
        <v>38.9</v>
      </c>
      <c r="E25" s="486">
        <v>37.6</v>
      </c>
      <c r="F25" s="486">
        <v>37.1</v>
      </c>
      <c r="G25" s="486">
        <v>31.4</v>
      </c>
      <c r="H25" s="486">
        <v>26.8</v>
      </c>
      <c r="I25" s="486">
        <v>27.9</v>
      </c>
      <c r="J25" s="486">
        <v>26.5</v>
      </c>
      <c r="K25" s="486">
        <v>24.799662000000001</v>
      </c>
      <c r="L25" s="486">
        <v>27.202445331615451</v>
      </c>
      <c r="M25" s="487">
        <v>25.057412644053006</v>
      </c>
      <c r="N25" s="487">
        <v>29.986910300000002</v>
      </c>
      <c r="O25" s="487">
        <v>29.421523482386391</v>
      </c>
      <c r="P25" s="487">
        <v>23.772203538443353</v>
      </c>
      <c r="Q25" s="487">
        <v>20.092966886950979</v>
      </c>
      <c r="R25" s="487">
        <v>22.920863545999996</v>
      </c>
      <c r="S25" s="487">
        <v>35.736378865999988</v>
      </c>
      <c r="T25" s="487">
        <v>29.6362548868</v>
      </c>
      <c r="U25" s="487">
        <v>26.644817993200004</v>
      </c>
      <c r="V25" s="176">
        <v>20.823141602</v>
      </c>
      <c r="W25" s="176">
        <v>19.583854878</v>
      </c>
      <c r="X25" s="176">
        <v>24.566268000000001</v>
      </c>
      <c r="Y25" s="176">
        <v>17.734651200000002</v>
      </c>
      <c r="Z25" s="176">
        <v>17.242799999999999</v>
      </c>
      <c r="AA25" s="176">
        <v>16.628040000000002</v>
      </c>
      <c r="AB25" s="176">
        <v>27.123570746587543</v>
      </c>
      <c r="AC25" s="176">
        <v>26.900855735132723</v>
      </c>
      <c r="AD25" s="176">
        <v>21.1358025</v>
      </c>
      <c r="AE25" s="487">
        <v>18.162028924953653</v>
      </c>
      <c r="AF25" s="487">
        <v>21.974007491356804</v>
      </c>
      <c r="AG25" s="487">
        <v>22.561759579953229</v>
      </c>
      <c r="AH25" s="487" t="s">
        <v>11</v>
      </c>
      <c r="AI25" s="487" t="s">
        <v>11</v>
      </c>
      <c r="AJ25" s="487" t="s">
        <v>11</v>
      </c>
      <c r="AK25" s="487" t="s">
        <v>11</v>
      </c>
      <c r="AL25" s="487" t="s">
        <v>11</v>
      </c>
      <c r="AM25" s="487" t="s">
        <v>11</v>
      </c>
      <c r="AN25" s="487" t="s">
        <v>11</v>
      </c>
      <c r="AO25" s="487" t="s">
        <v>11</v>
      </c>
    </row>
    <row r="26" spans="1:41" s="175" customFormat="1" x14ac:dyDescent="0.2">
      <c r="B26" s="41" t="s">
        <v>17</v>
      </c>
      <c r="C26" s="486">
        <v>1</v>
      </c>
      <c r="D26" s="486">
        <v>0.7</v>
      </c>
      <c r="E26" s="486">
        <v>1</v>
      </c>
      <c r="F26" s="486">
        <v>0.8</v>
      </c>
      <c r="G26" s="486">
        <v>0.7</v>
      </c>
      <c r="H26" s="486">
        <v>0.8</v>
      </c>
      <c r="I26" s="486">
        <v>0.6</v>
      </c>
      <c r="J26" s="486">
        <v>0.45260000000000006</v>
      </c>
      <c r="K26" s="486">
        <v>0.43114500000000011</v>
      </c>
      <c r="L26" s="486">
        <v>0.39778199999999991</v>
      </c>
      <c r="M26" s="487">
        <v>0.44550000000000001</v>
      </c>
      <c r="N26" s="487">
        <v>0.58410000000000006</v>
      </c>
      <c r="O26" s="487">
        <v>0.31810560000000004</v>
      </c>
      <c r="P26" s="487">
        <v>0.25186000000000003</v>
      </c>
      <c r="Q26" s="487">
        <v>0.502</v>
      </c>
      <c r="R26" s="487">
        <v>0.1179</v>
      </c>
      <c r="S26" s="487">
        <v>0.11609999999999999</v>
      </c>
      <c r="T26" s="487">
        <v>9.2099999999999987E-2</v>
      </c>
      <c r="U26" s="487">
        <v>8.2199999999999995E-2</v>
      </c>
      <c r="V26" s="486" t="s">
        <v>11</v>
      </c>
      <c r="W26" s="486" t="s">
        <v>11</v>
      </c>
      <c r="X26" s="486" t="s">
        <v>11</v>
      </c>
      <c r="Y26" s="486" t="s">
        <v>11</v>
      </c>
      <c r="Z26" s="486" t="s">
        <v>11</v>
      </c>
      <c r="AA26" s="486" t="s">
        <v>11</v>
      </c>
      <c r="AB26" s="486" t="s">
        <v>11</v>
      </c>
      <c r="AC26" s="486" t="s">
        <v>11</v>
      </c>
      <c r="AD26" s="486" t="s">
        <v>11</v>
      </c>
      <c r="AE26" s="486" t="s">
        <v>11</v>
      </c>
      <c r="AF26" s="486" t="s">
        <v>11</v>
      </c>
      <c r="AG26" s="486" t="s">
        <v>11</v>
      </c>
      <c r="AH26" s="486" t="s">
        <v>11</v>
      </c>
      <c r="AI26" s="486" t="s">
        <v>11</v>
      </c>
      <c r="AJ26" s="486" t="s">
        <v>11</v>
      </c>
      <c r="AK26" s="486" t="s">
        <v>11</v>
      </c>
      <c r="AL26" s="486" t="s">
        <v>11</v>
      </c>
      <c r="AM26" s="486" t="s">
        <v>11</v>
      </c>
      <c r="AN26" s="486" t="s">
        <v>11</v>
      </c>
      <c r="AO26" s="486" t="s">
        <v>11</v>
      </c>
    </row>
    <row r="27" spans="1:41" s="175" customFormat="1" x14ac:dyDescent="0.2">
      <c r="B27" s="41" t="s">
        <v>16</v>
      </c>
      <c r="C27" s="486">
        <v>5.5</v>
      </c>
      <c r="D27" s="486">
        <v>4.9000000000000004</v>
      </c>
      <c r="E27" s="486">
        <v>6.1</v>
      </c>
      <c r="F27" s="486">
        <v>5.9</v>
      </c>
      <c r="G27" s="486">
        <v>4.5999999999999996</v>
      </c>
      <c r="H27" s="486">
        <v>6.3</v>
      </c>
      <c r="I27" s="486">
        <v>7.1</v>
      </c>
      <c r="J27" s="486">
        <v>3.2</v>
      </c>
      <c r="K27" s="486">
        <v>4.6447609999999999</v>
      </c>
      <c r="L27" s="486">
        <v>4.5606221873760733</v>
      </c>
      <c r="M27" s="487">
        <v>3.4694743779180435</v>
      </c>
      <c r="N27" s="487">
        <v>4.1733700249862924</v>
      </c>
      <c r="O27" s="487">
        <v>2.6319727664992385</v>
      </c>
      <c r="P27" s="487">
        <v>1.6512583103745468</v>
      </c>
      <c r="Q27" s="487">
        <v>1.8021054633030302</v>
      </c>
      <c r="R27" s="487">
        <v>2.5638514199999998</v>
      </c>
      <c r="S27" s="487">
        <v>2.1857441520000003</v>
      </c>
      <c r="T27" s="487">
        <v>3.7846636500000006</v>
      </c>
      <c r="U27" s="487">
        <v>1.5613938000000001</v>
      </c>
      <c r="V27" s="486" t="s">
        <v>11</v>
      </c>
      <c r="W27" s="486" t="s">
        <v>11</v>
      </c>
      <c r="X27" s="486" t="s">
        <v>11</v>
      </c>
      <c r="Y27" s="486" t="s">
        <v>11</v>
      </c>
      <c r="Z27" s="486" t="s">
        <v>11</v>
      </c>
      <c r="AA27" s="486" t="s">
        <v>11</v>
      </c>
      <c r="AB27" s="486" t="s">
        <v>11</v>
      </c>
      <c r="AC27" s="486" t="s">
        <v>11</v>
      </c>
      <c r="AD27" s="486" t="s">
        <v>11</v>
      </c>
      <c r="AE27" s="486" t="s">
        <v>11</v>
      </c>
      <c r="AF27" s="486" t="s">
        <v>11</v>
      </c>
      <c r="AG27" s="486" t="s">
        <v>11</v>
      </c>
      <c r="AH27" s="486" t="s">
        <v>11</v>
      </c>
      <c r="AI27" s="486" t="s">
        <v>11</v>
      </c>
      <c r="AJ27" s="486" t="s">
        <v>11</v>
      </c>
      <c r="AK27" s="486" t="s">
        <v>11</v>
      </c>
      <c r="AL27" s="486" t="s">
        <v>11</v>
      </c>
      <c r="AM27" s="486" t="s">
        <v>11</v>
      </c>
      <c r="AN27" s="486" t="s">
        <v>11</v>
      </c>
      <c r="AO27" s="486" t="s">
        <v>11</v>
      </c>
    </row>
    <row r="28" spans="1:41" s="175" customFormat="1" x14ac:dyDescent="0.2">
      <c r="B28" s="41" t="s">
        <v>86</v>
      </c>
      <c r="C28" s="486">
        <v>0.9</v>
      </c>
      <c r="D28" s="486">
        <v>0.8</v>
      </c>
      <c r="E28" s="486">
        <v>0.7</v>
      </c>
      <c r="F28" s="486">
        <v>0.3</v>
      </c>
      <c r="G28" s="486">
        <v>0.2</v>
      </c>
      <c r="H28" s="486">
        <v>0.2</v>
      </c>
      <c r="I28" s="486">
        <v>0.4</v>
      </c>
      <c r="J28" s="486">
        <v>0.6</v>
      </c>
      <c r="K28" s="486">
        <v>0.84499199999999997</v>
      </c>
      <c r="L28" s="486">
        <v>0.34239451046536096</v>
      </c>
      <c r="M28" s="487">
        <v>0.68371658032384985</v>
      </c>
      <c r="N28" s="487">
        <v>1.101556256043956</v>
      </c>
      <c r="O28" s="487">
        <v>0.60280061803655438</v>
      </c>
      <c r="P28" s="487">
        <v>0.64425128000000009</v>
      </c>
      <c r="Q28" s="487">
        <v>0.33528161499999998</v>
      </c>
      <c r="R28" s="487">
        <v>0.97453200000000006</v>
      </c>
      <c r="S28" s="487">
        <v>0.51029200000000008</v>
      </c>
      <c r="T28" s="487">
        <v>0.68102525000000003</v>
      </c>
      <c r="U28" s="487">
        <v>1.2739420000000004</v>
      </c>
      <c r="V28" s="176">
        <v>1.8838292850000005</v>
      </c>
      <c r="W28" s="176">
        <v>3.788208</v>
      </c>
      <c r="X28" s="176">
        <v>3.8821139999999996</v>
      </c>
      <c r="Y28" s="176">
        <v>2.9087999999999994</v>
      </c>
      <c r="Z28" s="176">
        <v>2.52</v>
      </c>
      <c r="AA28" s="176">
        <v>3.8500000000000005</v>
      </c>
      <c r="AB28" s="176">
        <v>4.2891443685160926</v>
      </c>
      <c r="AC28" s="176">
        <v>5.3391999999999999</v>
      </c>
      <c r="AD28" s="176">
        <v>4.4722499999999998</v>
      </c>
      <c r="AE28" s="487">
        <v>3.5391915200691444</v>
      </c>
      <c r="AF28" s="487">
        <v>3.9095999999999997</v>
      </c>
      <c r="AG28" s="487">
        <v>3.9095999999999997</v>
      </c>
      <c r="AH28" s="487" t="s">
        <v>11</v>
      </c>
      <c r="AI28" s="487" t="s">
        <v>11</v>
      </c>
      <c r="AJ28" s="487" t="s">
        <v>11</v>
      </c>
      <c r="AK28" s="487" t="s">
        <v>11</v>
      </c>
      <c r="AL28" s="487" t="s">
        <v>11</v>
      </c>
      <c r="AM28" s="487" t="s">
        <v>11</v>
      </c>
      <c r="AN28" s="487" t="s">
        <v>11</v>
      </c>
      <c r="AO28" s="487" t="s">
        <v>11</v>
      </c>
    </row>
    <row r="29" spans="1:41" s="175" customFormat="1" x14ac:dyDescent="0.2">
      <c r="B29" s="40" t="s">
        <v>15</v>
      </c>
      <c r="C29" s="491">
        <v>47.6</v>
      </c>
      <c r="D29" s="491">
        <v>45.3</v>
      </c>
      <c r="E29" s="491">
        <v>45.400000000000006</v>
      </c>
      <c r="F29" s="491">
        <v>44.099999999999994</v>
      </c>
      <c r="G29" s="491">
        <v>36.900000000000006</v>
      </c>
      <c r="H29" s="491">
        <v>34.1</v>
      </c>
      <c r="I29" s="491">
        <v>36</v>
      </c>
      <c r="J29" s="491">
        <v>30.752600000000001</v>
      </c>
      <c r="K29" s="491">
        <v>30.720560000000003</v>
      </c>
      <c r="L29" s="491">
        <v>32.503244029456887</v>
      </c>
      <c r="M29" s="491">
        <v>29.656103602294898</v>
      </c>
      <c r="N29" s="491">
        <v>35.845936581030251</v>
      </c>
      <c r="O29" s="491">
        <v>32.974402466922186</v>
      </c>
      <c r="P29" s="491">
        <v>26.3195731288179</v>
      </c>
      <c r="Q29" s="491">
        <v>22.732353965254006</v>
      </c>
      <c r="R29" s="491">
        <v>26.577146965999994</v>
      </c>
      <c r="S29" s="491">
        <v>38.548515017999989</v>
      </c>
      <c r="T29" s="491">
        <v>34.194043786799995</v>
      </c>
      <c r="U29" s="491">
        <v>29.562353793200007</v>
      </c>
      <c r="V29" s="491">
        <v>22.706970887000001</v>
      </c>
      <c r="W29" s="491">
        <v>23.372062878000001</v>
      </c>
      <c r="X29" s="491">
        <v>28.448382000000002</v>
      </c>
      <c r="Y29" s="491">
        <v>20.643451200000001</v>
      </c>
      <c r="Z29" s="491">
        <v>19.762799999999999</v>
      </c>
      <c r="AA29" s="491">
        <v>20.478040000000004</v>
      </c>
      <c r="AB29" s="491">
        <v>31.412715115103637</v>
      </c>
      <c r="AC29" s="491">
        <v>32.240055735132721</v>
      </c>
      <c r="AD29" s="491">
        <v>25.608052499999999</v>
      </c>
      <c r="AE29" s="489">
        <v>21.701220445022798</v>
      </c>
      <c r="AF29" s="489">
        <v>25.883607491356805</v>
      </c>
      <c r="AG29" s="489">
        <v>26.47135957995323</v>
      </c>
      <c r="AH29" s="489">
        <v>20.13204</v>
      </c>
      <c r="AI29" s="489">
        <v>26.624700000000001</v>
      </c>
      <c r="AJ29" s="489">
        <v>26.573</v>
      </c>
      <c r="AK29" s="489">
        <v>27.40635</v>
      </c>
      <c r="AL29" s="489">
        <v>25.010999999999999</v>
      </c>
      <c r="AM29" s="489">
        <v>19.269599999999997</v>
      </c>
      <c r="AN29" s="489">
        <v>17.871700000000001</v>
      </c>
      <c r="AO29" s="489">
        <v>15.514999999999999</v>
      </c>
    </row>
    <row r="30" spans="1:41" s="175" customFormat="1" x14ac:dyDescent="0.2">
      <c r="A30" s="230" t="s">
        <v>421</v>
      </c>
      <c r="C30" s="7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 t="s">
        <v>11</v>
      </c>
      <c r="I30" s="7" t="s">
        <v>11</v>
      </c>
      <c r="J30" s="7" t="s">
        <v>11</v>
      </c>
      <c r="K30" s="7" t="s">
        <v>11</v>
      </c>
      <c r="L30" s="7" t="s">
        <v>11</v>
      </c>
      <c r="M30" s="7" t="s">
        <v>11</v>
      </c>
      <c r="N30" s="7" t="s">
        <v>11</v>
      </c>
      <c r="O30" s="7" t="s">
        <v>11</v>
      </c>
      <c r="P30" s="7" t="s">
        <v>11</v>
      </c>
      <c r="Q30" s="7" t="s">
        <v>11</v>
      </c>
      <c r="R30" s="7" t="s">
        <v>11</v>
      </c>
      <c r="S30" s="7" t="s">
        <v>11</v>
      </c>
      <c r="T30" s="7" t="s">
        <v>11</v>
      </c>
      <c r="U30" s="7" t="s">
        <v>11</v>
      </c>
      <c r="V30" s="7" t="s">
        <v>11</v>
      </c>
      <c r="W30" s="7" t="s">
        <v>11</v>
      </c>
      <c r="X30" s="7" t="s">
        <v>11</v>
      </c>
      <c r="Y30" s="7" t="s">
        <v>11</v>
      </c>
      <c r="Z30" s="7" t="s">
        <v>11</v>
      </c>
      <c r="AA30" s="7" t="s">
        <v>11</v>
      </c>
      <c r="AB30" s="7" t="s">
        <v>11</v>
      </c>
      <c r="AC30" s="7" t="s">
        <v>11</v>
      </c>
      <c r="AD30" s="7" t="s">
        <v>11</v>
      </c>
      <c r="AE30" s="7" t="s">
        <v>11</v>
      </c>
      <c r="AF30" s="489">
        <v>297.2</v>
      </c>
      <c r="AG30" s="489">
        <v>322.56</v>
      </c>
      <c r="AH30" s="489">
        <v>325.84399999999999</v>
      </c>
      <c r="AI30" s="489">
        <v>285.64</v>
      </c>
      <c r="AJ30" s="489">
        <v>204.96</v>
      </c>
      <c r="AK30" s="489">
        <v>169.99299999999999</v>
      </c>
      <c r="AL30" s="489">
        <v>154.1</v>
      </c>
      <c r="AM30" s="489">
        <v>141.9</v>
      </c>
      <c r="AN30" s="489">
        <v>170.1</v>
      </c>
      <c r="AO30" s="489">
        <v>181.25</v>
      </c>
    </row>
    <row r="31" spans="1:41" s="175" customFormat="1" x14ac:dyDescent="0.2">
      <c r="A31" s="2" t="s">
        <v>14</v>
      </c>
      <c r="M31" s="487"/>
      <c r="N31" s="487"/>
      <c r="O31" s="174"/>
      <c r="P31" s="174"/>
      <c r="Q31" s="174"/>
      <c r="R31" s="174"/>
      <c r="S31" s="174"/>
      <c r="T31" s="174"/>
      <c r="U31" s="174"/>
      <c r="V31" s="176"/>
      <c r="W31" s="491"/>
      <c r="X31" s="491"/>
      <c r="Y31" s="491"/>
      <c r="Z31" s="491"/>
      <c r="AA31" s="176"/>
      <c r="AB31" s="176"/>
      <c r="AC31" s="176"/>
      <c r="AD31" s="176"/>
      <c r="AE31" s="176"/>
      <c r="AF31" s="176"/>
      <c r="AG31" s="176"/>
      <c r="AH31" s="176"/>
      <c r="AI31" s="487"/>
      <c r="AJ31" s="487"/>
      <c r="AK31" s="487"/>
      <c r="AL31" s="487"/>
      <c r="AM31" s="487"/>
      <c r="AN31" s="487"/>
    </row>
    <row r="32" spans="1:41" s="175" customFormat="1" x14ac:dyDescent="0.2">
      <c r="B32" s="41" t="s">
        <v>13</v>
      </c>
      <c r="C32" s="486">
        <v>6.5</v>
      </c>
      <c r="D32" s="486">
        <v>12</v>
      </c>
      <c r="E32" s="486">
        <v>12.9</v>
      </c>
      <c r="F32" s="486">
        <v>9.8000000000000007</v>
      </c>
      <c r="G32" s="486">
        <v>3.8</v>
      </c>
      <c r="H32" s="486">
        <v>1.8</v>
      </c>
      <c r="I32" s="486">
        <v>9.6</v>
      </c>
      <c r="J32" s="486">
        <v>12.28689</v>
      </c>
      <c r="K32" s="486">
        <v>6.165280000000001</v>
      </c>
      <c r="L32" s="486">
        <v>4.9346615116577537</v>
      </c>
      <c r="M32" s="487">
        <v>8.216190000000001</v>
      </c>
      <c r="N32" s="487">
        <v>8.7753253440091541</v>
      </c>
      <c r="O32" s="487">
        <v>6.2607987000000014</v>
      </c>
      <c r="P32" s="487">
        <v>4.2687425000000001</v>
      </c>
      <c r="Q32" s="487">
        <v>4.6611560000000001</v>
      </c>
      <c r="R32" s="487">
        <v>2.5762746999999995</v>
      </c>
      <c r="S32" s="487">
        <v>7.5592100000000002</v>
      </c>
      <c r="T32" s="487">
        <v>6.0322329999999988</v>
      </c>
      <c r="U32" s="487">
        <v>7.086065500000001</v>
      </c>
      <c r="V32" s="176">
        <v>8.1308037599999992</v>
      </c>
      <c r="W32" s="176">
        <v>7.3053120000000007</v>
      </c>
      <c r="X32" s="176">
        <v>6.8607000000000005</v>
      </c>
      <c r="Y32" s="176">
        <v>6.8475456000000001</v>
      </c>
      <c r="Z32" s="176">
        <v>1.105893</v>
      </c>
      <c r="AA32" s="176">
        <v>6.2160000000000002</v>
      </c>
      <c r="AB32" s="176">
        <v>6.0963116173223648</v>
      </c>
      <c r="AC32" s="176">
        <v>5.9599699999999993</v>
      </c>
      <c r="AD32" s="176">
        <v>2.4947999999999997</v>
      </c>
      <c r="AE32" s="487">
        <v>5.5207312722948876</v>
      </c>
      <c r="AF32" s="487">
        <v>5.52882432</v>
      </c>
      <c r="AG32" s="487">
        <v>5.4363294038709684</v>
      </c>
      <c r="AH32" s="487" t="s">
        <v>11</v>
      </c>
      <c r="AI32" s="487" t="s">
        <v>11</v>
      </c>
      <c r="AJ32" s="487" t="s">
        <v>11</v>
      </c>
      <c r="AK32" s="487" t="s">
        <v>11</v>
      </c>
      <c r="AL32" s="487" t="s">
        <v>11</v>
      </c>
      <c r="AM32" s="487" t="s">
        <v>11</v>
      </c>
      <c r="AN32" s="487" t="s">
        <v>11</v>
      </c>
      <c r="AO32" s="487" t="s">
        <v>11</v>
      </c>
    </row>
    <row r="33" spans="1:41" s="175" customFormat="1" x14ac:dyDescent="0.2">
      <c r="B33" s="41" t="s">
        <v>12</v>
      </c>
      <c r="C33" s="486">
        <v>2.1</v>
      </c>
      <c r="D33" s="486">
        <v>2.2999999999999998</v>
      </c>
      <c r="E33" s="486">
        <v>2.6</v>
      </c>
      <c r="F33" s="486">
        <v>1.2</v>
      </c>
      <c r="G33" s="486">
        <v>1</v>
      </c>
      <c r="H33" s="486">
        <v>0.8</v>
      </c>
      <c r="I33" s="486">
        <v>1.7</v>
      </c>
      <c r="J33" s="486">
        <v>1.7459999999999998</v>
      </c>
      <c r="K33" s="486">
        <v>1.18408</v>
      </c>
      <c r="L33" s="486">
        <v>2.395279312941176</v>
      </c>
      <c r="M33" s="487">
        <v>1.2216</v>
      </c>
      <c r="N33" s="487">
        <v>1.9780355999999999</v>
      </c>
      <c r="O33" s="487">
        <v>1.7420264999999999</v>
      </c>
      <c r="P33" s="487">
        <v>0.43957260000000004</v>
      </c>
      <c r="Q33" s="487">
        <v>0.74076989999999998</v>
      </c>
      <c r="R33" s="487">
        <v>0.85642099999999988</v>
      </c>
      <c r="S33" s="487">
        <v>1.4600015</v>
      </c>
      <c r="T33" s="487">
        <v>1.8432189999999999</v>
      </c>
      <c r="U33" s="487">
        <v>2.2489600000000003</v>
      </c>
      <c r="V33" s="486" t="s">
        <v>11</v>
      </c>
      <c r="W33" s="486" t="s">
        <v>11</v>
      </c>
      <c r="X33" s="486" t="s">
        <v>11</v>
      </c>
      <c r="Y33" s="486" t="s">
        <v>11</v>
      </c>
      <c r="Z33" s="486" t="s">
        <v>11</v>
      </c>
      <c r="AA33" s="486" t="s">
        <v>11</v>
      </c>
      <c r="AB33" s="486" t="s">
        <v>11</v>
      </c>
      <c r="AC33" s="486" t="s">
        <v>11</v>
      </c>
      <c r="AD33" s="486" t="s">
        <v>11</v>
      </c>
      <c r="AE33" s="486" t="s">
        <v>11</v>
      </c>
      <c r="AF33" s="486" t="s">
        <v>11</v>
      </c>
      <c r="AG33" s="487" t="s">
        <v>11</v>
      </c>
      <c r="AH33" s="487" t="s">
        <v>11</v>
      </c>
      <c r="AI33" s="487" t="s">
        <v>11</v>
      </c>
      <c r="AJ33" s="487" t="s">
        <v>11</v>
      </c>
      <c r="AK33" s="487" t="s">
        <v>11</v>
      </c>
      <c r="AL33" s="487" t="s">
        <v>11</v>
      </c>
      <c r="AM33" s="487" t="s">
        <v>11</v>
      </c>
      <c r="AN33" s="487" t="s">
        <v>11</v>
      </c>
      <c r="AO33" s="487" t="s">
        <v>11</v>
      </c>
    </row>
    <row r="34" spans="1:41" s="175" customFormat="1" x14ac:dyDescent="0.2">
      <c r="B34" s="41" t="s">
        <v>371</v>
      </c>
      <c r="C34" s="486">
        <v>1.7</v>
      </c>
      <c r="D34" s="486">
        <v>1.8</v>
      </c>
      <c r="E34" s="486">
        <v>2.5</v>
      </c>
      <c r="F34" s="486">
        <v>1.2</v>
      </c>
      <c r="G34" s="486">
        <v>0.7</v>
      </c>
      <c r="H34" s="486">
        <v>0.3</v>
      </c>
      <c r="I34" s="486">
        <v>1.5</v>
      </c>
      <c r="J34" s="486">
        <v>0.85345000000000004</v>
      </c>
      <c r="K34" s="486">
        <v>0.72575999999999996</v>
      </c>
      <c r="L34" s="486">
        <v>0.44531199999999999</v>
      </c>
      <c r="M34" s="487">
        <v>0.41159999999999997</v>
      </c>
      <c r="N34" s="487">
        <v>0.85260000000000002</v>
      </c>
      <c r="O34" s="487">
        <v>0.14759999999999998</v>
      </c>
      <c r="P34" s="487">
        <v>0.17052499999999998</v>
      </c>
      <c r="Q34" s="487">
        <v>0.12690000000000001</v>
      </c>
      <c r="R34" s="486" t="s">
        <v>11</v>
      </c>
      <c r="S34" s="486" t="s">
        <v>11</v>
      </c>
      <c r="T34" s="486" t="s">
        <v>11</v>
      </c>
      <c r="U34" s="486" t="s">
        <v>11</v>
      </c>
      <c r="V34" s="486" t="s">
        <v>11</v>
      </c>
      <c r="W34" s="486" t="s">
        <v>11</v>
      </c>
      <c r="X34" s="486" t="s">
        <v>11</v>
      </c>
      <c r="Y34" s="486" t="s">
        <v>11</v>
      </c>
      <c r="Z34" s="486" t="s">
        <v>11</v>
      </c>
      <c r="AA34" s="486" t="s">
        <v>11</v>
      </c>
      <c r="AB34" s="486" t="s">
        <v>11</v>
      </c>
      <c r="AC34" s="486" t="s">
        <v>11</v>
      </c>
      <c r="AD34" s="486" t="s">
        <v>11</v>
      </c>
      <c r="AE34" s="486" t="s">
        <v>11</v>
      </c>
      <c r="AF34" s="486" t="s">
        <v>11</v>
      </c>
      <c r="AG34" s="487" t="s">
        <v>11</v>
      </c>
      <c r="AH34" s="487" t="s">
        <v>11</v>
      </c>
      <c r="AI34" s="487" t="s">
        <v>11</v>
      </c>
      <c r="AJ34" s="487" t="s">
        <v>11</v>
      </c>
      <c r="AK34" s="487" t="s">
        <v>11</v>
      </c>
      <c r="AL34" s="487" t="s">
        <v>11</v>
      </c>
      <c r="AM34" s="487" t="s">
        <v>11</v>
      </c>
      <c r="AN34" s="487" t="s">
        <v>11</v>
      </c>
      <c r="AO34" s="487" t="s">
        <v>11</v>
      </c>
    </row>
    <row r="35" spans="1:41" s="175" customFormat="1" x14ac:dyDescent="0.2">
      <c r="B35" s="41" t="s">
        <v>372</v>
      </c>
      <c r="C35" s="486">
        <v>1.4</v>
      </c>
      <c r="D35" s="486">
        <v>1.6</v>
      </c>
      <c r="E35" s="486">
        <v>1.6</v>
      </c>
      <c r="F35" s="486">
        <v>1.3</v>
      </c>
      <c r="G35" s="486">
        <v>0.6</v>
      </c>
      <c r="H35" s="486">
        <v>0.5</v>
      </c>
      <c r="I35" s="486">
        <v>1.5</v>
      </c>
      <c r="J35" s="486">
        <v>1.2655999999999998</v>
      </c>
      <c r="K35" s="486">
        <v>0.14959999999999998</v>
      </c>
      <c r="L35" s="486">
        <v>0.16247999999999999</v>
      </c>
      <c r="M35" s="487">
        <v>1.0369999999999999</v>
      </c>
      <c r="N35" s="487">
        <v>1.1599999999999999</v>
      </c>
      <c r="O35" s="487">
        <v>0.66527999999999998</v>
      </c>
      <c r="P35" s="487">
        <v>0.14671799999999999</v>
      </c>
      <c r="Q35" s="487">
        <v>0.57617999999999991</v>
      </c>
      <c r="R35" s="487">
        <v>0.16711199999999998</v>
      </c>
      <c r="S35" s="487">
        <v>0.65736000000000006</v>
      </c>
      <c r="T35" s="487">
        <v>0.53380799999999995</v>
      </c>
      <c r="U35" s="487">
        <v>0.65736000000000006</v>
      </c>
      <c r="V35" s="486" t="s">
        <v>11</v>
      </c>
      <c r="W35" s="486" t="s">
        <v>11</v>
      </c>
      <c r="X35" s="486" t="s">
        <v>11</v>
      </c>
      <c r="Y35" s="486" t="s">
        <v>11</v>
      </c>
      <c r="Z35" s="486" t="s">
        <v>11</v>
      </c>
      <c r="AA35" s="486" t="s">
        <v>11</v>
      </c>
      <c r="AB35" s="486" t="s">
        <v>11</v>
      </c>
      <c r="AC35" s="486" t="s">
        <v>11</v>
      </c>
      <c r="AD35" s="486" t="s">
        <v>11</v>
      </c>
      <c r="AE35" s="486" t="s">
        <v>11</v>
      </c>
      <c r="AF35" s="486" t="s">
        <v>11</v>
      </c>
      <c r="AG35" s="487" t="s">
        <v>11</v>
      </c>
      <c r="AH35" s="487" t="s">
        <v>11</v>
      </c>
      <c r="AI35" s="487" t="s">
        <v>11</v>
      </c>
      <c r="AJ35" s="487" t="s">
        <v>11</v>
      </c>
      <c r="AK35" s="487" t="s">
        <v>11</v>
      </c>
      <c r="AL35" s="487" t="s">
        <v>11</v>
      </c>
      <c r="AM35" s="487" t="s">
        <v>11</v>
      </c>
      <c r="AN35" s="487" t="s">
        <v>11</v>
      </c>
      <c r="AO35" s="487" t="s">
        <v>11</v>
      </c>
    </row>
    <row r="36" spans="1:41" s="175" customFormat="1" x14ac:dyDescent="0.2">
      <c r="B36" s="41" t="s">
        <v>373</v>
      </c>
      <c r="C36" s="486">
        <v>8.6999999999999993</v>
      </c>
      <c r="D36" s="486">
        <v>8.1</v>
      </c>
      <c r="E36" s="486">
        <v>9.3000000000000007</v>
      </c>
      <c r="F36" s="486">
        <v>7.1</v>
      </c>
      <c r="G36" s="486">
        <v>4.5999999999999996</v>
      </c>
      <c r="H36" s="486">
        <v>3.8</v>
      </c>
      <c r="I36" s="486">
        <v>7.2</v>
      </c>
      <c r="J36" s="486">
        <v>4.9317399999999996</v>
      </c>
      <c r="K36" s="486">
        <v>3.5614560000000002</v>
      </c>
      <c r="L36" s="486">
        <v>3.1084019999999999</v>
      </c>
      <c r="M36" s="487">
        <v>3.4805000000000006</v>
      </c>
      <c r="N36" s="487">
        <v>6.84178</v>
      </c>
      <c r="O36" s="487">
        <v>3.3020800000000001</v>
      </c>
      <c r="P36" s="487">
        <v>1.3699940000000002</v>
      </c>
      <c r="Q36" s="487">
        <v>3.1453540000000002</v>
      </c>
      <c r="R36" s="487">
        <v>1.6538119999999998</v>
      </c>
      <c r="S36" s="487">
        <v>5.1227520000000002</v>
      </c>
      <c r="T36" s="487">
        <v>4.1543039999999998</v>
      </c>
      <c r="U36" s="487">
        <v>5.116644</v>
      </c>
      <c r="V36" s="176">
        <v>5.49819396</v>
      </c>
      <c r="W36" s="176">
        <v>6.1740000000000004</v>
      </c>
      <c r="X36" s="176">
        <v>6.3481000000000014</v>
      </c>
      <c r="Y36" s="176">
        <v>6.1997939999999998</v>
      </c>
      <c r="Z36" s="176">
        <v>1.4085900000000002</v>
      </c>
      <c r="AA36" s="176">
        <v>6.7350000000000003</v>
      </c>
      <c r="AB36" s="176">
        <v>7.1282689586683627</v>
      </c>
      <c r="AC36" s="487">
        <v>6.9660900000000003</v>
      </c>
      <c r="AD36" s="487">
        <v>3.1021000000000001</v>
      </c>
      <c r="AE36" s="487">
        <v>6.8538092390011895</v>
      </c>
      <c r="AF36" s="487">
        <v>6.1268147200000005</v>
      </c>
      <c r="AG36" s="487">
        <v>6.0243156748387108</v>
      </c>
      <c r="AH36" s="487" t="s">
        <v>11</v>
      </c>
      <c r="AI36" s="487" t="s">
        <v>11</v>
      </c>
      <c r="AJ36" s="487" t="s">
        <v>11</v>
      </c>
      <c r="AK36" s="487" t="s">
        <v>11</v>
      </c>
      <c r="AL36" s="487" t="s">
        <v>11</v>
      </c>
      <c r="AM36" s="487" t="s">
        <v>11</v>
      </c>
      <c r="AN36" s="487" t="s">
        <v>11</v>
      </c>
      <c r="AO36" s="487" t="s">
        <v>11</v>
      </c>
    </row>
    <row r="37" spans="1:41" s="175" customFormat="1" x14ac:dyDescent="0.2">
      <c r="B37" s="40" t="s">
        <v>10</v>
      </c>
      <c r="C37" s="491">
        <v>20.399999999999999</v>
      </c>
      <c r="D37" s="491">
        <v>25.800000000000004</v>
      </c>
      <c r="E37" s="491">
        <v>28.900000000000002</v>
      </c>
      <c r="F37" s="491">
        <v>20.6</v>
      </c>
      <c r="G37" s="491">
        <v>10.7</v>
      </c>
      <c r="H37" s="491">
        <v>7.1999999999999993</v>
      </c>
      <c r="I37" s="491">
        <v>21.5</v>
      </c>
      <c r="J37" s="491">
        <v>21.083680000000001</v>
      </c>
      <c r="K37" s="491">
        <v>11.786175999999999</v>
      </c>
      <c r="L37" s="491">
        <v>11.04613482459893</v>
      </c>
      <c r="M37" s="491">
        <v>14.366890000000003</v>
      </c>
      <c r="N37" s="491">
        <v>19.607740944009155</v>
      </c>
      <c r="O37" s="491">
        <v>12.117785200000002</v>
      </c>
      <c r="P37" s="491">
        <v>6.3955520999999997</v>
      </c>
      <c r="Q37" s="491">
        <v>9.2503598999999994</v>
      </c>
      <c r="R37" s="491">
        <v>5.2536196999999989</v>
      </c>
      <c r="S37" s="491">
        <v>14.799323500000002</v>
      </c>
      <c r="T37" s="491">
        <v>12.563564</v>
      </c>
      <c r="U37" s="491">
        <v>15.109029500000002</v>
      </c>
      <c r="V37" s="491">
        <v>13.628997719999999</v>
      </c>
      <c r="W37" s="491">
        <v>13.479312</v>
      </c>
      <c r="X37" s="491">
        <v>13.208800000000002</v>
      </c>
      <c r="Y37" s="491">
        <v>13.047339600000001</v>
      </c>
      <c r="Z37" s="491">
        <v>2.5144830000000002</v>
      </c>
      <c r="AA37" s="491">
        <v>12.951000000000001</v>
      </c>
      <c r="AB37" s="491">
        <v>13.224580575990728</v>
      </c>
      <c r="AC37" s="489">
        <v>12.92606</v>
      </c>
      <c r="AD37" s="489">
        <v>5.5968999999999998</v>
      </c>
      <c r="AE37" s="489">
        <v>12.374540511296077</v>
      </c>
      <c r="AF37" s="489">
        <v>11.655639040000001</v>
      </c>
      <c r="AG37" s="489">
        <v>11.460645078709678</v>
      </c>
      <c r="AH37" s="489">
        <v>9.23</v>
      </c>
      <c r="AI37" s="489">
        <v>8</v>
      </c>
      <c r="AJ37" s="489">
        <v>8.68</v>
      </c>
      <c r="AK37" s="489">
        <v>7.3710000000000004</v>
      </c>
      <c r="AL37" s="489">
        <v>8.3192500000000003</v>
      </c>
      <c r="AM37" s="489">
        <v>3.6</v>
      </c>
      <c r="AN37" s="489">
        <v>6.3</v>
      </c>
      <c r="AO37" s="489">
        <v>5.07</v>
      </c>
    </row>
    <row r="38" spans="1:41" s="175" customFormat="1" x14ac:dyDescent="0.2">
      <c r="B38" s="40" t="s">
        <v>9</v>
      </c>
      <c r="C38" s="492">
        <v>3.8</v>
      </c>
      <c r="D38" s="492">
        <v>3.2</v>
      </c>
      <c r="E38" s="492">
        <v>3.1</v>
      </c>
      <c r="F38" s="492">
        <v>1.3</v>
      </c>
      <c r="G38" s="492">
        <v>3.2</v>
      </c>
      <c r="H38" s="492">
        <v>1.5</v>
      </c>
      <c r="I38" s="492">
        <v>1</v>
      </c>
      <c r="J38" s="492">
        <v>3.8396160000000008</v>
      </c>
      <c r="K38" s="492">
        <v>2.3970180000000001</v>
      </c>
      <c r="L38" s="492">
        <v>1.3444257354545455</v>
      </c>
      <c r="M38" s="488">
        <v>3.4814996000000002</v>
      </c>
      <c r="N38" s="488">
        <v>3.6234660000000001</v>
      </c>
      <c r="O38" s="488">
        <v>0.55149200000000009</v>
      </c>
      <c r="P38" s="488">
        <v>0.89214910000000014</v>
      </c>
      <c r="Q38" s="488">
        <v>1.34737475</v>
      </c>
      <c r="R38" s="488">
        <v>0.35878875000000005</v>
      </c>
      <c r="S38" s="488">
        <v>1.3515763999999997</v>
      </c>
      <c r="T38" s="488">
        <v>1.3070181000000001</v>
      </c>
      <c r="U38" s="488">
        <v>1.0395955800000001</v>
      </c>
      <c r="V38" s="491">
        <v>1.061424358582677</v>
      </c>
      <c r="W38" s="491">
        <v>1.091438929133858</v>
      </c>
      <c r="X38" s="491">
        <v>1.1460108755905509</v>
      </c>
      <c r="Y38" s="491">
        <v>1.2196830033070865</v>
      </c>
      <c r="Z38" s="491">
        <v>1.2196830033070867</v>
      </c>
      <c r="AA38" s="491">
        <v>1.3042695203149606</v>
      </c>
      <c r="AB38" s="491">
        <v>1.3642986614173227</v>
      </c>
      <c r="AC38" s="491">
        <v>1.5007285275590552</v>
      </c>
      <c r="AD38" s="491">
        <v>1.6617157696062992</v>
      </c>
      <c r="AE38" s="489">
        <v>3.4620108843234147</v>
      </c>
      <c r="AF38" s="489">
        <v>3.9904000000000002</v>
      </c>
      <c r="AG38" s="489">
        <v>4.6925999999999997</v>
      </c>
      <c r="AH38" s="489">
        <v>1.6579999999999999</v>
      </c>
      <c r="AI38" s="489">
        <v>6.4839699999999993</v>
      </c>
      <c r="AJ38" s="489">
        <v>3.5683199999999995</v>
      </c>
      <c r="AK38" s="489">
        <v>5.7450000000000001</v>
      </c>
      <c r="AL38" s="489">
        <v>5.6466199999999995</v>
      </c>
      <c r="AM38" s="489">
        <v>3.7949999999999999</v>
      </c>
      <c r="AN38" s="489">
        <v>4.0986000000000002</v>
      </c>
      <c r="AO38" s="489">
        <v>4.5540000000000003</v>
      </c>
    </row>
    <row r="39" spans="1:41" s="175" customFormat="1" x14ac:dyDescent="0.2">
      <c r="B39" s="40" t="s">
        <v>8</v>
      </c>
      <c r="C39" s="486" t="s">
        <v>11</v>
      </c>
      <c r="D39" s="486" t="s">
        <v>11</v>
      </c>
      <c r="E39" s="486" t="s">
        <v>11</v>
      </c>
      <c r="F39" s="486" t="s">
        <v>11</v>
      </c>
      <c r="G39" s="486" t="s">
        <v>11</v>
      </c>
      <c r="H39" s="486" t="s">
        <v>11</v>
      </c>
      <c r="I39" s="486" t="s">
        <v>11</v>
      </c>
      <c r="J39" s="486" t="s">
        <v>11</v>
      </c>
      <c r="K39" s="492">
        <v>3.6834321599999993</v>
      </c>
      <c r="L39" s="492">
        <v>3.4961016130313545</v>
      </c>
      <c r="M39" s="488">
        <v>3.1747123638276014</v>
      </c>
      <c r="N39" s="488">
        <v>2.793171392570764</v>
      </c>
      <c r="O39" s="488">
        <v>2.3214471516741431</v>
      </c>
      <c r="P39" s="488">
        <v>2.1642694843487313</v>
      </c>
      <c r="Q39" s="488">
        <v>2.7834653698273746</v>
      </c>
      <c r="R39" s="488">
        <v>2.4054038839437859</v>
      </c>
      <c r="S39" s="488">
        <v>2.6513438566366037</v>
      </c>
      <c r="T39" s="488">
        <v>2.2612198629760081</v>
      </c>
      <c r="U39" s="488">
        <v>1.8854385640234856</v>
      </c>
      <c r="V39" s="491">
        <v>1.7735051509606952</v>
      </c>
      <c r="W39" s="491">
        <v>2.1861069236500734</v>
      </c>
      <c r="X39" s="491">
        <v>2.4990240145551175</v>
      </c>
      <c r="Y39" s="491">
        <v>2.7723775111597027</v>
      </c>
      <c r="Z39" s="491">
        <v>4.0034063004532907</v>
      </c>
      <c r="AA39" s="491">
        <v>3.9936288005732168</v>
      </c>
      <c r="AB39" s="491">
        <v>4.2603091225118899</v>
      </c>
      <c r="AC39" s="491">
        <v>4.6076980373898548</v>
      </c>
      <c r="AD39" s="491">
        <v>4.0229866007497712</v>
      </c>
      <c r="AE39" s="489">
        <v>4.5115530609966026</v>
      </c>
      <c r="AF39" s="489">
        <v>3.755846989784728</v>
      </c>
      <c r="AG39" s="489">
        <v>4.1505125072145708</v>
      </c>
      <c r="AH39" s="489">
        <v>4.6604278074866299</v>
      </c>
      <c r="AI39" s="489">
        <v>4.5301989954080346</v>
      </c>
      <c r="AJ39" s="489">
        <v>4.1574367299155179</v>
      </c>
      <c r="AK39" s="489">
        <v>4.2150379633983643</v>
      </c>
      <c r="AL39" s="489">
        <v>3.9670579353531714</v>
      </c>
      <c r="AM39" s="489">
        <v>3.1671310328508198</v>
      </c>
      <c r="AN39" s="489">
        <v>3.8174760717065599</v>
      </c>
      <c r="AO39" s="489">
        <v>3.9267711678547177</v>
      </c>
    </row>
    <row r="40" spans="1:41" s="175" customFormat="1" x14ac:dyDescent="0.2">
      <c r="A40" s="2" t="s">
        <v>6</v>
      </c>
      <c r="C40" s="491">
        <v>371.99200000000002</v>
      </c>
      <c r="D40" s="491">
        <v>369.86200000000002</v>
      </c>
      <c r="E40" s="491">
        <v>376.56299999999999</v>
      </c>
      <c r="F40" s="491">
        <v>328.88500000000005</v>
      </c>
      <c r="G40" s="491">
        <v>486.52</v>
      </c>
      <c r="H40" s="491">
        <v>381.73200000000003</v>
      </c>
      <c r="I40" s="491">
        <v>405.89799999999997</v>
      </c>
      <c r="J40" s="491">
        <v>423.56705000000005</v>
      </c>
      <c r="K40" s="491">
        <v>374.42366615999993</v>
      </c>
      <c r="L40" s="491">
        <v>354.45068865162131</v>
      </c>
      <c r="M40" s="491">
        <v>324.12744834658776</v>
      </c>
      <c r="N40" s="491">
        <v>285.73377664964715</v>
      </c>
      <c r="O40" s="491">
        <v>235.01765431908842</v>
      </c>
      <c r="P40" s="491">
        <v>219.48336701922187</v>
      </c>
      <c r="Q40" s="491">
        <v>282.47737710256479</v>
      </c>
      <c r="R40" s="491">
        <v>243.30458102832236</v>
      </c>
      <c r="S40" s="491">
        <v>269.13730592029697</v>
      </c>
      <c r="T40" s="491">
        <v>229.69022426057683</v>
      </c>
      <c r="U40" s="491">
        <v>191.46889054637202</v>
      </c>
      <c r="V40" s="491">
        <v>209.15144460561291</v>
      </c>
      <c r="W40" s="491">
        <v>257.8712382177913</v>
      </c>
      <c r="X40" s="491">
        <v>285.6044363456574</v>
      </c>
      <c r="Y40" s="491">
        <v>411.3209468623138</v>
      </c>
      <c r="Z40" s="491">
        <v>401.13004919254888</v>
      </c>
      <c r="AA40" s="491">
        <v>398.62028321447872</v>
      </c>
      <c r="AB40" s="491">
        <v>416.35626737337031</v>
      </c>
      <c r="AC40" s="491">
        <v>422.15315314505892</v>
      </c>
      <c r="AD40" s="491">
        <v>371.42742861783245</v>
      </c>
      <c r="AE40" s="489">
        <v>389.0246561812761</v>
      </c>
      <c r="AF40" s="489">
        <v>588.097259142138</v>
      </c>
      <c r="AG40" s="489">
        <v>619.50456455984727</v>
      </c>
      <c r="AH40" s="489">
        <v>608.06501401889705</v>
      </c>
      <c r="AI40" s="489">
        <v>580.96932548275004</v>
      </c>
      <c r="AJ40" s="489">
        <v>548.54575290161461</v>
      </c>
      <c r="AK40" s="489">
        <v>502.44576055544422</v>
      </c>
      <c r="AL40" s="489">
        <v>489.94726230204924</v>
      </c>
      <c r="AM40" s="489">
        <v>422.29111800555575</v>
      </c>
      <c r="AN40" s="489">
        <v>502.21155294054677</v>
      </c>
      <c r="AO40" s="489">
        <v>436.83555525191463</v>
      </c>
    </row>
    <row r="41" spans="1:41" s="175" customFormat="1" x14ac:dyDescent="0.2">
      <c r="A41" s="2" t="s">
        <v>5</v>
      </c>
      <c r="M41" s="487"/>
      <c r="N41" s="487"/>
      <c r="O41" s="174"/>
      <c r="P41" s="174"/>
      <c r="Q41" s="174"/>
      <c r="R41" s="174"/>
      <c r="S41" s="174"/>
      <c r="T41" s="174"/>
      <c r="U41" s="174"/>
      <c r="V41" s="176"/>
      <c r="W41" s="176"/>
      <c r="X41" s="176"/>
      <c r="Y41" s="176"/>
      <c r="Z41" s="176"/>
      <c r="AA41" s="491"/>
      <c r="AB41" s="491"/>
      <c r="AC41" s="491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  <c r="AN41" s="491"/>
      <c r="AO41" s="491"/>
    </row>
    <row r="42" spans="1:41" s="175" customFormat="1" x14ac:dyDescent="0.2">
      <c r="B42" s="41" t="s">
        <v>4</v>
      </c>
      <c r="C42" s="486">
        <v>50.467030000000001</v>
      </c>
      <c r="D42" s="486">
        <v>46.258930000000007</v>
      </c>
      <c r="E42" s="486">
        <v>45.923490000000001</v>
      </c>
      <c r="F42" s="486">
        <v>46.102749999999993</v>
      </c>
      <c r="G42" s="486">
        <v>45.355589999999999</v>
      </c>
      <c r="H42" s="486">
        <v>50.822749999999999</v>
      </c>
      <c r="I42" s="486">
        <v>44.329150000000006</v>
      </c>
      <c r="J42" s="486">
        <v>40.892749999999999</v>
      </c>
      <c r="K42" s="486">
        <v>48.243187999999996</v>
      </c>
      <c r="L42" s="486">
        <v>38.300631764705884</v>
      </c>
      <c r="M42" s="487">
        <v>41.63974498999999</v>
      </c>
      <c r="N42" s="487">
        <v>40.059967766299998</v>
      </c>
      <c r="O42" s="487">
        <v>32.785071020000004</v>
      </c>
      <c r="P42" s="487">
        <v>34.931513880000004</v>
      </c>
      <c r="Q42" s="487">
        <v>42.040829949999988</v>
      </c>
      <c r="R42" s="487">
        <v>37.312610358200004</v>
      </c>
      <c r="S42" s="487">
        <v>36.612292154949998</v>
      </c>
      <c r="T42" s="487">
        <v>41.416394499999996</v>
      </c>
      <c r="U42" s="487">
        <v>47.057315003499987</v>
      </c>
      <c r="V42" s="176">
        <v>52.466500000000003</v>
      </c>
      <c r="W42" s="176">
        <v>68.55</v>
      </c>
      <c r="X42" s="176">
        <v>67.506999999999991</v>
      </c>
      <c r="Y42" s="176">
        <v>83.120286108300945</v>
      </c>
      <c r="Z42" s="176">
        <v>93.963931979948029</v>
      </c>
      <c r="AA42" s="176">
        <v>98.543075458130247</v>
      </c>
      <c r="AB42" s="176">
        <v>95.741481297393008</v>
      </c>
      <c r="AC42" s="487">
        <v>101.85903135736378</v>
      </c>
      <c r="AD42" s="487">
        <v>94.842790719332072</v>
      </c>
      <c r="AE42" s="487">
        <v>93.888453977475621</v>
      </c>
      <c r="AF42" s="487">
        <v>104.37395682318011</v>
      </c>
      <c r="AG42" s="487">
        <v>115.49389163683418</v>
      </c>
      <c r="AH42" s="487">
        <v>120.32653361594033</v>
      </c>
      <c r="AI42" s="487">
        <v>127.42042656421573</v>
      </c>
      <c r="AJ42" s="487">
        <v>140.7104675824009</v>
      </c>
      <c r="AK42" s="487">
        <v>143.52424207246469</v>
      </c>
      <c r="AL42" s="487">
        <v>123.29894998899628</v>
      </c>
      <c r="AM42" s="487">
        <v>114.61413345342625</v>
      </c>
      <c r="AN42" s="487">
        <v>119.14335713727168</v>
      </c>
      <c r="AO42" s="487">
        <v>106.43294128328121</v>
      </c>
    </row>
    <row r="43" spans="1:41" s="175" customFormat="1" x14ac:dyDescent="0.2">
      <c r="B43" s="41" t="s">
        <v>3</v>
      </c>
      <c r="C43" s="486">
        <v>34.399430000000002</v>
      </c>
      <c r="D43" s="486">
        <v>34.756599999999999</v>
      </c>
      <c r="E43" s="486">
        <v>31.633070000000004</v>
      </c>
      <c r="F43" s="486">
        <v>32.107730000000004</v>
      </c>
      <c r="G43" s="486">
        <v>31.571040000000004</v>
      </c>
      <c r="H43" s="486">
        <v>28.449200000000001</v>
      </c>
      <c r="I43" s="486">
        <v>27.097379999999998</v>
      </c>
      <c r="J43" s="486">
        <v>19.690255999999998</v>
      </c>
      <c r="K43" s="486">
        <v>15.151722111722547</v>
      </c>
      <c r="L43" s="486">
        <v>12.547606400000001</v>
      </c>
      <c r="M43" s="487">
        <v>12.198521587158423</v>
      </c>
      <c r="N43" s="487">
        <v>13.166731731520668</v>
      </c>
      <c r="O43" s="487">
        <v>10.137686642</v>
      </c>
      <c r="P43" s="487">
        <v>12.82623647</v>
      </c>
      <c r="Q43" s="487">
        <v>10.982986382</v>
      </c>
      <c r="R43" s="487">
        <v>9.7890149750000006</v>
      </c>
      <c r="S43" s="487">
        <v>7.7441128986999983</v>
      </c>
      <c r="T43" s="487">
        <v>7.332340287500001</v>
      </c>
      <c r="U43" s="487">
        <v>8.4975536786999992</v>
      </c>
      <c r="V43" s="176">
        <v>9.9663839999999997</v>
      </c>
      <c r="W43" s="176">
        <v>12.151999999999997</v>
      </c>
      <c r="X43" s="176">
        <v>12.219999999999999</v>
      </c>
      <c r="Y43" s="176">
        <v>14.791723000000003</v>
      </c>
      <c r="Z43" s="176">
        <v>15.528912074920754</v>
      </c>
      <c r="AA43" s="176">
        <v>15.641523691869686</v>
      </c>
      <c r="AB43" s="176">
        <v>15.926533100088667</v>
      </c>
      <c r="AC43" s="487">
        <v>15.545746029397389</v>
      </c>
      <c r="AD43" s="487">
        <v>15.577661545115689</v>
      </c>
      <c r="AE43" s="487">
        <v>14.569207584143804</v>
      </c>
      <c r="AF43" s="487">
        <v>17.765036828095536</v>
      </c>
      <c r="AG43" s="487">
        <v>17.242078878844296</v>
      </c>
      <c r="AH43" s="487">
        <v>16.104223390219573</v>
      </c>
      <c r="AI43" s="487">
        <v>16.489790491895846</v>
      </c>
      <c r="AJ43" s="487">
        <v>15.798637554427698</v>
      </c>
      <c r="AK43" s="487">
        <v>17.332381892910131</v>
      </c>
      <c r="AL43" s="487">
        <v>15.037905475183369</v>
      </c>
      <c r="AM43" s="487">
        <v>15.693883966318337</v>
      </c>
      <c r="AN43" s="487">
        <v>16.342991205165177</v>
      </c>
      <c r="AO43" s="487">
        <v>15.952528137888018</v>
      </c>
    </row>
    <row r="44" spans="1:41" s="175" customFormat="1" x14ac:dyDescent="0.2">
      <c r="B44" s="41" t="s">
        <v>2</v>
      </c>
      <c r="C44" s="486">
        <v>19.813000000000002</v>
      </c>
      <c r="D44" s="486">
        <v>23.248999999999999</v>
      </c>
      <c r="E44" s="486">
        <v>16.216000000000001</v>
      </c>
      <c r="F44" s="486">
        <v>19.053000000000001</v>
      </c>
      <c r="G44" s="486">
        <v>17.612999999999996</v>
      </c>
      <c r="H44" s="486">
        <v>16.417999999999999</v>
      </c>
      <c r="I44" s="486">
        <v>22.815999999999999</v>
      </c>
      <c r="J44" s="486">
        <v>24.969343999999996</v>
      </c>
      <c r="K44" s="486">
        <v>22.052880000000002</v>
      </c>
      <c r="L44" s="486">
        <v>18.993871599999999</v>
      </c>
      <c r="M44" s="487">
        <v>16.659828129483071</v>
      </c>
      <c r="N44" s="487">
        <v>22.112893092214865</v>
      </c>
      <c r="O44" s="487">
        <v>10.746385249999999</v>
      </c>
      <c r="P44" s="487">
        <v>7.5347784406000002</v>
      </c>
      <c r="Q44" s="487">
        <v>8.3640656419999999</v>
      </c>
      <c r="R44" s="487">
        <v>12.320383505000001</v>
      </c>
      <c r="S44" s="487">
        <v>15.360894100000003</v>
      </c>
      <c r="T44" s="487">
        <v>12.995177000000002</v>
      </c>
      <c r="U44" s="487">
        <v>19.061656223914021</v>
      </c>
      <c r="V44" s="176">
        <v>18.156280400000007</v>
      </c>
      <c r="W44" s="176">
        <v>19.651900000000012</v>
      </c>
      <c r="X44" s="176">
        <v>15.555100000000003</v>
      </c>
      <c r="Y44" s="176">
        <v>12.320650852039876</v>
      </c>
      <c r="Z44" s="176">
        <v>13.688622879100659</v>
      </c>
      <c r="AA44" s="176">
        <v>15.810750489369985</v>
      </c>
      <c r="AB44" s="176">
        <v>17.71758964935788</v>
      </c>
      <c r="AC44" s="487">
        <v>12.058728114571561</v>
      </c>
      <c r="AD44" s="487">
        <v>12.027847697998672</v>
      </c>
      <c r="AE44" s="487">
        <v>16.98602185047455</v>
      </c>
      <c r="AF44" s="487">
        <v>12.698126779793963</v>
      </c>
      <c r="AG44" s="487">
        <v>15.223786886347735</v>
      </c>
      <c r="AH44" s="487">
        <v>12.237763477449395</v>
      </c>
      <c r="AI44" s="487">
        <v>14.11735178103339</v>
      </c>
      <c r="AJ44" s="487">
        <v>15.140649680211638</v>
      </c>
      <c r="AK44" s="487">
        <v>14.042477216943716</v>
      </c>
      <c r="AL44" s="487">
        <v>16.375418809170096</v>
      </c>
      <c r="AM44" s="487">
        <v>12.995248624355908</v>
      </c>
      <c r="AN44" s="487">
        <v>14.878256509300197</v>
      </c>
      <c r="AO44" s="487">
        <v>15.32604099617447</v>
      </c>
    </row>
    <row r="45" spans="1:41" s="175" customFormat="1" x14ac:dyDescent="0.2">
      <c r="B45" s="41" t="s">
        <v>1</v>
      </c>
      <c r="C45" s="486">
        <v>13.724</v>
      </c>
      <c r="D45" s="486">
        <v>11.337</v>
      </c>
      <c r="E45" s="486">
        <v>10.765000000000001</v>
      </c>
      <c r="F45" s="486">
        <v>9.4760000000000009</v>
      </c>
      <c r="G45" s="486">
        <v>7.5880000000000001</v>
      </c>
      <c r="H45" s="486">
        <v>6.7229999999999999</v>
      </c>
      <c r="I45" s="486">
        <v>7.9240000000000004</v>
      </c>
      <c r="J45" s="486">
        <v>8.5116039999999984</v>
      </c>
      <c r="K45" s="486">
        <v>7.5941407667698657</v>
      </c>
      <c r="L45" s="486">
        <v>6.8120675019430053</v>
      </c>
      <c r="M45" s="487">
        <v>8.6617387831412103</v>
      </c>
      <c r="N45" s="487">
        <v>8.0990556614453766</v>
      </c>
      <c r="O45" s="487">
        <v>6.9504869299854439</v>
      </c>
      <c r="P45" s="487">
        <v>5.5485630756183744</v>
      </c>
      <c r="Q45" s="487">
        <v>5.7757625759325402</v>
      </c>
      <c r="R45" s="487">
        <v>6.2272203081632647</v>
      </c>
      <c r="S45" s="487">
        <v>4.8574330489130437</v>
      </c>
      <c r="T45" s="487">
        <v>5.3098616655316739</v>
      </c>
      <c r="U45" s="487">
        <v>5.2454909531914886</v>
      </c>
      <c r="V45" s="176">
        <v>5.3766429999999996</v>
      </c>
      <c r="W45" s="176">
        <v>5.0980299999999996</v>
      </c>
      <c r="X45" s="176">
        <v>6.04148</v>
      </c>
      <c r="Y45" s="176">
        <v>7.8308248714507922</v>
      </c>
      <c r="Z45" s="176">
        <v>7.7644175427094639</v>
      </c>
      <c r="AA45" s="176">
        <v>8.8819773347075817</v>
      </c>
      <c r="AB45" s="176">
        <v>8.8963445677572288</v>
      </c>
      <c r="AC45" s="487">
        <v>7.6820762183390663</v>
      </c>
      <c r="AD45" s="487">
        <v>7.5363287022211063</v>
      </c>
      <c r="AE45" s="487">
        <v>7.9842302019328777</v>
      </c>
      <c r="AF45" s="487">
        <v>7.8763355600957219</v>
      </c>
      <c r="AG45" s="487">
        <v>9.3515625508601339</v>
      </c>
      <c r="AH45" s="487">
        <v>8.3185081279582196</v>
      </c>
      <c r="AI45" s="487">
        <v>10.703461479825801</v>
      </c>
      <c r="AJ45" s="487">
        <v>10.396981548118646</v>
      </c>
      <c r="AK45" s="487">
        <v>10.597193871627281</v>
      </c>
      <c r="AL45" s="487">
        <v>12.292007115244028</v>
      </c>
      <c r="AM45" s="487">
        <v>7.0285890779935816</v>
      </c>
      <c r="AN45" s="487">
        <v>5.3209935963164758</v>
      </c>
      <c r="AO45" s="487">
        <v>5.4042866357594956</v>
      </c>
    </row>
    <row r="46" spans="1:41" s="175" customFormat="1" x14ac:dyDescent="0.2">
      <c r="B46" s="41" t="s">
        <v>518</v>
      </c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7"/>
      <c r="N46" s="487"/>
      <c r="O46" s="487"/>
      <c r="P46" s="487"/>
      <c r="Q46" s="487"/>
      <c r="R46" s="487"/>
      <c r="S46" s="487"/>
      <c r="T46" s="487"/>
      <c r="U46" s="487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487"/>
      <c r="AH46" s="487"/>
      <c r="AI46" s="487"/>
      <c r="AJ46" s="487"/>
      <c r="AK46" s="487"/>
      <c r="AL46" s="487"/>
      <c r="AM46" s="487">
        <v>4.3380000000000001</v>
      </c>
      <c r="AN46" s="487">
        <v>4.9000000000000004</v>
      </c>
      <c r="AO46" s="487">
        <v>4.75</v>
      </c>
    </row>
    <row r="47" spans="1:41" s="175" customFormat="1" x14ac:dyDescent="0.2">
      <c r="A47" s="39" t="s">
        <v>376</v>
      </c>
      <c r="C47" s="491">
        <v>118.40346000000001</v>
      </c>
      <c r="D47" s="491">
        <v>115.60153000000001</v>
      </c>
      <c r="E47" s="491">
        <v>104.53756</v>
      </c>
      <c r="F47" s="491">
        <v>106.73947999999999</v>
      </c>
      <c r="G47" s="491">
        <v>102.12763</v>
      </c>
      <c r="H47" s="491">
        <v>102.41295000000001</v>
      </c>
      <c r="I47" s="491">
        <v>102.16653000000001</v>
      </c>
      <c r="J47" s="491">
        <v>94.063953999999995</v>
      </c>
      <c r="K47" s="491">
        <v>93.041930878492423</v>
      </c>
      <c r="L47" s="491">
        <v>76.654177266648887</v>
      </c>
      <c r="M47" s="491">
        <v>79.159833489782699</v>
      </c>
      <c r="N47" s="491">
        <v>83.438648251480913</v>
      </c>
      <c r="O47" s="491">
        <v>60.619629841985443</v>
      </c>
      <c r="P47" s="491">
        <v>60.841091866218378</v>
      </c>
      <c r="Q47" s="491">
        <v>67.163644549932528</v>
      </c>
      <c r="R47" s="491">
        <v>65.649229146363268</v>
      </c>
      <c r="S47" s="491">
        <v>64.574732202563041</v>
      </c>
      <c r="T47" s="491">
        <v>67.053773453031667</v>
      </c>
      <c r="U47" s="491">
        <v>79.862015859305501</v>
      </c>
      <c r="V47" s="491">
        <v>85.965807400000017</v>
      </c>
      <c r="W47" s="491">
        <v>105.45193</v>
      </c>
      <c r="X47" s="491">
        <v>101.32357999999999</v>
      </c>
      <c r="Y47" s="491">
        <v>118.06348483179161</v>
      </c>
      <c r="Z47" s="491">
        <v>130.94588447667891</v>
      </c>
      <c r="AA47" s="491">
        <v>138.8773269740775</v>
      </c>
      <c r="AB47" s="491">
        <v>138.28194861459679</v>
      </c>
      <c r="AC47" s="489">
        <v>137.14558171967178</v>
      </c>
      <c r="AD47" s="489">
        <v>129.98462866466753</v>
      </c>
      <c r="AE47" s="489">
        <v>133.42791361402686</v>
      </c>
      <c r="AF47" s="489">
        <v>142.71345599116532</v>
      </c>
      <c r="AG47" s="489">
        <v>157.31131995288635</v>
      </c>
      <c r="AH47" s="489">
        <v>156.98702861156752</v>
      </c>
      <c r="AI47" s="489">
        <v>168.73103031697076</v>
      </c>
      <c r="AJ47" s="489">
        <v>182.04673636515886</v>
      </c>
      <c r="AK47" s="489">
        <v>185.4962950539458</v>
      </c>
      <c r="AL47" s="489">
        <v>167.00428138859377</v>
      </c>
      <c r="AM47" s="489">
        <v>154.66985512209405</v>
      </c>
      <c r="AN47" s="489">
        <v>160.58559844805353</v>
      </c>
      <c r="AO47" s="489">
        <v>147.86579705310319</v>
      </c>
    </row>
    <row r="48" spans="1:41" s="175" customFormat="1" x14ac:dyDescent="0.2">
      <c r="A48" s="2"/>
      <c r="E48" s="490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  <c r="T48" s="490"/>
      <c r="U48" s="490"/>
      <c r="V48" s="490"/>
      <c r="W48" s="490"/>
      <c r="X48" s="490"/>
      <c r="Y48" s="490"/>
      <c r="Z48" s="490"/>
      <c r="AA48" s="488"/>
      <c r="AB48" s="488"/>
      <c r="AC48" s="488"/>
      <c r="AD48" s="488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9"/>
    </row>
    <row r="49" spans="1:41" s="175" customFormat="1" ht="13.5" thickBot="1" x14ac:dyDescent="0.25">
      <c r="A49" s="116" t="s">
        <v>0</v>
      </c>
      <c r="B49" s="696"/>
      <c r="C49" s="697">
        <v>490.39546000000001</v>
      </c>
      <c r="D49" s="697">
        <v>485.46353000000005</v>
      </c>
      <c r="E49" s="697">
        <v>481.10055999999997</v>
      </c>
      <c r="F49" s="697">
        <v>435.62448000000006</v>
      </c>
      <c r="G49" s="697">
        <v>588.64762999999994</v>
      </c>
      <c r="H49" s="697">
        <v>484.14495000000005</v>
      </c>
      <c r="I49" s="697">
        <v>508.06452999999999</v>
      </c>
      <c r="J49" s="697">
        <v>517.63100400000008</v>
      </c>
      <c r="K49" s="697">
        <v>467.46559703849232</v>
      </c>
      <c r="L49" s="697">
        <v>431.10486591827021</v>
      </c>
      <c r="M49" s="697">
        <v>403.28728183637043</v>
      </c>
      <c r="N49" s="697">
        <v>369.17242490112807</v>
      </c>
      <c r="O49" s="697">
        <v>295.63728416107386</v>
      </c>
      <c r="P49" s="697">
        <v>280.32445888544027</v>
      </c>
      <c r="Q49" s="697">
        <v>349.64102165249733</v>
      </c>
      <c r="R49" s="697">
        <v>308.9538101746856</v>
      </c>
      <c r="S49" s="697">
        <v>333.71203812286001</v>
      </c>
      <c r="T49" s="697">
        <v>296.74399771360851</v>
      </c>
      <c r="U49" s="697">
        <v>271.33090640567752</v>
      </c>
      <c r="V49" s="697">
        <v>295.11725200561295</v>
      </c>
      <c r="W49" s="697">
        <v>363.32316821779131</v>
      </c>
      <c r="X49" s="697">
        <v>386.9280163456574</v>
      </c>
      <c r="Y49" s="697">
        <v>529.38443169410539</v>
      </c>
      <c r="Z49" s="697">
        <v>532.07593366922777</v>
      </c>
      <c r="AA49" s="697">
        <v>537.49761018855622</v>
      </c>
      <c r="AB49" s="697">
        <v>554.6382159879671</v>
      </c>
      <c r="AC49" s="698">
        <v>559.2987348647307</v>
      </c>
      <c r="AD49" s="698">
        <v>501.41205728249997</v>
      </c>
      <c r="AE49" s="698">
        <v>522.45256979530291</v>
      </c>
      <c r="AF49" s="698">
        <v>730.81071513330335</v>
      </c>
      <c r="AG49" s="698">
        <v>776.81588451273365</v>
      </c>
      <c r="AH49" s="698">
        <v>765.0520426304646</v>
      </c>
      <c r="AI49" s="698">
        <v>749.7003557997208</v>
      </c>
      <c r="AJ49" s="698">
        <v>730.59248926677344</v>
      </c>
      <c r="AK49" s="698">
        <v>687.94205560939008</v>
      </c>
      <c r="AL49" s="698">
        <v>656.95154369064301</v>
      </c>
      <c r="AM49" s="698">
        <v>576.96097312764982</v>
      </c>
      <c r="AN49" s="698">
        <v>662.79715138860024</v>
      </c>
      <c r="AO49" s="698">
        <v>584.70135230501785</v>
      </c>
    </row>
    <row r="50" spans="1:41" s="175" customFormat="1" x14ac:dyDescent="0.2">
      <c r="A50" s="42" t="s">
        <v>40</v>
      </c>
      <c r="V50" s="248"/>
      <c r="W50" s="174"/>
      <c r="X50" s="177"/>
      <c r="AH50" s="35"/>
    </row>
    <row r="51" spans="1:41" s="175" customFormat="1" x14ac:dyDescent="0.2">
      <c r="A51" s="318" t="s">
        <v>388</v>
      </c>
      <c r="B51" s="72"/>
      <c r="V51" s="248"/>
      <c r="W51" s="174"/>
      <c r="X51" s="174"/>
      <c r="AH51" s="35"/>
    </row>
    <row r="52" spans="1:41" s="175" customFormat="1" x14ac:dyDescent="0.2">
      <c r="A52" s="175" t="s">
        <v>534</v>
      </c>
      <c r="B52" s="55"/>
      <c r="S52" s="249"/>
      <c r="T52" s="249"/>
      <c r="U52" s="249"/>
      <c r="V52" s="249"/>
      <c r="W52" s="176"/>
      <c r="X52" s="176"/>
      <c r="Y52" s="249"/>
      <c r="Z52" s="249"/>
      <c r="AA52" s="249"/>
      <c r="AB52" s="249"/>
      <c r="AC52" s="249"/>
      <c r="AD52" s="249"/>
      <c r="AE52" s="249"/>
      <c r="AF52" s="249"/>
      <c r="AH52" s="35"/>
    </row>
    <row r="53" spans="1:41" s="175" customFormat="1" x14ac:dyDescent="0.2">
      <c r="A53" s="227"/>
      <c r="B53" s="227"/>
      <c r="V53" s="249"/>
      <c r="W53" s="174"/>
      <c r="X53" s="174"/>
      <c r="AH53" s="35"/>
    </row>
    <row r="54" spans="1:41" s="1" customFormat="1" x14ac:dyDescent="0.2"/>
    <row r="60" spans="1:41" s="175" customForma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41" s="175" customForma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</sheetData>
  <hyperlinks>
    <hyperlink ref="AN1" r:id="rId1" display="lisa.brown@defra.gsi.gov.uk " xr:uid="{6B9DF573-F3AD-4A04-B821-AF5A4619B534}"/>
  </hyperlinks>
  <pageMargins left="0.39370078740157483" right="0.39370078740157483" top="0.51181102362204722" bottom="0.51181102362204722" header="0.31496062992125984" footer="0.31496062992125984"/>
  <pageSetup paperSize="9" fitToWidth="0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97F85"/>
  </sheetPr>
  <dimension ref="A1:BD68"/>
  <sheetViews>
    <sheetView showGridLines="0" zoomScaleNormal="100" workbookViewId="0">
      <pane xSplit="2" ySplit="6" topLeftCell="AB44" activePane="bottomRight" state="frozen"/>
      <selection activeCell="C6" sqref="C6"/>
      <selection pane="topRight" activeCell="C6" sqref="C6"/>
      <selection pane="bottomLeft" activeCell="C6" sqref="C6"/>
      <selection pane="bottomRight" activeCell="AM1" sqref="AM1"/>
    </sheetView>
  </sheetViews>
  <sheetFormatPr defaultColWidth="7.109375" defaultRowHeight="12.75" x14ac:dyDescent="0.2"/>
  <cols>
    <col min="1" max="1" width="11.5546875" style="13" customWidth="1"/>
    <col min="2" max="2" width="22.109375" style="13" customWidth="1"/>
    <col min="3" max="3" width="6.109375" style="13" customWidth="1"/>
    <col min="4" max="4" width="9.44140625" style="13" bestFit="1" customWidth="1"/>
    <col min="5" max="29" width="7.5546875" style="13" customWidth="1"/>
    <col min="30" max="35" width="7.109375" style="13"/>
    <col min="36" max="36" width="7.109375" style="13" customWidth="1"/>
    <col min="37" max="16384" width="7.109375" style="13"/>
  </cols>
  <sheetData>
    <row r="1" spans="1:56" x14ac:dyDescent="0.2">
      <c r="A1" s="42" t="s">
        <v>43</v>
      </c>
      <c r="AL1" s="220" t="s">
        <v>432</v>
      </c>
      <c r="AM1" s="324" t="str">
        <f>'Notes and Contact Details'!$D$14</f>
        <v>crops-statistics@defra.gov.uk</v>
      </c>
    </row>
    <row r="2" spans="1:56" x14ac:dyDescent="0.2">
      <c r="A2" s="54" t="s">
        <v>72</v>
      </c>
    </row>
    <row r="3" spans="1:56" ht="13.5" thickBot="1" x14ac:dyDescent="0.25">
      <c r="A3" s="42" t="s">
        <v>42</v>
      </c>
      <c r="B3" s="250"/>
      <c r="C3" s="22"/>
      <c r="T3" s="207"/>
      <c r="U3" s="207"/>
      <c r="V3" s="207"/>
      <c r="W3" s="207"/>
      <c r="X3" s="207"/>
      <c r="Y3" s="207"/>
    </row>
    <row r="4" spans="1:56" x14ac:dyDescent="0.2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</row>
    <row r="5" spans="1:56" x14ac:dyDescent="0.2">
      <c r="A5" s="344"/>
      <c r="B5" s="345" t="s">
        <v>36</v>
      </c>
      <c r="C5" s="346">
        <v>1985</v>
      </c>
      <c r="D5" s="346">
        <v>1986</v>
      </c>
      <c r="E5" s="346">
        <v>1987</v>
      </c>
      <c r="F5" s="346">
        <v>1988</v>
      </c>
      <c r="G5" s="346">
        <v>1989</v>
      </c>
      <c r="H5" s="346">
        <v>1990</v>
      </c>
      <c r="I5" s="346">
        <v>1991</v>
      </c>
      <c r="J5" s="346">
        <v>1992</v>
      </c>
      <c r="K5" s="346">
        <v>1993</v>
      </c>
      <c r="L5" s="346">
        <v>1994</v>
      </c>
      <c r="M5" s="346">
        <v>1995</v>
      </c>
      <c r="N5" s="346">
        <v>1996</v>
      </c>
      <c r="O5" s="346">
        <v>1997</v>
      </c>
      <c r="P5" s="346">
        <v>1998</v>
      </c>
      <c r="Q5" s="346">
        <v>1999</v>
      </c>
      <c r="R5" s="346">
        <v>2000</v>
      </c>
      <c r="S5" s="346">
        <v>2001</v>
      </c>
      <c r="T5" s="346">
        <v>2002</v>
      </c>
      <c r="U5" s="346">
        <v>2003</v>
      </c>
      <c r="V5" s="346">
        <v>2004</v>
      </c>
      <c r="W5" s="346">
        <v>2005</v>
      </c>
      <c r="X5" s="346">
        <v>2006</v>
      </c>
      <c r="Y5" s="346">
        <v>2007</v>
      </c>
      <c r="Z5" s="346">
        <v>2008</v>
      </c>
      <c r="AA5" s="346">
        <v>2009</v>
      </c>
      <c r="AB5" s="346">
        <v>2010</v>
      </c>
      <c r="AC5" s="346">
        <v>2011</v>
      </c>
      <c r="AD5" s="346">
        <v>2012</v>
      </c>
      <c r="AE5" s="346">
        <v>2013</v>
      </c>
      <c r="AF5" s="346">
        <v>2014</v>
      </c>
      <c r="AG5" s="346">
        <v>2015</v>
      </c>
      <c r="AH5" s="346">
        <v>2016</v>
      </c>
      <c r="AI5" s="346">
        <v>2017</v>
      </c>
      <c r="AJ5" s="346">
        <v>2018</v>
      </c>
      <c r="AK5" s="346">
        <v>2019</v>
      </c>
      <c r="AL5" s="346">
        <v>2020</v>
      </c>
      <c r="AM5" s="346">
        <v>2021</v>
      </c>
      <c r="AN5" s="346">
        <v>2022</v>
      </c>
      <c r="AO5" s="346">
        <v>2023</v>
      </c>
    </row>
    <row r="6" spans="1:56" ht="13.5" thickBot="1" x14ac:dyDescent="0.25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  <c r="N6" s="347"/>
      <c r="O6" s="347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 t="s">
        <v>35</v>
      </c>
      <c r="AA6" s="349"/>
      <c r="AB6" s="349"/>
      <c r="AC6" s="349"/>
      <c r="AD6" s="349"/>
      <c r="AE6" s="349"/>
      <c r="AF6" s="349"/>
      <c r="AG6" s="349"/>
      <c r="AH6" s="350"/>
      <c r="AI6" s="349"/>
      <c r="AJ6" s="350"/>
      <c r="AK6" s="350"/>
      <c r="AL6" s="350"/>
      <c r="AM6" s="350"/>
      <c r="AN6" s="350"/>
      <c r="AO6" s="350"/>
    </row>
    <row r="7" spans="1:56" x14ac:dyDescent="0.2">
      <c r="A7" s="54" t="s">
        <v>34</v>
      </c>
      <c r="M7" s="24"/>
      <c r="N7" s="24"/>
      <c r="O7" s="24"/>
      <c r="P7" s="24"/>
      <c r="Q7" s="24"/>
      <c r="R7" s="24"/>
      <c r="S7" s="24"/>
    </row>
    <row r="8" spans="1:56" x14ac:dyDescent="0.2">
      <c r="A8" s="230" t="s">
        <v>33</v>
      </c>
      <c r="M8" s="24"/>
      <c r="N8" s="24"/>
      <c r="O8" s="24"/>
      <c r="P8" s="24"/>
      <c r="Q8" s="24"/>
      <c r="R8" s="24"/>
      <c r="S8" s="24"/>
    </row>
    <row r="9" spans="1:56" x14ac:dyDescent="0.2">
      <c r="B9" s="229" t="s">
        <v>32</v>
      </c>
      <c r="C9" s="27">
        <v>32.828000000000003</v>
      </c>
      <c r="D9" s="27">
        <v>33.146000000000001</v>
      </c>
      <c r="E9" s="27">
        <v>36.978999999999999</v>
      </c>
      <c r="F9" s="29">
        <v>35.241</v>
      </c>
      <c r="G9" s="29">
        <v>54.077096120363883</v>
      </c>
      <c r="H9" s="29">
        <v>60.838000000000001</v>
      </c>
      <c r="I9" s="29">
        <v>54.8601158001145</v>
      </c>
      <c r="J9" s="29">
        <v>44.500903296822742</v>
      </c>
      <c r="K9" s="29">
        <v>37.270865246471232</v>
      </c>
      <c r="L9" s="29">
        <v>41.646245006930094</v>
      </c>
      <c r="M9" s="6">
        <v>40.58780086258642</v>
      </c>
      <c r="N9" s="6">
        <v>37.591862022331092</v>
      </c>
      <c r="O9" s="6">
        <v>34.783187162888908</v>
      </c>
      <c r="P9" s="6">
        <v>24.101776266302597</v>
      </c>
      <c r="Q9" s="6">
        <v>32.995479466570785</v>
      </c>
      <c r="R9" s="6">
        <v>19.550071079210181</v>
      </c>
      <c r="S9" s="6">
        <v>23.670714934966622</v>
      </c>
      <c r="T9" s="6">
        <v>17.93205297748322</v>
      </c>
      <c r="U9" s="6">
        <v>17.577720742200533</v>
      </c>
      <c r="V9" s="6">
        <v>21.172297844773507</v>
      </c>
      <c r="W9" s="6">
        <v>30.808806959893115</v>
      </c>
      <c r="X9" s="6">
        <v>32.890690714463751</v>
      </c>
      <c r="Y9" s="6">
        <v>25.477823401446717</v>
      </c>
      <c r="Z9" s="6">
        <v>35.026764187305574</v>
      </c>
      <c r="AA9" s="6">
        <v>31.320574601129515</v>
      </c>
      <c r="AB9" s="6">
        <v>29.03952631987061</v>
      </c>
      <c r="AC9" s="6">
        <v>29.422437956440994</v>
      </c>
      <c r="AD9" s="6">
        <v>24.399149868680553</v>
      </c>
      <c r="AE9" s="6">
        <v>24.070426238488029</v>
      </c>
      <c r="AF9" s="6">
        <v>23.694598279178454</v>
      </c>
      <c r="AG9" s="6">
        <v>24.328558137904366</v>
      </c>
      <c r="AH9" s="6">
        <v>24.629377436321413</v>
      </c>
      <c r="AI9" s="6">
        <v>21.228310656514193</v>
      </c>
      <c r="AJ9" s="6">
        <v>23.130881297270104</v>
      </c>
      <c r="AK9" s="6">
        <v>22.934696324163269</v>
      </c>
      <c r="AL9" s="6">
        <v>20.307899784675939</v>
      </c>
      <c r="AM9" s="6">
        <v>13.705318450957746</v>
      </c>
      <c r="AN9" s="6">
        <v>21.129860970112144</v>
      </c>
      <c r="AO9" s="6">
        <v>9.0326986489862851</v>
      </c>
      <c r="AV9" s="205"/>
      <c r="AW9" s="205"/>
      <c r="AX9" s="205"/>
      <c r="AY9" s="205"/>
      <c r="AZ9" s="205"/>
      <c r="BA9" s="205"/>
      <c r="BB9" s="205"/>
      <c r="BC9" s="205"/>
      <c r="BD9" s="205"/>
    </row>
    <row r="10" spans="1:56" x14ac:dyDescent="0.2">
      <c r="B10" s="41" t="s">
        <v>31</v>
      </c>
      <c r="C10" s="7" t="s">
        <v>11</v>
      </c>
      <c r="D10" s="7" t="s">
        <v>11</v>
      </c>
      <c r="E10" s="7" t="s">
        <v>11</v>
      </c>
      <c r="F10" s="7" t="s">
        <v>11</v>
      </c>
      <c r="G10" s="7" t="s">
        <v>11</v>
      </c>
      <c r="H10" s="7" t="s">
        <v>11</v>
      </c>
      <c r="I10" s="7" t="s">
        <v>11</v>
      </c>
      <c r="J10" s="7" t="s">
        <v>11</v>
      </c>
      <c r="K10" s="7" t="s">
        <v>11</v>
      </c>
      <c r="L10" s="7" t="s">
        <v>11</v>
      </c>
      <c r="M10" s="7" t="s">
        <v>11</v>
      </c>
      <c r="N10" s="7" t="s">
        <v>11</v>
      </c>
      <c r="O10" s="7" t="s">
        <v>11</v>
      </c>
      <c r="P10" s="7" t="s">
        <v>11</v>
      </c>
      <c r="Q10" s="7" t="s">
        <v>11</v>
      </c>
      <c r="R10" s="7" t="s">
        <v>11</v>
      </c>
      <c r="S10" s="7" t="s">
        <v>11</v>
      </c>
      <c r="T10" s="7" t="s">
        <v>11</v>
      </c>
      <c r="U10" s="7" t="s">
        <v>11</v>
      </c>
      <c r="V10" s="7" t="s">
        <v>11</v>
      </c>
      <c r="W10" s="7" t="s">
        <v>11</v>
      </c>
      <c r="X10" s="7" t="s">
        <v>11</v>
      </c>
      <c r="Y10" s="7" t="s">
        <v>11</v>
      </c>
      <c r="Z10" s="7" t="s">
        <v>11</v>
      </c>
      <c r="AA10" s="7" t="s">
        <v>11</v>
      </c>
      <c r="AB10" s="28" t="s">
        <v>11</v>
      </c>
      <c r="AC10" s="28" t="s">
        <v>11</v>
      </c>
      <c r="AD10" s="28" t="s">
        <v>11</v>
      </c>
      <c r="AE10" s="28" t="s">
        <v>11</v>
      </c>
      <c r="AF10" s="28" t="s">
        <v>11</v>
      </c>
      <c r="AG10" s="28" t="s">
        <v>11</v>
      </c>
      <c r="AH10" s="6">
        <v>40.141618129884279</v>
      </c>
      <c r="AI10" s="6">
        <v>39.715790504748263</v>
      </c>
      <c r="AJ10" s="6">
        <v>59.063293758033232</v>
      </c>
      <c r="AK10" s="6">
        <v>74.281541708110765</v>
      </c>
      <c r="AL10" s="6">
        <v>88.137547754762238</v>
      </c>
      <c r="AM10" s="6">
        <v>85.53283286641998</v>
      </c>
      <c r="AN10" s="6">
        <v>111.27774136590102</v>
      </c>
      <c r="AO10" s="6">
        <v>99.49907054018604</v>
      </c>
      <c r="AV10" s="205"/>
      <c r="AW10" s="205"/>
      <c r="AX10" s="205"/>
      <c r="AY10" s="205"/>
      <c r="AZ10" s="205"/>
      <c r="BA10" s="205"/>
      <c r="BB10" s="205"/>
      <c r="BC10" s="205"/>
      <c r="BD10" s="205"/>
    </row>
    <row r="11" spans="1:56" x14ac:dyDescent="0.2">
      <c r="B11" s="41" t="s">
        <v>30</v>
      </c>
      <c r="C11" s="7" t="s">
        <v>11</v>
      </c>
      <c r="D11" s="7" t="s">
        <v>11</v>
      </c>
      <c r="E11" s="7" t="s">
        <v>11</v>
      </c>
      <c r="F11" s="7" t="s">
        <v>11</v>
      </c>
      <c r="G11" s="7" t="s">
        <v>11</v>
      </c>
      <c r="H11" s="7" t="s">
        <v>11</v>
      </c>
      <c r="I11" s="7" t="s">
        <v>11</v>
      </c>
      <c r="J11" s="7" t="s">
        <v>11</v>
      </c>
      <c r="K11" s="7" t="s">
        <v>11</v>
      </c>
      <c r="L11" s="7" t="s">
        <v>11</v>
      </c>
      <c r="M11" s="7" t="s">
        <v>11</v>
      </c>
      <c r="N11" s="7" t="s">
        <v>11</v>
      </c>
      <c r="O11" s="7" t="s">
        <v>11</v>
      </c>
      <c r="P11" s="7" t="s">
        <v>11</v>
      </c>
      <c r="Q11" s="7" t="s">
        <v>11</v>
      </c>
      <c r="R11" s="7" t="s">
        <v>11</v>
      </c>
      <c r="S11" s="7" t="s">
        <v>11</v>
      </c>
      <c r="T11" s="7" t="s">
        <v>11</v>
      </c>
      <c r="U11" s="7" t="s">
        <v>11</v>
      </c>
      <c r="V11" s="7" t="s">
        <v>11</v>
      </c>
      <c r="W11" s="7" t="s">
        <v>11</v>
      </c>
      <c r="X11" s="7" t="s">
        <v>11</v>
      </c>
      <c r="Y11" s="7" t="s">
        <v>11</v>
      </c>
      <c r="Z11" s="7" t="s">
        <v>11</v>
      </c>
      <c r="AA11" s="7" t="s">
        <v>11</v>
      </c>
      <c r="AB11" s="28" t="s">
        <v>11</v>
      </c>
      <c r="AC11" s="28" t="s">
        <v>11</v>
      </c>
      <c r="AD11" s="28" t="s">
        <v>11</v>
      </c>
      <c r="AE11" s="28" t="s">
        <v>11</v>
      </c>
      <c r="AF11" s="28" t="s">
        <v>11</v>
      </c>
      <c r="AG11" s="28" t="s">
        <v>11</v>
      </c>
      <c r="AH11" s="6">
        <v>10.746927986273862</v>
      </c>
      <c r="AI11" s="6">
        <v>6.2967969244731403</v>
      </c>
      <c r="AJ11" s="6">
        <v>14.716336854140767</v>
      </c>
      <c r="AK11" s="6">
        <v>17.731808531340015</v>
      </c>
      <c r="AL11" s="6">
        <v>17.653027880159101</v>
      </c>
      <c r="AM11" s="6">
        <v>21.644490991106863</v>
      </c>
      <c r="AN11" s="6">
        <v>24.661055761505786</v>
      </c>
      <c r="AO11" s="6">
        <v>13.0117176266151</v>
      </c>
      <c r="AV11" s="205"/>
      <c r="AW11" s="205"/>
      <c r="AX11" s="205"/>
      <c r="AY11" s="205"/>
      <c r="AZ11" s="205"/>
      <c r="BA11" s="205"/>
      <c r="BB11" s="205"/>
      <c r="BC11" s="205"/>
      <c r="BD11" s="205"/>
    </row>
    <row r="12" spans="1:56" x14ac:dyDescent="0.2">
      <c r="B12" s="41" t="s">
        <v>535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8" t="s">
        <v>11</v>
      </c>
      <c r="AC12" s="28" t="s">
        <v>11</v>
      </c>
      <c r="AD12" s="28" t="s">
        <v>11</v>
      </c>
      <c r="AE12" s="28" t="s">
        <v>11</v>
      </c>
      <c r="AF12" s="28" t="s">
        <v>11</v>
      </c>
      <c r="AG12" s="28" t="s">
        <v>11</v>
      </c>
      <c r="AH12" s="28" t="s">
        <v>11</v>
      </c>
      <c r="AI12" s="28" t="s">
        <v>11</v>
      </c>
      <c r="AJ12" s="28" t="s">
        <v>11</v>
      </c>
      <c r="AK12" s="28" t="s">
        <v>11</v>
      </c>
      <c r="AL12" s="28" t="s">
        <v>11</v>
      </c>
      <c r="AM12" s="28" t="s">
        <v>11</v>
      </c>
      <c r="AN12" s="6">
        <v>7.0333723859658317</v>
      </c>
      <c r="AO12" s="6">
        <v>8.5889469850991507</v>
      </c>
      <c r="AV12" s="205"/>
      <c r="AW12" s="205"/>
      <c r="AX12" s="205"/>
      <c r="AY12" s="205"/>
      <c r="AZ12" s="205"/>
      <c r="BA12" s="205"/>
      <c r="BB12" s="205"/>
      <c r="BC12" s="205"/>
      <c r="BD12" s="205"/>
    </row>
    <row r="13" spans="1:56" x14ac:dyDescent="0.2">
      <c r="B13" s="41" t="s">
        <v>29</v>
      </c>
      <c r="C13" s="7" t="s">
        <v>11</v>
      </c>
      <c r="D13" s="7" t="s">
        <v>11</v>
      </c>
      <c r="E13" s="7" t="s">
        <v>11</v>
      </c>
      <c r="F13" s="7" t="s">
        <v>11</v>
      </c>
      <c r="G13" s="7" t="s">
        <v>11</v>
      </c>
      <c r="H13" s="7" t="s">
        <v>11</v>
      </c>
      <c r="I13" s="7" t="s">
        <v>11</v>
      </c>
      <c r="J13" s="7" t="s">
        <v>11</v>
      </c>
      <c r="K13" s="7" t="s">
        <v>11</v>
      </c>
      <c r="L13" s="7" t="s">
        <v>11</v>
      </c>
      <c r="M13" s="7" t="s">
        <v>11</v>
      </c>
      <c r="N13" s="7" t="s">
        <v>11</v>
      </c>
      <c r="O13" s="7" t="s">
        <v>11</v>
      </c>
      <c r="P13" s="7" t="s">
        <v>11</v>
      </c>
      <c r="Q13" s="7" t="s">
        <v>11</v>
      </c>
      <c r="R13" s="7" t="s">
        <v>11</v>
      </c>
      <c r="S13" s="7" t="s">
        <v>11</v>
      </c>
      <c r="T13" s="7" t="s">
        <v>11</v>
      </c>
      <c r="U13" s="7" t="s">
        <v>11</v>
      </c>
      <c r="V13" s="7" t="s">
        <v>11</v>
      </c>
      <c r="W13" s="7" t="s">
        <v>11</v>
      </c>
      <c r="X13" s="7" t="s">
        <v>11</v>
      </c>
      <c r="Y13" s="7" t="s">
        <v>11</v>
      </c>
      <c r="Z13" s="7" t="s">
        <v>11</v>
      </c>
      <c r="AA13" s="7" t="s">
        <v>11</v>
      </c>
      <c r="AB13" s="28" t="s">
        <v>11</v>
      </c>
      <c r="AC13" s="28" t="s">
        <v>11</v>
      </c>
      <c r="AD13" s="28" t="s">
        <v>11</v>
      </c>
      <c r="AE13" s="28" t="s">
        <v>11</v>
      </c>
      <c r="AF13" s="28" t="s">
        <v>11</v>
      </c>
      <c r="AG13" s="28" t="s">
        <v>11</v>
      </c>
      <c r="AH13" s="6">
        <v>17.857849230568842</v>
      </c>
      <c r="AI13" s="6">
        <v>22.050649205598415</v>
      </c>
      <c r="AJ13" s="6">
        <v>28.641589179072255</v>
      </c>
      <c r="AK13" s="6">
        <v>27.338325242058396</v>
      </c>
      <c r="AL13" s="6">
        <v>31.976186178127499</v>
      </c>
      <c r="AM13" s="6">
        <v>33.565487887915907</v>
      </c>
      <c r="AN13" s="6">
        <v>25.876362783046662</v>
      </c>
      <c r="AO13" s="6">
        <v>21.684653798794766</v>
      </c>
      <c r="AV13" s="205"/>
      <c r="AW13" s="205"/>
      <c r="AX13" s="205"/>
      <c r="AY13" s="205"/>
      <c r="AZ13" s="205"/>
      <c r="BA13" s="205"/>
      <c r="BB13" s="205"/>
      <c r="BC13" s="205"/>
      <c r="BD13" s="205"/>
    </row>
    <row r="14" spans="1:56" x14ac:dyDescent="0.2">
      <c r="B14" s="13" t="s">
        <v>28</v>
      </c>
      <c r="C14" s="27">
        <v>2.194</v>
      </c>
      <c r="D14" s="27">
        <v>1.905</v>
      </c>
      <c r="E14" s="27">
        <v>1.5669999999999999</v>
      </c>
      <c r="F14" s="29">
        <v>2.1980170999999999</v>
      </c>
      <c r="G14" s="29">
        <v>1.8092232622288984</v>
      </c>
      <c r="H14" s="29">
        <v>2.5437374738185348</v>
      </c>
      <c r="I14" s="29">
        <v>2.564002059804352</v>
      </c>
      <c r="J14" s="29">
        <v>1.2255122668508585</v>
      </c>
      <c r="K14" s="29">
        <v>1.5397935371473017</v>
      </c>
      <c r="L14" s="29">
        <v>2.1119850470973214</v>
      </c>
      <c r="M14" s="6">
        <v>1.8467296353016094</v>
      </c>
      <c r="N14" s="6">
        <v>1.7385436019129312</v>
      </c>
      <c r="O14" s="6">
        <v>1.987756277400418</v>
      </c>
      <c r="P14" s="6">
        <v>2.3226887302616253</v>
      </c>
      <c r="Q14" s="6">
        <v>2.1092434120380896</v>
      </c>
      <c r="R14" s="6">
        <v>1.3082250111950831</v>
      </c>
      <c r="S14" s="6">
        <v>0.98489872066603423</v>
      </c>
      <c r="T14" s="6">
        <v>1.0928808330569064</v>
      </c>
      <c r="U14" s="6">
        <v>0.93140737317885958</v>
      </c>
      <c r="V14" s="6">
        <v>1.2035198211932943</v>
      </c>
      <c r="W14" s="6">
        <v>1.0163718387708383</v>
      </c>
      <c r="X14" s="6">
        <v>1.1517392650977192</v>
      </c>
      <c r="Y14" s="6">
        <v>1.0047906381098559</v>
      </c>
      <c r="Z14" s="6">
        <v>1.2821840354048355</v>
      </c>
      <c r="AA14" s="6">
        <v>1.1069573941155744</v>
      </c>
      <c r="AB14" s="6">
        <v>1.1214507432540621</v>
      </c>
      <c r="AC14" s="6">
        <v>1.1772139773179429</v>
      </c>
      <c r="AD14" s="6">
        <v>1.2929241557871769</v>
      </c>
      <c r="AE14" s="6">
        <v>1.4340293471260681</v>
      </c>
      <c r="AF14" s="6">
        <v>1.3912839250610776</v>
      </c>
      <c r="AG14" s="6">
        <v>1.2244056663620273</v>
      </c>
      <c r="AH14" s="6" t="s">
        <v>11</v>
      </c>
      <c r="AI14" s="6" t="s">
        <v>11</v>
      </c>
      <c r="AJ14" s="6" t="s">
        <v>11</v>
      </c>
      <c r="AK14" s="6" t="s">
        <v>11</v>
      </c>
      <c r="AL14" s="6" t="s">
        <v>11</v>
      </c>
      <c r="AM14" s="6" t="s">
        <v>11</v>
      </c>
      <c r="AN14" s="6" t="s">
        <v>11</v>
      </c>
      <c r="AO14" s="6" t="s">
        <v>11</v>
      </c>
      <c r="AV14" s="205"/>
      <c r="AW14" s="205"/>
      <c r="AX14" s="205"/>
      <c r="AY14" s="205"/>
      <c r="AZ14" s="205"/>
      <c r="BA14" s="205"/>
      <c r="BB14" s="205"/>
      <c r="BC14" s="205"/>
      <c r="BD14" s="205"/>
    </row>
    <row r="15" spans="1:56" x14ac:dyDescent="0.2">
      <c r="B15" s="13" t="s">
        <v>27</v>
      </c>
      <c r="C15" s="27">
        <v>3.9689999999999999</v>
      </c>
      <c r="D15" s="27">
        <v>4.8810000000000002</v>
      </c>
      <c r="E15" s="27">
        <v>4.0170000000000003</v>
      </c>
      <c r="F15" s="29">
        <v>3.92414459</v>
      </c>
      <c r="G15" s="29">
        <v>2.4706503306198537</v>
      </c>
      <c r="H15" s="29">
        <v>4.7504486855557975</v>
      </c>
      <c r="I15" s="29">
        <v>4.6893608123769077</v>
      </c>
      <c r="J15" s="29">
        <v>1.9269391448072288</v>
      </c>
      <c r="K15" s="29">
        <v>1.8213635389971969</v>
      </c>
      <c r="L15" s="29">
        <v>3.5003906480476941</v>
      </c>
      <c r="M15" s="6">
        <v>2.767466247667913</v>
      </c>
      <c r="N15" s="6">
        <v>3.0291647166755236</v>
      </c>
      <c r="O15" s="6">
        <v>0.96058608470288853</v>
      </c>
      <c r="P15" s="6">
        <v>2.6911455307768115</v>
      </c>
      <c r="Q15" s="6">
        <v>1.9632815194631075</v>
      </c>
      <c r="R15" s="6">
        <v>1.3087910967301426</v>
      </c>
      <c r="S15" s="6">
        <v>1.5184383829970867</v>
      </c>
      <c r="T15" s="6">
        <v>1.1009874619327678</v>
      </c>
      <c r="U15" s="6">
        <v>1.0741161429395356</v>
      </c>
      <c r="V15" s="6">
        <v>1.0290150902118123</v>
      </c>
      <c r="W15" s="6">
        <v>1.1988570805334746</v>
      </c>
      <c r="X15" s="6">
        <v>1.4402098135401418</v>
      </c>
      <c r="Y15" s="6">
        <v>1.2949736448592826</v>
      </c>
      <c r="Z15" s="6">
        <v>1.7030926671215738</v>
      </c>
      <c r="AA15" s="6">
        <v>1.5058189817969216</v>
      </c>
      <c r="AB15" s="6">
        <v>2.0100131247124442</v>
      </c>
      <c r="AC15" s="6">
        <v>1.5680570760794095</v>
      </c>
      <c r="AD15" s="6">
        <v>1.8981472287879289</v>
      </c>
      <c r="AE15" s="6">
        <v>2.4363148057499227</v>
      </c>
      <c r="AF15" s="6">
        <v>1.7572844563622358</v>
      </c>
      <c r="AG15" s="6">
        <v>2.0408936678973961</v>
      </c>
      <c r="AH15" s="6" t="s">
        <v>11</v>
      </c>
      <c r="AI15" s="6" t="s">
        <v>11</v>
      </c>
      <c r="AJ15" s="6" t="s">
        <v>11</v>
      </c>
      <c r="AK15" s="6" t="s">
        <v>11</v>
      </c>
      <c r="AL15" s="6" t="s">
        <v>11</v>
      </c>
      <c r="AM15" s="6" t="s">
        <v>11</v>
      </c>
      <c r="AN15" s="6" t="s">
        <v>11</v>
      </c>
      <c r="AO15" s="6" t="s">
        <v>11</v>
      </c>
      <c r="AV15" s="205"/>
      <c r="AW15" s="205"/>
      <c r="AX15" s="205"/>
      <c r="AY15" s="205"/>
      <c r="AZ15" s="205"/>
      <c r="BA15" s="205"/>
      <c r="BB15" s="205"/>
      <c r="BC15" s="205"/>
      <c r="BD15" s="205"/>
    </row>
    <row r="16" spans="1:56" x14ac:dyDescent="0.2">
      <c r="B16" s="13" t="s">
        <v>26</v>
      </c>
      <c r="C16" s="27">
        <v>1.571</v>
      </c>
      <c r="D16" s="27">
        <v>2.036</v>
      </c>
      <c r="E16" s="27">
        <v>1.4159999999999999</v>
      </c>
      <c r="F16" s="29">
        <v>1.31804352</v>
      </c>
      <c r="G16" s="29">
        <v>1.3306610744392788</v>
      </c>
      <c r="H16" s="29">
        <v>1.8487760348955629</v>
      </c>
      <c r="I16" s="29">
        <v>1.8501085696422703</v>
      </c>
      <c r="J16" s="29">
        <v>0.78193031058054596</v>
      </c>
      <c r="K16" s="29">
        <v>0.81814350215522169</v>
      </c>
      <c r="L16" s="29">
        <v>1.3668354421565481</v>
      </c>
      <c r="M16" s="6">
        <v>1.0259500383246327</v>
      </c>
      <c r="N16" s="6">
        <v>1.6372102514138636</v>
      </c>
      <c r="O16" s="6">
        <v>1.181956769686535</v>
      </c>
      <c r="P16" s="6">
        <v>1.5251145926507226</v>
      </c>
      <c r="Q16" s="6">
        <v>0.75088175692605474</v>
      </c>
      <c r="R16" s="6">
        <v>0.49373259590119983</v>
      </c>
      <c r="S16" s="6">
        <v>0.15280853601258854</v>
      </c>
      <c r="T16" s="6">
        <v>0.20824970490882558</v>
      </c>
      <c r="U16" s="6">
        <v>0.34779506794900583</v>
      </c>
      <c r="V16" s="6">
        <v>0.32993913599667046</v>
      </c>
      <c r="W16" s="6">
        <v>0.5452852807599895</v>
      </c>
      <c r="X16" s="6">
        <v>0.62356316352089725</v>
      </c>
      <c r="Y16" s="6">
        <v>0.70842195691214715</v>
      </c>
      <c r="Z16" s="6">
        <v>0.66652640641339711</v>
      </c>
      <c r="AA16" s="6">
        <v>0.66903522218714706</v>
      </c>
      <c r="AB16" s="6">
        <v>0.76048053713219388</v>
      </c>
      <c r="AC16" s="6">
        <v>0.67325452496016092</v>
      </c>
      <c r="AD16" s="6">
        <v>0.70048096845317109</v>
      </c>
      <c r="AE16" s="6">
        <v>0.66320157975121208</v>
      </c>
      <c r="AF16" s="6">
        <v>0.94681473172908293</v>
      </c>
      <c r="AG16" s="6">
        <v>1.0384606073120095</v>
      </c>
      <c r="AH16" s="6" t="s">
        <v>11</v>
      </c>
      <c r="AI16" s="6" t="s">
        <v>11</v>
      </c>
      <c r="AJ16" s="6" t="s">
        <v>11</v>
      </c>
      <c r="AK16" s="6" t="s">
        <v>11</v>
      </c>
      <c r="AL16" s="6" t="s">
        <v>11</v>
      </c>
      <c r="AM16" s="6" t="s">
        <v>11</v>
      </c>
      <c r="AN16" s="6" t="s">
        <v>11</v>
      </c>
      <c r="AO16" s="6" t="s">
        <v>11</v>
      </c>
      <c r="AV16" s="205"/>
      <c r="AW16" s="205"/>
      <c r="AX16" s="205"/>
      <c r="AY16" s="205"/>
      <c r="AZ16" s="205"/>
      <c r="BA16" s="205"/>
      <c r="BB16" s="205"/>
      <c r="BC16" s="205"/>
      <c r="BD16" s="205"/>
    </row>
    <row r="17" spans="1:56" x14ac:dyDescent="0.2">
      <c r="B17" s="13" t="s">
        <v>25</v>
      </c>
      <c r="C17" s="27">
        <v>3.5939999999999999</v>
      </c>
      <c r="D17" s="27">
        <v>3.3620000000000001</v>
      </c>
      <c r="E17" s="27">
        <v>2.17</v>
      </c>
      <c r="F17" s="29">
        <v>2.9686203499999997</v>
      </c>
      <c r="G17" s="29">
        <v>2.356733844262036</v>
      </c>
      <c r="H17" s="29">
        <v>3.8443796776586683</v>
      </c>
      <c r="I17" s="29">
        <v>3.5790861257968483</v>
      </c>
      <c r="J17" s="29">
        <v>1.9703592038294773</v>
      </c>
      <c r="K17" s="29">
        <v>2.8541136594915733</v>
      </c>
      <c r="L17" s="29">
        <v>2.9774838385090101</v>
      </c>
      <c r="M17" s="6">
        <v>2.7989771040556684</v>
      </c>
      <c r="N17" s="6">
        <v>2.972016964065928</v>
      </c>
      <c r="O17" s="6">
        <v>2.2700529065358883</v>
      </c>
      <c r="P17" s="6">
        <v>4.5061894240579941</v>
      </c>
      <c r="Q17" s="6">
        <v>4.2383431063580677</v>
      </c>
      <c r="R17" s="6">
        <v>2.8343482053539506</v>
      </c>
      <c r="S17" s="6">
        <v>2.4277376322824629</v>
      </c>
      <c r="T17" s="6">
        <v>3.1625178324022114</v>
      </c>
      <c r="U17" s="6">
        <v>3.3478079066363744</v>
      </c>
      <c r="V17" s="6">
        <v>3.4239528525172069</v>
      </c>
      <c r="W17" s="6">
        <v>3.8371015162087057</v>
      </c>
      <c r="X17" s="6">
        <v>3.7288302052661146</v>
      </c>
      <c r="Y17" s="6">
        <v>4.1356897429106407</v>
      </c>
      <c r="Z17" s="6">
        <v>4.2595329061766511</v>
      </c>
      <c r="AA17" s="6">
        <v>4.2072552677789243</v>
      </c>
      <c r="AB17" s="6">
        <v>4.1769328809157047</v>
      </c>
      <c r="AC17" s="6">
        <v>3.8122102715922752</v>
      </c>
      <c r="AD17" s="6">
        <v>3.7194856939264356</v>
      </c>
      <c r="AE17" s="6">
        <v>4.1179188658914487</v>
      </c>
      <c r="AF17" s="6">
        <v>4.1493116756402513</v>
      </c>
      <c r="AG17" s="6">
        <v>4.1590459090737966</v>
      </c>
      <c r="AH17" s="6" t="s">
        <v>11</v>
      </c>
      <c r="AI17" s="6" t="s">
        <v>11</v>
      </c>
      <c r="AJ17" s="6" t="s">
        <v>11</v>
      </c>
      <c r="AK17" s="6" t="s">
        <v>11</v>
      </c>
      <c r="AL17" s="6" t="s">
        <v>11</v>
      </c>
      <c r="AM17" s="6" t="s">
        <v>11</v>
      </c>
      <c r="AN17" s="6" t="s">
        <v>11</v>
      </c>
      <c r="AO17" s="6" t="s">
        <v>11</v>
      </c>
      <c r="AV17" s="205"/>
      <c r="AW17" s="205"/>
      <c r="AX17" s="205"/>
      <c r="AY17" s="205"/>
      <c r="AZ17" s="205"/>
      <c r="BA17" s="205"/>
      <c r="BB17" s="205"/>
      <c r="BC17" s="205"/>
      <c r="BD17" s="205"/>
    </row>
    <row r="18" spans="1:56" x14ac:dyDescent="0.2">
      <c r="B18" s="13" t="s">
        <v>24</v>
      </c>
      <c r="C18" s="27">
        <v>7.7590000000000003</v>
      </c>
      <c r="D18" s="27">
        <v>8.141</v>
      </c>
      <c r="E18" s="27">
        <v>7.64</v>
      </c>
      <c r="F18" s="29">
        <v>7.9837438300000008</v>
      </c>
      <c r="G18" s="29">
        <v>9.0890957415569602</v>
      </c>
      <c r="H18" s="29">
        <v>10.204142899346142</v>
      </c>
      <c r="I18" s="29">
        <v>14.269778534384958</v>
      </c>
      <c r="J18" s="29">
        <v>8.0748016957117468</v>
      </c>
      <c r="K18" s="29">
        <v>8.35057320963584</v>
      </c>
      <c r="L18" s="29">
        <v>9.0607730606468575</v>
      </c>
      <c r="M18" s="6">
        <v>8.929332992859786</v>
      </c>
      <c r="N18" s="6">
        <v>8.6855648562792762</v>
      </c>
      <c r="O18" s="6">
        <v>9.2687367329913393</v>
      </c>
      <c r="P18" s="6">
        <v>11.835992828888186</v>
      </c>
      <c r="Q18" s="6">
        <v>16.455688919993758</v>
      </c>
      <c r="R18" s="6">
        <v>10.728322054821248</v>
      </c>
      <c r="S18" s="6">
        <v>8.0225500414051272</v>
      </c>
      <c r="T18" s="6">
        <v>8.8653257183986351</v>
      </c>
      <c r="U18" s="6">
        <v>8.467796581596744</v>
      </c>
      <c r="V18" s="6">
        <v>10.837423202807308</v>
      </c>
      <c r="W18" s="6">
        <v>12.007249949867397</v>
      </c>
      <c r="X18" s="6">
        <v>16.23467782771132</v>
      </c>
      <c r="Y18" s="6">
        <v>19.204609270230161</v>
      </c>
      <c r="Z18" s="6">
        <v>21.047675134427795</v>
      </c>
      <c r="AA18" s="6">
        <v>24.010049955810342</v>
      </c>
      <c r="AB18" s="6">
        <v>26.420618215845511</v>
      </c>
      <c r="AC18" s="6">
        <v>31.559641598450021</v>
      </c>
      <c r="AD18" s="6">
        <v>38.214446902777247</v>
      </c>
      <c r="AE18" s="6">
        <v>39.826264543843003</v>
      </c>
      <c r="AF18" s="6">
        <v>42.994948955956232</v>
      </c>
      <c r="AG18" s="6">
        <v>44.205842466940688</v>
      </c>
      <c r="AH18" s="6" t="s">
        <v>11</v>
      </c>
      <c r="AI18" s="6" t="s">
        <v>11</v>
      </c>
      <c r="AJ18" s="6" t="s">
        <v>11</v>
      </c>
      <c r="AK18" s="6" t="s">
        <v>11</v>
      </c>
      <c r="AL18" s="6" t="s">
        <v>11</v>
      </c>
      <c r="AM18" s="6" t="s">
        <v>11</v>
      </c>
      <c r="AN18" s="6" t="s">
        <v>11</v>
      </c>
      <c r="AO18" s="6" t="s">
        <v>11</v>
      </c>
      <c r="AV18" s="205"/>
      <c r="AW18" s="205"/>
      <c r="AX18" s="205"/>
      <c r="AY18" s="205"/>
      <c r="AZ18" s="205"/>
      <c r="BA18" s="205"/>
      <c r="BB18" s="205"/>
      <c r="BC18" s="205"/>
      <c r="BD18" s="205"/>
    </row>
    <row r="19" spans="1:56" x14ac:dyDescent="0.2">
      <c r="B19" s="230" t="s">
        <v>23</v>
      </c>
      <c r="C19" s="23">
        <v>51.915000000000006</v>
      </c>
      <c r="D19" s="23">
        <v>53.471000000000004</v>
      </c>
      <c r="E19" s="23">
        <v>53.789000000000001</v>
      </c>
      <c r="F19" s="23">
        <v>53.633569390000005</v>
      </c>
      <c r="G19" s="23">
        <v>71.133460373470911</v>
      </c>
      <c r="H19" s="23">
        <v>84.029484771274696</v>
      </c>
      <c r="I19" s="23">
        <v>81.812451902119832</v>
      </c>
      <c r="J19" s="23">
        <v>58.480445918602598</v>
      </c>
      <c r="K19" s="23">
        <v>52.65485269389837</v>
      </c>
      <c r="L19" s="23">
        <v>60.663713043387524</v>
      </c>
      <c r="M19" s="23">
        <v>57.956256880796019</v>
      </c>
      <c r="N19" s="23">
        <v>55.654362412678616</v>
      </c>
      <c r="O19" s="23">
        <v>50.452275934205971</v>
      </c>
      <c r="P19" s="23">
        <v>46.982907372937937</v>
      </c>
      <c r="Q19" s="23">
        <v>58.51291818134986</v>
      </c>
      <c r="R19" s="23">
        <v>36.223490043211811</v>
      </c>
      <c r="S19" s="23">
        <v>36.777148248329922</v>
      </c>
      <c r="T19" s="23">
        <v>32.36201452818257</v>
      </c>
      <c r="U19" s="23">
        <v>31.746643814501049</v>
      </c>
      <c r="V19" s="31">
        <v>37.996147947499793</v>
      </c>
      <c r="W19" s="31">
        <v>49.413672626033517</v>
      </c>
      <c r="X19" s="31">
        <v>56.06971098959994</v>
      </c>
      <c r="Y19" s="31">
        <v>51.826308654468804</v>
      </c>
      <c r="Z19" s="31">
        <v>63.985775336849827</v>
      </c>
      <c r="AA19" s="31">
        <v>62.819691422818423</v>
      </c>
      <c r="AB19" s="31">
        <v>63.529021821730538</v>
      </c>
      <c r="AC19" s="23">
        <v>68.212815404840811</v>
      </c>
      <c r="AD19" s="23">
        <v>70.224634818412511</v>
      </c>
      <c r="AE19" s="23">
        <v>72.548155380849693</v>
      </c>
      <c r="AF19" s="23">
        <v>74.934242023927339</v>
      </c>
      <c r="AG19" s="23">
        <v>76.997206455490286</v>
      </c>
      <c r="AH19" s="23">
        <v>93.375772783048404</v>
      </c>
      <c r="AI19" s="23">
        <v>89.291547291334012</v>
      </c>
      <c r="AJ19" s="23">
        <v>125.55210108851635</v>
      </c>
      <c r="AK19" s="23">
        <v>142.28637180567245</v>
      </c>
      <c r="AL19" s="23">
        <v>158.07466159772477</v>
      </c>
      <c r="AM19" s="23">
        <v>154.44813019640048</v>
      </c>
      <c r="AN19" s="23">
        <v>189.97839326653144</v>
      </c>
      <c r="AO19" s="23">
        <v>151.81708759968132</v>
      </c>
      <c r="AV19" s="205"/>
      <c r="AW19" s="205"/>
      <c r="AX19" s="205"/>
      <c r="AY19" s="205"/>
      <c r="AZ19" s="205"/>
      <c r="BA19" s="205"/>
      <c r="BB19" s="205"/>
      <c r="BC19" s="205"/>
      <c r="BD19" s="205"/>
    </row>
    <row r="20" spans="1:56" x14ac:dyDescent="0.2">
      <c r="A20" s="230" t="s">
        <v>22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6">
        <v>0</v>
      </c>
      <c r="AD20" s="24"/>
      <c r="AE20" s="24"/>
      <c r="AF20" s="24"/>
      <c r="AG20" s="24"/>
      <c r="AH20" s="24"/>
      <c r="AI20" s="6"/>
      <c r="AJ20" s="6"/>
      <c r="AK20" s="6"/>
      <c r="AL20" s="6"/>
      <c r="AM20" s="6"/>
      <c r="AN20" s="6"/>
      <c r="AO20" s="6"/>
      <c r="AV20" s="205"/>
      <c r="AW20" s="205"/>
      <c r="AX20" s="205"/>
      <c r="AY20" s="205"/>
      <c r="AZ20" s="205"/>
      <c r="BA20" s="205"/>
      <c r="BB20" s="205"/>
      <c r="BC20" s="205"/>
      <c r="BD20" s="205"/>
    </row>
    <row r="21" spans="1:56" x14ac:dyDescent="0.2">
      <c r="B21" s="229" t="s">
        <v>21</v>
      </c>
      <c r="C21" s="27">
        <v>29.222999999999999</v>
      </c>
      <c r="D21" s="27">
        <v>33.256999999999998</v>
      </c>
      <c r="E21" s="27">
        <v>28.459</v>
      </c>
      <c r="F21" s="29">
        <v>28.710529999999999</v>
      </c>
      <c r="G21" s="29">
        <v>39.175687281578796</v>
      </c>
      <c r="H21" s="29">
        <v>31.285323678139775</v>
      </c>
      <c r="I21" s="29">
        <v>42.95966074789505</v>
      </c>
      <c r="J21" s="29">
        <v>30.114421326723171</v>
      </c>
      <c r="K21" s="29">
        <v>32.399729670983866</v>
      </c>
      <c r="L21" s="29">
        <v>30.230500944356766</v>
      </c>
      <c r="M21" s="6">
        <v>31.933612583301684</v>
      </c>
      <c r="N21" s="6">
        <v>32.037522548051477</v>
      </c>
      <c r="O21" s="6">
        <v>28.25257771663437</v>
      </c>
      <c r="P21" s="6">
        <v>28.018570206596273</v>
      </c>
      <c r="Q21" s="6">
        <v>27.387269281831145</v>
      </c>
      <c r="R21" s="6">
        <v>22.85048340192818</v>
      </c>
      <c r="S21" s="6">
        <v>18.709779199196266</v>
      </c>
      <c r="T21" s="6">
        <v>26.881564931108809</v>
      </c>
      <c r="U21" s="6">
        <v>34.900740304740737</v>
      </c>
      <c r="V21" s="6">
        <v>27.642335228970627</v>
      </c>
      <c r="W21" s="6">
        <v>31.278976691543043</v>
      </c>
      <c r="X21" s="6">
        <v>41.760145702589504</v>
      </c>
      <c r="Y21" s="6">
        <v>50.603400217503179</v>
      </c>
      <c r="Z21" s="6">
        <v>55.852776012005137</v>
      </c>
      <c r="AA21" s="6">
        <v>45.506908349307643</v>
      </c>
      <c r="AB21" s="6">
        <v>39.557933091242433</v>
      </c>
      <c r="AC21" s="6">
        <v>43.330199653020991</v>
      </c>
      <c r="AD21" s="6">
        <v>45.969871002314243</v>
      </c>
      <c r="AE21" s="6">
        <v>46.444365143563253</v>
      </c>
      <c r="AF21" s="6">
        <v>42.762233422758975</v>
      </c>
      <c r="AG21" s="6">
        <v>40.026979980572435</v>
      </c>
      <c r="AH21" s="6" t="s">
        <v>11</v>
      </c>
      <c r="AI21" s="6" t="s">
        <v>11</v>
      </c>
      <c r="AJ21" s="6" t="s">
        <v>11</v>
      </c>
      <c r="AK21" s="6" t="s">
        <v>11</v>
      </c>
      <c r="AL21" s="6" t="s">
        <v>11</v>
      </c>
      <c r="AM21" s="6" t="s">
        <v>11</v>
      </c>
      <c r="AN21" s="6" t="s">
        <v>11</v>
      </c>
      <c r="AO21" s="6" t="s">
        <v>11</v>
      </c>
      <c r="AV21" s="205"/>
      <c r="AW21" s="205"/>
      <c r="AX21" s="205"/>
      <c r="AY21" s="205"/>
      <c r="AZ21" s="205"/>
      <c r="BA21" s="205"/>
      <c r="BB21" s="205"/>
      <c r="BC21" s="205"/>
      <c r="BD21" s="205"/>
    </row>
    <row r="22" spans="1:56" x14ac:dyDescent="0.2">
      <c r="B22" s="13" t="s">
        <v>375</v>
      </c>
      <c r="C22" s="30" t="s">
        <v>11</v>
      </c>
      <c r="D22" s="29">
        <v>2.1440000000000001</v>
      </c>
      <c r="E22" s="29">
        <v>1.7370000000000001</v>
      </c>
      <c r="F22" s="29">
        <v>2.3123172700000003</v>
      </c>
      <c r="G22" s="29">
        <v>1.4909222219394824</v>
      </c>
      <c r="H22" s="29">
        <v>2.070697092124564</v>
      </c>
      <c r="I22" s="29">
        <v>1.4559956375249514</v>
      </c>
      <c r="J22" s="29">
        <v>0.94165974736552693</v>
      </c>
      <c r="K22" s="29">
        <v>1.0731241990103499</v>
      </c>
      <c r="L22" s="29">
        <v>1.1948472841357982</v>
      </c>
      <c r="M22" s="6">
        <v>0.88260635392095277</v>
      </c>
      <c r="N22" s="6">
        <v>1.0240154522134595</v>
      </c>
      <c r="O22" s="6">
        <v>1.0711688329717821</v>
      </c>
      <c r="P22" s="6">
        <v>1.3018905934158742</v>
      </c>
      <c r="Q22" s="6">
        <v>0.59517974409773522</v>
      </c>
      <c r="R22" s="6">
        <v>0.28646537017928558</v>
      </c>
      <c r="S22" s="6">
        <v>0.14827255209249776</v>
      </c>
      <c r="T22" s="6">
        <v>0.35600332309794802</v>
      </c>
      <c r="U22" s="6">
        <v>0.42732212857215041</v>
      </c>
      <c r="V22" s="6">
        <v>0.34721460467522769</v>
      </c>
      <c r="W22" s="6">
        <v>0.31787265946008691</v>
      </c>
      <c r="X22" s="6">
        <v>0.34570206883839472</v>
      </c>
      <c r="Y22" s="6">
        <v>0.3258829939233947</v>
      </c>
      <c r="Z22" s="6">
        <v>0.34570206883839472</v>
      </c>
      <c r="AA22" s="6">
        <v>0.35759351378739473</v>
      </c>
      <c r="AB22" s="6">
        <v>0.33579253138089471</v>
      </c>
      <c r="AC22" s="6">
        <v>0.3159734564658947</v>
      </c>
      <c r="AD22" s="6">
        <v>0.29417247405939467</v>
      </c>
      <c r="AE22" s="6">
        <v>0.33412238461839466</v>
      </c>
      <c r="AF22" s="6">
        <v>0.33459564865089469</v>
      </c>
      <c r="AG22" s="6">
        <v>0.33459564865089469</v>
      </c>
      <c r="AH22" s="6" t="s">
        <v>11</v>
      </c>
      <c r="AI22" s="6" t="s">
        <v>11</v>
      </c>
      <c r="AJ22" s="6" t="s">
        <v>11</v>
      </c>
      <c r="AK22" s="6" t="s">
        <v>11</v>
      </c>
      <c r="AL22" s="6" t="s">
        <v>11</v>
      </c>
      <c r="AM22" s="6" t="s">
        <v>11</v>
      </c>
      <c r="AN22" s="6" t="s">
        <v>11</v>
      </c>
      <c r="AO22" s="6" t="s">
        <v>11</v>
      </c>
      <c r="AV22" s="205"/>
      <c r="AW22" s="205"/>
      <c r="AX22" s="205"/>
      <c r="AY22" s="205"/>
      <c r="AZ22" s="205"/>
      <c r="BA22" s="205"/>
      <c r="BB22" s="205"/>
      <c r="BC22" s="205"/>
      <c r="BD22" s="205"/>
    </row>
    <row r="23" spans="1:56" x14ac:dyDescent="0.2">
      <c r="B23" s="230" t="s">
        <v>20</v>
      </c>
      <c r="C23" s="23">
        <v>29.222999999999999</v>
      </c>
      <c r="D23" s="23">
        <v>35.400999999999996</v>
      </c>
      <c r="E23" s="23">
        <v>30.195999999999998</v>
      </c>
      <c r="F23" s="23">
        <v>31.02284727</v>
      </c>
      <c r="G23" s="23">
        <v>40.666609503518281</v>
      </c>
      <c r="H23" s="23">
        <v>33.356020770264337</v>
      </c>
      <c r="I23" s="23">
        <v>44.41565638542</v>
      </c>
      <c r="J23" s="23">
        <v>31.056081074088699</v>
      </c>
      <c r="K23" s="23">
        <v>33.472853869994218</v>
      </c>
      <c r="L23" s="23">
        <v>31.425348228492563</v>
      </c>
      <c r="M23" s="23">
        <v>32.816218937222636</v>
      </c>
      <c r="N23" s="23">
        <v>33.061538000264939</v>
      </c>
      <c r="O23" s="23">
        <v>29.323746549606152</v>
      </c>
      <c r="P23" s="23">
        <v>29.320460800012146</v>
      </c>
      <c r="Q23" s="23">
        <v>27.982449025928879</v>
      </c>
      <c r="R23" s="23">
        <v>23.136948772107466</v>
      </c>
      <c r="S23" s="23">
        <v>18.858051751288762</v>
      </c>
      <c r="T23" s="23">
        <v>27.237568254206757</v>
      </c>
      <c r="U23" s="23">
        <v>35.328062433312887</v>
      </c>
      <c r="V23" s="23">
        <v>27.989549833645853</v>
      </c>
      <c r="W23" s="23">
        <v>31.596849351003129</v>
      </c>
      <c r="X23" s="23">
        <v>42.105847771427896</v>
      </c>
      <c r="Y23" s="23">
        <v>50.929283211426572</v>
      </c>
      <c r="Z23" s="23">
        <v>56.198478080843529</v>
      </c>
      <c r="AA23" s="23">
        <v>45.864501863095036</v>
      </c>
      <c r="AB23" s="23">
        <v>39.893725622623329</v>
      </c>
      <c r="AC23" s="23">
        <v>43.646173109486888</v>
      </c>
      <c r="AD23" s="23">
        <v>46.264043476373637</v>
      </c>
      <c r="AE23" s="23">
        <v>46.77848752818165</v>
      </c>
      <c r="AF23" s="23">
        <v>43.096829071409871</v>
      </c>
      <c r="AG23" s="23">
        <v>40.361575629223331</v>
      </c>
      <c r="AH23" s="23">
        <v>38.353389355889291</v>
      </c>
      <c r="AI23" s="23">
        <v>38.781050640289003</v>
      </c>
      <c r="AJ23" s="23">
        <v>48.532217756441298</v>
      </c>
      <c r="AK23" s="23">
        <v>42.028258112872919</v>
      </c>
      <c r="AL23" s="23">
        <v>81.172245339951218</v>
      </c>
      <c r="AM23" s="23">
        <v>43.126195533020734</v>
      </c>
      <c r="AN23" s="23">
        <v>94.038005049742779</v>
      </c>
      <c r="AO23" s="23">
        <v>36.535224512940722</v>
      </c>
      <c r="AV23" s="205"/>
      <c r="AW23" s="205"/>
      <c r="AX23" s="205"/>
      <c r="AY23" s="205"/>
      <c r="AZ23" s="205"/>
      <c r="BA23" s="205"/>
      <c r="BB23" s="205"/>
      <c r="BC23" s="205"/>
      <c r="BD23" s="205"/>
    </row>
    <row r="24" spans="1:56" x14ac:dyDescent="0.2">
      <c r="A24" s="230" t="s">
        <v>19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6"/>
      <c r="AJ24" s="6"/>
      <c r="AK24" s="6"/>
      <c r="AL24" s="6"/>
      <c r="AM24" s="6"/>
      <c r="AN24" s="6"/>
      <c r="AO24" s="6"/>
      <c r="AV24" s="205"/>
      <c r="AW24" s="205"/>
      <c r="AX24" s="205"/>
      <c r="AY24" s="205"/>
      <c r="AZ24" s="205"/>
      <c r="BA24" s="205"/>
      <c r="BB24" s="205"/>
      <c r="BC24" s="205"/>
      <c r="BD24" s="205"/>
    </row>
    <row r="25" spans="1:56" x14ac:dyDescent="0.2">
      <c r="B25" s="13" t="s">
        <v>18</v>
      </c>
      <c r="C25" s="27">
        <v>11.974</v>
      </c>
      <c r="D25" s="27">
        <v>12.532</v>
      </c>
      <c r="E25" s="27">
        <v>10.989000000000001</v>
      </c>
      <c r="F25" s="29">
        <v>11.633543709998152</v>
      </c>
      <c r="G25" s="29">
        <v>12.816762524604385</v>
      </c>
      <c r="H25" s="29">
        <v>13.341227919449745</v>
      </c>
      <c r="I25" s="29">
        <v>13.304878127485239</v>
      </c>
      <c r="J25" s="29">
        <v>12.781349401795001</v>
      </c>
      <c r="K25" s="29">
        <v>9.7604897111156976</v>
      </c>
      <c r="L25" s="29">
        <v>11.155058443558678</v>
      </c>
      <c r="M25" s="6">
        <v>11.490733576905422</v>
      </c>
      <c r="N25" s="6">
        <v>13.084479978083488</v>
      </c>
      <c r="O25" s="6">
        <v>12.362885468583372</v>
      </c>
      <c r="P25" s="6">
        <v>9.1733164583833648</v>
      </c>
      <c r="Q25" s="6">
        <v>8.1506249316209978</v>
      </c>
      <c r="R25" s="6">
        <v>6.7220103052362665</v>
      </c>
      <c r="S25" s="6">
        <v>12.621075118779048</v>
      </c>
      <c r="T25" s="6">
        <v>12.191320239269219</v>
      </c>
      <c r="U25" s="6">
        <v>9.5405881697204631</v>
      </c>
      <c r="V25" s="6">
        <v>7.4845974825307202</v>
      </c>
      <c r="W25" s="6">
        <v>7.1036579102357216</v>
      </c>
      <c r="X25" s="6">
        <v>9.7265745866392255</v>
      </c>
      <c r="Y25" s="6">
        <v>7.3887985584956022</v>
      </c>
      <c r="Z25" s="6">
        <v>9.4489697469260374</v>
      </c>
      <c r="AA25" s="6">
        <v>9.3220724630794169</v>
      </c>
      <c r="AB25" s="6">
        <v>13.939529282381672</v>
      </c>
      <c r="AC25" s="6">
        <v>14.094473463959504</v>
      </c>
      <c r="AD25" s="6">
        <v>13.948713967609802</v>
      </c>
      <c r="AE25" s="6">
        <v>12.093945189533715</v>
      </c>
      <c r="AF25" s="6">
        <v>11.483538309472404</v>
      </c>
      <c r="AG25" s="6">
        <v>11.589714603698139</v>
      </c>
      <c r="AH25" s="6" t="s">
        <v>11</v>
      </c>
      <c r="AI25" s="6" t="s">
        <v>11</v>
      </c>
      <c r="AJ25" s="6" t="s">
        <v>11</v>
      </c>
      <c r="AK25" s="6" t="s">
        <v>11</v>
      </c>
      <c r="AL25" s="6" t="s">
        <v>11</v>
      </c>
      <c r="AM25" s="6" t="s">
        <v>11</v>
      </c>
      <c r="AN25" s="6" t="s">
        <v>11</v>
      </c>
      <c r="AO25" s="6" t="s">
        <v>11</v>
      </c>
      <c r="AV25" s="205"/>
      <c r="AW25" s="205"/>
      <c r="AX25" s="205"/>
      <c r="AY25" s="205"/>
      <c r="AZ25" s="205"/>
      <c r="BA25" s="205"/>
      <c r="BB25" s="205"/>
      <c r="BC25" s="205"/>
      <c r="BD25" s="205"/>
    </row>
    <row r="26" spans="1:56" x14ac:dyDescent="0.2">
      <c r="B26" s="229" t="s">
        <v>17</v>
      </c>
      <c r="C26" s="27">
        <v>0.218</v>
      </c>
      <c r="D26" s="27">
        <v>0.16900000000000001</v>
      </c>
      <c r="E26" s="27">
        <v>0.17399999999999999</v>
      </c>
      <c r="F26" s="29">
        <v>0.23403020000000002</v>
      </c>
      <c r="G26" s="29">
        <v>0.15806268215851824</v>
      </c>
      <c r="H26" s="29">
        <v>0.27939689373731746</v>
      </c>
      <c r="I26" s="29">
        <v>0.27876065595114147</v>
      </c>
      <c r="J26" s="29">
        <v>0.10388095294037555</v>
      </c>
      <c r="K26" s="29">
        <v>9.8177796967356526E-2</v>
      </c>
      <c r="L26" s="29">
        <v>0.11428414434027162</v>
      </c>
      <c r="M26" s="6">
        <v>0.15226848927414499</v>
      </c>
      <c r="N26" s="6">
        <v>0.19915208856025707</v>
      </c>
      <c r="O26" s="6">
        <v>0.16437692867505774</v>
      </c>
      <c r="P26" s="6">
        <v>0.11627851998607507</v>
      </c>
      <c r="Q26" s="6">
        <v>0.20298706458674168</v>
      </c>
      <c r="R26" s="6">
        <v>4.9172618552610077E-2</v>
      </c>
      <c r="S26" s="6">
        <v>5.236272896377716E-2</v>
      </c>
      <c r="T26" s="6">
        <v>5.1323332438491714E-2</v>
      </c>
      <c r="U26" s="6">
        <v>5.5362781107722726E-2</v>
      </c>
      <c r="V26" s="28" t="s">
        <v>11</v>
      </c>
      <c r="W26" s="28" t="s">
        <v>11</v>
      </c>
      <c r="X26" s="28" t="s">
        <v>11</v>
      </c>
      <c r="Y26" s="28" t="s">
        <v>11</v>
      </c>
      <c r="Z26" s="28" t="s">
        <v>11</v>
      </c>
      <c r="AA26" s="28" t="s">
        <v>11</v>
      </c>
      <c r="AB26" s="28" t="s">
        <v>11</v>
      </c>
      <c r="AC26" s="28" t="s">
        <v>11</v>
      </c>
      <c r="AD26" s="28" t="s">
        <v>11</v>
      </c>
      <c r="AE26" s="28" t="s">
        <v>11</v>
      </c>
      <c r="AF26" s="28" t="s">
        <v>11</v>
      </c>
      <c r="AG26" s="28" t="s">
        <v>11</v>
      </c>
      <c r="AH26" s="28" t="s">
        <v>11</v>
      </c>
      <c r="AI26" s="6" t="s">
        <v>11</v>
      </c>
      <c r="AJ26" s="6" t="s">
        <v>11</v>
      </c>
      <c r="AK26" s="6" t="s">
        <v>11</v>
      </c>
      <c r="AL26" s="6" t="s">
        <v>11</v>
      </c>
      <c r="AM26" s="6" t="s">
        <v>11</v>
      </c>
      <c r="AN26" s="6" t="s">
        <v>11</v>
      </c>
      <c r="AO26" s="6" t="s">
        <v>11</v>
      </c>
      <c r="AV26" s="205"/>
      <c r="AW26" s="205"/>
      <c r="AX26" s="205"/>
      <c r="AY26" s="205"/>
      <c r="AZ26" s="205"/>
      <c r="BA26" s="205"/>
      <c r="BB26" s="205"/>
      <c r="BC26" s="205"/>
      <c r="BD26" s="205"/>
    </row>
    <row r="27" spans="1:56" x14ac:dyDescent="0.2">
      <c r="B27" s="13" t="s">
        <v>16</v>
      </c>
      <c r="C27" s="27">
        <v>2.16</v>
      </c>
      <c r="D27" s="27">
        <v>2.0699999999999998</v>
      </c>
      <c r="E27" s="27">
        <v>2.653</v>
      </c>
      <c r="F27" s="29">
        <v>2.6648275599999995</v>
      </c>
      <c r="G27" s="29">
        <v>2.6435178965741111</v>
      </c>
      <c r="H27" s="29">
        <v>4.1103711744344773</v>
      </c>
      <c r="I27" s="29">
        <v>4.2255561981899046</v>
      </c>
      <c r="J27" s="29">
        <v>1.8417605079581778</v>
      </c>
      <c r="K27" s="29">
        <v>1.6383270665494807</v>
      </c>
      <c r="L27" s="29">
        <v>2.0108598026218782</v>
      </c>
      <c r="M27" s="6">
        <v>1.5398827846483665</v>
      </c>
      <c r="N27" s="6">
        <v>2.1919303860366774</v>
      </c>
      <c r="O27" s="6">
        <v>1.7313775034423264</v>
      </c>
      <c r="P27" s="6">
        <v>1.0478915285694299</v>
      </c>
      <c r="Q27" s="6">
        <v>1.1476389261323716</v>
      </c>
      <c r="R27" s="6">
        <v>0.5865799881666004</v>
      </c>
      <c r="S27" s="6">
        <v>0.75828362186352594</v>
      </c>
      <c r="T27" s="6">
        <v>1.2548729483053211</v>
      </c>
      <c r="U27" s="6">
        <v>0.33969912903186061</v>
      </c>
      <c r="V27" s="28" t="s">
        <v>11</v>
      </c>
      <c r="W27" s="28" t="s">
        <v>11</v>
      </c>
      <c r="X27" s="28" t="s">
        <v>11</v>
      </c>
      <c r="Y27" s="28" t="s">
        <v>11</v>
      </c>
      <c r="Z27" s="28" t="s">
        <v>11</v>
      </c>
      <c r="AA27" s="28" t="s">
        <v>11</v>
      </c>
      <c r="AB27" s="28" t="s">
        <v>11</v>
      </c>
      <c r="AC27" s="28" t="s">
        <v>11</v>
      </c>
      <c r="AD27" s="28" t="s">
        <v>11</v>
      </c>
      <c r="AE27" s="28" t="s">
        <v>11</v>
      </c>
      <c r="AF27" s="28" t="s">
        <v>11</v>
      </c>
      <c r="AG27" s="28" t="s">
        <v>11</v>
      </c>
      <c r="AH27" s="28" t="s">
        <v>11</v>
      </c>
      <c r="AI27" s="6" t="s">
        <v>11</v>
      </c>
      <c r="AJ27" s="6" t="s">
        <v>11</v>
      </c>
      <c r="AK27" s="6" t="s">
        <v>11</v>
      </c>
      <c r="AL27" s="6" t="s">
        <v>11</v>
      </c>
      <c r="AM27" s="6" t="s">
        <v>11</v>
      </c>
      <c r="AN27" s="6" t="s">
        <v>11</v>
      </c>
      <c r="AO27" s="6" t="s">
        <v>11</v>
      </c>
      <c r="AV27" s="251"/>
      <c r="AW27" s="251"/>
      <c r="AX27" s="251"/>
      <c r="AY27" s="251"/>
      <c r="AZ27" s="251"/>
      <c r="BA27" s="251"/>
      <c r="BB27" s="251"/>
      <c r="BC27" s="251"/>
      <c r="BD27" s="251"/>
    </row>
    <row r="28" spans="1:56" x14ac:dyDescent="0.2">
      <c r="B28" s="13" t="s">
        <v>86</v>
      </c>
      <c r="C28" s="27">
        <v>0.20399999999999999</v>
      </c>
      <c r="D28" s="27">
        <v>0.193</v>
      </c>
      <c r="E28" s="27">
        <v>0.13200000000000001</v>
      </c>
      <c r="F28" s="29">
        <v>0.10821045</v>
      </c>
      <c r="G28" s="29">
        <v>5.9876226150679675E-2</v>
      </c>
      <c r="H28" s="29">
        <v>7.9164263125782369E-2</v>
      </c>
      <c r="I28" s="29">
        <v>0.14643198146669034</v>
      </c>
      <c r="J28" s="29">
        <v>0.24460376305949624</v>
      </c>
      <c r="K28" s="29">
        <v>0.35209954776720154</v>
      </c>
      <c r="L28" s="29">
        <v>0.12971091343560404</v>
      </c>
      <c r="M28" s="6">
        <v>0.25251206324494263</v>
      </c>
      <c r="N28" s="6">
        <v>0.5018976341351491</v>
      </c>
      <c r="O28" s="6">
        <v>0.31226414192172397</v>
      </c>
      <c r="P28" s="6">
        <v>0.32382670216621701</v>
      </c>
      <c r="Q28" s="6">
        <v>0.19099010909554126</v>
      </c>
      <c r="R28" s="6">
        <v>0.17149813965690927</v>
      </c>
      <c r="S28" s="6">
        <v>0.14276024247959804</v>
      </c>
      <c r="T28" s="6">
        <v>0.28000997923881726</v>
      </c>
      <c r="U28" s="6">
        <v>0.23513247256623382</v>
      </c>
      <c r="V28" s="6">
        <v>0.42051107795282672</v>
      </c>
      <c r="W28" s="6">
        <v>1.0516362869148133</v>
      </c>
      <c r="X28" s="6">
        <v>1.4213823592416639</v>
      </c>
      <c r="Y28" s="6">
        <v>0.59878713554032292</v>
      </c>
      <c r="Z28" s="6">
        <v>0.5124223255675856</v>
      </c>
      <c r="AA28" s="6">
        <v>1.1615430882288997</v>
      </c>
      <c r="AB28" s="6">
        <v>1.4007525237407372</v>
      </c>
      <c r="AC28" s="6">
        <v>1.4913612857031622</v>
      </c>
      <c r="AD28" s="6">
        <v>0.91339111071424328</v>
      </c>
      <c r="AE28" s="6" t="s">
        <v>448</v>
      </c>
      <c r="AF28" s="6" t="s">
        <v>448</v>
      </c>
      <c r="AG28" s="6" t="s">
        <v>448</v>
      </c>
      <c r="AH28" s="6" t="s">
        <v>11</v>
      </c>
      <c r="AI28" s="6" t="s">
        <v>11</v>
      </c>
      <c r="AJ28" s="6" t="s">
        <v>11</v>
      </c>
      <c r="AK28" s="6" t="s">
        <v>11</v>
      </c>
      <c r="AL28" s="6" t="s">
        <v>11</v>
      </c>
      <c r="AM28" s="6" t="s">
        <v>11</v>
      </c>
      <c r="AN28" s="6" t="s">
        <v>11</v>
      </c>
      <c r="AO28" s="6" t="s">
        <v>11</v>
      </c>
      <c r="AV28" s="251"/>
      <c r="AW28" s="251"/>
      <c r="AX28" s="251"/>
      <c r="AY28" s="251"/>
      <c r="AZ28" s="251"/>
      <c r="BA28" s="251"/>
      <c r="BB28" s="251"/>
      <c r="BC28" s="251"/>
      <c r="BD28" s="251"/>
    </row>
    <row r="29" spans="1:56" x14ac:dyDescent="0.2">
      <c r="B29" s="230" t="s">
        <v>15</v>
      </c>
      <c r="C29" s="23">
        <v>14.556000000000001</v>
      </c>
      <c r="D29" s="23">
        <v>14.964</v>
      </c>
      <c r="E29" s="23">
        <v>13.948</v>
      </c>
      <c r="F29" s="23">
        <v>14.64061191999815</v>
      </c>
      <c r="G29" s="23">
        <v>15.678219329487694</v>
      </c>
      <c r="H29" s="23">
        <v>17.810160250747323</v>
      </c>
      <c r="I29" s="23">
        <v>17.955626963092975</v>
      </c>
      <c r="J29" s="23">
        <v>14.971594625753051</v>
      </c>
      <c r="K29" s="23">
        <v>11.849094122399736</v>
      </c>
      <c r="L29" s="23">
        <v>13.409913303956431</v>
      </c>
      <c r="M29" s="23">
        <v>13.435396914072875</v>
      </c>
      <c r="N29" s="23">
        <v>15.977460086815572</v>
      </c>
      <c r="O29" s="23">
        <v>14.570904042622479</v>
      </c>
      <c r="P29" s="23">
        <v>10.661313209105087</v>
      </c>
      <c r="Q29" s="23">
        <v>9.6922410314356515</v>
      </c>
      <c r="R29" s="23">
        <v>7.5292610516123863</v>
      </c>
      <c r="S29" s="23">
        <v>13.57448171208595</v>
      </c>
      <c r="T29" s="23">
        <v>13.777526499251849</v>
      </c>
      <c r="U29" s="23">
        <v>10.17078255242628</v>
      </c>
      <c r="V29" s="23">
        <v>7.9051085604835469</v>
      </c>
      <c r="W29" s="23">
        <v>8.1552941971505355</v>
      </c>
      <c r="X29" s="23">
        <v>11.147956945880889</v>
      </c>
      <c r="Y29" s="23">
        <v>7.9875856940359249</v>
      </c>
      <c r="Z29" s="23">
        <v>9.9613920724936236</v>
      </c>
      <c r="AA29" s="23">
        <v>10.483615551308317</v>
      </c>
      <c r="AB29" s="23">
        <v>15.340281806122409</v>
      </c>
      <c r="AC29" s="23">
        <v>15.585834749662666</v>
      </c>
      <c r="AD29" s="23">
        <v>14.862105078324046</v>
      </c>
      <c r="AE29" s="23">
        <v>12.876792273016736</v>
      </c>
      <c r="AF29" s="23">
        <v>12.484386281323943</v>
      </c>
      <c r="AG29" s="23">
        <v>12.919948957178125</v>
      </c>
      <c r="AH29" s="23">
        <v>10.885391697321079</v>
      </c>
      <c r="AI29" s="23">
        <v>14.580231260333013</v>
      </c>
      <c r="AJ29" s="23">
        <v>15.666881998076917</v>
      </c>
      <c r="AK29" s="23">
        <v>22.832124285759573</v>
      </c>
      <c r="AL29" s="23">
        <v>19.902046249459257</v>
      </c>
      <c r="AM29" s="23">
        <v>22.135858146347967</v>
      </c>
      <c r="AN29" s="23">
        <v>15.096427074983774</v>
      </c>
      <c r="AO29" s="23">
        <v>14.049621919017913</v>
      </c>
      <c r="AV29" s="251"/>
      <c r="AW29" s="251"/>
      <c r="AX29" s="251"/>
      <c r="AY29" s="251"/>
      <c r="AZ29" s="251"/>
      <c r="BA29" s="251"/>
      <c r="BB29" s="251"/>
      <c r="BC29" s="251"/>
      <c r="BD29" s="251"/>
    </row>
    <row r="30" spans="1:56" x14ac:dyDescent="0.2">
      <c r="B30" s="230" t="s">
        <v>421</v>
      </c>
      <c r="C30" s="26">
        <v>4.8209999999999997</v>
      </c>
      <c r="D30" s="26">
        <v>6.3860000000000001</v>
      </c>
      <c r="E30" s="26">
        <v>5.6769999999999996</v>
      </c>
      <c r="F30" s="25">
        <v>7.6369999999999996</v>
      </c>
      <c r="G30" s="25">
        <v>6.9047621682679443</v>
      </c>
      <c r="H30" s="25">
        <v>8.5646111765358892</v>
      </c>
      <c r="I30" s="25">
        <v>7.9376397848038334</v>
      </c>
      <c r="J30" s="25">
        <v>9.6782506134717767</v>
      </c>
      <c r="K30" s="25">
        <v>7.1602237007397216</v>
      </c>
      <c r="L30" s="25">
        <v>8.4624992596076645</v>
      </c>
      <c r="M30" s="23">
        <v>9.4283720194756082</v>
      </c>
      <c r="N30" s="23">
        <v>7.5247685411435539</v>
      </c>
      <c r="O30" s="23">
        <v>5.9902114637822681</v>
      </c>
      <c r="P30" s="23">
        <v>6.7529543813904738</v>
      </c>
      <c r="Q30" s="23">
        <v>8.911754199999999</v>
      </c>
      <c r="R30" s="23">
        <v>7.1823917649999993</v>
      </c>
      <c r="S30" s="23">
        <v>11.272274551500001</v>
      </c>
      <c r="T30" s="23">
        <v>9.0732827880000002</v>
      </c>
      <c r="U30" s="23">
        <v>9.7139581249999996</v>
      </c>
      <c r="V30" s="23">
        <v>11.3553104535</v>
      </c>
      <c r="W30" s="23">
        <v>11.833828451500001</v>
      </c>
      <c r="X30" s="23">
        <v>11.282256590000001</v>
      </c>
      <c r="Y30" s="23">
        <v>11.907501175500002</v>
      </c>
      <c r="Z30" s="307">
        <v>11.95604441836673</v>
      </c>
      <c r="AA30" s="307">
        <v>12.004786451821431</v>
      </c>
      <c r="AB30" s="23" t="s">
        <v>448</v>
      </c>
      <c r="AC30" s="23" t="s">
        <v>448</v>
      </c>
      <c r="AD30" s="23" t="s">
        <v>448</v>
      </c>
      <c r="AE30" s="23" t="s">
        <v>448</v>
      </c>
      <c r="AF30" s="23" t="s">
        <v>448</v>
      </c>
      <c r="AG30" s="23" t="s">
        <v>448</v>
      </c>
      <c r="AH30" s="23">
        <v>35.494510940848855</v>
      </c>
      <c r="AI30" s="23">
        <v>35.531867295067855</v>
      </c>
      <c r="AJ30" s="23">
        <v>26.945583904233192</v>
      </c>
      <c r="AK30" s="23">
        <v>24.414961025423167</v>
      </c>
      <c r="AL30" s="23">
        <v>27.554870461217835</v>
      </c>
      <c r="AM30" s="23">
        <v>25.98175255878445</v>
      </c>
      <c r="AN30" s="23">
        <v>34.080286033612175</v>
      </c>
      <c r="AO30" s="23">
        <v>33.953103558694025</v>
      </c>
      <c r="AV30" s="251"/>
      <c r="AW30" s="251"/>
      <c r="AX30" s="251"/>
      <c r="AY30" s="251"/>
      <c r="AZ30" s="251"/>
      <c r="BA30" s="251"/>
      <c r="BB30" s="251"/>
      <c r="BC30" s="251"/>
      <c r="BD30" s="251"/>
    </row>
    <row r="31" spans="1:56" x14ac:dyDescent="0.2">
      <c r="A31" s="54" t="s">
        <v>14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6"/>
      <c r="AJ31" s="6"/>
      <c r="AK31" s="6"/>
      <c r="AL31" s="6"/>
      <c r="AM31" s="6"/>
      <c r="AN31" s="6"/>
      <c r="AO31" s="6"/>
      <c r="AV31" s="251"/>
      <c r="AW31" s="251"/>
      <c r="AX31" s="251"/>
      <c r="AY31" s="251"/>
      <c r="AZ31" s="251"/>
      <c r="BA31" s="251"/>
      <c r="BB31" s="251"/>
      <c r="BC31" s="251"/>
      <c r="BD31" s="251"/>
    </row>
    <row r="32" spans="1:56" x14ac:dyDescent="0.2">
      <c r="B32" s="13" t="s">
        <v>13</v>
      </c>
      <c r="C32" s="27">
        <v>2.855</v>
      </c>
      <c r="D32" s="27">
        <v>3.6110000000000002</v>
      </c>
      <c r="E32" s="27">
        <v>4.0650000000000004</v>
      </c>
      <c r="F32" s="29">
        <v>4.8317407599999997</v>
      </c>
      <c r="G32" s="29">
        <v>3.5777149753157027</v>
      </c>
      <c r="H32" s="29">
        <v>2.0178762762689826</v>
      </c>
      <c r="I32" s="29">
        <v>5.3265460508920537</v>
      </c>
      <c r="J32" s="29">
        <v>5.0528234536904337</v>
      </c>
      <c r="K32" s="29">
        <v>4.2319101204953897</v>
      </c>
      <c r="L32" s="29">
        <v>4.0855786519744495</v>
      </c>
      <c r="M32" s="6">
        <v>5.3357550175474682</v>
      </c>
      <c r="N32" s="6">
        <v>4.025930184829547</v>
      </c>
      <c r="O32" s="6">
        <v>4.033587152601684</v>
      </c>
      <c r="P32" s="6">
        <v>3.9326950773749534</v>
      </c>
      <c r="Q32" s="6">
        <v>3.2782709976588169</v>
      </c>
      <c r="R32" s="6">
        <v>2.7823034196712522</v>
      </c>
      <c r="S32" s="6">
        <v>5.7505093816299668</v>
      </c>
      <c r="T32" s="6">
        <v>3.8980464801573418</v>
      </c>
      <c r="U32" s="6">
        <v>6.0174565884186251</v>
      </c>
      <c r="V32" s="6">
        <v>6.0119377551064428</v>
      </c>
      <c r="W32" s="6">
        <v>5.5592148044329868</v>
      </c>
      <c r="X32" s="6">
        <v>5.9344229565716926</v>
      </c>
      <c r="Y32" s="6">
        <v>5.1163369812309059</v>
      </c>
      <c r="Z32" s="6">
        <v>2.1839532573380551</v>
      </c>
      <c r="AA32" s="6">
        <v>5.2882827960262908</v>
      </c>
      <c r="AB32" s="6">
        <v>7.1987791381735633</v>
      </c>
      <c r="AC32" s="6">
        <v>6.5358962728280687</v>
      </c>
      <c r="AD32" s="6">
        <v>4.6756228741471109</v>
      </c>
      <c r="AE32" s="6">
        <v>7.0952187037758572</v>
      </c>
      <c r="AF32" s="6">
        <v>6.382686074759472</v>
      </c>
      <c r="AG32" s="6">
        <v>5.0604737088223803</v>
      </c>
      <c r="AH32" s="6" t="s">
        <v>11</v>
      </c>
      <c r="AI32" s="6" t="s">
        <v>11</v>
      </c>
      <c r="AJ32" s="6" t="s">
        <v>11</v>
      </c>
      <c r="AK32" s="6" t="s">
        <v>11</v>
      </c>
      <c r="AL32" s="6" t="s">
        <v>11</v>
      </c>
      <c r="AM32" s="6" t="s">
        <v>11</v>
      </c>
      <c r="AN32" s="6" t="s">
        <v>11</v>
      </c>
      <c r="AO32" s="6" t="s">
        <v>11</v>
      </c>
      <c r="AV32" s="251"/>
      <c r="AW32" s="251"/>
      <c r="AX32" s="251"/>
      <c r="AY32" s="251"/>
      <c r="AZ32" s="251"/>
      <c r="BA32" s="251"/>
      <c r="BB32" s="251"/>
      <c r="BC32" s="251"/>
      <c r="BD32" s="251"/>
    </row>
    <row r="33" spans="1:56" x14ac:dyDescent="0.2">
      <c r="B33" s="13" t="s">
        <v>12</v>
      </c>
      <c r="C33" s="27">
        <v>0.94199999999999995</v>
      </c>
      <c r="D33" s="27">
        <v>0.85299999999999998</v>
      </c>
      <c r="E33" s="27">
        <v>0.78200000000000003</v>
      </c>
      <c r="F33" s="29">
        <v>0.93347188000000003</v>
      </c>
      <c r="G33" s="29">
        <v>0.84903347073681867</v>
      </c>
      <c r="H33" s="29">
        <v>0.77059406027351529</v>
      </c>
      <c r="I33" s="29">
        <v>0.7686391718132648</v>
      </c>
      <c r="J33" s="29">
        <v>0.56789530551655154</v>
      </c>
      <c r="K33" s="29">
        <v>0.69201372773614389</v>
      </c>
      <c r="L33" s="29">
        <v>1.5863029432618188</v>
      </c>
      <c r="M33" s="6">
        <v>0.70536860028300685</v>
      </c>
      <c r="N33" s="6">
        <v>1.1106456806868756</v>
      </c>
      <c r="O33" s="6">
        <v>1.2647350479519528</v>
      </c>
      <c r="P33" s="6">
        <v>0.52599191823808211</v>
      </c>
      <c r="Q33" s="6">
        <v>0.58433240542154452</v>
      </c>
      <c r="R33" s="6">
        <v>0.8389593675000343</v>
      </c>
      <c r="S33" s="6">
        <v>0.94988115792093075</v>
      </c>
      <c r="T33" s="6">
        <v>0.91735267707508894</v>
      </c>
      <c r="U33" s="6">
        <v>1.4467047503965087</v>
      </c>
      <c r="V33" s="7" t="s">
        <v>11</v>
      </c>
      <c r="W33" s="7" t="s">
        <v>11</v>
      </c>
      <c r="X33" s="7" t="s">
        <v>11</v>
      </c>
      <c r="Y33" s="7" t="s">
        <v>11</v>
      </c>
      <c r="Z33" s="7" t="s">
        <v>11</v>
      </c>
      <c r="AA33" s="7" t="s">
        <v>11</v>
      </c>
      <c r="AB33" s="7" t="s">
        <v>11</v>
      </c>
      <c r="AC33" s="7" t="s">
        <v>11</v>
      </c>
      <c r="AD33" s="7" t="s">
        <v>11</v>
      </c>
      <c r="AE33" s="7" t="s">
        <v>11</v>
      </c>
      <c r="AF33" s="7" t="s">
        <v>11</v>
      </c>
      <c r="AG33" s="7" t="s">
        <v>11</v>
      </c>
      <c r="AH33" s="7" t="s">
        <v>11</v>
      </c>
      <c r="AI33" s="7" t="s">
        <v>11</v>
      </c>
      <c r="AJ33" s="7" t="s">
        <v>11</v>
      </c>
      <c r="AK33" s="7" t="s">
        <v>11</v>
      </c>
      <c r="AL33" s="7" t="s">
        <v>11</v>
      </c>
      <c r="AM33" s="7" t="s">
        <v>11</v>
      </c>
      <c r="AN33" s="7" t="s">
        <v>11</v>
      </c>
      <c r="AO33" s="7" t="s">
        <v>11</v>
      </c>
      <c r="AV33" s="251"/>
      <c r="AW33" s="251"/>
      <c r="AX33" s="251"/>
      <c r="AY33" s="251"/>
      <c r="AZ33" s="251"/>
      <c r="BA33" s="251"/>
      <c r="BB33" s="251"/>
      <c r="BC33" s="251"/>
      <c r="BD33" s="251"/>
    </row>
    <row r="34" spans="1:56" x14ac:dyDescent="0.2">
      <c r="B34" s="13" t="s">
        <v>371</v>
      </c>
      <c r="C34" s="27">
        <v>0.20399999999999999</v>
      </c>
      <c r="D34" s="27">
        <v>0.29799999999999999</v>
      </c>
      <c r="E34" s="27">
        <v>0.35</v>
      </c>
      <c r="F34" s="29">
        <v>0.25184413999999999</v>
      </c>
      <c r="G34" s="29">
        <v>0.14257441731417503</v>
      </c>
      <c r="H34" s="29">
        <v>0.1304319898253857</v>
      </c>
      <c r="I34" s="29">
        <v>0.52980264110064901</v>
      </c>
      <c r="J34" s="29">
        <v>0.21432597773905029</v>
      </c>
      <c r="K34" s="29">
        <v>0.29970649436702207</v>
      </c>
      <c r="L34" s="29">
        <v>0.2256507141056448</v>
      </c>
      <c r="M34" s="6">
        <v>0.19241056236303877</v>
      </c>
      <c r="N34" s="6">
        <v>0.19133985200132286</v>
      </c>
      <c r="O34" s="6">
        <v>4.7278520757471063E-2</v>
      </c>
      <c r="P34" s="6">
        <v>7.6114625102906883E-2</v>
      </c>
      <c r="Q34" s="6">
        <v>4.4078226950926017E-2</v>
      </c>
      <c r="R34" s="7" t="s">
        <v>11</v>
      </c>
      <c r="S34" s="7" t="s">
        <v>11</v>
      </c>
      <c r="T34" s="7" t="s">
        <v>11</v>
      </c>
      <c r="U34" s="7" t="s">
        <v>11</v>
      </c>
      <c r="V34" s="7" t="s">
        <v>11</v>
      </c>
      <c r="W34" s="7" t="s">
        <v>11</v>
      </c>
      <c r="X34" s="7" t="s">
        <v>11</v>
      </c>
      <c r="Y34" s="7" t="s">
        <v>11</v>
      </c>
      <c r="Z34" s="7" t="s">
        <v>11</v>
      </c>
      <c r="AA34" s="7" t="s">
        <v>11</v>
      </c>
      <c r="AB34" s="7" t="s">
        <v>11</v>
      </c>
      <c r="AC34" s="7" t="s">
        <v>11</v>
      </c>
      <c r="AD34" s="7" t="s">
        <v>11</v>
      </c>
      <c r="AE34" s="7" t="s">
        <v>11</v>
      </c>
      <c r="AF34" s="7" t="s">
        <v>11</v>
      </c>
      <c r="AG34" s="7" t="s">
        <v>11</v>
      </c>
      <c r="AH34" s="7" t="s">
        <v>11</v>
      </c>
      <c r="AI34" s="7" t="s">
        <v>11</v>
      </c>
      <c r="AJ34" s="7" t="s">
        <v>11</v>
      </c>
      <c r="AK34" s="7" t="s">
        <v>11</v>
      </c>
      <c r="AL34" s="7" t="s">
        <v>11</v>
      </c>
      <c r="AM34" s="7" t="s">
        <v>11</v>
      </c>
      <c r="AN34" s="7" t="s">
        <v>11</v>
      </c>
      <c r="AO34" s="7" t="s">
        <v>11</v>
      </c>
      <c r="AV34" s="251"/>
      <c r="AW34" s="251"/>
      <c r="AX34" s="251"/>
      <c r="AY34" s="251"/>
      <c r="AZ34" s="251"/>
      <c r="BA34" s="251"/>
      <c r="BB34" s="251"/>
      <c r="BC34" s="251"/>
      <c r="BD34" s="251"/>
    </row>
    <row r="35" spans="1:56" x14ac:dyDescent="0.2">
      <c r="B35" s="13" t="s">
        <v>422</v>
      </c>
      <c r="C35" s="27">
        <v>0.34300000000000003</v>
      </c>
      <c r="D35" s="27">
        <v>0.34599999999999997</v>
      </c>
      <c r="E35" s="27">
        <v>0.32300000000000001</v>
      </c>
      <c r="F35" s="29">
        <v>0.46477752</v>
      </c>
      <c r="G35" s="29">
        <v>0.28773517678781957</v>
      </c>
      <c r="H35" s="29">
        <v>0.28104251346335979</v>
      </c>
      <c r="I35" s="29">
        <v>0.41264895227971499</v>
      </c>
      <c r="J35" s="29">
        <v>0.31139869659349356</v>
      </c>
      <c r="K35" s="29">
        <v>9.2336753921807235E-2</v>
      </c>
      <c r="L35" s="29">
        <v>0.1147869113783728</v>
      </c>
      <c r="M35" s="6">
        <v>0.58234630476584925</v>
      </c>
      <c r="N35" s="6">
        <v>0.52045165169498719</v>
      </c>
      <c r="O35" s="6">
        <v>0.3259596223125753</v>
      </c>
      <c r="P35" s="6">
        <v>0.12726115434406418</v>
      </c>
      <c r="Q35" s="6">
        <v>0.49956845797402666</v>
      </c>
      <c r="R35" s="6">
        <v>0.28532219634979661</v>
      </c>
      <c r="S35" s="6">
        <v>0.61268476506847669</v>
      </c>
      <c r="T35" s="6">
        <v>0.56268760096560166</v>
      </c>
      <c r="U35" s="6">
        <v>0.60692783544277673</v>
      </c>
      <c r="V35" s="7" t="s">
        <v>11</v>
      </c>
      <c r="W35" s="7" t="s">
        <v>11</v>
      </c>
      <c r="X35" s="7" t="s">
        <v>11</v>
      </c>
      <c r="Y35" s="7" t="s">
        <v>11</v>
      </c>
      <c r="Z35" s="7" t="s">
        <v>11</v>
      </c>
      <c r="AA35" s="7" t="s">
        <v>11</v>
      </c>
      <c r="AB35" s="7" t="s">
        <v>11</v>
      </c>
      <c r="AC35" s="7" t="s">
        <v>11</v>
      </c>
      <c r="AD35" s="7" t="s">
        <v>11</v>
      </c>
      <c r="AE35" s="7" t="s">
        <v>11</v>
      </c>
      <c r="AF35" s="7" t="s">
        <v>11</v>
      </c>
      <c r="AG35" s="7" t="s">
        <v>11</v>
      </c>
      <c r="AH35" s="7" t="s">
        <v>11</v>
      </c>
      <c r="AI35" s="7" t="s">
        <v>11</v>
      </c>
      <c r="AJ35" s="7" t="s">
        <v>11</v>
      </c>
      <c r="AK35" s="7" t="s">
        <v>11</v>
      </c>
      <c r="AL35" s="7" t="s">
        <v>11</v>
      </c>
      <c r="AM35" s="7" t="s">
        <v>11</v>
      </c>
      <c r="AN35" s="7" t="s">
        <v>11</v>
      </c>
      <c r="AO35" s="7" t="s">
        <v>11</v>
      </c>
      <c r="AV35" s="251"/>
      <c r="AW35" s="251"/>
      <c r="AX35" s="251"/>
      <c r="AY35" s="251"/>
      <c r="AZ35" s="251"/>
      <c r="BA35" s="251"/>
      <c r="BB35" s="251"/>
      <c r="BC35" s="251"/>
      <c r="BD35" s="251"/>
    </row>
    <row r="36" spans="1:56" x14ac:dyDescent="0.2">
      <c r="B36" s="13" t="s">
        <v>423</v>
      </c>
      <c r="C36" s="27">
        <v>2.0019999999999998</v>
      </c>
      <c r="D36" s="27">
        <v>1.629</v>
      </c>
      <c r="E36" s="27">
        <v>2.12</v>
      </c>
      <c r="F36" s="29">
        <v>2.2815967700000002</v>
      </c>
      <c r="G36" s="29">
        <v>1.7893162597074463</v>
      </c>
      <c r="H36" s="29">
        <v>1.9245204698926808</v>
      </c>
      <c r="I36" s="29">
        <v>2.7251779454002034</v>
      </c>
      <c r="J36" s="29">
        <v>1.392588366470519</v>
      </c>
      <c r="K36" s="29">
        <v>1.4297117167378477</v>
      </c>
      <c r="L36" s="29">
        <v>1.7405192313105915</v>
      </c>
      <c r="M36" s="6">
        <v>1.7312982738215819</v>
      </c>
      <c r="N36" s="6">
        <v>3.3048733339934819</v>
      </c>
      <c r="O36" s="6">
        <v>1.6459467126461236</v>
      </c>
      <c r="P36" s="6">
        <v>0.99646612655657452</v>
      </c>
      <c r="Q36" s="6">
        <v>1.8451177466779707</v>
      </c>
      <c r="R36" s="6">
        <v>1.4520846816014386</v>
      </c>
      <c r="S36" s="6">
        <v>2.8375736373924556</v>
      </c>
      <c r="T36" s="6">
        <v>2.1550123450609679</v>
      </c>
      <c r="U36" s="6">
        <v>3.356077606640095</v>
      </c>
      <c r="V36" s="6">
        <v>3.5004977715065495</v>
      </c>
      <c r="W36" s="6">
        <v>3.9717944616084369</v>
      </c>
      <c r="X36" s="6">
        <v>4.109373333572659</v>
      </c>
      <c r="Y36" s="6">
        <v>4.2656536574432575</v>
      </c>
      <c r="Z36" s="6">
        <v>1.4965282140295437</v>
      </c>
      <c r="AA36" s="6">
        <v>4.8835864707394379</v>
      </c>
      <c r="AB36" s="6">
        <v>5.4141273552066629</v>
      </c>
      <c r="AC36" s="6">
        <v>5.7766122434217166</v>
      </c>
      <c r="AD36" s="6">
        <v>3.9665356830017582</v>
      </c>
      <c r="AE36" s="6" t="s">
        <v>448</v>
      </c>
      <c r="AF36" s="6" t="s">
        <v>448</v>
      </c>
      <c r="AG36" s="6" t="s">
        <v>448</v>
      </c>
      <c r="AH36" s="6" t="s">
        <v>11</v>
      </c>
      <c r="AI36" s="6" t="s">
        <v>11</v>
      </c>
      <c r="AJ36" s="6" t="s">
        <v>11</v>
      </c>
      <c r="AK36" s="6" t="s">
        <v>11</v>
      </c>
      <c r="AL36" s="6" t="s">
        <v>11</v>
      </c>
      <c r="AM36" s="6" t="s">
        <v>11</v>
      </c>
      <c r="AN36" s="6" t="s">
        <v>11</v>
      </c>
      <c r="AO36" s="6" t="s">
        <v>11</v>
      </c>
      <c r="AV36" s="251"/>
      <c r="AW36" s="251"/>
      <c r="AX36" s="251"/>
      <c r="AY36" s="251"/>
      <c r="AZ36" s="251"/>
      <c r="BA36" s="251"/>
      <c r="BB36" s="251"/>
      <c r="BC36" s="251"/>
      <c r="BD36" s="251"/>
    </row>
    <row r="37" spans="1:56" x14ac:dyDescent="0.2">
      <c r="B37" s="230" t="s">
        <v>425</v>
      </c>
      <c r="C37" s="23">
        <v>6.3459999999999992</v>
      </c>
      <c r="D37" s="23">
        <v>6.7370000000000001</v>
      </c>
      <c r="E37" s="23">
        <v>7.6400000000000006</v>
      </c>
      <c r="F37" s="23">
        <v>8.7634310699999993</v>
      </c>
      <c r="G37" s="23">
        <v>6.6463742998619617</v>
      </c>
      <c r="H37" s="23">
        <v>5.1244653097239246</v>
      </c>
      <c r="I37" s="23">
        <v>9.7628147614858847</v>
      </c>
      <c r="J37" s="23">
        <v>7.539031800010048</v>
      </c>
      <c r="K37" s="23">
        <v>6.7456788132582108</v>
      </c>
      <c r="L37" s="23">
        <v>7.7528384520308773</v>
      </c>
      <c r="M37" s="23">
        <v>8.5471787587809445</v>
      </c>
      <c r="N37" s="23">
        <v>9.1532407032062153</v>
      </c>
      <c r="O37" s="23">
        <v>7.3175070562698066</v>
      </c>
      <c r="P37" s="23">
        <v>5.6585289016165818</v>
      </c>
      <c r="Q37" s="23">
        <v>6.2513678346832844</v>
      </c>
      <c r="R37" s="23">
        <v>5.3586696651225214</v>
      </c>
      <c r="S37" s="23">
        <v>10.150648942011831</v>
      </c>
      <c r="T37" s="23">
        <v>7.5330991032589996</v>
      </c>
      <c r="U37" s="23">
        <v>11.427166780898006</v>
      </c>
      <c r="V37" s="23">
        <v>9.5124355266129932</v>
      </c>
      <c r="W37" s="23">
        <v>9.5310092660414227</v>
      </c>
      <c r="X37" s="23">
        <v>10.043796290144352</v>
      </c>
      <c r="Y37" s="23">
        <v>9.3819906386741643</v>
      </c>
      <c r="Z37" s="23">
        <v>3.6804814713675986</v>
      </c>
      <c r="AA37" s="23">
        <v>10.171869266765729</v>
      </c>
      <c r="AB37" s="23">
        <v>12.612906493380226</v>
      </c>
      <c r="AC37" s="23">
        <v>12.312508516249785</v>
      </c>
      <c r="AD37" s="23">
        <v>8.6421585571488695</v>
      </c>
      <c r="AE37" s="23">
        <v>12.726101097418312</v>
      </c>
      <c r="AF37" s="23">
        <v>13.48142258706638</v>
      </c>
      <c r="AG37" s="23">
        <v>11.211976003653746</v>
      </c>
      <c r="AH37" s="23">
        <v>13.000837237774467</v>
      </c>
      <c r="AI37" s="23">
        <v>9.105408123748683</v>
      </c>
      <c r="AJ37" s="23">
        <v>9.9938249718330692</v>
      </c>
      <c r="AK37" s="23">
        <v>9.1499328001907632</v>
      </c>
      <c r="AL37" s="23">
        <v>11.223416548588796</v>
      </c>
      <c r="AM37" s="23">
        <v>7.4060997881423649</v>
      </c>
      <c r="AN37" s="23">
        <v>10.656445446575578</v>
      </c>
      <c r="AO37" s="23">
        <v>9.3097858325009692</v>
      </c>
      <c r="AV37" s="251"/>
      <c r="AW37" s="251"/>
      <c r="AX37" s="251"/>
      <c r="AY37" s="251"/>
      <c r="AZ37" s="251"/>
      <c r="BA37" s="251"/>
      <c r="BB37" s="251"/>
      <c r="BC37" s="251"/>
      <c r="BD37" s="251"/>
    </row>
    <row r="38" spans="1:56" x14ac:dyDescent="0.2">
      <c r="B38" s="230" t="s">
        <v>424</v>
      </c>
      <c r="C38" s="26">
        <v>2.9409999999999998</v>
      </c>
      <c r="D38" s="26">
        <v>3.3119999999999998</v>
      </c>
      <c r="E38" s="26">
        <v>2.7650000000000001</v>
      </c>
      <c r="F38" s="25">
        <v>1.3463493900000001</v>
      </c>
      <c r="G38" s="25">
        <v>4.7070854771560509</v>
      </c>
      <c r="H38" s="25">
        <v>1.8310485943121013</v>
      </c>
      <c r="I38" s="25">
        <v>1.2663732076006524</v>
      </c>
      <c r="J38" s="25">
        <v>4.0732737409179629</v>
      </c>
      <c r="K38" s="25">
        <v>3.8713529618519447</v>
      </c>
      <c r="L38" s="25">
        <v>2.336712134193629</v>
      </c>
      <c r="M38" s="23">
        <v>6.4039705901219195</v>
      </c>
      <c r="N38" s="23">
        <v>5.4009082594281486</v>
      </c>
      <c r="O38" s="23">
        <v>1.0093012265959254</v>
      </c>
      <c r="P38" s="23">
        <v>1.5486863247230485</v>
      </c>
      <c r="Q38" s="23">
        <v>1.8261907556166046</v>
      </c>
      <c r="R38" s="23">
        <v>0.92166320559496695</v>
      </c>
      <c r="S38" s="23">
        <v>2.7801081532084257</v>
      </c>
      <c r="T38" s="23">
        <v>2.3618546975785648</v>
      </c>
      <c r="U38" s="23">
        <v>1.8565505704237997</v>
      </c>
      <c r="V38" s="23">
        <v>1.8914231448805103</v>
      </c>
      <c r="W38" s="23">
        <v>1.9393729347584869</v>
      </c>
      <c r="X38" s="23">
        <v>2.0265543709002638</v>
      </c>
      <c r="Y38" s="23">
        <v>2.1442493096916624</v>
      </c>
      <c r="Z38" s="23">
        <v>2.1442493096916624</v>
      </c>
      <c r="AA38" s="23">
        <v>2.2793805357114163</v>
      </c>
      <c r="AB38" s="23">
        <v>2.3752801154673704</v>
      </c>
      <c r="AC38" s="23">
        <v>2.5932337058218127</v>
      </c>
      <c r="AD38" s="23">
        <v>5.5578778959977191</v>
      </c>
      <c r="AE38" s="23">
        <v>9.0681076932182449</v>
      </c>
      <c r="AF38" s="23">
        <v>13.796359207025032</v>
      </c>
      <c r="AG38" s="23">
        <v>13.750873074635313</v>
      </c>
      <c r="AH38" s="23">
        <v>6.7705204808508732</v>
      </c>
      <c r="AI38" s="23">
        <v>23.55209826778556</v>
      </c>
      <c r="AJ38" s="23">
        <v>11.734726977683291</v>
      </c>
      <c r="AK38" s="23">
        <v>18.463749543251335</v>
      </c>
      <c r="AL38" s="23">
        <v>22.756135342452534</v>
      </c>
      <c r="AM38" s="23">
        <v>18.241453995016911</v>
      </c>
      <c r="AN38" s="23">
        <v>21.837243651549691</v>
      </c>
      <c r="AO38" s="23">
        <v>27.047806179092795</v>
      </c>
      <c r="AV38" s="251"/>
      <c r="AW38" s="251"/>
      <c r="AX38" s="251"/>
      <c r="AY38" s="251"/>
      <c r="AZ38" s="251"/>
      <c r="BA38" s="251"/>
      <c r="BB38" s="251"/>
      <c r="BC38" s="251"/>
      <c r="BD38" s="251"/>
    </row>
    <row r="39" spans="1:56" x14ac:dyDescent="0.2">
      <c r="B39" s="230" t="s">
        <v>426</v>
      </c>
      <c r="C39" s="26">
        <v>1.052</v>
      </c>
      <c r="D39" s="26">
        <v>1.147</v>
      </c>
      <c r="E39" s="26">
        <v>1.054</v>
      </c>
      <c r="F39" s="25">
        <v>1.1373021846295326</v>
      </c>
      <c r="G39" s="25">
        <v>1.441455242365528</v>
      </c>
      <c r="H39" s="25">
        <v>1.5019683367642198</v>
      </c>
      <c r="I39" s="25">
        <v>1.6540185919159884</v>
      </c>
      <c r="J39" s="25">
        <v>1.2694113385121037</v>
      </c>
      <c r="K39" s="25">
        <v>1.0091955036931808</v>
      </c>
      <c r="L39" s="25">
        <v>1.0984691507158848</v>
      </c>
      <c r="M39" s="23">
        <v>1.0695028370854704</v>
      </c>
      <c r="N39" s="23">
        <v>1.0678328459459343</v>
      </c>
      <c r="O39" s="23">
        <v>0.94079301099963286</v>
      </c>
      <c r="P39" s="23">
        <v>0.84240296853438268</v>
      </c>
      <c r="Q39" s="23">
        <v>0.92579335617006631</v>
      </c>
      <c r="R39" s="23">
        <v>0.6002708007566312</v>
      </c>
      <c r="S39" s="23">
        <v>0.66560934197325405</v>
      </c>
      <c r="T39" s="23">
        <v>0.69036247928509098</v>
      </c>
      <c r="U39" s="23">
        <v>0.74971666124747149</v>
      </c>
      <c r="V39" s="23">
        <v>0.69827910210082633</v>
      </c>
      <c r="W39" s="23">
        <v>0.85015797688897055</v>
      </c>
      <c r="X39" s="23">
        <v>1.0373351516478597</v>
      </c>
      <c r="Y39" s="23">
        <v>1.3309422350616029</v>
      </c>
      <c r="Z39" s="23">
        <v>1.5184506211259003</v>
      </c>
      <c r="AA39" s="23">
        <v>1.4116926033787869</v>
      </c>
      <c r="AB39" s="23">
        <v>1.5207834441810195</v>
      </c>
      <c r="AC39" s="23">
        <v>1.7571458364660368</v>
      </c>
      <c r="AD39" s="23">
        <v>1.7635841369592618</v>
      </c>
      <c r="AE39" s="23">
        <v>1.982858060183611</v>
      </c>
      <c r="AF39" s="23">
        <v>2.0056811527138656</v>
      </c>
      <c r="AG39" s="23">
        <v>2.2995593019304379</v>
      </c>
      <c r="AH39" s="23">
        <v>12.6006957105462</v>
      </c>
      <c r="AI39" s="23">
        <v>13.575332912467832</v>
      </c>
      <c r="AJ39" s="23">
        <v>14.05820847908293</v>
      </c>
      <c r="AK39" s="23">
        <v>16.795499650927844</v>
      </c>
      <c r="AL39" s="23">
        <v>19.298786214508013</v>
      </c>
      <c r="AM39" s="23">
        <v>16.055597354842366</v>
      </c>
      <c r="AN39" s="23">
        <v>18.111083553827374</v>
      </c>
      <c r="AO39" s="23">
        <v>20.661222495103669</v>
      </c>
      <c r="AV39" s="251"/>
      <c r="AW39" s="251"/>
      <c r="AX39" s="251"/>
      <c r="AY39" s="251"/>
      <c r="AZ39" s="251"/>
      <c r="BA39" s="251"/>
      <c r="BB39" s="251"/>
      <c r="BC39" s="251"/>
      <c r="BD39" s="251"/>
    </row>
    <row r="40" spans="1:56" x14ac:dyDescent="0.2">
      <c r="A40" s="230" t="s">
        <v>6</v>
      </c>
      <c r="C40" s="23">
        <v>110.85400000000001</v>
      </c>
      <c r="D40" s="23">
        <v>121.41799999999999</v>
      </c>
      <c r="E40" s="23">
        <v>115.06899999999999</v>
      </c>
      <c r="F40" s="23">
        <v>118.18111122462768</v>
      </c>
      <c r="G40" s="23">
        <v>147.17796639412839</v>
      </c>
      <c r="H40" s="23">
        <v>152.21775920962247</v>
      </c>
      <c r="I40" s="23">
        <v>164.80458159643916</v>
      </c>
      <c r="J40" s="23">
        <v>127.06808911135624</v>
      </c>
      <c r="K40" s="23">
        <v>116.76325166583537</v>
      </c>
      <c r="L40" s="23">
        <v>125.14949357238457</v>
      </c>
      <c r="M40" s="23">
        <v>129.65689693755547</v>
      </c>
      <c r="N40" s="23">
        <v>127.84011084948298</v>
      </c>
      <c r="O40" s="23">
        <v>109.60473928408223</v>
      </c>
      <c r="P40" s="23">
        <v>101.76725395831967</v>
      </c>
      <c r="Q40" s="23">
        <v>114.10271438518436</v>
      </c>
      <c r="R40" s="23">
        <v>80.95269530340579</v>
      </c>
      <c r="S40" s="23">
        <v>94.078322700398147</v>
      </c>
      <c r="T40" s="23">
        <v>93.035708349763823</v>
      </c>
      <c r="U40" s="23">
        <v>100.9928809378095</v>
      </c>
      <c r="V40" s="23">
        <v>97.348254568723505</v>
      </c>
      <c r="W40" s="23">
        <v>113.32018480337605</v>
      </c>
      <c r="X40" s="23">
        <v>133.71345810960122</v>
      </c>
      <c r="Y40" s="23">
        <v>147.41536209435873</v>
      </c>
      <c r="Z40" s="23">
        <v>149.44487131073888</v>
      </c>
      <c r="AA40" s="23">
        <v>145.03553769489915</v>
      </c>
      <c r="AB40" s="23">
        <v>147.32572739344096</v>
      </c>
      <c r="AC40" s="23">
        <v>156.21058147264452</v>
      </c>
      <c r="AD40" s="23">
        <v>159.41727411333255</v>
      </c>
      <c r="AE40" s="23">
        <v>1.982858060183611</v>
      </c>
      <c r="AF40" s="23">
        <v>2.0056811527138656</v>
      </c>
      <c r="AG40" s="23">
        <v>187.67112157302452</v>
      </c>
      <c r="AH40" s="23">
        <v>210.48111820627918</v>
      </c>
      <c r="AI40" s="23">
        <v>224.41753579102598</v>
      </c>
      <c r="AJ40" s="23">
        <v>252.48354517586705</v>
      </c>
      <c r="AK40" s="23">
        <v>275.97089722409805</v>
      </c>
      <c r="AL40" s="23">
        <v>339.9821617539024</v>
      </c>
      <c r="AM40" s="23">
        <v>287.39508757255533</v>
      </c>
      <c r="AN40" s="23">
        <v>383.79788407682275</v>
      </c>
      <c r="AO40" s="23">
        <v>293.37385209703137</v>
      </c>
      <c r="AV40" s="251"/>
      <c r="AW40" s="251"/>
      <c r="AX40" s="251"/>
      <c r="AY40" s="251"/>
      <c r="AZ40" s="251"/>
      <c r="BA40" s="251"/>
      <c r="BB40" s="251"/>
      <c r="BC40" s="251"/>
      <c r="BD40" s="251"/>
    </row>
    <row r="41" spans="1:56" x14ac:dyDescent="0.2">
      <c r="A41" s="230" t="s">
        <v>38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6"/>
      <c r="AJ41" s="6"/>
      <c r="AK41" s="6"/>
      <c r="AL41" s="6"/>
      <c r="AM41" s="6"/>
      <c r="AN41" s="6"/>
      <c r="AO41" s="6"/>
      <c r="AV41" s="251"/>
      <c r="AW41" s="251"/>
      <c r="AX41" s="251"/>
      <c r="AY41" s="251"/>
      <c r="AZ41" s="251"/>
      <c r="BA41" s="251"/>
      <c r="BB41" s="251"/>
      <c r="BC41" s="251"/>
      <c r="BD41" s="251"/>
    </row>
    <row r="42" spans="1:56" x14ac:dyDescent="0.2">
      <c r="B42" s="13" t="s">
        <v>4</v>
      </c>
      <c r="C42" s="27">
        <v>58.15</v>
      </c>
      <c r="D42" s="27">
        <v>54.843000000000004</v>
      </c>
      <c r="E42" s="27">
        <v>62.820999999999998</v>
      </c>
      <c r="F42" s="29">
        <v>64.912988999999996</v>
      </c>
      <c r="G42" s="29">
        <v>63.36331525649306</v>
      </c>
      <c r="H42" s="29">
        <v>69.324221732986103</v>
      </c>
      <c r="I42" s="29">
        <v>63.014098086569355</v>
      </c>
      <c r="J42" s="29">
        <v>72.439012946798272</v>
      </c>
      <c r="K42" s="29">
        <v>80.305098002381612</v>
      </c>
      <c r="L42" s="29">
        <v>64.54588577555549</v>
      </c>
      <c r="M42" s="6">
        <v>65.607213233255408</v>
      </c>
      <c r="N42" s="6">
        <v>77.565678440355455</v>
      </c>
      <c r="O42" s="6">
        <v>68.626211097923843</v>
      </c>
      <c r="P42" s="6">
        <v>74.873887931222711</v>
      </c>
      <c r="Q42" s="6">
        <v>88.391610852702414</v>
      </c>
      <c r="R42" s="6">
        <v>83.878017173061508</v>
      </c>
      <c r="S42" s="6">
        <v>80.652372563736662</v>
      </c>
      <c r="T42" s="6">
        <v>93.965646885496625</v>
      </c>
      <c r="U42" s="6">
        <v>109.02884665749012</v>
      </c>
      <c r="V42" s="6">
        <v>100.35955546074152</v>
      </c>
      <c r="W42" s="6">
        <v>136.82480639078713</v>
      </c>
      <c r="X42" s="6">
        <v>127.58297049213111</v>
      </c>
      <c r="Y42" s="6">
        <v>155.09325602335682</v>
      </c>
      <c r="Z42" s="6">
        <v>194.80837846393811</v>
      </c>
      <c r="AA42" s="6">
        <v>221.25672047748893</v>
      </c>
      <c r="AB42" s="6">
        <v>238.94158015913149</v>
      </c>
      <c r="AC42" s="6">
        <v>245.20933152369409</v>
      </c>
      <c r="AD42" s="6">
        <v>223.40400693908663</v>
      </c>
      <c r="AE42" s="6">
        <v>214.35857112774195</v>
      </c>
      <c r="AF42" s="6">
        <v>244.04623754065707</v>
      </c>
      <c r="AG42" s="6">
        <v>284.06222434155694</v>
      </c>
      <c r="AH42" s="6">
        <v>260.74673997629839</v>
      </c>
      <c r="AI42" s="6">
        <v>282.34483297594051</v>
      </c>
      <c r="AJ42" s="6">
        <v>295.22637870259797</v>
      </c>
      <c r="AK42" s="6">
        <v>357.40428313025433</v>
      </c>
      <c r="AL42" s="6">
        <v>429.10876542700015</v>
      </c>
      <c r="AM42" s="6">
        <v>352.40505875096966</v>
      </c>
      <c r="AN42" s="6">
        <v>376.95757492536438</v>
      </c>
      <c r="AO42" s="6">
        <v>421.05817902281927</v>
      </c>
      <c r="AV42" s="251"/>
      <c r="AW42" s="251"/>
      <c r="AX42" s="251"/>
      <c r="AY42" s="251"/>
      <c r="AZ42" s="251"/>
      <c r="BA42" s="251"/>
      <c r="BB42" s="251"/>
      <c r="BC42" s="251"/>
      <c r="BD42" s="251"/>
    </row>
    <row r="43" spans="1:56" x14ac:dyDescent="0.2">
      <c r="B43" s="13" t="s">
        <v>3</v>
      </c>
      <c r="C43" s="27">
        <v>24.835999999999999</v>
      </c>
      <c r="D43" s="27">
        <v>40.19</v>
      </c>
      <c r="E43" s="27">
        <v>28.763000000000002</v>
      </c>
      <c r="F43" s="29">
        <v>33.671698860000006</v>
      </c>
      <c r="G43" s="29">
        <v>31.384229215239088</v>
      </c>
      <c r="H43" s="29">
        <v>23.974187020478173</v>
      </c>
      <c r="I43" s="29">
        <v>29.115215125717263</v>
      </c>
      <c r="J43" s="29">
        <v>27.938527981027526</v>
      </c>
      <c r="K43" s="29">
        <v>33.316883948260021</v>
      </c>
      <c r="L43" s="29">
        <v>27.733572636417652</v>
      </c>
      <c r="M43" s="6">
        <v>31.227249135975743</v>
      </c>
      <c r="N43" s="6">
        <v>37.560125357030124</v>
      </c>
      <c r="O43" s="6">
        <v>24.324079022415091</v>
      </c>
      <c r="P43" s="6">
        <v>34.844000305212496</v>
      </c>
      <c r="Q43" s="6">
        <v>37.259038939949519</v>
      </c>
      <c r="R43" s="6">
        <v>26.218317853061361</v>
      </c>
      <c r="S43" s="6">
        <v>26.012546271010336</v>
      </c>
      <c r="T43" s="6">
        <v>31.399638317576045</v>
      </c>
      <c r="U43" s="6">
        <v>39.613481853089347</v>
      </c>
      <c r="V43" s="6">
        <v>40.658150553445708</v>
      </c>
      <c r="W43" s="6">
        <v>73.314822101069893</v>
      </c>
      <c r="X43" s="6">
        <v>70.412945965845893</v>
      </c>
      <c r="Y43" s="6">
        <v>90.69976644187426</v>
      </c>
      <c r="Z43" s="6">
        <v>104.31129924592079</v>
      </c>
      <c r="AA43" s="6">
        <v>110.61187226261535</v>
      </c>
      <c r="AB43" s="6">
        <v>102.8934570603666</v>
      </c>
      <c r="AC43" s="6">
        <v>111.32178743481374</v>
      </c>
      <c r="AD43" s="6">
        <v>96.554482159448739</v>
      </c>
      <c r="AE43" s="6">
        <v>94.71432526888276</v>
      </c>
      <c r="AF43" s="6">
        <v>108.71293997585727</v>
      </c>
      <c r="AG43" s="6">
        <v>123.93623962282055</v>
      </c>
      <c r="AH43" s="6">
        <v>113.37524426157877</v>
      </c>
      <c r="AI43" s="6">
        <v>128.26664207480019</v>
      </c>
      <c r="AJ43" s="6">
        <v>130.01362727939409</v>
      </c>
      <c r="AK43" s="6">
        <v>154.37954122200651</v>
      </c>
      <c r="AL43" s="6">
        <v>133.25574130056341</v>
      </c>
      <c r="AM43" s="6">
        <v>147.45605099423588</v>
      </c>
      <c r="AN43" s="6">
        <v>128.56955469369947</v>
      </c>
      <c r="AO43" s="6">
        <v>173.91952962422064</v>
      </c>
      <c r="AV43" s="251"/>
      <c r="AW43" s="251"/>
      <c r="AX43" s="251"/>
      <c r="AY43" s="251"/>
      <c r="AZ43" s="251"/>
      <c r="BA43" s="251"/>
      <c r="BB43" s="251"/>
      <c r="BC43" s="251"/>
      <c r="BD43" s="251"/>
    </row>
    <row r="44" spans="1:56" x14ac:dyDescent="0.2">
      <c r="B44" s="13" t="s">
        <v>2</v>
      </c>
      <c r="C44" s="27">
        <v>7.5590000000000002</v>
      </c>
      <c r="D44" s="27">
        <v>7.5449999999999999</v>
      </c>
      <c r="E44" s="27">
        <v>9.4659999999999993</v>
      </c>
      <c r="F44" s="29">
        <v>10.316964999999998</v>
      </c>
      <c r="G44" s="29">
        <v>10.510907531569488</v>
      </c>
      <c r="H44" s="29">
        <v>12.057911063138977</v>
      </c>
      <c r="I44" s="29">
        <v>14.14686433346747</v>
      </c>
      <c r="J44" s="29">
        <v>29.410104319332191</v>
      </c>
      <c r="K44" s="29">
        <v>28.758540139204246</v>
      </c>
      <c r="L44" s="29">
        <v>21.100596516414907</v>
      </c>
      <c r="M44" s="6">
        <v>27.305080816158775</v>
      </c>
      <c r="N44" s="6">
        <v>24.077906932614688</v>
      </c>
      <c r="O44" s="6">
        <v>7.7767064838941655</v>
      </c>
      <c r="P44" s="6">
        <v>3.239784290218068</v>
      </c>
      <c r="Q44" s="6">
        <v>3.6198098841781023</v>
      </c>
      <c r="R44" s="6">
        <v>13.723878484105736</v>
      </c>
      <c r="S44" s="6">
        <v>10.074785204699385</v>
      </c>
      <c r="T44" s="6">
        <v>8.0203900220104458</v>
      </c>
      <c r="U44" s="6">
        <v>13.81922024146154</v>
      </c>
      <c r="V44" s="6">
        <v>12.226272032507465</v>
      </c>
      <c r="W44" s="6">
        <v>13.182171813685271</v>
      </c>
      <c r="X44" s="6">
        <v>9.6553011128136905</v>
      </c>
      <c r="Y44" s="6">
        <v>8.8324348551007983</v>
      </c>
      <c r="Z44" s="6">
        <v>12.594758152872016</v>
      </c>
      <c r="AA44" s="6">
        <v>16.049890888975558</v>
      </c>
      <c r="AB44" s="6">
        <v>16.626942788653114</v>
      </c>
      <c r="AC44" s="6">
        <v>11.451108508703802</v>
      </c>
      <c r="AD44" s="6">
        <v>12.858062496921347</v>
      </c>
      <c r="AE44" s="6">
        <v>14.670989736107819</v>
      </c>
      <c r="AF44" s="6">
        <v>14.918865914597085</v>
      </c>
      <c r="AG44" s="6">
        <v>15.188619026999332</v>
      </c>
      <c r="AH44" s="6">
        <v>15.166301317337181</v>
      </c>
      <c r="AI44" s="6">
        <v>17.891317694772717</v>
      </c>
      <c r="AJ44" s="6">
        <v>21.308682098096668</v>
      </c>
      <c r="AK44" s="6">
        <v>15.396307652370954</v>
      </c>
      <c r="AL44" s="6">
        <v>28.147291075304253</v>
      </c>
      <c r="AM44" s="6">
        <v>18.313914377533852</v>
      </c>
      <c r="AN44" s="6">
        <v>19.77382759979082</v>
      </c>
      <c r="AO44" s="6">
        <v>33.775836916850778</v>
      </c>
      <c r="AV44" s="251"/>
      <c r="AW44" s="251"/>
      <c r="AX44" s="251"/>
      <c r="AY44" s="251"/>
      <c r="AZ44" s="251"/>
      <c r="BA44" s="251"/>
      <c r="BB44" s="251"/>
      <c r="BC44" s="251"/>
      <c r="BD44" s="251"/>
    </row>
    <row r="45" spans="1:56" x14ac:dyDescent="0.2">
      <c r="B45" s="229" t="s">
        <v>1</v>
      </c>
      <c r="C45" s="27">
        <v>8.7550000000000008</v>
      </c>
      <c r="D45" s="27">
        <v>8.8409999999999993</v>
      </c>
      <c r="E45" s="27">
        <v>7.29</v>
      </c>
      <c r="F45" s="29">
        <v>8.9157365100000003</v>
      </c>
      <c r="G45" s="29">
        <v>7.5651067407772485</v>
      </c>
      <c r="H45" s="29">
        <v>10.177756421554498</v>
      </c>
      <c r="I45" s="29">
        <v>10.978056865866947</v>
      </c>
      <c r="J45" s="29">
        <v>12.024050382256211</v>
      </c>
      <c r="K45" s="29">
        <v>12.33388824018896</v>
      </c>
      <c r="L45" s="29">
        <v>8.0910612836622295</v>
      </c>
      <c r="M45" s="6">
        <v>11.295012212440804</v>
      </c>
      <c r="N45" s="6">
        <v>10.89499092715371</v>
      </c>
      <c r="O45" s="6">
        <v>10.172490122674237</v>
      </c>
      <c r="P45" s="6">
        <v>11.966140854637816</v>
      </c>
      <c r="Q45" s="6">
        <v>10.685291094592156</v>
      </c>
      <c r="R45" s="6">
        <v>12.841605093592033</v>
      </c>
      <c r="S45" s="6">
        <v>10.130052584226785</v>
      </c>
      <c r="T45" s="6">
        <v>9.524331220161212</v>
      </c>
      <c r="U45" s="6">
        <v>12.614595228390314</v>
      </c>
      <c r="V45" s="6">
        <v>17.340352150225826</v>
      </c>
      <c r="W45" s="6">
        <v>15.835073188841104</v>
      </c>
      <c r="X45" s="6">
        <v>15.710076453507762</v>
      </c>
      <c r="Y45" s="6">
        <v>22.086229783800889</v>
      </c>
      <c r="Z45" s="6">
        <v>31.120345059354317</v>
      </c>
      <c r="AA45" s="6">
        <v>26.932999937182622</v>
      </c>
      <c r="AB45" s="6">
        <v>33.894910660585488</v>
      </c>
      <c r="AC45" s="6">
        <v>31.274649758599416</v>
      </c>
      <c r="AD45" s="6">
        <v>31.640416380391901</v>
      </c>
      <c r="AE45" s="6">
        <v>28.837843438808914</v>
      </c>
      <c r="AF45" s="6">
        <v>23.896706773144558</v>
      </c>
      <c r="AG45" s="6">
        <v>33.057208473027714</v>
      </c>
      <c r="AH45" s="6">
        <v>40.63588967111157</v>
      </c>
      <c r="AI45" s="6">
        <v>39.305663734698506</v>
      </c>
      <c r="AJ45" s="6">
        <v>40.786548367752701</v>
      </c>
      <c r="AK45" s="6">
        <v>46.492661106916017</v>
      </c>
      <c r="AL45" s="6">
        <v>62.688492889136867</v>
      </c>
      <c r="AM45" s="6">
        <v>32.976436938167929</v>
      </c>
      <c r="AN45" s="6">
        <v>23.460861628750795</v>
      </c>
      <c r="AO45" s="6">
        <v>29.469145599867417</v>
      </c>
      <c r="AV45" s="251"/>
      <c r="AW45" s="251"/>
      <c r="AX45" s="251"/>
      <c r="AY45" s="251"/>
      <c r="AZ45" s="251"/>
      <c r="BA45" s="251"/>
      <c r="BB45" s="251"/>
      <c r="BC45" s="251"/>
      <c r="BD45" s="251"/>
    </row>
    <row r="46" spans="1:56" x14ac:dyDescent="0.2">
      <c r="B46" s="41" t="s">
        <v>518</v>
      </c>
      <c r="C46" s="27"/>
      <c r="D46" s="27"/>
      <c r="E46" s="27"/>
      <c r="F46" s="29"/>
      <c r="G46" s="29"/>
      <c r="H46" s="29"/>
      <c r="I46" s="29"/>
      <c r="J46" s="29"/>
      <c r="K46" s="29"/>
      <c r="L46" s="2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 t="s">
        <v>11</v>
      </c>
      <c r="AD46" s="6" t="s">
        <v>11</v>
      </c>
      <c r="AE46" s="6" t="s">
        <v>11</v>
      </c>
      <c r="AF46" s="6" t="s">
        <v>11</v>
      </c>
      <c r="AG46" s="6" t="s">
        <v>11</v>
      </c>
      <c r="AH46" s="6" t="s">
        <v>11</v>
      </c>
      <c r="AI46" s="6" t="s">
        <v>11</v>
      </c>
      <c r="AJ46" s="6" t="s">
        <v>11</v>
      </c>
      <c r="AK46" s="6" t="s">
        <v>11</v>
      </c>
      <c r="AL46" s="6" t="s">
        <v>11</v>
      </c>
      <c r="AM46" s="6">
        <v>29.366655875032862</v>
      </c>
      <c r="AN46" s="6">
        <v>25.413103858980136</v>
      </c>
      <c r="AO46" s="6">
        <v>37.763963422608327</v>
      </c>
      <c r="AV46" s="251"/>
      <c r="AW46" s="251"/>
      <c r="AX46" s="251"/>
      <c r="AY46" s="251"/>
      <c r="AZ46" s="251"/>
      <c r="BA46" s="251"/>
      <c r="BB46" s="251"/>
      <c r="BC46" s="251"/>
      <c r="BD46" s="251"/>
    </row>
    <row r="47" spans="1:56" x14ac:dyDescent="0.2">
      <c r="A47" s="230" t="s">
        <v>376</v>
      </c>
      <c r="C47" s="23">
        <v>99.299999999999983</v>
      </c>
      <c r="D47" s="23">
        <v>111.419</v>
      </c>
      <c r="E47" s="23">
        <v>108.34</v>
      </c>
      <c r="F47" s="23">
        <v>117.81738937</v>
      </c>
      <c r="G47" s="23">
        <v>112.82355874407888</v>
      </c>
      <c r="H47" s="23">
        <v>115.53407623815775</v>
      </c>
      <c r="I47" s="23">
        <v>117.25423441162103</v>
      </c>
      <c r="J47" s="23">
        <v>141.8116956294142</v>
      </c>
      <c r="K47" s="23">
        <v>154.71441033003487</v>
      </c>
      <c r="L47" s="23">
        <v>121.47111621205028</v>
      </c>
      <c r="M47" s="23">
        <v>135.43455539783074</v>
      </c>
      <c r="N47" s="23">
        <v>150.09870165715398</v>
      </c>
      <c r="O47" s="23">
        <v>110.89948672690733</v>
      </c>
      <c r="P47" s="23">
        <v>124.9238133812911</v>
      </c>
      <c r="Q47" s="23">
        <v>139.95575077142217</v>
      </c>
      <c r="R47" s="23">
        <v>136.66181860382065</v>
      </c>
      <c r="S47" s="23">
        <v>126.86975662367317</v>
      </c>
      <c r="T47" s="23">
        <v>142.91000644524431</v>
      </c>
      <c r="U47" s="23">
        <v>175.07614398043131</v>
      </c>
      <c r="V47" s="23">
        <v>170.58433019692052</v>
      </c>
      <c r="W47" s="23">
        <v>239.1568734943834</v>
      </c>
      <c r="X47" s="23">
        <v>223.36129402429845</v>
      </c>
      <c r="Y47" s="23">
        <v>276.71168710413275</v>
      </c>
      <c r="Z47" s="23">
        <v>342.83478092208526</v>
      </c>
      <c r="AA47" s="23">
        <v>374.85148356626246</v>
      </c>
      <c r="AB47" s="23">
        <v>392.3568906687367</v>
      </c>
      <c r="AC47" s="23">
        <v>399.25687722581102</v>
      </c>
      <c r="AD47" s="23">
        <v>364.45696797584861</v>
      </c>
      <c r="AE47" s="23">
        <v>352.58172957154147</v>
      </c>
      <c r="AF47" s="23">
        <v>391.57475020425596</v>
      </c>
      <c r="AG47" s="23">
        <v>456.24429146440457</v>
      </c>
      <c r="AH47" s="23">
        <v>429.92417522632587</v>
      </c>
      <c r="AI47" s="23">
        <v>467.80845648021193</v>
      </c>
      <c r="AJ47" s="23">
        <v>487.3352364478414</v>
      </c>
      <c r="AK47" s="23">
        <v>573.67279311154778</v>
      </c>
      <c r="AL47" s="23">
        <v>653.20029069200473</v>
      </c>
      <c r="AM47" s="23">
        <v>580.51811693594016</v>
      </c>
      <c r="AN47" s="23">
        <v>574.17492270658556</v>
      </c>
      <c r="AO47" s="23">
        <v>695.98665458636629</v>
      </c>
      <c r="AV47" s="251"/>
      <c r="AW47" s="251"/>
      <c r="AX47" s="251"/>
      <c r="AY47" s="251"/>
      <c r="AZ47" s="251"/>
      <c r="BA47" s="251"/>
      <c r="BB47" s="251"/>
      <c r="BC47" s="251"/>
      <c r="BD47" s="251"/>
    </row>
    <row r="48" spans="1:56" x14ac:dyDescent="0.2">
      <c r="B48" s="230" t="s">
        <v>41</v>
      </c>
      <c r="C48" s="26">
        <v>0.25600000000000001</v>
      </c>
      <c r="D48" s="26">
        <v>0.26100000000000001</v>
      </c>
      <c r="E48" s="26">
        <v>0.23200000000000001</v>
      </c>
      <c r="F48" s="25">
        <v>0.26200000000000007</v>
      </c>
      <c r="G48" s="25">
        <v>0.17299999999999999</v>
      </c>
      <c r="H48" s="25">
        <v>0.3761666666666667</v>
      </c>
      <c r="I48" s="25">
        <v>0.86499999999999999</v>
      </c>
      <c r="J48" s="25">
        <v>1.2798387096774195</v>
      </c>
      <c r="K48" s="25">
        <v>2.2873902439024389</v>
      </c>
      <c r="L48" s="25">
        <v>3.1960000000000002</v>
      </c>
      <c r="M48" s="23">
        <v>3.722</v>
      </c>
      <c r="N48" s="23">
        <v>7.585</v>
      </c>
      <c r="O48" s="23">
        <v>7.7288000000000006</v>
      </c>
      <c r="P48" s="23">
        <v>7.5840969999999999</v>
      </c>
      <c r="Q48" s="23">
        <v>11.69045</v>
      </c>
      <c r="R48" s="23">
        <v>12.546434999999999</v>
      </c>
      <c r="S48" s="23">
        <v>16.728639999999999</v>
      </c>
      <c r="T48" s="23">
        <v>23.57376</v>
      </c>
      <c r="U48" s="23">
        <v>32.79618</v>
      </c>
      <c r="V48" s="23">
        <v>38.294499999999999</v>
      </c>
      <c r="W48" s="23">
        <v>31.016650000000002</v>
      </c>
      <c r="X48" s="23">
        <v>32.031549999999996</v>
      </c>
      <c r="Y48" s="23">
        <v>35.715574999999994</v>
      </c>
      <c r="Z48" s="23">
        <v>39.477899999999998</v>
      </c>
      <c r="AA48" s="23">
        <v>39.151199999999996</v>
      </c>
      <c r="AB48" s="23">
        <v>40.673839999999998</v>
      </c>
      <c r="AC48" s="23">
        <v>44.089118888888883</v>
      </c>
      <c r="AD48" s="23">
        <v>50.222000000000001</v>
      </c>
      <c r="AE48" s="23">
        <v>54.713000000000001</v>
      </c>
      <c r="AF48" s="23">
        <v>55.301499999999997</v>
      </c>
      <c r="AG48" s="23">
        <v>51.319000000000003</v>
      </c>
      <c r="AH48" s="23">
        <v>52.7179</v>
      </c>
      <c r="AI48" s="23">
        <v>53.648999999999994</v>
      </c>
      <c r="AJ48" s="23">
        <v>60.544799999999995</v>
      </c>
      <c r="AK48" s="23">
        <v>53.41292</v>
      </c>
      <c r="AL48" s="23">
        <v>51.403474999999993</v>
      </c>
      <c r="AM48" s="23">
        <v>54.057600000000001</v>
      </c>
      <c r="AN48" s="23">
        <v>58.717000000000006</v>
      </c>
      <c r="AO48" s="23">
        <v>58.552</v>
      </c>
      <c r="AU48" s="251"/>
      <c r="AV48" s="251"/>
      <c r="AW48" s="251"/>
      <c r="AX48" s="251"/>
      <c r="AY48" s="251"/>
      <c r="AZ48" s="251"/>
      <c r="BA48" s="251"/>
      <c r="BB48" s="251"/>
      <c r="BC48" s="251"/>
    </row>
    <row r="49" spans="1:55" x14ac:dyDescent="0.2"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U49" s="251"/>
      <c r="AV49" s="251"/>
      <c r="AW49" s="251"/>
      <c r="AX49" s="251"/>
      <c r="AY49" s="251"/>
      <c r="AZ49" s="251"/>
      <c r="BA49" s="251"/>
      <c r="BB49" s="251"/>
      <c r="BC49" s="251"/>
    </row>
    <row r="50" spans="1:55" x14ac:dyDescent="0.2">
      <c r="A50" s="230" t="s">
        <v>0</v>
      </c>
      <c r="C50" s="23">
        <v>210.41</v>
      </c>
      <c r="D50" s="23">
        <v>233.09799999999998</v>
      </c>
      <c r="E50" s="23">
        <v>223.64099999999999</v>
      </c>
      <c r="F50" s="23">
        <v>236.26050059462767</v>
      </c>
      <c r="G50" s="23">
        <v>260.17452513820729</v>
      </c>
      <c r="H50" s="23">
        <v>268.12800211444687</v>
      </c>
      <c r="I50" s="23">
        <v>282.92381600806021</v>
      </c>
      <c r="J50" s="23">
        <v>270.15962345044784</v>
      </c>
      <c r="K50" s="23">
        <v>273.76505223977267</v>
      </c>
      <c r="L50" s="23">
        <v>249.81660978443486</v>
      </c>
      <c r="M50" s="23">
        <v>268.81345233538616</v>
      </c>
      <c r="N50" s="23">
        <v>285.52381250663694</v>
      </c>
      <c r="O50" s="23">
        <v>228.23302601098956</v>
      </c>
      <c r="P50" s="23">
        <v>234.27516433961074</v>
      </c>
      <c r="Q50" s="23">
        <v>265.74891515660653</v>
      </c>
      <c r="R50" s="23">
        <v>230.16094890722644</v>
      </c>
      <c r="S50" s="23">
        <v>237.67671932407131</v>
      </c>
      <c r="T50" s="23">
        <v>259.51947479500814</v>
      </c>
      <c r="U50" s="23">
        <v>308.86520491824081</v>
      </c>
      <c r="V50" s="23">
        <v>306.22708476564401</v>
      </c>
      <c r="W50" s="23">
        <v>383.4937082977595</v>
      </c>
      <c r="X50" s="23">
        <v>389.10630213389965</v>
      </c>
      <c r="Y50" s="23">
        <v>459.84262419849148</v>
      </c>
      <c r="Z50" s="23">
        <v>531.75755223282408</v>
      </c>
      <c r="AA50" s="23">
        <v>559.03822126116165</v>
      </c>
      <c r="AB50" s="23">
        <v>580.35645806217769</v>
      </c>
      <c r="AC50" s="23">
        <v>599.55657758734435</v>
      </c>
      <c r="AD50" s="23">
        <v>574.09624208918115</v>
      </c>
      <c r="AE50" s="23">
        <v>575.4769904274583</v>
      </c>
      <c r="AF50" s="23">
        <v>634.32308078086044</v>
      </c>
      <c r="AG50" s="23">
        <v>695.23441303742902</v>
      </c>
      <c r="AH50" s="23">
        <v>693.12319343260504</v>
      </c>
      <c r="AI50" s="23">
        <v>745.87499227123794</v>
      </c>
      <c r="AJ50" s="23">
        <v>800.36358162370846</v>
      </c>
      <c r="AK50" s="23">
        <v>903.05661033564581</v>
      </c>
      <c r="AL50" s="23">
        <v>1044.5859274459071</v>
      </c>
      <c r="AM50" s="23">
        <v>921.97080450849546</v>
      </c>
      <c r="AN50" s="23">
        <v>1016.6898067834082</v>
      </c>
      <c r="AO50" s="23">
        <v>1047.9125066833976</v>
      </c>
      <c r="AU50" s="251"/>
      <c r="AV50" s="251"/>
      <c r="AW50" s="251"/>
      <c r="AX50" s="251"/>
      <c r="AY50" s="251"/>
      <c r="AZ50" s="251"/>
      <c r="BA50" s="251"/>
      <c r="BB50" s="251"/>
      <c r="BC50" s="251"/>
    </row>
    <row r="51" spans="1:55" ht="13.5" thickBo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55" x14ac:dyDescent="0.2">
      <c r="A52" s="42" t="s">
        <v>40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9"/>
      <c r="AD52" s="19"/>
      <c r="AE52" s="19"/>
      <c r="AF52" s="19"/>
      <c r="AG52" s="19"/>
      <c r="AH52" s="19"/>
      <c r="AI52" s="19"/>
      <c r="AT52" s="253"/>
    </row>
    <row r="53" spans="1:55" x14ac:dyDescent="0.2">
      <c r="A53" s="318" t="s">
        <v>388</v>
      </c>
      <c r="B53" s="72"/>
      <c r="X53" s="252"/>
    </row>
    <row r="54" spans="1:55" x14ac:dyDescent="0.2">
      <c r="A54" s="175" t="s">
        <v>534</v>
      </c>
      <c r="B54" s="55"/>
      <c r="D54" s="18"/>
      <c r="E54" s="18"/>
      <c r="F54" s="18"/>
      <c r="G54" s="17"/>
      <c r="H54" s="17"/>
      <c r="I54" s="17"/>
      <c r="J54" s="17"/>
      <c r="K54" s="17"/>
      <c r="L54" s="17"/>
      <c r="M54" s="17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55" x14ac:dyDescent="0.2">
      <c r="A55" s="230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B55" s="15"/>
    </row>
    <row r="56" spans="1:55" x14ac:dyDescent="0.2">
      <c r="A56" s="42"/>
      <c r="X56" s="252"/>
      <c r="Y56" s="15"/>
    </row>
    <row r="57" spans="1:55" x14ac:dyDescent="0.2">
      <c r="A57" s="42"/>
      <c r="B57" s="254" t="s">
        <v>35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252"/>
      <c r="Y57" s="252"/>
    </row>
    <row r="58" spans="1:55" x14ac:dyDescent="0.2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5"/>
      <c r="X58" s="252"/>
      <c r="Y58" s="252"/>
    </row>
    <row r="59" spans="1:55" x14ac:dyDescent="0.2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55" x14ac:dyDescent="0.2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55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55" x14ac:dyDescent="0.2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55" x14ac:dyDescent="0.2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55" x14ac:dyDescent="0.2">
      <c r="D64" s="14"/>
    </row>
    <row r="65" spans="4:4" x14ac:dyDescent="0.2">
      <c r="D65" s="14"/>
    </row>
    <row r="66" spans="4:4" x14ac:dyDescent="0.2">
      <c r="D66" s="14"/>
    </row>
    <row r="67" spans="4:4" x14ac:dyDescent="0.2">
      <c r="D67" s="14"/>
    </row>
    <row r="68" spans="4:4" x14ac:dyDescent="0.2">
      <c r="D68" s="14"/>
    </row>
  </sheetData>
  <hyperlinks>
    <hyperlink ref="AM1" r:id="rId1" display="lisa.brown@defra.gsi.gov.uk " xr:uid="{5CA0C1D1-B558-438B-A6E5-40771C120289}"/>
  </hyperlinks>
  <pageMargins left="0.39370078740157483" right="0.39370078740157483" top="0.51181102362204722" bottom="0.51181102362204722" header="0.31496062992125984" footer="0.31496062992125984"/>
  <pageSetup paperSize="9" orientation="portrait" horizontalDpi="4294967292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97F85"/>
  </sheetPr>
  <dimension ref="A1:AK85"/>
  <sheetViews>
    <sheetView showGridLines="0" zoomScaleNormal="100" workbookViewId="0">
      <pane xSplit="1" ySplit="6" topLeftCell="Y7" activePane="bottomRight" state="frozen"/>
      <selection activeCell="C6" sqref="C6"/>
      <selection pane="topRight" activeCell="C6" sqref="C6"/>
      <selection pane="bottomLeft" activeCell="C6" sqref="C6"/>
      <selection pane="bottomRight" activeCell="AJ1" sqref="AJ1"/>
    </sheetView>
  </sheetViews>
  <sheetFormatPr defaultColWidth="7.109375" defaultRowHeight="12.75" x14ac:dyDescent="0.2"/>
  <cols>
    <col min="1" max="1" width="36.33203125" style="36" customWidth="1"/>
    <col min="2" max="23" width="7.5546875" style="36" customWidth="1"/>
    <col min="24" max="25" width="7.6640625" style="36" customWidth="1"/>
    <col min="26" max="26" width="7.6640625" style="13" customWidth="1"/>
    <col min="27" max="29" width="7.5546875" style="13" customWidth="1"/>
    <col min="30" max="30" width="7.44140625" style="13" customWidth="1"/>
    <col min="31" max="31" width="7.5546875" style="13" customWidth="1"/>
    <col min="32" max="33" width="7.109375" style="13"/>
    <col min="34" max="34" width="7.33203125" style="13" customWidth="1"/>
    <col min="35" max="16384" width="7.109375" style="13"/>
  </cols>
  <sheetData>
    <row r="1" spans="1:37" s="36" customFormat="1" x14ac:dyDescent="0.2">
      <c r="A1" s="38" t="s">
        <v>378</v>
      </c>
      <c r="B1" s="38"/>
      <c r="C1" s="38"/>
      <c r="D1" s="38"/>
      <c r="E1" s="38"/>
      <c r="F1" s="38"/>
      <c r="AC1" s="220"/>
      <c r="AI1" s="220" t="s">
        <v>432</v>
      </c>
      <c r="AJ1" s="324" t="str">
        <f>'Notes and Contact Details'!$D$14</f>
        <v>crops-statistics@defra.gov.uk</v>
      </c>
    </row>
    <row r="2" spans="1:37" s="36" customFormat="1" x14ac:dyDescent="0.2">
      <c r="A2" s="54" t="s">
        <v>75</v>
      </c>
    </row>
    <row r="3" spans="1:37" s="36" customFormat="1" ht="13.5" thickBot="1" x14ac:dyDescent="0.25">
      <c r="A3" s="42" t="s">
        <v>68</v>
      </c>
    </row>
    <row r="4" spans="1:37" ht="12.75" customHeight="1" x14ac:dyDescent="0.2">
      <c r="A4" s="351"/>
      <c r="B4" s="352"/>
      <c r="C4" s="353"/>
      <c r="D4" s="352"/>
      <c r="E4" s="353"/>
      <c r="F4" s="352"/>
      <c r="G4" s="353"/>
      <c r="H4" s="352"/>
      <c r="I4" s="353"/>
      <c r="J4" s="352"/>
      <c r="K4" s="353"/>
      <c r="L4" s="352"/>
      <c r="M4" s="353"/>
      <c r="N4" s="352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</row>
    <row r="5" spans="1:37" ht="12.75" customHeight="1" x14ac:dyDescent="0.2">
      <c r="A5" s="493" t="s">
        <v>36</v>
      </c>
      <c r="B5" s="494">
        <v>1988</v>
      </c>
      <c r="C5" s="346">
        <v>1989</v>
      </c>
      <c r="D5" s="494">
        <v>1990</v>
      </c>
      <c r="E5" s="346">
        <v>1991</v>
      </c>
      <c r="F5" s="494">
        <v>1992</v>
      </c>
      <c r="G5" s="346">
        <v>1993</v>
      </c>
      <c r="H5" s="494">
        <v>1994</v>
      </c>
      <c r="I5" s="346">
        <v>1995</v>
      </c>
      <c r="J5" s="494">
        <v>1996</v>
      </c>
      <c r="K5" s="346">
        <v>1997</v>
      </c>
      <c r="L5" s="494">
        <v>1998</v>
      </c>
      <c r="M5" s="346">
        <v>1999</v>
      </c>
      <c r="N5" s="494">
        <v>2000</v>
      </c>
      <c r="O5" s="346">
        <v>2001</v>
      </c>
      <c r="P5" s="346">
        <v>2002</v>
      </c>
      <c r="Q5" s="346">
        <v>2003</v>
      </c>
      <c r="R5" s="346">
        <v>2004</v>
      </c>
      <c r="S5" s="346">
        <v>2005</v>
      </c>
      <c r="T5" s="346">
        <v>2006</v>
      </c>
      <c r="U5" s="346">
        <v>2007</v>
      </c>
      <c r="V5" s="346">
        <v>2008</v>
      </c>
      <c r="W5" s="346">
        <v>2009</v>
      </c>
      <c r="X5" s="346">
        <v>2010</v>
      </c>
      <c r="Y5" s="346">
        <v>2011</v>
      </c>
      <c r="Z5" s="346">
        <v>2012</v>
      </c>
      <c r="AA5" s="346">
        <v>2013</v>
      </c>
      <c r="AB5" s="346">
        <v>2014</v>
      </c>
      <c r="AC5" s="346">
        <v>2015</v>
      </c>
      <c r="AD5" s="346">
        <v>2016</v>
      </c>
      <c r="AE5" s="346">
        <v>2017</v>
      </c>
      <c r="AF5" s="346">
        <v>2018</v>
      </c>
      <c r="AG5" s="346">
        <v>2019</v>
      </c>
      <c r="AH5" s="346">
        <v>2020</v>
      </c>
      <c r="AI5" s="346">
        <v>2021</v>
      </c>
      <c r="AJ5" s="346">
        <v>2022</v>
      </c>
      <c r="AK5" s="346">
        <v>2023</v>
      </c>
    </row>
    <row r="6" spans="1:37" ht="13.5" thickBot="1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48"/>
      <c r="AA6" s="348"/>
      <c r="AB6" s="348"/>
      <c r="AC6" s="355"/>
      <c r="AD6" s="350"/>
      <c r="AE6" s="350"/>
      <c r="AF6" s="350"/>
      <c r="AG6" s="350"/>
      <c r="AH6" s="350"/>
      <c r="AI6" s="350"/>
      <c r="AJ6" s="350"/>
      <c r="AK6" s="350"/>
    </row>
    <row r="7" spans="1:37" x14ac:dyDescent="0.2">
      <c r="A7" s="42" t="s">
        <v>67</v>
      </c>
      <c r="Z7" s="15"/>
      <c r="AA7" s="15"/>
      <c r="AB7" s="15"/>
      <c r="AC7" s="15"/>
      <c r="AD7" s="15"/>
      <c r="AE7" s="15"/>
    </row>
    <row r="8" spans="1:37" x14ac:dyDescent="0.2">
      <c r="A8" s="495" t="s">
        <v>34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15"/>
      <c r="AE8" s="15"/>
    </row>
    <row r="9" spans="1:37" x14ac:dyDescent="0.2">
      <c r="A9" s="496" t="s">
        <v>64</v>
      </c>
      <c r="B9" s="497">
        <v>498.23119800000012</v>
      </c>
      <c r="C9" s="497">
        <v>469.75220400000012</v>
      </c>
      <c r="D9" s="497">
        <v>466.45026299999972</v>
      </c>
      <c r="E9" s="497">
        <v>464.58168999999998</v>
      </c>
      <c r="F9" s="497">
        <v>458.31576899999999</v>
      </c>
      <c r="G9" s="497">
        <v>417.09057300000001</v>
      </c>
      <c r="H9" s="497">
        <v>438.02064899999993</v>
      </c>
      <c r="I9" s="497">
        <v>452.8545059999999</v>
      </c>
      <c r="J9" s="497">
        <v>432.68657000000007</v>
      </c>
      <c r="K9" s="497">
        <v>446.31407400000012</v>
      </c>
      <c r="L9" s="497">
        <v>464.04995600000007</v>
      </c>
      <c r="M9" s="497">
        <v>467.69932199999994</v>
      </c>
      <c r="N9" s="497">
        <v>473.72923899999995</v>
      </c>
      <c r="O9" s="497">
        <v>467.78697499999998</v>
      </c>
      <c r="P9" s="497">
        <v>448.43326100000002</v>
      </c>
      <c r="Q9" s="497">
        <v>473.94101600000016</v>
      </c>
      <c r="R9" s="497">
        <v>523.75338999999985</v>
      </c>
      <c r="S9" s="497">
        <v>520.37577900000019</v>
      </c>
      <c r="T9" s="497">
        <v>537.923632</v>
      </c>
      <c r="U9" s="497">
        <v>522.70949900000016</v>
      </c>
      <c r="V9" s="497">
        <v>477.71836399999984</v>
      </c>
      <c r="W9" s="497">
        <v>456.08262700000006</v>
      </c>
      <c r="X9" s="497">
        <v>455.65018599999996</v>
      </c>
      <c r="Y9" s="497">
        <v>458.86793499999999</v>
      </c>
      <c r="Z9" s="498">
        <v>480.78390500000029</v>
      </c>
      <c r="AA9" s="498">
        <v>478.82207400000027</v>
      </c>
      <c r="AB9" s="498">
        <v>443.74654199999992</v>
      </c>
      <c r="AC9" s="498">
        <v>412.73185099999989</v>
      </c>
      <c r="AD9" s="498">
        <v>381.78650699999997</v>
      </c>
      <c r="AE9" s="498">
        <v>525.31363199999976</v>
      </c>
      <c r="AF9" s="499">
        <v>371.8128670000001</v>
      </c>
      <c r="AG9" s="499">
        <v>337.53168399999987</v>
      </c>
      <c r="AH9" s="499">
        <v>340.03764599999994</v>
      </c>
      <c r="AI9" s="499">
        <v>326.6372770000001</v>
      </c>
      <c r="AJ9" s="499">
        <v>321.96383399999996</v>
      </c>
      <c r="AK9" s="499">
        <v>284.61061099999978</v>
      </c>
    </row>
    <row r="10" spans="1:37" x14ac:dyDescent="0.2">
      <c r="A10" s="496" t="s">
        <v>63</v>
      </c>
      <c r="B10" s="497">
        <v>91.368272000000005</v>
      </c>
      <c r="C10" s="497">
        <v>96.47704600000003</v>
      </c>
      <c r="D10" s="497">
        <v>97.871344000000008</v>
      </c>
      <c r="E10" s="497">
        <v>89.430330999999995</v>
      </c>
      <c r="F10" s="497">
        <v>107.84788999999999</v>
      </c>
      <c r="G10" s="497">
        <v>99.345079999999982</v>
      </c>
      <c r="H10" s="497">
        <v>101.305426</v>
      </c>
      <c r="I10" s="497">
        <v>103.12181400000003</v>
      </c>
      <c r="J10" s="497">
        <v>95.282166999999987</v>
      </c>
      <c r="K10" s="497">
        <v>101.86018899999996</v>
      </c>
      <c r="L10" s="497">
        <v>131.98304199999998</v>
      </c>
      <c r="M10" s="497">
        <v>118.06400400000004</v>
      </c>
      <c r="N10" s="497">
        <v>124.42031399999999</v>
      </c>
      <c r="O10" s="497">
        <v>113.61737899999997</v>
      </c>
      <c r="P10" s="497">
        <v>110.93831599999999</v>
      </c>
      <c r="Q10" s="497">
        <v>116.73908899999996</v>
      </c>
      <c r="R10" s="497">
        <v>139.34971300000007</v>
      </c>
      <c r="S10" s="497">
        <v>151.21210599999995</v>
      </c>
      <c r="T10" s="497">
        <v>126.23132499999994</v>
      </c>
      <c r="U10" s="497">
        <v>127.86476300000001</v>
      </c>
      <c r="V10" s="497">
        <v>137.91645599999998</v>
      </c>
      <c r="W10" s="497">
        <v>117.03894200000001</v>
      </c>
      <c r="X10" s="497">
        <v>130.09677500000001</v>
      </c>
      <c r="Y10" s="497">
        <v>140.49920700000007</v>
      </c>
      <c r="Z10" s="498">
        <v>138.94612199999989</v>
      </c>
      <c r="AA10" s="498">
        <v>148.59536800000004</v>
      </c>
      <c r="AB10" s="498">
        <v>167.05091999999996</v>
      </c>
      <c r="AC10" s="498">
        <v>150.00095800000011</v>
      </c>
      <c r="AD10" s="498">
        <v>145.93867400000002</v>
      </c>
      <c r="AE10" s="498">
        <v>132.98140199999995</v>
      </c>
      <c r="AF10" s="499">
        <v>120.27913300000009</v>
      </c>
      <c r="AG10" s="499">
        <v>115.01738899999999</v>
      </c>
      <c r="AH10" s="499">
        <v>107.23907599999988</v>
      </c>
      <c r="AI10" s="499">
        <v>99.82951599999997</v>
      </c>
      <c r="AJ10" s="499">
        <v>113.70664599999992</v>
      </c>
      <c r="AK10" s="499">
        <v>108.22746299999999</v>
      </c>
    </row>
    <row r="11" spans="1:37" x14ac:dyDescent="0.2">
      <c r="A11" s="496" t="s">
        <v>62</v>
      </c>
      <c r="B11" s="497">
        <v>1.0686389999999999</v>
      </c>
      <c r="C11" s="497">
        <v>1.2489730000000001</v>
      </c>
      <c r="D11" s="497">
        <v>1.328835</v>
      </c>
      <c r="E11" s="497">
        <v>0.887378</v>
      </c>
      <c r="F11" s="497">
        <v>2.5212449999999995</v>
      </c>
      <c r="G11" s="497">
        <v>1.0384229999999999</v>
      </c>
      <c r="H11" s="497">
        <v>5.241771</v>
      </c>
      <c r="I11" s="497">
        <v>0.75068200000000007</v>
      </c>
      <c r="J11" s="497">
        <v>0.18493100000000001</v>
      </c>
      <c r="K11" s="497">
        <v>9.7347000000000003E-2</v>
      </c>
      <c r="L11" s="497">
        <v>4.5497810000000003</v>
      </c>
      <c r="M11" s="497">
        <v>4.1828060000000002</v>
      </c>
      <c r="N11" s="497">
        <v>0.797651</v>
      </c>
      <c r="O11" s="497">
        <v>9.8808000000000007E-2</v>
      </c>
      <c r="P11" s="497">
        <v>9.9671999999999997E-2</v>
      </c>
      <c r="Q11" s="497">
        <v>2.5362090000000004</v>
      </c>
      <c r="R11" s="497">
        <v>1.2716240000000001</v>
      </c>
      <c r="S11" s="497">
        <v>0.44401799999999991</v>
      </c>
      <c r="T11" s="497">
        <v>1.7233940000000001</v>
      </c>
      <c r="U11" s="497">
        <v>0.68542700000000001</v>
      </c>
      <c r="V11" s="497">
        <v>0.41644200000000003</v>
      </c>
      <c r="W11" s="497">
        <v>0.42940500000000004</v>
      </c>
      <c r="X11" s="497">
        <v>5.2014439999999995</v>
      </c>
      <c r="Y11" s="497">
        <v>0.59550899999999996</v>
      </c>
      <c r="Z11" s="498">
        <v>942.24580500000013</v>
      </c>
      <c r="AA11" s="498">
        <v>276.25287299999991</v>
      </c>
      <c r="AB11" s="498">
        <v>282.23390699999982</v>
      </c>
      <c r="AC11" s="498">
        <v>18.995998000000004</v>
      </c>
      <c r="AD11" s="498">
        <v>27.357465999999999</v>
      </c>
      <c r="AE11" s="498">
        <v>22.208911000000001</v>
      </c>
      <c r="AF11" s="499">
        <v>17.510895999999999</v>
      </c>
      <c r="AG11" s="499">
        <v>8.3093369999999993</v>
      </c>
      <c r="AH11" s="499">
        <v>11.067237</v>
      </c>
      <c r="AI11" s="499">
        <v>1.2101630000000003</v>
      </c>
      <c r="AJ11" s="499">
        <v>0.41876400000000003</v>
      </c>
      <c r="AK11" s="499">
        <v>0.581758</v>
      </c>
    </row>
    <row r="12" spans="1:37" x14ac:dyDescent="0.2">
      <c r="A12" s="496" t="s">
        <v>61</v>
      </c>
      <c r="B12" s="497">
        <v>23.459099000000005</v>
      </c>
      <c r="C12" s="497">
        <v>28.873368000000003</v>
      </c>
      <c r="D12" s="497">
        <v>27.365714000000008</v>
      </c>
      <c r="E12" s="497">
        <v>26.215994999999996</v>
      </c>
      <c r="F12" s="497">
        <v>33.570082999999997</v>
      </c>
      <c r="G12" s="497">
        <v>28.967173000000006</v>
      </c>
      <c r="H12" s="497">
        <v>32.177975000000004</v>
      </c>
      <c r="I12" s="497">
        <v>30.501085000000003</v>
      </c>
      <c r="J12" s="497">
        <v>27.829144000000007</v>
      </c>
      <c r="K12" s="497">
        <v>36.122028999999991</v>
      </c>
      <c r="L12" s="497">
        <v>39.536156000000013</v>
      </c>
      <c r="M12" s="497">
        <v>55.953741999999984</v>
      </c>
      <c r="N12" s="497">
        <v>80.074939000000015</v>
      </c>
      <c r="O12" s="497">
        <v>162.75090600000004</v>
      </c>
      <c r="P12" s="497">
        <v>146.92674499999998</v>
      </c>
      <c r="Q12" s="497">
        <v>53.886744999999991</v>
      </c>
      <c r="R12" s="497">
        <v>51.072332000000031</v>
      </c>
      <c r="S12" s="497">
        <v>71.57648800000004</v>
      </c>
      <c r="T12" s="497">
        <v>65.953608999999986</v>
      </c>
      <c r="U12" s="497">
        <v>74.783371000000031</v>
      </c>
      <c r="V12" s="497">
        <v>73.02018200000002</v>
      </c>
      <c r="W12" s="497">
        <v>66.661200000000022</v>
      </c>
      <c r="X12" s="497">
        <v>54.394103000000015</v>
      </c>
      <c r="Y12" s="497">
        <v>63.520180999999994</v>
      </c>
      <c r="Z12" s="498">
        <v>61.919290000000039</v>
      </c>
      <c r="AA12" s="498">
        <v>59.786356000000033</v>
      </c>
      <c r="AB12" s="498">
        <v>60.483482999999993</v>
      </c>
      <c r="AC12" s="498">
        <v>49.041887999999979</v>
      </c>
      <c r="AD12" s="498">
        <v>55.541161999999979</v>
      </c>
      <c r="AE12" s="498">
        <v>49.730949000000017</v>
      </c>
      <c r="AF12" s="499">
        <v>39.486945999999996</v>
      </c>
      <c r="AG12" s="499">
        <v>37.645339</v>
      </c>
      <c r="AH12" s="499">
        <v>36.358611999999987</v>
      </c>
      <c r="AI12" s="499">
        <v>35.694425999999993</v>
      </c>
      <c r="AJ12" s="499">
        <v>39.87102999999999</v>
      </c>
      <c r="AK12" s="499">
        <v>34.908543999999992</v>
      </c>
    </row>
    <row r="13" spans="1:37" x14ac:dyDescent="0.2">
      <c r="A13" s="496" t="s">
        <v>60</v>
      </c>
      <c r="B13" s="497">
        <v>7.3331089999999985</v>
      </c>
      <c r="C13" s="497">
        <v>9.0769979999999997</v>
      </c>
      <c r="D13" s="497">
        <v>7.4735130000000014</v>
      </c>
      <c r="E13" s="497">
        <v>7.3426440000000008</v>
      </c>
      <c r="F13" s="497">
        <v>9.1932500000000044</v>
      </c>
      <c r="G13" s="497">
        <v>9.4751089999999998</v>
      </c>
      <c r="H13" s="497">
        <v>11.768598000000001</v>
      </c>
      <c r="I13" s="497">
        <v>12.62055</v>
      </c>
      <c r="J13" s="497">
        <v>14.554828000000001</v>
      </c>
      <c r="K13" s="497">
        <v>16.253571999999998</v>
      </c>
      <c r="L13" s="497">
        <v>11.686750999999997</v>
      </c>
      <c r="M13" s="497">
        <v>16.159039999999997</v>
      </c>
      <c r="N13" s="497">
        <v>14.720392000000009</v>
      </c>
      <c r="O13" s="497">
        <v>13.295099</v>
      </c>
      <c r="P13" s="497">
        <v>16.246849999999991</v>
      </c>
      <c r="Q13" s="497">
        <v>16.806260000000009</v>
      </c>
      <c r="R13" s="497">
        <v>16.329290000000004</v>
      </c>
      <c r="S13" s="497">
        <v>19.818072000000004</v>
      </c>
      <c r="T13" s="497">
        <v>22.278789999999994</v>
      </c>
      <c r="U13" s="497">
        <v>18.095441000000005</v>
      </c>
      <c r="V13" s="497">
        <v>16.524757000000005</v>
      </c>
      <c r="W13" s="497">
        <v>18.048998999999998</v>
      </c>
      <c r="X13" s="497">
        <v>15.801637999999995</v>
      </c>
      <c r="Y13" s="497">
        <v>18.483431</v>
      </c>
      <c r="Z13" s="498">
        <v>19.397519000000006</v>
      </c>
      <c r="AA13" s="498">
        <v>15.053968999999999</v>
      </c>
      <c r="AB13" s="498">
        <v>19.470410000000008</v>
      </c>
      <c r="AC13" s="498">
        <v>18.931455999999997</v>
      </c>
      <c r="AD13" s="498">
        <v>17.724897000000009</v>
      </c>
      <c r="AE13" s="498">
        <v>16.767367999999998</v>
      </c>
      <c r="AF13" s="499">
        <v>15.76277299999999</v>
      </c>
      <c r="AG13" s="499">
        <v>14.064323000000002</v>
      </c>
      <c r="AH13" s="499">
        <v>13.201166000000008</v>
      </c>
      <c r="AI13" s="499">
        <v>15.490140000000004</v>
      </c>
      <c r="AJ13" s="499">
        <v>14.902498999999999</v>
      </c>
      <c r="AK13" s="499">
        <v>11.891481000000001</v>
      </c>
    </row>
    <row r="14" spans="1:37" x14ac:dyDescent="0.2">
      <c r="A14" s="496" t="s">
        <v>59</v>
      </c>
      <c r="B14" s="497">
        <v>83.845678999999976</v>
      </c>
      <c r="C14" s="497">
        <v>100.15871100000005</v>
      </c>
      <c r="D14" s="497">
        <v>91.619249999999994</v>
      </c>
      <c r="E14" s="497">
        <v>76.954980000000006</v>
      </c>
      <c r="F14" s="497">
        <v>98.084935999999999</v>
      </c>
      <c r="G14" s="497">
        <v>73.364347000000024</v>
      </c>
      <c r="H14" s="497">
        <v>80.742839000000004</v>
      </c>
      <c r="I14" s="497">
        <v>66.766201000000009</v>
      </c>
      <c r="J14" s="497">
        <v>86.864443000000009</v>
      </c>
      <c r="K14" s="497">
        <v>84.798575000000028</v>
      </c>
      <c r="L14" s="497">
        <v>89.103151000000011</v>
      </c>
      <c r="M14" s="497">
        <v>107.72095199999995</v>
      </c>
      <c r="N14" s="497">
        <v>101.84196300000002</v>
      </c>
      <c r="O14" s="497">
        <v>158.24255600000001</v>
      </c>
      <c r="P14" s="497">
        <v>120.92228400000008</v>
      </c>
      <c r="Q14" s="497">
        <v>86.490268</v>
      </c>
      <c r="R14" s="497">
        <v>89.849171999999982</v>
      </c>
      <c r="S14" s="497">
        <v>97.243631000000022</v>
      </c>
      <c r="T14" s="497">
        <v>93.308575999999931</v>
      </c>
      <c r="U14" s="497">
        <v>87.328819000000038</v>
      </c>
      <c r="V14" s="497">
        <v>74.999209999999977</v>
      </c>
      <c r="W14" s="497">
        <v>68.899264000000102</v>
      </c>
      <c r="X14" s="497">
        <v>63.513819999999953</v>
      </c>
      <c r="Y14" s="497">
        <v>70.28438600000004</v>
      </c>
      <c r="Z14" s="498">
        <v>80.63752300000003</v>
      </c>
      <c r="AA14" s="498">
        <v>87.520781999999969</v>
      </c>
      <c r="AB14" s="498">
        <v>86.935955000000007</v>
      </c>
      <c r="AC14" s="498">
        <v>104.51540199999997</v>
      </c>
      <c r="AD14" s="498">
        <v>98.043473000000049</v>
      </c>
      <c r="AE14" s="498">
        <v>90.014256000000017</v>
      </c>
      <c r="AF14" s="499">
        <v>79.142242000000053</v>
      </c>
      <c r="AG14" s="499">
        <v>96.681245999999916</v>
      </c>
      <c r="AH14" s="499">
        <v>67.603790999999944</v>
      </c>
      <c r="AI14" s="499">
        <v>58.388679000000003</v>
      </c>
      <c r="AJ14" s="499">
        <v>64.434702999999999</v>
      </c>
      <c r="AK14" s="499">
        <v>67.098821999999956</v>
      </c>
    </row>
    <row r="15" spans="1:37" x14ac:dyDescent="0.2">
      <c r="A15" s="496" t="s">
        <v>58</v>
      </c>
      <c r="B15" s="497">
        <v>4.2680179999999996</v>
      </c>
      <c r="C15" s="497">
        <v>4.9459390000000001</v>
      </c>
      <c r="D15" s="497">
        <v>4.7927019999999994</v>
      </c>
      <c r="E15" s="497">
        <v>5.1231599999999986</v>
      </c>
      <c r="F15" s="497">
        <v>6.8980300000000012</v>
      </c>
      <c r="G15" s="497">
        <v>6.1501070000000002</v>
      </c>
      <c r="H15" s="497">
        <v>10.656117</v>
      </c>
      <c r="I15" s="497">
        <v>14.152790999999999</v>
      </c>
      <c r="J15" s="497">
        <v>30.750378999999995</v>
      </c>
      <c r="K15" s="497">
        <v>29.050136999999996</v>
      </c>
      <c r="L15" s="497">
        <v>15.591456000000001</v>
      </c>
      <c r="M15" s="497">
        <v>7.9130579999999995</v>
      </c>
      <c r="N15" s="497">
        <v>10.094116</v>
      </c>
      <c r="O15" s="497">
        <v>6.5607359999999986</v>
      </c>
      <c r="P15" s="497">
        <v>9.6747219999999992</v>
      </c>
      <c r="Q15" s="497">
        <v>5.7987149999999996</v>
      </c>
      <c r="R15" s="497">
        <v>6.1314799999999972</v>
      </c>
      <c r="S15" s="497">
        <v>8.4296009999999999</v>
      </c>
      <c r="T15" s="497">
        <v>8.9058589999999995</v>
      </c>
      <c r="U15" s="497">
        <v>7.5158269999999998</v>
      </c>
      <c r="V15" s="497">
        <v>5.1249420000000017</v>
      </c>
      <c r="W15" s="497">
        <v>5.8584400000000008</v>
      </c>
      <c r="X15" s="497">
        <v>5.0910209999999987</v>
      </c>
      <c r="Y15" s="497">
        <v>5.4390540000000041</v>
      </c>
      <c r="Z15" s="498">
        <v>7.0954350000000028</v>
      </c>
      <c r="AA15" s="498">
        <v>7.524522000000001</v>
      </c>
      <c r="AB15" s="498">
        <v>10.576753</v>
      </c>
      <c r="AC15" s="498">
        <v>9.2537439999999975</v>
      </c>
      <c r="AD15" s="498">
        <v>9.3833850000000023</v>
      </c>
      <c r="AE15" s="498">
        <v>12.566836000000002</v>
      </c>
      <c r="AF15" s="499">
        <v>10.837333999999997</v>
      </c>
      <c r="AG15" s="499">
        <v>10.873464000000002</v>
      </c>
      <c r="AH15" s="499">
        <v>8.5802290000000028</v>
      </c>
      <c r="AI15" s="499">
        <v>7.7537169999999991</v>
      </c>
      <c r="AJ15" s="499">
        <v>8.4446360000000027</v>
      </c>
      <c r="AK15" s="499">
        <v>7.091308999999999</v>
      </c>
    </row>
    <row r="16" spans="1:37" x14ac:dyDescent="0.2">
      <c r="A16" s="495" t="s">
        <v>38</v>
      </c>
      <c r="B16" s="497"/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35"/>
      <c r="AA16" s="35"/>
      <c r="AB16" s="35"/>
      <c r="AC16" s="35"/>
      <c r="AF16" s="499"/>
      <c r="AG16" s="499"/>
      <c r="AH16" s="499"/>
      <c r="AI16" s="499"/>
      <c r="AJ16" s="499"/>
      <c r="AK16" s="499"/>
    </row>
    <row r="17" spans="1:37" x14ac:dyDescent="0.2">
      <c r="A17" s="496" t="s">
        <v>4</v>
      </c>
      <c r="B17" s="497">
        <v>17.557072000000005</v>
      </c>
      <c r="C17" s="497">
        <v>19.666672999999985</v>
      </c>
      <c r="D17" s="497">
        <v>19.083223000000007</v>
      </c>
      <c r="E17" s="497">
        <v>19.83713199999999</v>
      </c>
      <c r="F17" s="497">
        <v>21.744732999999997</v>
      </c>
      <c r="G17" s="497">
        <v>19.965051999999996</v>
      </c>
      <c r="H17" s="497">
        <v>26.845421999999999</v>
      </c>
      <c r="I17" s="497">
        <v>26.476932999999995</v>
      </c>
      <c r="J17" s="497">
        <v>27.200657999999986</v>
      </c>
      <c r="K17" s="497">
        <v>34.001563000000012</v>
      </c>
      <c r="L17" s="497">
        <v>36.920693</v>
      </c>
      <c r="M17" s="497">
        <v>23.509463000000004</v>
      </c>
      <c r="N17" s="497">
        <v>29.361938000000013</v>
      </c>
      <c r="O17" s="497">
        <v>28.530429000000002</v>
      </c>
      <c r="P17" s="497">
        <v>36.685666000000012</v>
      </c>
      <c r="Q17" s="497">
        <v>35.905494999999995</v>
      </c>
      <c r="R17" s="497">
        <v>39.95546999999997</v>
      </c>
      <c r="S17" s="497">
        <v>47.272668000000024</v>
      </c>
      <c r="T17" s="497">
        <v>47.888951999999961</v>
      </c>
      <c r="U17" s="497">
        <v>66.662828000000047</v>
      </c>
      <c r="V17" s="497">
        <v>44.903888999999985</v>
      </c>
      <c r="W17" s="497">
        <v>39.253546000000007</v>
      </c>
      <c r="X17" s="497">
        <v>38.056848000000002</v>
      </c>
      <c r="Y17" s="497">
        <v>47.091262999999984</v>
      </c>
      <c r="Z17" s="498">
        <v>49.676864999999999</v>
      </c>
      <c r="AA17" s="498">
        <v>46.251148999999963</v>
      </c>
      <c r="AB17" s="498">
        <v>49.239349000000004</v>
      </c>
      <c r="AC17" s="498">
        <v>54.836099000000061</v>
      </c>
      <c r="AD17" s="498">
        <v>57.972941000000013</v>
      </c>
      <c r="AE17" s="498">
        <v>54.27669700000002</v>
      </c>
      <c r="AF17" s="499">
        <v>50.004866000000007</v>
      </c>
      <c r="AG17" s="499">
        <v>59.016731999999998</v>
      </c>
      <c r="AH17" s="499">
        <v>58.608136000000023</v>
      </c>
      <c r="AI17" s="499">
        <v>64.73239700000002</v>
      </c>
      <c r="AJ17" s="499">
        <v>58.857247000000001</v>
      </c>
      <c r="AK17" s="499">
        <v>56.664710000000007</v>
      </c>
    </row>
    <row r="18" spans="1:37" x14ac:dyDescent="0.2">
      <c r="A18" s="496" t="s">
        <v>3</v>
      </c>
      <c r="B18" s="497">
        <v>0.27804200000000001</v>
      </c>
      <c r="C18" s="497">
        <v>0.27079199999999998</v>
      </c>
      <c r="D18" s="497">
        <v>0.5287599999999999</v>
      </c>
      <c r="E18" s="497">
        <v>0.39442299999999997</v>
      </c>
      <c r="F18" s="497">
        <v>0.67898000000000003</v>
      </c>
      <c r="G18" s="497">
        <v>0.40458900000000009</v>
      </c>
      <c r="H18" s="497">
        <v>0.52762699999999996</v>
      </c>
      <c r="I18" s="497">
        <v>1.0710419999999998</v>
      </c>
      <c r="J18" s="497">
        <v>0.53105399999999992</v>
      </c>
      <c r="K18" s="497">
        <v>0.8874639999999997</v>
      </c>
      <c r="L18" s="497">
        <v>1.5236070000000002</v>
      </c>
      <c r="M18" s="497">
        <v>1.3997459999999997</v>
      </c>
      <c r="N18" s="497">
        <v>1.984294</v>
      </c>
      <c r="O18" s="497">
        <v>3.2993879999999995</v>
      </c>
      <c r="P18" s="497">
        <v>4.7903769999999977</v>
      </c>
      <c r="Q18" s="497">
        <v>4.7557340000000012</v>
      </c>
      <c r="R18" s="497">
        <v>5.0457580000000002</v>
      </c>
      <c r="S18" s="497">
        <v>5.7259589999999996</v>
      </c>
      <c r="T18" s="497">
        <v>7.4184439999999991</v>
      </c>
      <c r="U18" s="497">
        <v>8.5287580000000034</v>
      </c>
      <c r="V18" s="497">
        <v>9.0755310000000051</v>
      </c>
      <c r="W18" s="497">
        <v>9.3979600000000119</v>
      </c>
      <c r="X18" s="497">
        <v>7.434579000000002</v>
      </c>
      <c r="Y18" s="497">
        <v>9.0179010000000019</v>
      </c>
      <c r="Z18" s="498">
        <v>9.5539309999999986</v>
      </c>
      <c r="AA18" s="498">
        <v>10.292952</v>
      </c>
      <c r="AB18" s="498">
        <v>11.179026000000004</v>
      </c>
      <c r="AC18" s="498">
        <v>12.060136999999997</v>
      </c>
      <c r="AD18" s="498">
        <v>12.045458</v>
      </c>
      <c r="AE18" s="498">
        <v>14.700563000000008</v>
      </c>
      <c r="AF18" s="499">
        <v>17.375180000000007</v>
      </c>
      <c r="AG18" s="499">
        <v>28.623415000000012</v>
      </c>
      <c r="AH18" s="499">
        <v>26.425751000000023</v>
      </c>
      <c r="AI18" s="499">
        <v>36.155390999999987</v>
      </c>
      <c r="AJ18" s="499">
        <v>27.283754999999996</v>
      </c>
      <c r="AK18" s="499">
        <v>25.781751999999997</v>
      </c>
    </row>
    <row r="19" spans="1:37" x14ac:dyDescent="0.2">
      <c r="A19" s="496" t="s">
        <v>57</v>
      </c>
      <c r="B19" s="497">
        <v>8.9731120000000004</v>
      </c>
      <c r="C19" s="497">
        <v>9.1148170000000004</v>
      </c>
      <c r="D19" s="497">
        <v>1.26701</v>
      </c>
      <c r="E19" s="497">
        <v>1.9564620000000001</v>
      </c>
      <c r="F19" s="497">
        <v>1.9122109999999999</v>
      </c>
      <c r="G19" s="497">
        <v>1.3168789999999999</v>
      </c>
      <c r="H19" s="497">
        <v>1.3880129999999997</v>
      </c>
      <c r="I19" s="497">
        <v>1.5113050000000003</v>
      </c>
      <c r="J19" s="497">
        <v>1.3412069999999994</v>
      </c>
      <c r="K19" s="497">
        <v>1.8120609999999997</v>
      </c>
      <c r="L19" s="497">
        <v>1.6230549999999999</v>
      </c>
      <c r="M19" s="497">
        <v>2.1079210000000002</v>
      </c>
      <c r="N19" s="497">
        <v>1.843</v>
      </c>
      <c r="O19" s="497">
        <v>2.1436599999999997</v>
      </c>
      <c r="P19" s="497">
        <v>2.823618999999999</v>
      </c>
      <c r="Q19" s="497">
        <v>2.928520999999999</v>
      </c>
      <c r="R19" s="497">
        <v>5.0081100000000021</v>
      </c>
      <c r="S19" s="497">
        <v>8.6861310000000014</v>
      </c>
      <c r="T19" s="497">
        <v>11.637627999999994</v>
      </c>
      <c r="U19" s="497">
        <v>17.519167000000014</v>
      </c>
      <c r="V19" s="497">
        <v>17.902779999999993</v>
      </c>
      <c r="W19" s="497">
        <v>16.999693000000015</v>
      </c>
      <c r="X19" s="497">
        <v>21.060369999999999</v>
      </c>
      <c r="Y19" s="497">
        <v>27.432864000000013</v>
      </c>
      <c r="Z19" s="498">
        <v>30.519660999999985</v>
      </c>
      <c r="AA19" s="498">
        <v>30.354985000000003</v>
      </c>
      <c r="AB19" s="498">
        <v>30.171807000000001</v>
      </c>
      <c r="AC19" s="498">
        <v>39.563969999999991</v>
      </c>
      <c r="AD19" s="498">
        <v>53.775737000000021</v>
      </c>
      <c r="AE19" s="498">
        <v>55.003477000000018</v>
      </c>
      <c r="AF19" s="499">
        <v>60.22496499999999</v>
      </c>
      <c r="AG19" s="499">
        <v>66.978859999999955</v>
      </c>
      <c r="AH19" s="499">
        <v>67.05247099999994</v>
      </c>
      <c r="AI19" s="499">
        <v>76.579948999999985</v>
      </c>
      <c r="AJ19" s="499">
        <v>63.865508000000034</v>
      </c>
      <c r="AK19" s="499">
        <v>61.489334000000007</v>
      </c>
    </row>
    <row r="20" spans="1:37" x14ac:dyDescent="0.2">
      <c r="A20" s="54" t="s">
        <v>56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35"/>
      <c r="AA20" s="35"/>
      <c r="AB20" s="35"/>
      <c r="AC20" s="35"/>
      <c r="AD20" s="35"/>
      <c r="AE20" s="35"/>
      <c r="AF20" s="499"/>
      <c r="AG20" s="499"/>
      <c r="AH20" s="499"/>
      <c r="AI20" s="499"/>
      <c r="AJ20" s="499"/>
      <c r="AK20" s="499"/>
    </row>
    <row r="21" spans="1:37" x14ac:dyDescent="0.2">
      <c r="A21" s="496" t="s">
        <v>55</v>
      </c>
      <c r="B21" s="499">
        <v>54.375441000000002</v>
      </c>
      <c r="C21" s="499">
        <v>59.81286999999999</v>
      </c>
      <c r="D21" s="499">
        <v>57.981306999999994</v>
      </c>
      <c r="E21" s="499">
        <v>60.926132999999986</v>
      </c>
      <c r="F21" s="499">
        <v>60.475979999999993</v>
      </c>
      <c r="G21" s="499">
        <v>56.611274999999971</v>
      </c>
      <c r="H21" s="499">
        <v>58.947815999999996</v>
      </c>
      <c r="I21" s="499">
        <v>60.756210000000003</v>
      </c>
      <c r="J21" s="499">
        <v>64.567507000000006</v>
      </c>
      <c r="K21" s="499">
        <v>60.068893999999972</v>
      </c>
      <c r="L21" s="499">
        <v>61.729919000000038</v>
      </c>
      <c r="M21" s="499">
        <v>72.523151999999996</v>
      </c>
      <c r="N21" s="499">
        <v>58.100724</v>
      </c>
      <c r="O21" s="499">
        <v>72.851142000000053</v>
      </c>
      <c r="P21" s="499">
        <v>78.569704000000016</v>
      </c>
      <c r="Q21" s="499">
        <v>78.649314000000047</v>
      </c>
      <c r="R21" s="499">
        <v>88.851735999999931</v>
      </c>
      <c r="S21" s="499">
        <v>91.110705000000038</v>
      </c>
      <c r="T21" s="499">
        <v>102.85671500000005</v>
      </c>
      <c r="U21" s="499">
        <v>94.553717000000034</v>
      </c>
      <c r="V21" s="499">
        <v>97.388754000000034</v>
      </c>
      <c r="W21" s="499">
        <v>98.057555000000008</v>
      </c>
      <c r="X21" s="499">
        <v>103.93415099999997</v>
      </c>
      <c r="Y21" s="499">
        <v>107.60358899999999</v>
      </c>
      <c r="Z21" s="498">
        <v>110.146838</v>
      </c>
      <c r="AA21" s="498">
        <v>116.46158799999991</v>
      </c>
      <c r="AB21" s="498">
        <v>118.08250999999991</v>
      </c>
      <c r="AC21" s="498">
        <v>137.49244199999984</v>
      </c>
      <c r="AD21" s="498">
        <v>147.52400900000009</v>
      </c>
      <c r="AE21" s="498">
        <v>153.66174100000003</v>
      </c>
      <c r="AF21" s="499">
        <v>160.43651500000001</v>
      </c>
      <c r="AG21" s="499">
        <v>161.98206499999995</v>
      </c>
      <c r="AH21" s="499">
        <v>167.91903300000004</v>
      </c>
      <c r="AI21" s="499">
        <v>146.84604600000011</v>
      </c>
      <c r="AJ21" s="499">
        <v>146.6626169999999</v>
      </c>
      <c r="AK21" s="499">
        <v>148.75590699999989</v>
      </c>
    </row>
    <row r="22" spans="1:37" x14ac:dyDescent="0.2">
      <c r="A22" s="496" t="s">
        <v>54</v>
      </c>
      <c r="B22" s="497">
        <v>400.34312200000011</v>
      </c>
      <c r="C22" s="497">
        <v>362.34743799999973</v>
      </c>
      <c r="D22" s="497">
        <v>390.73835699999995</v>
      </c>
      <c r="E22" s="497">
        <v>373.57094200000006</v>
      </c>
      <c r="F22" s="497">
        <v>372.29274299999997</v>
      </c>
      <c r="G22" s="497">
        <v>350.63439699999992</v>
      </c>
      <c r="H22" s="497">
        <v>344.17554999999987</v>
      </c>
      <c r="I22" s="497">
        <v>337.30542199999996</v>
      </c>
      <c r="J22" s="497">
        <v>324.58517399999982</v>
      </c>
      <c r="K22" s="497">
        <v>330.08548399999961</v>
      </c>
      <c r="L22" s="497">
        <v>349.32665499999956</v>
      </c>
      <c r="M22" s="497">
        <v>292.69544000000025</v>
      </c>
      <c r="N22" s="497">
        <v>314.91359500000027</v>
      </c>
      <c r="O22" s="497">
        <v>302.91169400000001</v>
      </c>
      <c r="P22" s="497">
        <v>313.89478999999966</v>
      </c>
      <c r="Q22" s="497">
        <v>326.53634399999999</v>
      </c>
      <c r="R22" s="497">
        <v>357.98722500000002</v>
      </c>
      <c r="S22" s="497">
        <v>340.06384800000029</v>
      </c>
      <c r="T22" s="497">
        <v>348.03554899999989</v>
      </c>
      <c r="U22" s="497">
        <v>344.16430400000002</v>
      </c>
      <c r="V22" s="497">
        <v>298.11449400000004</v>
      </c>
      <c r="W22" s="497">
        <v>278.92621300000002</v>
      </c>
      <c r="X22" s="497">
        <v>275.2954469999998</v>
      </c>
      <c r="Y22" s="497">
        <v>284.76959300000055</v>
      </c>
      <c r="Z22" s="498">
        <v>281.97234800000012</v>
      </c>
      <c r="AA22" s="498">
        <v>291.50162600000004</v>
      </c>
      <c r="AB22" s="498">
        <v>281.84653200000002</v>
      </c>
      <c r="AC22" s="498">
        <v>286.47119699999996</v>
      </c>
      <c r="AD22" s="498">
        <v>292.36711800000006</v>
      </c>
      <c r="AE22" s="498">
        <v>287.41120500000005</v>
      </c>
      <c r="AF22" s="499">
        <v>271.13384200000007</v>
      </c>
      <c r="AG22" s="499">
        <v>266.43897399999992</v>
      </c>
      <c r="AH22" s="499">
        <v>266.99959199999995</v>
      </c>
      <c r="AI22" s="499">
        <v>245.92551100000017</v>
      </c>
      <c r="AJ22" s="499">
        <v>251.64665600000001</v>
      </c>
      <c r="AK22" s="499">
        <v>211.45109200000007</v>
      </c>
    </row>
    <row r="23" spans="1:37" x14ac:dyDescent="0.2">
      <c r="A23" s="496" t="s">
        <v>53</v>
      </c>
      <c r="B23" s="497">
        <v>124.91657000000001</v>
      </c>
      <c r="C23" s="497">
        <v>142.22378999999998</v>
      </c>
      <c r="D23" s="497">
        <v>133.36195399999997</v>
      </c>
      <c r="E23" s="497">
        <v>132.56636999999995</v>
      </c>
      <c r="F23" s="497">
        <v>144.60578200000006</v>
      </c>
      <c r="G23" s="497">
        <v>144.47492399999999</v>
      </c>
      <c r="H23" s="497">
        <v>150.416921</v>
      </c>
      <c r="I23" s="497">
        <v>135.29600200000004</v>
      </c>
      <c r="J23" s="497">
        <v>143.2416520000001</v>
      </c>
      <c r="K23" s="497">
        <v>155.316643</v>
      </c>
      <c r="L23" s="497">
        <v>193.84732899999989</v>
      </c>
      <c r="M23" s="497">
        <v>144.33338599999993</v>
      </c>
      <c r="N23" s="497">
        <v>174.10620900000015</v>
      </c>
      <c r="O23" s="497">
        <v>201.85259800000009</v>
      </c>
      <c r="P23" s="497">
        <v>209.89410099999986</v>
      </c>
      <c r="Q23" s="497">
        <v>231.44377799999998</v>
      </c>
      <c r="R23" s="497">
        <v>272.59006399999981</v>
      </c>
      <c r="S23" s="497">
        <v>255.00599400000007</v>
      </c>
      <c r="T23" s="497">
        <v>261.18876500000022</v>
      </c>
      <c r="U23" s="497">
        <v>266.47937300000012</v>
      </c>
      <c r="V23" s="497">
        <v>257.03633799999977</v>
      </c>
      <c r="W23" s="497">
        <v>248.19986999999981</v>
      </c>
      <c r="X23" s="497">
        <v>239.48344400000002</v>
      </c>
      <c r="Y23" s="497">
        <v>251.552357</v>
      </c>
      <c r="Z23" s="498">
        <v>253.47162599999982</v>
      </c>
      <c r="AA23" s="498">
        <v>266.16905499999984</v>
      </c>
      <c r="AB23" s="498">
        <v>293.72876999999988</v>
      </c>
      <c r="AC23" s="498">
        <v>307.0091939999997</v>
      </c>
      <c r="AD23" s="498">
        <v>317.29814600000009</v>
      </c>
      <c r="AE23" s="498">
        <v>289.46789100000001</v>
      </c>
      <c r="AF23" s="499">
        <v>287.86342099999996</v>
      </c>
      <c r="AG23" s="499">
        <v>291.53171999999984</v>
      </c>
      <c r="AH23" s="499">
        <v>315.56435499999998</v>
      </c>
      <c r="AI23" s="499">
        <v>285.80994400000003</v>
      </c>
      <c r="AJ23" s="499">
        <v>292.55199800000003</v>
      </c>
      <c r="AK23" s="499">
        <v>296.99307199999993</v>
      </c>
    </row>
    <row r="24" spans="1:37" x14ac:dyDescent="0.2">
      <c r="A24" s="496" t="s">
        <v>52</v>
      </c>
      <c r="B24" s="497">
        <v>101.911935</v>
      </c>
      <c r="C24" s="497">
        <v>107.63288099999995</v>
      </c>
      <c r="D24" s="497">
        <v>97.257856000000004</v>
      </c>
      <c r="E24" s="497">
        <v>102.61306999999999</v>
      </c>
      <c r="F24" s="497">
        <v>102.45448600000002</v>
      </c>
      <c r="G24" s="497">
        <v>88.270336000000043</v>
      </c>
      <c r="H24" s="497">
        <v>100.83094799999996</v>
      </c>
      <c r="I24" s="497">
        <v>126.28254800000003</v>
      </c>
      <c r="J24" s="497">
        <v>135.25642000000011</v>
      </c>
      <c r="K24" s="497">
        <v>137.73725000000007</v>
      </c>
      <c r="L24" s="497">
        <v>129.42273300000002</v>
      </c>
      <c r="M24" s="497">
        <v>150.56685100000007</v>
      </c>
      <c r="N24" s="497">
        <v>129.10279800000009</v>
      </c>
      <c r="O24" s="497">
        <v>112.22504700000003</v>
      </c>
      <c r="P24" s="497">
        <v>114.21160599999997</v>
      </c>
      <c r="Q24" s="497">
        <v>100.87668899999997</v>
      </c>
      <c r="R24" s="497">
        <v>108.22528900000002</v>
      </c>
      <c r="S24" s="497">
        <v>109.19003900000013</v>
      </c>
      <c r="T24" s="497">
        <v>91.531476999999981</v>
      </c>
      <c r="U24" s="497">
        <v>65.301351999999966</v>
      </c>
      <c r="V24" s="497">
        <v>58.990088999999955</v>
      </c>
      <c r="W24" s="497">
        <v>48.466771000000008</v>
      </c>
      <c r="X24" s="497">
        <v>51.452251000000011</v>
      </c>
      <c r="Y24" s="497">
        <v>53.280245000000015</v>
      </c>
      <c r="Z24" s="498">
        <v>52.961990999999998</v>
      </c>
      <c r="AA24" s="498">
        <v>45.884746000000028</v>
      </c>
      <c r="AB24" s="498">
        <v>46.152746000000029</v>
      </c>
      <c r="AC24" s="498">
        <v>39.759126999999992</v>
      </c>
      <c r="AD24" s="498">
        <v>40.232127999999982</v>
      </c>
      <c r="AE24" s="498">
        <v>36.277753999999987</v>
      </c>
      <c r="AF24" s="499">
        <v>35.223188000000015</v>
      </c>
      <c r="AG24" s="499">
        <v>34.340382999999996</v>
      </c>
      <c r="AH24" s="499">
        <v>39.619907000000005</v>
      </c>
      <c r="AI24" s="499">
        <v>32.510215000000009</v>
      </c>
      <c r="AJ24" s="499">
        <v>33.337377999999994</v>
      </c>
      <c r="AK24" s="499">
        <v>22.990878000000006</v>
      </c>
    </row>
    <row r="25" spans="1:37" x14ac:dyDescent="0.2">
      <c r="A25" s="495" t="s">
        <v>503</v>
      </c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35"/>
      <c r="AA25" s="35"/>
      <c r="AB25" s="35"/>
      <c r="AC25" s="35"/>
      <c r="AD25" s="35"/>
      <c r="AE25" s="35"/>
      <c r="AF25" s="499"/>
      <c r="AG25" s="499"/>
      <c r="AH25" s="499"/>
      <c r="AI25" s="499"/>
      <c r="AJ25" s="499"/>
      <c r="AK25" s="499"/>
    </row>
    <row r="26" spans="1:37" x14ac:dyDescent="0.2">
      <c r="A26" s="496" t="s">
        <v>50</v>
      </c>
      <c r="B26" s="497">
        <v>13.009529000000001</v>
      </c>
      <c r="C26" s="497">
        <v>14.399651</v>
      </c>
      <c r="D26" s="497">
        <v>14.22395</v>
      </c>
      <c r="E26" s="497">
        <v>15.657463999999999</v>
      </c>
      <c r="F26" s="497">
        <v>15.987797</v>
      </c>
      <c r="G26" s="497">
        <v>14.064429999999998</v>
      </c>
      <c r="H26" s="497">
        <v>15.322221999999998</v>
      </c>
      <c r="I26" s="497">
        <v>13.472826000000001</v>
      </c>
      <c r="J26" s="497">
        <v>17.505006000000005</v>
      </c>
      <c r="K26" s="497">
        <v>20.451995</v>
      </c>
      <c r="L26" s="497">
        <v>24.097501000000008</v>
      </c>
      <c r="M26" s="497">
        <v>18.531099000000005</v>
      </c>
      <c r="N26" s="497">
        <v>23.381114000000004</v>
      </c>
      <c r="O26" s="497">
        <v>23.202925000000008</v>
      </c>
      <c r="P26" s="497">
        <v>28.691343000000003</v>
      </c>
      <c r="Q26" s="497">
        <v>26.474817999999996</v>
      </c>
      <c r="R26" s="497">
        <v>30.036958999999992</v>
      </c>
      <c r="S26" s="497">
        <v>57.413841000000019</v>
      </c>
      <c r="T26" s="497">
        <v>60.931756999999998</v>
      </c>
      <c r="U26" s="497">
        <v>44.529674999999997</v>
      </c>
      <c r="V26" s="497">
        <v>39.292466999999967</v>
      </c>
      <c r="W26" s="497">
        <v>34.05431699999999</v>
      </c>
      <c r="X26" s="497">
        <v>35.240921999999998</v>
      </c>
      <c r="Y26" s="497">
        <v>34.864180999999988</v>
      </c>
      <c r="Z26" s="498">
        <v>38.095460999999993</v>
      </c>
      <c r="AA26" s="498">
        <v>41.384231999999997</v>
      </c>
      <c r="AB26" s="498">
        <v>53.127844999999979</v>
      </c>
      <c r="AC26" s="498">
        <v>77.391447000000014</v>
      </c>
      <c r="AD26" s="498">
        <v>95.748053999999968</v>
      </c>
      <c r="AE26" s="498">
        <v>105.06285100000002</v>
      </c>
      <c r="AF26" s="499">
        <v>117.62800499999997</v>
      </c>
      <c r="AG26" s="499">
        <v>113.25828299999996</v>
      </c>
      <c r="AH26" s="499">
        <v>122.29795299999999</v>
      </c>
      <c r="AI26" s="499">
        <v>114.27253700000007</v>
      </c>
      <c r="AJ26" s="499">
        <v>115.91419899999997</v>
      </c>
      <c r="AK26" s="499">
        <v>120.49860399999996</v>
      </c>
    </row>
    <row r="27" spans="1:37" x14ac:dyDescent="0.2">
      <c r="A27" s="496" t="s">
        <v>49</v>
      </c>
      <c r="B27" s="499">
        <v>387.99750899999992</v>
      </c>
      <c r="C27" s="499">
        <v>433.55201899999997</v>
      </c>
      <c r="D27" s="499">
        <v>469.91020100000003</v>
      </c>
      <c r="E27" s="499">
        <v>489.32454999999999</v>
      </c>
      <c r="F27" s="499">
        <v>544.86657699999989</v>
      </c>
      <c r="G27" s="499">
        <v>565.63757299999997</v>
      </c>
      <c r="H27" s="499">
        <v>565.22511799999995</v>
      </c>
      <c r="I27" s="499">
        <v>638.74297300000001</v>
      </c>
      <c r="J27" s="499">
        <v>682.03044199999999</v>
      </c>
      <c r="K27" s="499">
        <v>649.87640699999974</v>
      </c>
      <c r="L27" s="499">
        <v>763.44742499999995</v>
      </c>
      <c r="M27" s="499">
        <v>752.00741299999959</v>
      </c>
      <c r="N27" s="499">
        <v>763.55076699999995</v>
      </c>
      <c r="O27" s="499">
        <v>747.55858800000021</v>
      </c>
      <c r="P27" s="499">
        <v>843.67890900000009</v>
      </c>
      <c r="Q27" s="499">
        <v>879.98294100000021</v>
      </c>
      <c r="R27" s="499">
        <v>853.84491299999991</v>
      </c>
      <c r="S27" s="499">
        <v>861.76707600000032</v>
      </c>
      <c r="T27" s="499">
        <v>945.89984799999968</v>
      </c>
      <c r="U27" s="499">
        <v>1026.7260100000001</v>
      </c>
      <c r="V27" s="499">
        <v>987.11354499999993</v>
      </c>
      <c r="W27" s="499">
        <v>973.94186099999968</v>
      </c>
      <c r="X27" s="499">
        <v>1012.6157209999998</v>
      </c>
      <c r="Y27" s="499">
        <v>1053.6241770000004</v>
      </c>
      <c r="Z27" s="498">
        <v>1063.9645639999999</v>
      </c>
      <c r="AA27" s="498">
        <v>1169.0033799999999</v>
      </c>
      <c r="AB27" s="498">
        <v>1149.9741439999996</v>
      </c>
      <c r="AC27" s="498">
        <v>1152.3707179999999</v>
      </c>
      <c r="AD27" s="498">
        <v>1211.0596029999997</v>
      </c>
      <c r="AE27" s="498">
        <v>1234.9878060000001</v>
      </c>
      <c r="AF27" s="499">
        <v>1073.7273559999994</v>
      </c>
      <c r="AG27" s="499">
        <v>1079.5456650000003</v>
      </c>
      <c r="AH27" s="499">
        <v>1034.8328989999993</v>
      </c>
      <c r="AI27" s="499">
        <v>948.48279199999979</v>
      </c>
      <c r="AJ27" s="499">
        <v>884.9095029999994</v>
      </c>
      <c r="AK27" s="499">
        <v>880.57074899999975</v>
      </c>
    </row>
    <row r="28" spans="1:37" x14ac:dyDescent="0.2">
      <c r="A28" s="496" t="s">
        <v>73</v>
      </c>
      <c r="B28" s="499">
        <v>10.384857999999998</v>
      </c>
      <c r="C28" s="499">
        <v>9.1840429999999973</v>
      </c>
      <c r="D28" s="499">
        <v>10.69988</v>
      </c>
      <c r="E28" s="499">
        <v>12.778347000000002</v>
      </c>
      <c r="F28" s="499">
        <v>10.731026</v>
      </c>
      <c r="G28" s="499">
        <v>12.094173000000001</v>
      </c>
      <c r="H28" s="499">
        <v>14.488468999999998</v>
      </c>
      <c r="I28" s="499">
        <v>13.245265000000002</v>
      </c>
      <c r="J28" s="499">
        <v>9.5385639999999974</v>
      </c>
      <c r="K28" s="499">
        <v>11.76792</v>
      </c>
      <c r="L28" s="499">
        <v>11.887091000000002</v>
      </c>
      <c r="M28" s="499">
        <v>14.338859000000005</v>
      </c>
      <c r="N28" s="499">
        <v>11.729774999999995</v>
      </c>
      <c r="O28" s="499">
        <v>13.941549000000004</v>
      </c>
      <c r="P28" s="499">
        <v>14.281679000000004</v>
      </c>
      <c r="Q28" s="499">
        <v>13.839842999999998</v>
      </c>
      <c r="R28" s="499">
        <v>14.231576999999998</v>
      </c>
      <c r="S28" s="499">
        <v>17.079545999999997</v>
      </c>
      <c r="T28" s="499">
        <v>15.949636000000005</v>
      </c>
      <c r="U28" s="499">
        <v>16.121239999999997</v>
      </c>
      <c r="V28" s="499">
        <v>14.677191999999993</v>
      </c>
      <c r="W28" s="499">
        <v>14.825076999999997</v>
      </c>
      <c r="X28" s="499">
        <v>14.582360000000001</v>
      </c>
      <c r="Y28" s="499">
        <v>16.049609000000004</v>
      </c>
      <c r="Z28" s="498">
        <v>14.494664000000006</v>
      </c>
      <c r="AA28" s="498">
        <v>18.960926999999991</v>
      </c>
      <c r="AB28" s="498">
        <v>23.197081999999995</v>
      </c>
      <c r="AC28" s="498">
        <v>23.655207000000008</v>
      </c>
      <c r="AD28" s="498">
        <v>25.464394999999985</v>
      </c>
      <c r="AE28" s="498">
        <v>26.122441000000016</v>
      </c>
      <c r="AF28" s="499">
        <v>3.0193200000000004</v>
      </c>
      <c r="AG28" s="499">
        <v>3.5396639999999984</v>
      </c>
      <c r="AH28" s="499">
        <v>2.6773709999999999</v>
      </c>
      <c r="AI28" s="499">
        <v>3.1089879999999992</v>
      </c>
      <c r="AJ28" s="499">
        <v>2.9799249999999988</v>
      </c>
      <c r="AK28" s="499">
        <v>2.7396790000000011</v>
      </c>
    </row>
    <row r="29" spans="1:37" x14ac:dyDescent="0.2">
      <c r="A29" s="496" t="s">
        <v>48</v>
      </c>
      <c r="B29" s="497">
        <v>93.747517999999971</v>
      </c>
      <c r="C29" s="497">
        <v>104.37777799999999</v>
      </c>
      <c r="D29" s="497">
        <v>113.37367999999999</v>
      </c>
      <c r="E29" s="497">
        <v>131.52084599999998</v>
      </c>
      <c r="F29" s="497">
        <v>118.83971400000001</v>
      </c>
      <c r="G29" s="497">
        <v>116.19652799999997</v>
      </c>
      <c r="H29" s="497">
        <v>132.61113300000002</v>
      </c>
      <c r="I29" s="497">
        <v>171.96205499999999</v>
      </c>
      <c r="J29" s="497">
        <v>170.87148600000015</v>
      </c>
      <c r="K29" s="497">
        <v>166.23545500000009</v>
      </c>
      <c r="L29" s="497">
        <v>184.86962800000001</v>
      </c>
      <c r="M29" s="497">
        <v>169.11027900000005</v>
      </c>
      <c r="N29" s="497">
        <v>156.23174799999993</v>
      </c>
      <c r="O29" s="497">
        <v>157.87030099999996</v>
      </c>
      <c r="P29" s="497">
        <v>182.2459299999999</v>
      </c>
      <c r="Q29" s="497">
        <v>193.57913599999992</v>
      </c>
      <c r="R29" s="497">
        <v>199.12931000000003</v>
      </c>
      <c r="S29" s="497">
        <v>197.54589100000013</v>
      </c>
      <c r="T29" s="497">
        <v>226.20101500000004</v>
      </c>
      <c r="U29" s="497">
        <v>227.43974399999996</v>
      </c>
      <c r="V29" s="497">
        <v>208.29873299999977</v>
      </c>
      <c r="W29" s="497">
        <v>187.82738799999998</v>
      </c>
      <c r="X29" s="497">
        <v>198.93676499999998</v>
      </c>
      <c r="Y29" s="497">
        <v>195.70863299999991</v>
      </c>
      <c r="Z29" s="498">
        <v>217.9376749999999</v>
      </c>
      <c r="AA29" s="498">
        <v>221.94523699999991</v>
      </c>
      <c r="AB29" s="498">
        <v>239.3101319999999</v>
      </c>
      <c r="AC29" s="498">
        <v>268.77375699999988</v>
      </c>
      <c r="AD29" s="498">
        <v>300.64768900000013</v>
      </c>
      <c r="AE29" s="498">
        <v>305.77896500000031</v>
      </c>
      <c r="AF29" s="499">
        <v>319.14466899999974</v>
      </c>
      <c r="AG29" s="499">
        <v>322.81240399999996</v>
      </c>
      <c r="AH29" s="499">
        <v>315.80268699999999</v>
      </c>
      <c r="AI29" s="499">
        <v>282.42217500000004</v>
      </c>
      <c r="AJ29" s="499">
        <v>301.11981200000037</v>
      </c>
      <c r="AK29" s="499">
        <v>282.16205100000002</v>
      </c>
    </row>
    <row r="30" spans="1:37" x14ac:dyDescent="0.2">
      <c r="A30" s="496" t="s">
        <v>47</v>
      </c>
      <c r="B30" s="497">
        <v>22.347234</v>
      </c>
      <c r="C30" s="497">
        <v>20.005402000000007</v>
      </c>
      <c r="D30" s="497">
        <v>20.745390999999991</v>
      </c>
      <c r="E30" s="497">
        <v>21.091077999999996</v>
      </c>
      <c r="F30" s="497">
        <v>20.690656999999995</v>
      </c>
      <c r="G30" s="497">
        <v>19.919972000000001</v>
      </c>
      <c r="H30" s="497">
        <v>22.913249999999998</v>
      </c>
      <c r="I30" s="497">
        <v>20.923496999999998</v>
      </c>
      <c r="J30" s="497">
        <v>25.392507000000009</v>
      </c>
      <c r="K30" s="497">
        <v>31.345366999999996</v>
      </c>
      <c r="L30" s="497">
        <v>30.877236000000011</v>
      </c>
      <c r="M30" s="497">
        <v>30.901517999999999</v>
      </c>
      <c r="N30" s="497">
        <v>29.386370000000003</v>
      </c>
      <c r="O30" s="497">
        <v>33.03304099999999</v>
      </c>
      <c r="P30" s="497">
        <v>39.770686999999988</v>
      </c>
      <c r="Q30" s="497">
        <v>42.495799999999967</v>
      </c>
      <c r="R30" s="497">
        <v>60.016646000000016</v>
      </c>
      <c r="S30" s="497">
        <v>78.032787000000027</v>
      </c>
      <c r="T30" s="497">
        <v>104.68907999999998</v>
      </c>
      <c r="U30" s="497">
        <v>116.73089300000001</v>
      </c>
      <c r="V30" s="497">
        <v>122.42078900000007</v>
      </c>
      <c r="W30" s="497">
        <v>144.51792000000006</v>
      </c>
      <c r="X30" s="497">
        <v>155.25685099999998</v>
      </c>
      <c r="Y30" s="497">
        <v>167.52053300000011</v>
      </c>
      <c r="Z30" s="498">
        <v>144.44043900000005</v>
      </c>
      <c r="AA30" s="498">
        <v>139.60921999999997</v>
      </c>
      <c r="AB30" s="498">
        <v>145.57097900000005</v>
      </c>
      <c r="AC30" s="498">
        <v>144.20543299999997</v>
      </c>
      <c r="AD30" s="498">
        <v>147.79567099999994</v>
      </c>
      <c r="AE30" s="498">
        <v>168.42594899999989</v>
      </c>
      <c r="AF30" s="499">
        <v>160.27981399999987</v>
      </c>
      <c r="AG30" s="499">
        <v>160.54161400000012</v>
      </c>
      <c r="AH30" s="499">
        <v>134.886582</v>
      </c>
      <c r="AI30" s="499">
        <v>119.54403399999997</v>
      </c>
      <c r="AJ30" s="499">
        <v>112.10135599999995</v>
      </c>
      <c r="AK30" s="499">
        <v>110.27585000000003</v>
      </c>
    </row>
    <row r="31" spans="1:37" x14ac:dyDescent="0.2">
      <c r="A31" s="496" t="s">
        <v>74</v>
      </c>
      <c r="B31" s="497">
        <v>18.269065000000005</v>
      </c>
      <c r="C31" s="497">
        <v>21.638897999999998</v>
      </c>
      <c r="D31" s="497">
        <v>25.585878000000001</v>
      </c>
      <c r="E31" s="497">
        <v>28.394679999999997</v>
      </c>
      <c r="F31" s="497">
        <v>32.322822999999993</v>
      </c>
      <c r="G31" s="497">
        <v>29.904851000000001</v>
      </c>
      <c r="H31" s="497">
        <v>38.781306999999998</v>
      </c>
      <c r="I31" s="497">
        <v>38.410721999999993</v>
      </c>
      <c r="J31" s="497">
        <v>40.564454999999995</v>
      </c>
      <c r="K31" s="497">
        <v>50.24009199999999</v>
      </c>
      <c r="L31" s="497">
        <v>51.308968000000021</v>
      </c>
      <c r="M31" s="497">
        <v>54.147297999999978</v>
      </c>
      <c r="N31" s="497">
        <v>57.491279999999989</v>
      </c>
      <c r="O31" s="497">
        <v>65.697272999999996</v>
      </c>
      <c r="P31" s="497">
        <v>63.846773999999975</v>
      </c>
      <c r="Q31" s="497">
        <v>77.683979000000022</v>
      </c>
      <c r="R31" s="497">
        <v>82.852966000000038</v>
      </c>
      <c r="S31" s="497">
        <v>96.12073700000002</v>
      </c>
      <c r="T31" s="497">
        <v>104.39259600000001</v>
      </c>
      <c r="U31" s="497">
        <v>111.73160500000002</v>
      </c>
      <c r="V31" s="497">
        <v>106.45586000000004</v>
      </c>
      <c r="W31" s="497">
        <v>96.611401999999984</v>
      </c>
      <c r="X31" s="497">
        <v>85.423820000000021</v>
      </c>
      <c r="Y31" s="497">
        <v>90.530544999999989</v>
      </c>
      <c r="Z31" s="498">
        <v>41.077055000000001</v>
      </c>
      <c r="AA31" s="498">
        <v>42.544262999999987</v>
      </c>
      <c r="AB31" s="498">
        <v>43.349951999999995</v>
      </c>
      <c r="AC31" s="498">
        <v>47.19940099999998</v>
      </c>
      <c r="AD31" s="498">
        <v>47.443709999999982</v>
      </c>
      <c r="AE31" s="498">
        <v>51.017184000000022</v>
      </c>
      <c r="AF31" s="499">
        <v>47.927499999999988</v>
      </c>
      <c r="AG31" s="499">
        <v>52.450596000000019</v>
      </c>
      <c r="AH31" s="499">
        <v>51.29391099999998</v>
      </c>
      <c r="AI31" s="499">
        <v>41.639588000000003</v>
      </c>
      <c r="AJ31" s="499">
        <v>43.160566000000003</v>
      </c>
      <c r="AK31" s="499">
        <v>43.336171</v>
      </c>
    </row>
    <row r="32" spans="1:37" s="36" customFormat="1" x14ac:dyDescent="0.2">
      <c r="A32" s="500" t="s">
        <v>46</v>
      </c>
      <c r="B32" s="497">
        <v>121.67027300000002</v>
      </c>
      <c r="C32" s="497">
        <v>120.95287900000005</v>
      </c>
      <c r="D32" s="497">
        <v>120.43779999999998</v>
      </c>
      <c r="E32" s="497">
        <v>123.56070799999998</v>
      </c>
      <c r="F32" s="497">
        <v>134.81719599999997</v>
      </c>
      <c r="G32" s="497">
        <v>125.42717400000002</v>
      </c>
      <c r="H32" s="497">
        <v>136.36324299999995</v>
      </c>
      <c r="I32" s="497">
        <v>119.663473</v>
      </c>
      <c r="J32" s="497">
        <v>127.69500199999997</v>
      </c>
      <c r="K32" s="497">
        <v>128.09109600000008</v>
      </c>
      <c r="L32" s="497">
        <v>157.37274900000023</v>
      </c>
      <c r="M32" s="497">
        <v>153.52451499999998</v>
      </c>
      <c r="N32" s="497">
        <v>160.91089700000009</v>
      </c>
      <c r="O32" s="497">
        <v>169.35003700000007</v>
      </c>
      <c r="P32" s="497">
        <v>195.02714400000005</v>
      </c>
      <c r="Q32" s="497">
        <v>202.26354800000004</v>
      </c>
      <c r="R32" s="497">
        <v>225.20563299999998</v>
      </c>
      <c r="S32" s="497">
        <v>246.14839200000017</v>
      </c>
      <c r="T32" s="497">
        <v>273.76291000000015</v>
      </c>
      <c r="U32" s="497">
        <v>253.68909200000013</v>
      </c>
      <c r="V32" s="497">
        <v>272.9459209999996</v>
      </c>
      <c r="W32" s="497">
        <v>244.14335300000016</v>
      </c>
      <c r="X32" s="497">
        <v>245.72925700000002</v>
      </c>
      <c r="Y32" s="497">
        <v>231.06577300000015</v>
      </c>
      <c r="Z32" s="498">
        <v>246.10299700000004</v>
      </c>
      <c r="AA32" s="498">
        <v>250.06569799999991</v>
      </c>
      <c r="AB32" s="498">
        <v>257.90020999999996</v>
      </c>
      <c r="AC32" s="498">
        <v>257.74414200000007</v>
      </c>
      <c r="AD32" s="498">
        <v>275.32597499999997</v>
      </c>
      <c r="AE32" s="498">
        <v>271.42511899999988</v>
      </c>
      <c r="AF32" s="499">
        <v>274.28412699999996</v>
      </c>
      <c r="AG32" s="499">
        <v>282.815652</v>
      </c>
      <c r="AH32" s="499">
        <v>277.2402790000001</v>
      </c>
      <c r="AI32" s="499">
        <v>269.23567999999989</v>
      </c>
      <c r="AJ32" s="499">
        <v>271.63163899999995</v>
      </c>
      <c r="AK32" s="499">
        <v>258.84942799999993</v>
      </c>
    </row>
    <row r="33" spans="1:37" s="36" customFormat="1" x14ac:dyDescent="0.2">
      <c r="A33" s="38" t="s">
        <v>45</v>
      </c>
      <c r="B33" s="497">
        <v>0.14909700000000001</v>
      </c>
      <c r="C33" s="497">
        <v>3.0017999999999996E-2</v>
      </c>
      <c r="D33" s="497">
        <v>9.1013280000000023</v>
      </c>
      <c r="E33" s="497">
        <v>8.8345809999999965</v>
      </c>
      <c r="F33" s="497">
        <v>11.392295000000004</v>
      </c>
      <c r="G33" s="497">
        <v>11.113861000000007</v>
      </c>
      <c r="H33" s="497">
        <v>10.090716</v>
      </c>
      <c r="I33" s="497">
        <v>30.684914000000006</v>
      </c>
      <c r="J33" s="497">
        <v>28.363316000000005</v>
      </c>
      <c r="K33" s="497">
        <v>32.771017000000001</v>
      </c>
      <c r="L33" s="497">
        <v>15.584258000000004</v>
      </c>
      <c r="M33" s="497">
        <v>17.599807999999996</v>
      </c>
      <c r="N33" s="497">
        <v>17.030349000000001</v>
      </c>
      <c r="O33" s="497">
        <v>11.007071999999999</v>
      </c>
      <c r="P33" s="497">
        <v>14.475547000000004</v>
      </c>
      <c r="Q33" s="497">
        <v>14.849996000000001</v>
      </c>
      <c r="R33" s="497">
        <v>17.236752000000003</v>
      </c>
      <c r="S33" s="497">
        <v>19.046967000000002</v>
      </c>
      <c r="T33" s="497">
        <v>25.454847999999998</v>
      </c>
      <c r="U33" s="497">
        <v>25.398019999999981</v>
      </c>
      <c r="V33" s="497">
        <v>18.855852999999989</v>
      </c>
      <c r="W33" s="497">
        <v>19.43713</v>
      </c>
      <c r="X33" s="497">
        <v>27.349381000000012</v>
      </c>
      <c r="Y33" s="497">
        <v>33.006538999999997</v>
      </c>
      <c r="Z33" s="498">
        <v>75.1703329999999</v>
      </c>
      <c r="AA33" s="498">
        <v>71.785523999999882</v>
      </c>
      <c r="AB33" s="498">
        <v>76.712503000000041</v>
      </c>
      <c r="AC33" s="498">
        <v>93.095696000000046</v>
      </c>
      <c r="AD33" s="498">
        <v>106.19273800000012</v>
      </c>
      <c r="AE33" s="498">
        <v>109.494584</v>
      </c>
      <c r="AF33" s="499">
        <v>127.69825900000016</v>
      </c>
      <c r="AG33" s="499">
        <v>113.31415200000006</v>
      </c>
      <c r="AH33" s="499">
        <v>98.704982999999984</v>
      </c>
      <c r="AI33" s="499">
        <v>114.98913200000007</v>
      </c>
      <c r="AJ33" s="499">
        <v>107.0971110000001</v>
      </c>
      <c r="AK33" s="499">
        <v>111.1543740000001</v>
      </c>
    </row>
    <row r="34" spans="1:37" s="36" customFormat="1" x14ac:dyDescent="0.2">
      <c r="A34" s="35"/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35"/>
      <c r="AA34" s="35"/>
      <c r="AB34" s="35"/>
      <c r="AC34" s="35"/>
      <c r="AF34" s="499"/>
      <c r="AG34" s="499"/>
      <c r="AH34" s="499"/>
      <c r="AI34" s="499"/>
      <c r="AJ34" s="499"/>
      <c r="AK34" s="499"/>
    </row>
    <row r="35" spans="1:37" s="36" customFormat="1" ht="13.5" thickBot="1" x14ac:dyDescent="0.25">
      <c r="A35" s="33" t="s">
        <v>66</v>
      </c>
      <c r="B35" s="52">
        <v>2085.5043909999999</v>
      </c>
      <c r="C35" s="52">
        <v>2135.7431879999999</v>
      </c>
      <c r="D35" s="52">
        <v>2181.1981959999998</v>
      </c>
      <c r="E35" s="52">
        <v>2193.5629640000002</v>
      </c>
      <c r="F35" s="52">
        <v>2310.2442030000007</v>
      </c>
      <c r="G35" s="52">
        <v>2191.4668259999994</v>
      </c>
      <c r="H35" s="52">
        <v>2298.8411299999998</v>
      </c>
      <c r="I35" s="52">
        <v>2416.5728160000003</v>
      </c>
      <c r="J35" s="52">
        <v>2486.8369120000002</v>
      </c>
      <c r="K35" s="52">
        <v>2525.1846309999992</v>
      </c>
      <c r="L35" s="52">
        <v>2770.3391399999996</v>
      </c>
      <c r="M35" s="52">
        <v>2674.9896719999992</v>
      </c>
      <c r="N35" s="52">
        <v>2734.8034720000001</v>
      </c>
      <c r="O35" s="52">
        <v>2867.8272029999998</v>
      </c>
      <c r="P35" s="52">
        <v>2996.1297259999997</v>
      </c>
      <c r="Q35" s="52">
        <v>2988.4642380000005</v>
      </c>
      <c r="R35" s="52">
        <v>3187.9754089999997</v>
      </c>
      <c r="S35" s="52">
        <v>3299.310276000002</v>
      </c>
      <c r="T35" s="52">
        <v>3484.1644049999991</v>
      </c>
      <c r="U35" s="52">
        <v>3524.5589249999998</v>
      </c>
      <c r="V35" s="52">
        <v>3339.1925879999985</v>
      </c>
      <c r="W35" s="52">
        <v>3187.6789330000001</v>
      </c>
      <c r="X35" s="52">
        <v>3241.601154</v>
      </c>
      <c r="Y35" s="52">
        <v>3360.8075050000007</v>
      </c>
      <c r="Z35" s="32">
        <v>4360.6120470000005</v>
      </c>
      <c r="AA35" s="32">
        <v>3835.7705259999993</v>
      </c>
      <c r="AB35" s="32">
        <v>3890.0415569999996</v>
      </c>
      <c r="AC35" s="32">
        <v>3705.099263999999</v>
      </c>
      <c r="AD35" s="32">
        <v>3866.6689360000005</v>
      </c>
      <c r="AE35" s="32">
        <v>4012.6975810000004</v>
      </c>
      <c r="AF35" s="32">
        <v>3660.8032179999991</v>
      </c>
      <c r="AG35" s="32">
        <v>3657.3129609999996</v>
      </c>
      <c r="AH35" s="32">
        <v>3564.0136669999993</v>
      </c>
      <c r="AI35" s="32">
        <v>3327.2582970000003</v>
      </c>
      <c r="AJ35" s="32">
        <v>3276.861382</v>
      </c>
      <c r="AK35" s="32">
        <v>3148.1236389999995</v>
      </c>
    </row>
    <row r="36" spans="1:37" s="36" customFormat="1" x14ac:dyDescent="0.2">
      <c r="A36" s="54"/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497"/>
      <c r="Y36" s="497"/>
      <c r="Z36" s="498"/>
      <c r="AA36" s="498"/>
      <c r="AB36" s="498"/>
      <c r="AC36" s="498"/>
      <c r="AD36" s="498"/>
      <c r="AE36" s="498"/>
    </row>
    <row r="37" spans="1:37" s="36" customFormat="1" x14ac:dyDescent="0.2">
      <c r="A37" s="38" t="s">
        <v>377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498"/>
      <c r="AA37" s="498"/>
      <c r="AB37" s="498"/>
      <c r="AC37" s="498"/>
    </row>
    <row r="38" spans="1:37" s="36" customFormat="1" ht="13.5" thickBot="1" x14ac:dyDescent="0.25">
      <c r="A38" s="54" t="s">
        <v>536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498"/>
      <c r="AA38" s="498"/>
      <c r="AB38" s="498"/>
      <c r="AC38" s="498"/>
    </row>
    <row r="39" spans="1:37" s="36" customFormat="1" x14ac:dyDescent="0.2">
      <c r="A39" s="351"/>
      <c r="B39" s="352"/>
      <c r="C39" s="353"/>
      <c r="D39" s="352"/>
      <c r="E39" s="353"/>
      <c r="F39" s="352"/>
      <c r="G39" s="353"/>
      <c r="H39" s="352"/>
      <c r="I39" s="353"/>
      <c r="J39" s="352"/>
      <c r="K39" s="353"/>
      <c r="L39" s="352"/>
      <c r="M39" s="353"/>
      <c r="N39" s="352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</row>
    <row r="40" spans="1:37" s="36" customFormat="1" x14ac:dyDescent="0.2">
      <c r="A40" s="493" t="s">
        <v>36</v>
      </c>
      <c r="B40" s="494">
        <v>1988</v>
      </c>
      <c r="C40" s="346">
        <v>1989</v>
      </c>
      <c r="D40" s="494">
        <v>1990</v>
      </c>
      <c r="E40" s="346">
        <v>1991</v>
      </c>
      <c r="F40" s="494">
        <v>1992</v>
      </c>
      <c r="G40" s="346">
        <v>1993</v>
      </c>
      <c r="H40" s="494">
        <v>1994</v>
      </c>
      <c r="I40" s="346">
        <v>1995</v>
      </c>
      <c r="J40" s="494">
        <v>1996</v>
      </c>
      <c r="K40" s="346">
        <v>1997</v>
      </c>
      <c r="L40" s="494">
        <v>1998</v>
      </c>
      <c r="M40" s="346">
        <v>1999</v>
      </c>
      <c r="N40" s="494">
        <v>2000</v>
      </c>
      <c r="O40" s="346">
        <v>2001</v>
      </c>
      <c r="P40" s="346">
        <v>2002</v>
      </c>
      <c r="Q40" s="346">
        <v>2003</v>
      </c>
      <c r="R40" s="346">
        <v>2004</v>
      </c>
      <c r="S40" s="346">
        <v>2005</v>
      </c>
      <c r="T40" s="346">
        <v>2006</v>
      </c>
      <c r="U40" s="346">
        <v>2007</v>
      </c>
      <c r="V40" s="346">
        <v>2008</v>
      </c>
      <c r="W40" s="346">
        <v>2009</v>
      </c>
      <c r="X40" s="346">
        <v>2010</v>
      </c>
      <c r="Y40" s="346">
        <v>2011</v>
      </c>
      <c r="Z40" s="346">
        <v>2012</v>
      </c>
      <c r="AA40" s="346">
        <v>2013</v>
      </c>
      <c r="AB40" s="346">
        <v>2014</v>
      </c>
      <c r="AC40" s="346">
        <v>2015</v>
      </c>
      <c r="AD40" s="346">
        <v>2016</v>
      </c>
      <c r="AE40" s="346">
        <v>2017</v>
      </c>
      <c r="AF40" s="346">
        <v>2018</v>
      </c>
      <c r="AG40" s="346">
        <v>2019</v>
      </c>
      <c r="AH40" s="346">
        <v>2020</v>
      </c>
      <c r="AI40" s="346">
        <v>2021</v>
      </c>
      <c r="AJ40" s="346">
        <v>2022</v>
      </c>
      <c r="AK40" s="346">
        <v>2023</v>
      </c>
    </row>
    <row r="41" spans="1:37" ht="13.5" thickBot="1" x14ac:dyDescent="0.25">
      <c r="A41" s="354"/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48"/>
      <c r="AA41" s="348"/>
      <c r="AB41" s="348"/>
      <c r="AC41" s="355"/>
      <c r="AD41" s="350"/>
      <c r="AE41" s="350"/>
      <c r="AF41" s="350"/>
      <c r="AG41" s="350"/>
      <c r="AH41" s="350"/>
      <c r="AI41" s="350"/>
      <c r="AJ41" s="350"/>
      <c r="AK41" s="350"/>
    </row>
    <row r="42" spans="1:37" x14ac:dyDescent="0.2">
      <c r="A42" s="42" t="s">
        <v>65</v>
      </c>
      <c r="Z42" s="15"/>
      <c r="AA42" s="15"/>
      <c r="AB42" s="15"/>
      <c r="AC42" s="15"/>
      <c r="AD42" s="15"/>
      <c r="AE42" s="15"/>
    </row>
    <row r="43" spans="1:37" x14ac:dyDescent="0.2">
      <c r="A43" s="495" t="s">
        <v>34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37"/>
      <c r="AA43" s="37"/>
      <c r="AB43" s="37"/>
      <c r="AC43" s="37"/>
      <c r="AD43" s="37"/>
      <c r="AE43" s="37"/>
    </row>
    <row r="44" spans="1:37" x14ac:dyDescent="0.2">
      <c r="A44" s="496" t="s">
        <v>64</v>
      </c>
      <c r="B44" s="499">
        <v>169.98270700000006</v>
      </c>
      <c r="C44" s="499">
        <v>168.40137000000004</v>
      </c>
      <c r="D44" s="499">
        <v>218.07205799999994</v>
      </c>
      <c r="E44" s="499">
        <v>220.00042199999993</v>
      </c>
      <c r="F44" s="499">
        <v>227.072238</v>
      </c>
      <c r="G44" s="499">
        <v>184.563987</v>
      </c>
      <c r="H44" s="499">
        <v>220.631193</v>
      </c>
      <c r="I44" s="499">
        <v>244.11929400000005</v>
      </c>
      <c r="J44" s="499">
        <v>280.88831399999992</v>
      </c>
      <c r="K44" s="499">
        <v>272.32974499999995</v>
      </c>
      <c r="L44" s="499">
        <v>237.19238599999997</v>
      </c>
      <c r="M44" s="499">
        <v>243.56167000000002</v>
      </c>
      <c r="N44" s="499">
        <v>234.07014399999997</v>
      </c>
      <c r="O44" s="499">
        <v>250.6104859999999</v>
      </c>
      <c r="P44" s="499">
        <v>250.99453000000008</v>
      </c>
      <c r="Q44" s="499">
        <v>282.41594099999998</v>
      </c>
      <c r="R44" s="499">
        <v>300.43862599999977</v>
      </c>
      <c r="S44" s="499">
        <v>293.57692999999995</v>
      </c>
      <c r="T44" s="499">
        <v>312.51254900000015</v>
      </c>
      <c r="U44" s="499">
        <v>319.23174000000012</v>
      </c>
      <c r="V44" s="499">
        <v>327.86292199999991</v>
      </c>
      <c r="W44" s="499">
        <v>326.14711099999988</v>
      </c>
      <c r="X44" s="499">
        <v>329.84561800000023</v>
      </c>
      <c r="Y44" s="499">
        <v>318.33164199999987</v>
      </c>
      <c r="Z44" s="498">
        <v>348.69259700000003</v>
      </c>
      <c r="AA44" s="498">
        <v>390.45381199999997</v>
      </c>
      <c r="AB44" s="498">
        <v>325.96496500000012</v>
      </c>
      <c r="AC44" s="498">
        <v>314.94462299999998</v>
      </c>
      <c r="AD44" s="498">
        <v>319.21685200000013</v>
      </c>
      <c r="AE44" s="498">
        <v>360.19072500000016</v>
      </c>
      <c r="AF44" s="499">
        <v>367.11791300000039</v>
      </c>
      <c r="AG44" s="499">
        <v>325.41722000000004</v>
      </c>
      <c r="AH44" s="499">
        <v>334.24305799999991</v>
      </c>
      <c r="AI44" s="499">
        <v>305.15201499999989</v>
      </c>
      <c r="AJ44" s="499">
        <v>317.10420100000022</v>
      </c>
      <c r="AK44" s="499">
        <v>308.60722400000003</v>
      </c>
    </row>
    <row r="45" spans="1:37" x14ac:dyDescent="0.2">
      <c r="A45" s="496" t="s">
        <v>63</v>
      </c>
      <c r="B45" s="499">
        <v>40.30833599999999</v>
      </c>
      <c r="C45" s="499">
        <v>52.340786999999999</v>
      </c>
      <c r="D45" s="499">
        <v>60.46005700000002</v>
      </c>
      <c r="E45" s="499">
        <v>52.658114999999981</v>
      </c>
      <c r="F45" s="499">
        <v>63.89345999999999</v>
      </c>
      <c r="G45" s="499">
        <v>50.796002000000001</v>
      </c>
      <c r="H45" s="499">
        <v>51.212968999999994</v>
      </c>
      <c r="I45" s="499">
        <v>63.680707999999996</v>
      </c>
      <c r="J45" s="499">
        <v>56.684421000000029</v>
      </c>
      <c r="K45" s="499">
        <v>54.493482000000014</v>
      </c>
      <c r="L45" s="499">
        <v>74.05829</v>
      </c>
      <c r="M45" s="499">
        <v>63.693738000000003</v>
      </c>
      <c r="N45" s="499">
        <v>66.234004999999996</v>
      </c>
      <c r="O45" s="499">
        <v>61.318819000000012</v>
      </c>
      <c r="P45" s="499">
        <v>67.834566999999993</v>
      </c>
      <c r="Q45" s="499">
        <v>74.398271999999992</v>
      </c>
      <c r="R45" s="499">
        <v>85.334643000000113</v>
      </c>
      <c r="S45" s="499">
        <v>89.368238000000005</v>
      </c>
      <c r="T45" s="499">
        <v>81.636706000000004</v>
      </c>
      <c r="U45" s="499">
        <v>78.221836999999994</v>
      </c>
      <c r="V45" s="499">
        <v>109.14205699999997</v>
      </c>
      <c r="W45" s="499">
        <v>102.13382700000003</v>
      </c>
      <c r="X45" s="499">
        <v>94.053633999999988</v>
      </c>
      <c r="Y45" s="499">
        <v>87.955526999999975</v>
      </c>
      <c r="Z45" s="498">
        <v>85.553672999999918</v>
      </c>
      <c r="AA45" s="498">
        <v>110.00056899999996</v>
      </c>
      <c r="AB45" s="498">
        <v>97.414926999999949</v>
      </c>
      <c r="AC45" s="498">
        <v>92.863149000000021</v>
      </c>
      <c r="AD45" s="498">
        <v>96.793913000000003</v>
      </c>
      <c r="AE45" s="498">
        <v>96.559671000000066</v>
      </c>
      <c r="AF45" s="499">
        <v>94.160672999999989</v>
      </c>
      <c r="AG45" s="499">
        <v>92.938130000000001</v>
      </c>
      <c r="AH45" s="499">
        <v>103.15236800000002</v>
      </c>
      <c r="AI45" s="499">
        <v>86.219605999999999</v>
      </c>
      <c r="AJ45" s="499">
        <v>118.41107400000003</v>
      </c>
      <c r="AK45" s="499">
        <v>127.072305</v>
      </c>
    </row>
    <row r="46" spans="1:37" x14ac:dyDescent="0.2">
      <c r="A46" s="496" t="s">
        <v>62</v>
      </c>
      <c r="B46" s="499">
        <v>0.42738499999999996</v>
      </c>
      <c r="C46" s="499">
        <v>0.57797799999999999</v>
      </c>
      <c r="D46" s="499">
        <v>0.71604999999999996</v>
      </c>
      <c r="E46" s="499">
        <v>0.54777900000000002</v>
      </c>
      <c r="F46" s="499">
        <v>1.1413970000000002</v>
      </c>
      <c r="G46" s="499">
        <v>0.44223499999999999</v>
      </c>
      <c r="H46" s="499">
        <v>2.8729700000000005</v>
      </c>
      <c r="I46" s="499">
        <v>0.41535700000000003</v>
      </c>
      <c r="J46" s="499">
        <v>0.109996</v>
      </c>
      <c r="K46" s="499">
        <v>7.9704999999999998E-2</v>
      </c>
      <c r="L46" s="499">
        <v>2.8555090000000001</v>
      </c>
      <c r="M46" s="499">
        <v>2.6514790000000001</v>
      </c>
      <c r="N46" s="499">
        <v>0.50341799999999992</v>
      </c>
      <c r="O46" s="499">
        <v>5.4079000000000002E-2</v>
      </c>
      <c r="P46" s="499">
        <v>4.8291000000000001E-2</v>
      </c>
      <c r="Q46" s="499">
        <v>0.59738600000000008</v>
      </c>
      <c r="R46" s="499">
        <v>0.352935</v>
      </c>
      <c r="S46" s="499">
        <v>0.34603000000000006</v>
      </c>
      <c r="T46" s="499">
        <v>1.2815759999999998</v>
      </c>
      <c r="U46" s="499">
        <v>0.60671700000000006</v>
      </c>
      <c r="V46" s="499">
        <v>0.35413699999999998</v>
      </c>
      <c r="W46" s="499">
        <v>0.30276500000000001</v>
      </c>
      <c r="X46" s="499">
        <v>1.3424370000000001</v>
      </c>
      <c r="Y46" s="499">
        <v>0.28949800000000003</v>
      </c>
      <c r="Z46" s="498">
        <v>1.680234</v>
      </c>
      <c r="AA46" s="498">
        <v>0.65722899999999984</v>
      </c>
      <c r="AB46" s="498">
        <v>2.4105900000000005</v>
      </c>
      <c r="AC46" s="498">
        <v>8.5498280000000015</v>
      </c>
      <c r="AD46" s="498">
        <v>11.141328000000001</v>
      </c>
      <c r="AE46" s="498">
        <v>10.249912999999999</v>
      </c>
      <c r="AF46" s="499">
        <v>10.412827</v>
      </c>
      <c r="AG46" s="499">
        <v>11.021464999999997</v>
      </c>
      <c r="AH46" s="499">
        <v>14.652447999999998</v>
      </c>
      <c r="AI46" s="499">
        <v>1.2707220000000001</v>
      </c>
      <c r="AJ46" s="499">
        <v>1.2390730000000003</v>
      </c>
      <c r="AK46" s="499">
        <v>0.94597700000000007</v>
      </c>
    </row>
    <row r="47" spans="1:37" x14ac:dyDescent="0.2">
      <c r="A47" s="496" t="s">
        <v>61</v>
      </c>
      <c r="B47" s="499">
        <v>16.074523000000003</v>
      </c>
      <c r="C47" s="499">
        <v>20.390273999999998</v>
      </c>
      <c r="D47" s="499">
        <v>21.745591999999995</v>
      </c>
      <c r="E47" s="499">
        <v>21.488621000000002</v>
      </c>
      <c r="F47" s="499">
        <v>23.351352999999992</v>
      </c>
      <c r="G47" s="499">
        <v>20.758466999999996</v>
      </c>
      <c r="H47" s="499">
        <v>24.128266999999997</v>
      </c>
      <c r="I47" s="499">
        <v>21.119752999999992</v>
      </c>
      <c r="J47" s="499">
        <v>23.287675000000007</v>
      </c>
      <c r="K47" s="499">
        <v>27.143402999999999</v>
      </c>
      <c r="L47" s="499">
        <v>30.597593000000014</v>
      </c>
      <c r="M47" s="499">
        <v>37.309488999999999</v>
      </c>
      <c r="N47" s="499">
        <v>33.430954</v>
      </c>
      <c r="O47" s="499">
        <v>38.451416999999985</v>
      </c>
      <c r="P47" s="499">
        <v>41.286614</v>
      </c>
      <c r="Q47" s="499">
        <v>42.315674999999999</v>
      </c>
      <c r="R47" s="499">
        <v>43.134160000000016</v>
      </c>
      <c r="S47" s="499">
        <v>49.36238100000002</v>
      </c>
      <c r="T47" s="499">
        <v>57.099660000000014</v>
      </c>
      <c r="U47" s="499">
        <v>60.869494000000024</v>
      </c>
      <c r="V47" s="499">
        <v>71.125938999999988</v>
      </c>
      <c r="W47" s="499">
        <v>58.365406999999998</v>
      </c>
      <c r="X47" s="499">
        <v>56.362962999999986</v>
      </c>
      <c r="Y47" s="499">
        <v>64.725200999999998</v>
      </c>
      <c r="Z47" s="498">
        <v>56.884665000000005</v>
      </c>
      <c r="AA47" s="498">
        <v>62.201303000000017</v>
      </c>
      <c r="AB47" s="498">
        <v>54.628089999999986</v>
      </c>
      <c r="AC47" s="498">
        <v>47.440885000000023</v>
      </c>
      <c r="AD47" s="498">
        <v>58.002452999999996</v>
      </c>
      <c r="AE47" s="498">
        <v>51.487525000000012</v>
      </c>
      <c r="AF47" s="499">
        <v>49.018974000000014</v>
      </c>
      <c r="AG47" s="499">
        <v>42.481234000000008</v>
      </c>
      <c r="AH47" s="499">
        <v>45.300455999999997</v>
      </c>
      <c r="AI47" s="499">
        <v>42.245944999999999</v>
      </c>
      <c r="AJ47" s="499">
        <v>52.245379000000014</v>
      </c>
      <c r="AK47" s="499">
        <v>49.675836999999987</v>
      </c>
    </row>
    <row r="48" spans="1:37" x14ac:dyDescent="0.2">
      <c r="A48" s="496" t="s">
        <v>60</v>
      </c>
      <c r="B48" s="499">
        <v>7.9704199999999972</v>
      </c>
      <c r="C48" s="499">
        <v>11.985647000000004</v>
      </c>
      <c r="D48" s="499">
        <v>7.2677139999999998</v>
      </c>
      <c r="E48" s="499">
        <v>8.0794819999999987</v>
      </c>
      <c r="F48" s="499">
        <v>9.2062989999999996</v>
      </c>
      <c r="G48" s="499">
        <v>14.404569999999994</v>
      </c>
      <c r="H48" s="499">
        <v>13.491991000000001</v>
      </c>
      <c r="I48" s="499">
        <v>16.723004</v>
      </c>
      <c r="J48" s="499">
        <v>18.801092000000001</v>
      </c>
      <c r="K48" s="499">
        <v>23.574236999999997</v>
      </c>
      <c r="L48" s="499">
        <v>21.693535000000008</v>
      </c>
      <c r="M48" s="499">
        <v>23.792989000000006</v>
      </c>
      <c r="N48" s="499">
        <v>21.759667</v>
      </c>
      <c r="O48" s="499">
        <v>22.963851999999996</v>
      </c>
      <c r="P48" s="499">
        <v>27.513184000000006</v>
      </c>
      <c r="Q48" s="499">
        <v>30.505540999999994</v>
      </c>
      <c r="R48" s="499">
        <v>31.547092999999997</v>
      </c>
      <c r="S48" s="499">
        <v>40.899766999999983</v>
      </c>
      <c r="T48" s="499">
        <v>48.469349999999991</v>
      </c>
      <c r="U48" s="499">
        <v>41.763291000000002</v>
      </c>
      <c r="V48" s="499">
        <v>42.876387999999999</v>
      </c>
      <c r="W48" s="499">
        <v>43.868323000000004</v>
      </c>
      <c r="X48" s="499">
        <v>43.108158999999993</v>
      </c>
      <c r="Y48" s="499">
        <v>48.496369999999999</v>
      </c>
      <c r="Z48" s="498">
        <v>54.655996999999999</v>
      </c>
      <c r="AA48" s="498">
        <v>42.621622999999985</v>
      </c>
      <c r="AB48" s="498">
        <v>46.435042000000017</v>
      </c>
      <c r="AC48" s="498">
        <v>41.081936999999975</v>
      </c>
      <c r="AD48" s="498">
        <v>45.512741999999989</v>
      </c>
      <c r="AE48" s="498">
        <v>40.789219999999993</v>
      </c>
      <c r="AF48" s="499">
        <v>39.390753000000004</v>
      </c>
      <c r="AG48" s="499">
        <v>39.770364000000015</v>
      </c>
      <c r="AH48" s="499">
        <v>37.054563999999999</v>
      </c>
      <c r="AI48" s="499">
        <v>47.844647999999999</v>
      </c>
      <c r="AJ48" s="499">
        <v>57.691637000000014</v>
      </c>
      <c r="AK48" s="499">
        <v>49.362667999999992</v>
      </c>
    </row>
    <row r="49" spans="1:37" x14ac:dyDescent="0.2">
      <c r="A49" s="496" t="s">
        <v>59</v>
      </c>
      <c r="B49" s="499">
        <v>54.468263999999984</v>
      </c>
      <c r="C49" s="499">
        <v>69.027064999999993</v>
      </c>
      <c r="D49" s="499">
        <v>68.043939000000009</v>
      </c>
      <c r="E49" s="499">
        <v>64.209790000000012</v>
      </c>
      <c r="F49" s="499">
        <v>73.072778</v>
      </c>
      <c r="G49" s="499">
        <v>53.196384999999999</v>
      </c>
      <c r="H49" s="499">
        <v>58.519826000000009</v>
      </c>
      <c r="I49" s="499">
        <v>58.396539000000011</v>
      </c>
      <c r="J49" s="499">
        <v>68.819969000000015</v>
      </c>
      <c r="K49" s="499">
        <v>68.919994000000003</v>
      </c>
      <c r="L49" s="499">
        <v>79.694152999999915</v>
      </c>
      <c r="M49" s="499">
        <v>71.076874000000061</v>
      </c>
      <c r="N49" s="499">
        <v>69.654144999999986</v>
      </c>
      <c r="O49" s="499">
        <v>74.830043999999944</v>
      </c>
      <c r="P49" s="499">
        <v>72.564104000000057</v>
      </c>
      <c r="Q49" s="499">
        <v>74.288588000000033</v>
      </c>
      <c r="R49" s="499">
        <v>61.635026000000003</v>
      </c>
      <c r="S49" s="499">
        <v>62.39996400000004</v>
      </c>
      <c r="T49" s="499">
        <v>76.565899000000059</v>
      </c>
      <c r="U49" s="499">
        <v>72.788904999999971</v>
      </c>
      <c r="V49" s="499">
        <v>79.339093999999989</v>
      </c>
      <c r="W49" s="499">
        <v>66.856468000000035</v>
      </c>
      <c r="X49" s="499">
        <v>68.47704700000007</v>
      </c>
      <c r="Y49" s="499">
        <v>71.440620999999965</v>
      </c>
      <c r="Z49" s="498">
        <v>83.120421999999991</v>
      </c>
      <c r="AA49" s="498">
        <v>99.477697999999975</v>
      </c>
      <c r="AB49" s="498">
        <v>88.876142999999956</v>
      </c>
      <c r="AC49" s="498">
        <v>96.873246000000037</v>
      </c>
      <c r="AD49" s="498">
        <v>102.47611999999994</v>
      </c>
      <c r="AE49" s="498">
        <v>94.442893000000041</v>
      </c>
      <c r="AF49" s="499">
        <v>101.26554499999999</v>
      </c>
      <c r="AG49" s="499">
        <v>113.79134399999987</v>
      </c>
      <c r="AH49" s="499">
        <v>102.00915000000001</v>
      </c>
      <c r="AI49" s="499">
        <v>89.645455000000013</v>
      </c>
      <c r="AJ49" s="499">
        <v>116.010808</v>
      </c>
      <c r="AK49" s="499">
        <v>114.21080499999997</v>
      </c>
    </row>
    <row r="50" spans="1:37" x14ac:dyDescent="0.2">
      <c r="A50" s="496" t="s">
        <v>58</v>
      </c>
      <c r="B50" s="499">
        <v>2.7878060000000002</v>
      </c>
      <c r="C50" s="499">
        <v>3.2897879999999993</v>
      </c>
      <c r="D50" s="499">
        <v>4.1330530000000003</v>
      </c>
      <c r="E50" s="499">
        <v>4.1879539999999995</v>
      </c>
      <c r="F50" s="499">
        <v>6.2913030000000001</v>
      </c>
      <c r="G50" s="499">
        <v>6.1733650000000013</v>
      </c>
      <c r="H50" s="499">
        <v>7.8395290000000006</v>
      </c>
      <c r="I50" s="499">
        <v>9.3381729999999994</v>
      </c>
      <c r="J50" s="499">
        <v>16.542358000000004</v>
      </c>
      <c r="K50" s="499">
        <v>15.859846999999998</v>
      </c>
      <c r="L50" s="499">
        <v>10.156089000000001</v>
      </c>
      <c r="M50" s="499">
        <v>6.3801919999999974</v>
      </c>
      <c r="N50" s="499">
        <v>7.0048000000000004</v>
      </c>
      <c r="O50" s="499">
        <v>6.2395970000000007</v>
      </c>
      <c r="P50" s="499">
        <v>7.624063999999998</v>
      </c>
      <c r="Q50" s="499">
        <v>7.1078050000000026</v>
      </c>
      <c r="R50" s="499">
        <v>7.677678000000002</v>
      </c>
      <c r="S50" s="499">
        <v>9.2492210000000004</v>
      </c>
      <c r="T50" s="499">
        <v>10.566718</v>
      </c>
      <c r="U50" s="499">
        <v>9.3971269999999993</v>
      </c>
      <c r="V50" s="499">
        <v>9.1591490000000011</v>
      </c>
      <c r="W50" s="499">
        <v>9.8999019999999973</v>
      </c>
      <c r="X50" s="499">
        <v>9.338600999999997</v>
      </c>
      <c r="Y50" s="499">
        <v>9.3497420000000009</v>
      </c>
      <c r="Z50" s="498">
        <v>10.415585</v>
      </c>
      <c r="AA50" s="498">
        <v>13.027438999999999</v>
      </c>
      <c r="AB50" s="498">
        <v>17.314721999999993</v>
      </c>
      <c r="AC50" s="498">
        <v>13.970462999999999</v>
      </c>
      <c r="AD50" s="498">
        <v>16.090786000000005</v>
      </c>
      <c r="AE50" s="498">
        <v>19.435442999999992</v>
      </c>
      <c r="AF50" s="499">
        <v>17.984514999999995</v>
      </c>
      <c r="AG50" s="499">
        <v>16.628156999999998</v>
      </c>
      <c r="AH50" s="499">
        <v>15.265617999999996</v>
      </c>
      <c r="AI50" s="499">
        <v>14.273376000000006</v>
      </c>
      <c r="AJ50" s="499">
        <v>17.821534000000003</v>
      </c>
      <c r="AK50" s="499">
        <v>15.018672</v>
      </c>
    </row>
    <row r="51" spans="1:37" x14ac:dyDescent="0.2">
      <c r="A51" s="38" t="s">
        <v>38</v>
      </c>
      <c r="B51" s="499"/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35"/>
      <c r="AA51" s="35"/>
      <c r="AB51" s="35"/>
      <c r="AC51" s="35"/>
      <c r="AF51" s="499"/>
      <c r="AG51" s="499"/>
      <c r="AH51" s="499"/>
      <c r="AI51" s="499"/>
      <c r="AJ51" s="499"/>
      <c r="AK51" s="499"/>
    </row>
    <row r="52" spans="1:37" x14ac:dyDescent="0.2">
      <c r="A52" s="496" t="s">
        <v>4</v>
      </c>
      <c r="B52" s="499">
        <v>23.206206000000009</v>
      </c>
      <c r="C52" s="499">
        <v>27.200623</v>
      </c>
      <c r="D52" s="499">
        <v>31.192284000000011</v>
      </c>
      <c r="E52" s="499">
        <v>32.276982000000004</v>
      </c>
      <c r="F52" s="499">
        <v>34.707670000000007</v>
      </c>
      <c r="G52" s="499">
        <v>30.222908</v>
      </c>
      <c r="H52" s="499">
        <v>40.192957999999997</v>
      </c>
      <c r="I52" s="499">
        <v>42.513562999999984</v>
      </c>
      <c r="J52" s="499">
        <v>41.836475000000029</v>
      </c>
      <c r="K52" s="499">
        <v>48.033202000000024</v>
      </c>
      <c r="L52" s="499">
        <v>49.909765999999998</v>
      </c>
      <c r="M52" s="499">
        <v>46.110416000000001</v>
      </c>
      <c r="N52" s="499">
        <v>41.39001099999998</v>
      </c>
      <c r="O52" s="499">
        <v>45.396591000000022</v>
      </c>
      <c r="P52" s="499">
        <v>71.956840000000028</v>
      </c>
      <c r="Q52" s="499">
        <v>64.542017000000016</v>
      </c>
      <c r="R52" s="499">
        <v>75.108158999999986</v>
      </c>
      <c r="S52" s="499">
        <v>86.359356999999989</v>
      </c>
      <c r="T52" s="499">
        <v>92.306773000000035</v>
      </c>
      <c r="U52" s="499">
        <v>92.665804999999992</v>
      </c>
      <c r="V52" s="499">
        <v>104.11488200000002</v>
      </c>
      <c r="W52" s="499">
        <v>101.90448400000001</v>
      </c>
      <c r="X52" s="499">
        <v>95.265710000000013</v>
      </c>
      <c r="Y52" s="499">
        <v>119.90469500000002</v>
      </c>
      <c r="Z52" s="498">
        <v>122.78090699999993</v>
      </c>
      <c r="AA52" s="498">
        <v>117.67550499999997</v>
      </c>
      <c r="AB52" s="498">
        <v>130.00562700000006</v>
      </c>
      <c r="AC52" s="498">
        <v>148.05923899999991</v>
      </c>
      <c r="AD52" s="498">
        <v>164.53725499999999</v>
      </c>
      <c r="AE52" s="498">
        <v>172.15927800000003</v>
      </c>
      <c r="AF52" s="499">
        <v>155.13340299999999</v>
      </c>
      <c r="AG52" s="499">
        <v>166.61926</v>
      </c>
      <c r="AH52" s="499">
        <v>186.15009400000005</v>
      </c>
      <c r="AI52" s="499">
        <v>214.49289899999999</v>
      </c>
      <c r="AJ52" s="499">
        <v>211.88658800000002</v>
      </c>
      <c r="AK52" s="499">
        <v>232.10556899999997</v>
      </c>
    </row>
    <row r="53" spans="1:37" x14ac:dyDescent="0.2">
      <c r="A53" s="496" t="s">
        <v>3</v>
      </c>
      <c r="B53" s="499">
        <v>1.043687</v>
      </c>
      <c r="C53" s="499">
        <v>1.0866759999999998</v>
      </c>
      <c r="D53" s="499">
        <v>1.3669900000000001</v>
      </c>
      <c r="E53" s="499">
        <v>1.5895379999999999</v>
      </c>
      <c r="F53" s="499">
        <v>1.8927939999999999</v>
      </c>
      <c r="G53" s="499">
        <v>1.51922</v>
      </c>
      <c r="H53" s="499">
        <v>2.1179130000000002</v>
      </c>
      <c r="I53" s="499">
        <v>3.2803779999999998</v>
      </c>
      <c r="J53" s="499">
        <v>2.7555960000000002</v>
      </c>
      <c r="K53" s="499">
        <v>3.4496610000000008</v>
      </c>
      <c r="L53" s="499">
        <v>4.921911999999999</v>
      </c>
      <c r="M53" s="499">
        <v>4.8221720000000046</v>
      </c>
      <c r="N53" s="499">
        <v>5.6221249999999987</v>
      </c>
      <c r="O53" s="499">
        <v>8.9237219999999997</v>
      </c>
      <c r="P53" s="499">
        <v>14.686127000000003</v>
      </c>
      <c r="Q53" s="499">
        <v>18.204657999999991</v>
      </c>
      <c r="R53" s="499">
        <v>21.039905999999991</v>
      </c>
      <c r="S53" s="499">
        <v>28.058564999999998</v>
      </c>
      <c r="T53" s="499">
        <v>42.079133999999996</v>
      </c>
      <c r="U53" s="499">
        <v>38.423848000000028</v>
      </c>
      <c r="V53" s="499">
        <v>46.675977999999986</v>
      </c>
      <c r="W53" s="499">
        <v>51.727604000000035</v>
      </c>
      <c r="X53" s="499">
        <v>47.435360999999972</v>
      </c>
      <c r="Y53" s="499">
        <v>50.716116</v>
      </c>
      <c r="Z53" s="498">
        <v>51.085335000000029</v>
      </c>
      <c r="AA53" s="498">
        <v>55.887039000000023</v>
      </c>
      <c r="AB53" s="498">
        <v>59.91181799999999</v>
      </c>
      <c r="AC53" s="498">
        <v>69.055327000000005</v>
      </c>
      <c r="AD53" s="498">
        <v>83.150749999999988</v>
      </c>
      <c r="AE53" s="498">
        <v>103.578734</v>
      </c>
      <c r="AF53" s="499">
        <v>122.83496600000004</v>
      </c>
      <c r="AG53" s="499">
        <v>171.339114</v>
      </c>
      <c r="AH53" s="499">
        <v>167.77553400000005</v>
      </c>
      <c r="AI53" s="499">
        <v>213.57400499999997</v>
      </c>
      <c r="AJ53" s="499">
        <v>171.15098600000005</v>
      </c>
      <c r="AK53" s="499">
        <v>184.22366700000003</v>
      </c>
    </row>
    <row r="54" spans="1:37" x14ac:dyDescent="0.2">
      <c r="A54" s="496" t="s">
        <v>57</v>
      </c>
      <c r="B54" s="499">
        <v>7.7583610000000007</v>
      </c>
      <c r="C54" s="499">
        <v>8.4597649999999973</v>
      </c>
      <c r="D54" s="499">
        <v>1.1727339999999999</v>
      </c>
      <c r="E54" s="499">
        <v>1.8989400000000001</v>
      </c>
      <c r="F54" s="499">
        <v>1.8752810000000004</v>
      </c>
      <c r="G54" s="499">
        <v>1.8379840000000003</v>
      </c>
      <c r="H54" s="499">
        <v>2.5973460000000004</v>
      </c>
      <c r="I54" s="499">
        <v>2.784087</v>
      </c>
      <c r="J54" s="499">
        <v>2.7449770000000009</v>
      </c>
      <c r="K54" s="499">
        <v>3.9003989999999975</v>
      </c>
      <c r="L54" s="499">
        <v>4.1126309999999986</v>
      </c>
      <c r="M54" s="499">
        <v>4.2181219999999984</v>
      </c>
      <c r="N54" s="499">
        <v>4.6251629999999988</v>
      </c>
      <c r="O54" s="499">
        <v>6.4409650000000012</v>
      </c>
      <c r="P54" s="499">
        <v>9.3902349999999934</v>
      </c>
      <c r="Q54" s="499">
        <v>11.245419000000005</v>
      </c>
      <c r="R54" s="499">
        <v>22.302298000000008</v>
      </c>
      <c r="S54" s="499">
        <v>45.523065000000003</v>
      </c>
      <c r="T54" s="499">
        <v>59.779626000000043</v>
      </c>
      <c r="U54" s="499">
        <v>70.150720999999962</v>
      </c>
      <c r="V54" s="499">
        <v>79.879256000000041</v>
      </c>
      <c r="W54" s="499">
        <v>79.276123999999953</v>
      </c>
      <c r="X54" s="499">
        <v>98.79186999999996</v>
      </c>
      <c r="Y54" s="499">
        <v>121.37853200000002</v>
      </c>
      <c r="Z54" s="498">
        <v>136.28591100000006</v>
      </c>
      <c r="AA54" s="498">
        <v>142.17992199999998</v>
      </c>
      <c r="AB54" s="498">
        <v>145.84371400000006</v>
      </c>
      <c r="AC54" s="498">
        <v>183.29508300000006</v>
      </c>
      <c r="AD54" s="498">
        <v>300.65727200000003</v>
      </c>
      <c r="AE54" s="498">
        <v>313.41957400000001</v>
      </c>
      <c r="AF54" s="499">
        <v>335.14692000000014</v>
      </c>
      <c r="AG54" s="499">
        <v>358.59890400000012</v>
      </c>
      <c r="AH54" s="499">
        <v>352.3884740000002</v>
      </c>
      <c r="AI54" s="499">
        <v>370.04710600000004</v>
      </c>
      <c r="AJ54" s="499">
        <v>323.99887400000011</v>
      </c>
      <c r="AK54" s="499">
        <v>345.7334449999999</v>
      </c>
    </row>
    <row r="55" spans="1:37" x14ac:dyDescent="0.2">
      <c r="A55" s="38" t="s">
        <v>56</v>
      </c>
      <c r="B55" s="499"/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  <c r="R55" s="499"/>
      <c r="S55" s="499"/>
      <c r="T55" s="499"/>
      <c r="U55" s="499"/>
      <c r="V55" s="499"/>
      <c r="W55" s="499"/>
      <c r="X55" s="499"/>
      <c r="Y55" s="499"/>
      <c r="Z55" s="35"/>
      <c r="AA55" s="35"/>
      <c r="AB55" s="35"/>
      <c r="AC55" s="35"/>
      <c r="AF55" s="499"/>
      <c r="AG55" s="499"/>
      <c r="AH55" s="499"/>
      <c r="AI55" s="499"/>
      <c r="AJ55" s="499"/>
      <c r="AK55" s="499"/>
    </row>
    <row r="56" spans="1:37" x14ac:dyDescent="0.2">
      <c r="A56" s="496" t="s">
        <v>55</v>
      </c>
      <c r="B56" s="499">
        <v>16.372853999999997</v>
      </c>
      <c r="C56" s="499">
        <v>19.628499999999988</v>
      </c>
      <c r="D56" s="499">
        <v>20.374160999999994</v>
      </c>
      <c r="E56" s="499">
        <v>22.882335999999999</v>
      </c>
      <c r="F56" s="499">
        <v>22.496286000000008</v>
      </c>
      <c r="G56" s="499">
        <v>25.081567999999994</v>
      </c>
      <c r="H56" s="499">
        <v>27.855763</v>
      </c>
      <c r="I56" s="499">
        <v>31.647433000000007</v>
      </c>
      <c r="J56" s="499">
        <v>35.892234999999999</v>
      </c>
      <c r="K56" s="499">
        <v>31.976987999999995</v>
      </c>
      <c r="L56" s="499">
        <v>30.669129999999988</v>
      </c>
      <c r="M56" s="499">
        <v>30.557354999999976</v>
      </c>
      <c r="N56" s="499">
        <v>25.901365999999989</v>
      </c>
      <c r="O56" s="499">
        <v>31.520438000000023</v>
      </c>
      <c r="P56" s="499">
        <v>37.934228000000012</v>
      </c>
      <c r="Q56" s="499">
        <v>36.715201000000015</v>
      </c>
      <c r="R56" s="499">
        <v>39.782543000000025</v>
      </c>
      <c r="S56" s="499">
        <v>44.540621999999978</v>
      </c>
      <c r="T56" s="499">
        <v>45.601349999999996</v>
      </c>
      <c r="U56" s="499">
        <v>47.746889999999993</v>
      </c>
      <c r="V56" s="499">
        <v>77.521089000000018</v>
      </c>
      <c r="W56" s="499">
        <v>60.962022000000012</v>
      </c>
      <c r="X56" s="499">
        <v>76.530067000000017</v>
      </c>
      <c r="Y56" s="499">
        <v>68.039280999999974</v>
      </c>
      <c r="Z56" s="498">
        <v>74.756217000000021</v>
      </c>
      <c r="AA56" s="498">
        <v>92.703925000000083</v>
      </c>
      <c r="AB56" s="498">
        <v>95.840033000000048</v>
      </c>
      <c r="AC56" s="498">
        <v>107.93414100000001</v>
      </c>
      <c r="AD56" s="498">
        <v>148.41496700000005</v>
      </c>
      <c r="AE56" s="498">
        <v>142.62876999999992</v>
      </c>
      <c r="AF56" s="499">
        <v>148.01708600000018</v>
      </c>
      <c r="AG56" s="499">
        <v>138.12299599999992</v>
      </c>
      <c r="AH56" s="499">
        <v>153.90407000000002</v>
      </c>
      <c r="AI56" s="499">
        <v>122.62925199999999</v>
      </c>
      <c r="AJ56" s="499">
        <v>141.05896899999999</v>
      </c>
      <c r="AK56" s="499">
        <v>144.58841899999999</v>
      </c>
    </row>
    <row r="57" spans="1:37" x14ac:dyDescent="0.2">
      <c r="A57" s="496" t="s">
        <v>54</v>
      </c>
      <c r="B57" s="499">
        <v>100.65512900000002</v>
      </c>
      <c r="C57" s="499">
        <v>96.673461999999986</v>
      </c>
      <c r="D57" s="499">
        <v>115.46400400000005</v>
      </c>
      <c r="E57" s="499">
        <v>109.45816899999998</v>
      </c>
      <c r="F57" s="499">
        <v>102.49219700000002</v>
      </c>
      <c r="G57" s="499">
        <v>91.823110999999955</v>
      </c>
      <c r="H57" s="499">
        <v>100.21252300000003</v>
      </c>
      <c r="I57" s="499">
        <v>110.25715900000002</v>
      </c>
      <c r="J57" s="499">
        <v>124.115999</v>
      </c>
      <c r="K57" s="499">
        <v>120.48851999999997</v>
      </c>
      <c r="L57" s="499">
        <v>107.89592399999994</v>
      </c>
      <c r="M57" s="499">
        <v>93.780716000000012</v>
      </c>
      <c r="N57" s="499">
        <v>94.38713400000006</v>
      </c>
      <c r="O57" s="499">
        <v>106.77492399999984</v>
      </c>
      <c r="P57" s="499">
        <v>102.29826800000005</v>
      </c>
      <c r="Q57" s="499">
        <v>112.270561</v>
      </c>
      <c r="R57" s="499">
        <v>119.18740099999995</v>
      </c>
      <c r="S57" s="499">
        <v>118.06958400000008</v>
      </c>
      <c r="T57" s="499">
        <v>117.42132600000009</v>
      </c>
      <c r="U57" s="499">
        <v>127.17978299999994</v>
      </c>
      <c r="V57" s="499">
        <v>124.72999300000005</v>
      </c>
      <c r="W57" s="499">
        <v>128.35050299999995</v>
      </c>
      <c r="X57" s="499">
        <v>136.62190599999997</v>
      </c>
      <c r="Y57" s="499">
        <v>139.06929099999996</v>
      </c>
      <c r="Z57" s="498">
        <v>138.38615299999998</v>
      </c>
      <c r="AA57" s="498">
        <v>158.13595699999991</v>
      </c>
      <c r="AB57" s="498">
        <v>135.86610700000003</v>
      </c>
      <c r="AC57" s="498">
        <v>133.96497600000009</v>
      </c>
      <c r="AD57" s="498">
        <v>155.91308800000007</v>
      </c>
      <c r="AE57" s="498">
        <v>188.72269599999998</v>
      </c>
      <c r="AF57" s="499">
        <v>173.00293600000009</v>
      </c>
      <c r="AG57" s="499">
        <v>161.94519100000014</v>
      </c>
      <c r="AH57" s="499">
        <v>194.57789800000006</v>
      </c>
      <c r="AI57" s="499">
        <v>165.8532549999999</v>
      </c>
      <c r="AJ57" s="499">
        <v>170.91402399999998</v>
      </c>
      <c r="AK57" s="499">
        <v>158.82355200000003</v>
      </c>
    </row>
    <row r="58" spans="1:37" x14ac:dyDescent="0.2">
      <c r="A58" s="496" t="s">
        <v>53</v>
      </c>
      <c r="B58" s="499">
        <v>38.461587000000002</v>
      </c>
      <c r="C58" s="499">
        <v>54.357735999999996</v>
      </c>
      <c r="D58" s="499">
        <v>54.395921000000008</v>
      </c>
      <c r="E58" s="499">
        <v>65.535411000000039</v>
      </c>
      <c r="F58" s="499">
        <v>66.19801499999997</v>
      </c>
      <c r="G58" s="499">
        <v>70.029563999999993</v>
      </c>
      <c r="H58" s="499">
        <v>68.743992000000006</v>
      </c>
      <c r="I58" s="499">
        <v>77.995529000000019</v>
      </c>
      <c r="J58" s="499">
        <v>88.342061000000044</v>
      </c>
      <c r="K58" s="499">
        <v>95.506767999999965</v>
      </c>
      <c r="L58" s="499">
        <v>103.52756199999988</v>
      </c>
      <c r="M58" s="499">
        <v>70.305565000000016</v>
      </c>
      <c r="N58" s="499">
        <v>82.180377999999976</v>
      </c>
      <c r="O58" s="499">
        <v>94.304978999999989</v>
      </c>
      <c r="P58" s="499">
        <v>108.99143699999993</v>
      </c>
      <c r="Q58" s="499">
        <v>126.81852799999999</v>
      </c>
      <c r="R58" s="499">
        <v>128.86905099999993</v>
      </c>
      <c r="S58" s="499">
        <v>127.62945999999998</v>
      </c>
      <c r="T58" s="499">
        <v>135.56083899999999</v>
      </c>
      <c r="U58" s="499">
        <v>143.50109000000003</v>
      </c>
      <c r="V58" s="499">
        <v>164.85440299999993</v>
      </c>
      <c r="W58" s="499">
        <v>188.07531100000017</v>
      </c>
      <c r="X58" s="499">
        <v>181.24764399999998</v>
      </c>
      <c r="Y58" s="499">
        <v>191.51876799999991</v>
      </c>
      <c r="Z58" s="498">
        <v>189.32295100000005</v>
      </c>
      <c r="AA58" s="498">
        <v>226.81934499999994</v>
      </c>
      <c r="AB58" s="498">
        <v>238.94516600000003</v>
      </c>
      <c r="AC58" s="498">
        <v>247.40960200000006</v>
      </c>
      <c r="AD58" s="498">
        <v>276.2696259999999</v>
      </c>
      <c r="AE58" s="498">
        <v>276.9741360000001</v>
      </c>
      <c r="AF58" s="499">
        <v>286.89187399999992</v>
      </c>
      <c r="AG58" s="499">
        <v>292.88147200000003</v>
      </c>
      <c r="AH58" s="499">
        <v>317.47005100000013</v>
      </c>
      <c r="AI58" s="499">
        <v>283.5213720000001</v>
      </c>
      <c r="AJ58" s="499">
        <v>309.6539439999998</v>
      </c>
      <c r="AK58" s="499">
        <v>321.05904600000008</v>
      </c>
    </row>
    <row r="59" spans="1:37" x14ac:dyDescent="0.2">
      <c r="A59" s="496" t="s">
        <v>52</v>
      </c>
      <c r="B59" s="499">
        <v>31.523321000000003</v>
      </c>
      <c r="C59" s="499">
        <v>35.834441999999989</v>
      </c>
      <c r="D59" s="499">
        <v>38.782735999999993</v>
      </c>
      <c r="E59" s="499">
        <v>39.719833999999999</v>
      </c>
      <c r="F59" s="499">
        <v>36.13541500000003</v>
      </c>
      <c r="G59" s="499">
        <v>31.526377000000004</v>
      </c>
      <c r="H59" s="499">
        <v>36.360464999999984</v>
      </c>
      <c r="I59" s="499">
        <v>54.334028000000004</v>
      </c>
      <c r="J59" s="499">
        <v>63.311184000000004</v>
      </c>
      <c r="K59" s="499">
        <v>55.313389999999963</v>
      </c>
      <c r="L59" s="499">
        <v>50.438799999999986</v>
      </c>
      <c r="M59" s="499">
        <v>62.498807000000042</v>
      </c>
      <c r="N59" s="499">
        <v>50.314435999999958</v>
      </c>
      <c r="O59" s="499">
        <v>49.591972000000005</v>
      </c>
      <c r="P59" s="499">
        <v>46.511185000000012</v>
      </c>
      <c r="Q59" s="499">
        <v>48.81944500000003</v>
      </c>
      <c r="R59" s="499">
        <v>49.40137899999997</v>
      </c>
      <c r="S59" s="499">
        <v>53.815694000000029</v>
      </c>
      <c r="T59" s="499">
        <v>45.249827000000018</v>
      </c>
      <c r="U59" s="499">
        <v>29.064259</v>
      </c>
      <c r="V59" s="499">
        <v>32.142859999999992</v>
      </c>
      <c r="W59" s="499">
        <v>27.588502999999989</v>
      </c>
      <c r="X59" s="499">
        <v>32.241551000000001</v>
      </c>
      <c r="Y59" s="499">
        <v>32.966530999999982</v>
      </c>
      <c r="Z59" s="498">
        <v>33.158628999999991</v>
      </c>
      <c r="AA59" s="498">
        <v>29.751366000000004</v>
      </c>
      <c r="AB59" s="498">
        <v>29.717383999999981</v>
      </c>
      <c r="AC59" s="498">
        <v>27.630758999999998</v>
      </c>
      <c r="AD59" s="498">
        <v>29.190136000000017</v>
      </c>
      <c r="AE59" s="498">
        <v>30.719863000000011</v>
      </c>
      <c r="AF59" s="499">
        <v>26.938006000000001</v>
      </c>
      <c r="AG59" s="499">
        <v>27.653023999999995</v>
      </c>
      <c r="AH59" s="499">
        <v>31.43130900000002</v>
      </c>
      <c r="AI59" s="499">
        <v>28.486121000000011</v>
      </c>
      <c r="AJ59" s="499">
        <v>28.750273000000007</v>
      </c>
      <c r="AK59" s="499">
        <v>19.373993000000002</v>
      </c>
    </row>
    <row r="60" spans="1:37" x14ac:dyDescent="0.2">
      <c r="A60" s="38" t="s">
        <v>503</v>
      </c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499"/>
      <c r="V60" s="499"/>
      <c r="W60" s="499"/>
      <c r="X60" s="499"/>
      <c r="Y60" s="499"/>
      <c r="Z60" s="35"/>
      <c r="AA60" s="35"/>
      <c r="AB60" s="35"/>
      <c r="AC60" s="35"/>
      <c r="AD60" s="35"/>
      <c r="AE60" s="35"/>
      <c r="AF60" s="499"/>
      <c r="AG60" s="499"/>
      <c r="AH60" s="499"/>
      <c r="AI60" s="499"/>
      <c r="AJ60" s="499"/>
      <c r="AK60" s="499"/>
    </row>
    <row r="61" spans="1:37" x14ac:dyDescent="0.2">
      <c r="A61" s="496" t="s">
        <v>50</v>
      </c>
      <c r="B61" s="499">
        <v>13.497516000000005</v>
      </c>
      <c r="C61" s="499">
        <v>13.915626999999999</v>
      </c>
      <c r="D61" s="499">
        <v>14.222785</v>
      </c>
      <c r="E61" s="499">
        <v>13.395155000000001</v>
      </c>
      <c r="F61" s="499">
        <v>14.879992999999999</v>
      </c>
      <c r="G61" s="499">
        <v>13.608353000000001</v>
      </c>
      <c r="H61" s="499">
        <v>13.916516000000001</v>
      </c>
      <c r="I61" s="499">
        <v>12.886321999999998</v>
      </c>
      <c r="J61" s="499">
        <v>14.664652000000004</v>
      </c>
      <c r="K61" s="499">
        <v>16.350976000000003</v>
      </c>
      <c r="L61" s="499">
        <v>17.337939000000002</v>
      </c>
      <c r="M61" s="499">
        <v>19.094567999999995</v>
      </c>
      <c r="N61" s="499">
        <v>19.228117000000012</v>
      </c>
      <c r="O61" s="499">
        <v>24.318403000000004</v>
      </c>
      <c r="P61" s="499">
        <v>24.942660999999998</v>
      </c>
      <c r="Q61" s="499">
        <v>31.617021999999999</v>
      </c>
      <c r="R61" s="499">
        <v>27.621113999999992</v>
      </c>
      <c r="S61" s="499">
        <v>43.93212800000002</v>
      </c>
      <c r="T61" s="499">
        <v>51.221886000000005</v>
      </c>
      <c r="U61" s="499">
        <v>39.903553000000002</v>
      </c>
      <c r="V61" s="499">
        <v>40.50344399999998</v>
      </c>
      <c r="W61" s="499">
        <v>41.273124999999993</v>
      </c>
      <c r="X61" s="499">
        <v>41.064062</v>
      </c>
      <c r="Y61" s="499">
        <v>45.892738999999985</v>
      </c>
      <c r="Z61" s="498">
        <v>47.583433000000007</v>
      </c>
      <c r="AA61" s="498">
        <v>58.028693000000011</v>
      </c>
      <c r="AB61" s="498">
        <v>67.607842000000005</v>
      </c>
      <c r="AC61" s="498">
        <v>110.89960000000006</v>
      </c>
      <c r="AD61" s="498">
        <v>179.33837799999995</v>
      </c>
      <c r="AE61" s="498">
        <v>219.27003200000001</v>
      </c>
      <c r="AF61" s="499">
        <v>200.26321400000003</v>
      </c>
      <c r="AG61" s="499">
        <v>269.156341</v>
      </c>
      <c r="AH61" s="499">
        <v>270.75331699999987</v>
      </c>
      <c r="AI61" s="499">
        <v>227.00348200000005</v>
      </c>
      <c r="AJ61" s="499">
        <v>210.96470200000022</v>
      </c>
      <c r="AK61" s="499">
        <v>231.223163</v>
      </c>
    </row>
    <row r="62" spans="1:37" x14ac:dyDescent="0.2">
      <c r="A62" s="496" t="s">
        <v>49</v>
      </c>
      <c r="B62" s="499">
        <v>176.05713400000002</v>
      </c>
      <c r="C62" s="499">
        <v>185.65818899999999</v>
      </c>
      <c r="D62" s="499">
        <v>207.59281099999998</v>
      </c>
      <c r="E62" s="499">
        <v>217.285202</v>
      </c>
      <c r="F62" s="499">
        <v>236.013372</v>
      </c>
      <c r="G62" s="499">
        <v>262.03694500000006</v>
      </c>
      <c r="H62" s="499">
        <v>273.69365199999993</v>
      </c>
      <c r="I62" s="499">
        <v>300.75837799999999</v>
      </c>
      <c r="J62" s="499">
        <v>328.90933799999999</v>
      </c>
      <c r="K62" s="499">
        <v>301.00673099999995</v>
      </c>
      <c r="L62" s="499">
        <v>350.57076499999988</v>
      </c>
      <c r="M62" s="499">
        <v>339.90785099999988</v>
      </c>
      <c r="N62" s="499">
        <v>328.50387600000005</v>
      </c>
      <c r="O62" s="499">
        <v>302.351766</v>
      </c>
      <c r="P62" s="499">
        <v>327.90272799999985</v>
      </c>
      <c r="Q62" s="499">
        <v>324.27557099999984</v>
      </c>
      <c r="R62" s="499">
        <v>309.38140499999992</v>
      </c>
      <c r="S62" s="499">
        <v>342.79548400000004</v>
      </c>
      <c r="T62" s="499">
        <v>329.07594600000044</v>
      </c>
      <c r="U62" s="499">
        <v>361.87382700000006</v>
      </c>
      <c r="V62" s="499">
        <v>391.61026199999998</v>
      </c>
      <c r="W62" s="499">
        <v>469.30253499999998</v>
      </c>
      <c r="X62" s="499">
        <v>488.97371600000002</v>
      </c>
      <c r="Y62" s="499">
        <v>513.93129300000032</v>
      </c>
      <c r="Z62" s="498">
        <v>510.79440299999999</v>
      </c>
      <c r="AA62" s="498">
        <v>536.08679199999983</v>
      </c>
      <c r="AB62" s="498">
        <v>502.50922900000018</v>
      </c>
      <c r="AC62" s="498">
        <v>543.73700700000006</v>
      </c>
      <c r="AD62" s="498">
        <v>612.5589500000001</v>
      </c>
      <c r="AE62" s="498">
        <v>641.66541800000027</v>
      </c>
      <c r="AF62" s="499">
        <v>575.05105500000013</v>
      </c>
      <c r="AG62" s="499">
        <v>582.20395800000017</v>
      </c>
      <c r="AH62" s="499">
        <v>564.1365790000001</v>
      </c>
      <c r="AI62" s="499">
        <v>505.36952999999994</v>
      </c>
      <c r="AJ62" s="499">
        <v>522.09911000000022</v>
      </c>
      <c r="AK62" s="499">
        <v>586.55531000000042</v>
      </c>
    </row>
    <row r="63" spans="1:37" x14ac:dyDescent="0.2">
      <c r="A63" s="496" t="s">
        <v>73</v>
      </c>
      <c r="B63" s="499">
        <v>9.8259080000000001</v>
      </c>
      <c r="C63" s="499">
        <v>9.8628879999999981</v>
      </c>
      <c r="D63" s="499">
        <v>9.5477340000000002</v>
      </c>
      <c r="E63" s="499">
        <v>10.686246999999998</v>
      </c>
      <c r="F63" s="499">
        <v>9.5024380000000015</v>
      </c>
      <c r="G63" s="499">
        <v>11.474024</v>
      </c>
      <c r="H63" s="499">
        <v>12.859928000000004</v>
      </c>
      <c r="I63" s="499">
        <v>12.560731000000001</v>
      </c>
      <c r="J63" s="499">
        <v>10.079736</v>
      </c>
      <c r="K63" s="499">
        <v>11.898918999999999</v>
      </c>
      <c r="L63" s="499">
        <v>11.664987000000002</v>
      </c>
      <c r="M63" s="499">
        <v>13.878523000000001</v>
      </c>
      <c r="N63" s="499">
        <v>13.035057000000004</v>
      </c>
      <c r="O63" s="499">
        <v>13.355273000000006</v>
      </c>
      <c r="P63" s="499">
        <v>15.816155999999996</v>
      </c>
      <c r="Q63" s="499">
        <v>17.031267000000003</v>
      </c>
      <c r="R63" s="499">
        <v>16.878350999999995</v>
      </c>
      <c r="S63" s="499">
        <v>20.086366000000002</v>
      </c>
      <c r="T63" s="499">
        <v>21.62245200000001</v>
      </c>
      <c r="U63" s="499">
        <v>20.893027000000004</v>
      </c>
      <c r="V63" s="499">
        <v>20.506689000000009</v>
      </c>
      <c r="W63" s="499">
        <v>23.216219000000002</v>
      </c>
      <c r="X63" s="499">
        <v>26.071270000000002</v>
      </c>
      <c r="Y63" s="499">
        <v>27.933910999999991</v>
      </c>
      <c r="Z63" s="498">
        <v>26.401579999999996</v>
      </c>
      <c r="AA63" s="498">
        <v>32.260367000000016</v>
      </c>
      <c r="AB63" s="498">
        <v>40.209615999999983</v>
      </c>
      <c r="AC63" s="498">
        <v>45.462284999999994</v>
      </c>
      <c r="AD63" s="498">
        <v>54.207838999999964</v>
      </c>
      <c r="AE63" s="498">
        <v>57.801308000000034</v>
      </c>
      <c r="AF63" s="499">
        <v>10.474954</v>
      </c>
      <c r="AG63" s="499">
        <v>11.740677999999999</v>
      </c>
      <c r="AH63" s="499">
        <v>9.1499879999999987</v>
      </c>
      <c r="AI63" s="499">
        <v>11.978650000000002</v>
      </c>
      <c r="AJ63" s="499">
        <v>11.322313999999999</v>
      </c>
      <c r="AK63" s="499">
        <v>11.353954000000002</v>
      </c>
    </row>
    <row r="64" spans="1:37" x14ac:dyDescent="0.2">
      <c r="A64" s="496" t="s">
        <v>48</v>
      </c>
      <c r="B64" s="501">
        <v>36.927986000000004</v>
      </c>
      <c r="C64" s="501">
        <v>46.821429000000016</v>
      </c>
      <c r="D64" s="501">
        <v>51.184780000000011</v>
      </c>
      <c r="E64" s="501">
        <v>55.108190000000015</v>
      </c>
      <c r="F64" s="501">
        <v>60.933351999999999</v>
      </c>
      <c r="G64" s="501">
        <v>52.48880299999999</v>
      </c>
      <c r="H64" s="501">
        <v>63.276407999999996</v>
      </c>
      <c r="I64" s="501">
        <v>69.988193999999979</v>
      </c>
      <c r="J64" s="501">
        <v>80.458488000000003</v>
      </c>
      <c r="K64" s="501">
        <v>75.34775599999999</v>
      </c>
      <c r="L64" s="501">
        <v>76.418963999999974</v>
      </c>
      <c r="M64" s="501">
        <v>69.113359000000045</v>
      </c>
      <c r="N64" s="501">
        <v>62.792512000000009</v>
      </c>
      <c r="O64" s="501">
        <v>69.245335999999952</v>
      </c>
      <c r="P64" s="501">
        <v>80.552431999999982</v>
      </c>
      <c r="Q64" s="501">
        <v>83.02737000000009</v>
      </c>
      <c r="R64" s="501">
        <v>80.487657000000041</v>
      </c>
      <c r="S64" s="501">
        <v>84.973016999999928</v>
      </c>
      <c r="T64" s="501">
        <v>105.27797899999999</v>
      </c>
      <c r="U64" s="501">
        <v>114.89644999999996</v>
      </c>
      <c r="V64" s="501">
        <v>118.07846300000004</v>
      </c>
      <c r="W64" s="501">
        <v>113.34447100000008</v>
      </c>
      <c r="X64" s="501">
        <v>116.384443</v>
      </c>
      <c r="Y64" s="501">
        <v>124.72217100000002</v>
      </c>
      <c r="Z64" s="498">
        <v>128.76732499999994</v>
      </c>
      <c r="AA64" s="498">
        <v>135.31479400000001</v>
      </c>
      <c r="AB64" s="498">
        <v>139.88459699999993</v>
      </c>
      <c r="AC64" s="498">
        <v>151.22786999999994</v>
      </c>
      <c r="AD64" s="498">
        <v>183.31777500000004</v>
      </c>
      <c r="AE64" s="498">
        <v>191.38270799999998</v>
      </c>
      <c r="AF64" s="499">
        <v>208.93765700000003</v>
      </c>
      <c r="AG64" s="499">
        <v>202.03232800000004</v>
      </c>
      <c r="AH64" s="499">
        <v>197.65130500000009</v>
      </c>
      <c r="AI64" s="499">
        <v>160.30146500000006</v>
      </c>
      <c r="AJ64" s="499">
        <v>227.14149699999996</v>
      </c>
      <c r="AK64" s="499">
        <v>220.09847599999995</v>
      </c>
    </row>
    <row r="65" spans="1:37" x14ac:dyDescent="0.2">
      <c r="A65" s="496" t="s">
        <v>47</v>
      </c>
      <c r="B65" s="501">
        <v>10.138950999999997</v>
      </c>
      <c r="C65" s="501">
        <v>10.232681999999997</v>
      </c>
      <c r="D65" s="501">
        <v>11.853087999999996</v>
      </c>
      <c r="E65" s="501">
        <v>11.041567999999996</v>
      </c>
      <c r="F65" s="501">
        <v>12.791894999999998</v>
      </c>
      <c r="G65" s="501">
        <v>12.392042999999997</v>
      </c>
      <c r="H65" s="501">
        <v>9.2607380000000035</v>
      </c>
      <c r="I65" s="501">
        <v>10.057347</v>
      </c>
      <c r="J65" s="501">
        <v>15.042295999999999</v>
      </c>
      <c r="K65" s="501">
        <v>15.414404999999999</v>
      </c>
      <c r="L65" s="501">
        <v>12.658948999999994</v>
      </c>
      <c r="M65" s="501">
        <v>12.490115999999999</v>
      </c>
      <c r="N65" s="501">
        <v>13.170933000000002</v>
      </c>
      <c r="O65" s="501">
        <v>15.98711500000001</v>
      </c>
      <c r="P65" s="501">
        <v>18.942993000000005</v>
      </c>
      <c r="Q65" s="501">
        <v>23.800639000000004</v>
      </c>
      <c r="R65" s="501">
        <v>36.642827999999994</v>
      </c>
      <c r="S65" s="501">
        <v>43.507891999999998</v>
      </c>
      <c r="T65" s="501">
        <v>56.979731999999984</v>
      </c>
      <c r="U65" s="501">
        <v>68.452843000000016</v>
      </c>
      <c r="V65" s="501">
        <v>74.117223000000052</v>
      </c>
      <c r="W65" s="501">
        <v>87.577062000000012</v>
      </c>
      <c r="X65" s="501">
        <v>89.786724000000035</v>
      </c>
      <c r="Y65" s="501">
        <v>98.287018999999987</v>
      </c>
      <c r="Z65" s="498">
        <v>82.844460999999967</v>
      </c>
      <c r="AA65" s="498">
        <v>88.151551000000012</v>
      </c>
      <c r="AB65" s="498">
        <v>85.565033000000014</v>
      </c>
      <c r="AC65" s="498">
        <v>90.305610000000016</v>
      </c>
      <c r="AD65" s="498">
        <v>97.568803000000003</v>
      </c>
      <c r="AE65" s="498">
        <v>115.04685500000001</v>
      </c>
      <c r="AF65" s="499">
        <v>100.31878100000002</v>
      </c>
      <c r="AG65" s="499">
        <v>103.03257600000002</v>
      </c>
      <c r="AH65" s="499">
        <v>86.105084000000005</v>
      </c>
      <c r="AI65" s="499">
        <v>56.799212999999995</v>
      </c>
      <c r="AJ65" s="499">
        <v>62.673929999999999</v>
      </c>
      <c r="AK65" s="499">
        <v>67.489714000000006</v>
      </c>
    </row>
    <row r="66" spans="1:37" x14ac:dyDescent="0.2">
      <c r="A66" s="496" t="s">
        <v>74</v>
      </c>
      <c r="B66" s="501">
        <v>19.076575999999999</v>
      </c>
      <c r="C66" s="501">
        <v>23.649506000000002</v>
      </c>
      <c r="D66" s="501">
        <v>25.820405999999998</v>
      </c>
      <c r="E66" s="501">
        <v>27.656720999999997</v>
      </c>
      <c r="F66" s="501">
        <v>28.747525999999997</v>
      </c>
      <c r="G66" s="501">
        <v>23.798386999999998</v>
      </c>
      <c r="H66" s="501">
        <v>33.460611999999998</v>
      </c>
      <c r="I66" s="501">
        <v>34.983493000000003</v>
      </c>
      <c r="J66" s="501">
        <v>34.865877999999995</v>
      </c>
      <c r="K66" s="501">
        <v>40.147881999999996</v>
      </c>
      <c r="L66" s="501">
        <v>44.970425999999989</v>
      </c>
      <c r="M66" s="501">
        <v>40.519333999999986</v>
      </c>
      <c r="N66" s="501">
        <v>41.181005999999996</v>
      </c>
      <c r="O66" s="501">
        <v>47.228350999999989</v>
      </c>
      <c r="P66" s="501">
        <v>52.27637399999999</v>
      </c>
      <c r="Q66" s="501">
        <v>65.523182999999975</v>
      </c>
      <c r="R66" s="501">
        <v>59.142229999999998</v>
      </c>
      <c r="S66" s="501">
        <v>71.482877999999985</v>
      </c>
      <c r="T66" s="501">
        <v>81.716165000000004</v>
      </c>
      <c r="U66" s="501">
        <v>92.253484999999998</v>
      </c>
      <c r="V66" s="501">
        <v>106.27572899999996</v>
      </c>
      <c r="W66" s="501">
        <v>94.700204999999997</v>
      </c>
      <c r="X66" s="501">
        <v>85.319030999999981</v>
      </c>
      <c r="Y66" s="501">
        <v>97.886107999999979</v>
      </c>
      <c r="Z66" s="498">
        <v>39.325885000000007</v>
      </c>
      <c r="AA66" s="498">
        <v>45.205806000000003</v>
      </c>
      <c r="AB66" s="498">
        <v>49.674332000000021</v>
      </c>
      <c r="AC66" s="498">
        <v>49.278334999999984</v>
      </c>
      <c r="AD66" s="498">
        <v>54.992633999999988</v>
      </c>
      <c r="AE66" s="498">
        <v>64.180447000000001</v>
      </c>
      <c r="AF66" s="499">
        <v>63.651807999999996</v>
      </c>
      <c r="AG66" s="499">
        <v>60.553880000000021</v>
      </c>
      <c r="AH66" s="499">
        <v>64.752800000000008</v>
      </c>
      <c r="AI66" s="499">
        <v>65.284362000000016</v>
      </c>
      <c r="AJ66" s="499">
        <v>70.349176000000028</v>
      </c>
      <c r="AK66" s="499">
        <v>73.512705000000011</v>
      </c>
    </row>
    <row r="67" spans="1:37" x14ac:dyDescent="0.2">
      <c r="A67" s="38" t="s">
        <v>46</v>
      </c>
      <c r="B67" s="501">
        <v>88.867422000000005</v>
      </c>
      <c r="C67" s="501">
        <v>96.91579700000004</v>
      </c>
      <c r="D67" s="501">
        <v>103.97134499999999</v>
      </c>
      <c r="E67" s="501">
        <v>109.56657</v>
      </c>
      <c r="F67" s="501">
        <v>112.10437600000004</v>
      </c>
      <c r="G67" s="501">
        <v>110.54718099999997</v>
      </c>
      <c r="H67" s="501">
        <v>129.14117200000004</v>
      </c>
      <c r="I67" s="501">
        <v>133.62868899999995</v>
      </c>
      <c r="J67" s="501">
        <v>144.51201300000002</v>
      </c>
      <c r="K67" s="501">
        <v>143.83438599999985</v>
      </c>
      <c r="L67" s="501">
        <v>174.9829379999999</v>
      </c>
      <c r="M67" s="501">
        <v>163.37115900000009</v>
      </c>
      <c r="N67" s="501">
        <v>170.883228</v>
      </c>
      <c r="O67" s="501">
        <v>201.47073200000003</v>
      </c>
      <c r="P67" s="501">
        <v>225.50063200000002</v>
      </c>
      <c r="Q67" s="501">
        <v>228.00622999999982</v>
      </c>
      <c r="R67" s="501">
        <v>248.1010329999998</v>
      </c>
      <c r="S67" s="501">
        <v>274.2796350000001</v>
      </c>
      <c r="T67" s="501">
        <v>301.51930599999969</v>
      </c>
      <c r="U67" s="501">
        <v>307.04427900000024</v>
      </c>
      <c r="V67" s="501">
        <v>366.58442299999996</v>
      </c>
      <c r="W67" s="501">
        <v>359.02023099999991</v>
      </c>
      <c r="X67" s="501">
        <v>378.27858200000031</v>
      </c>
      <c r="Y67" s="501">
        <v>395.74831899999987</v>
      </c>
      <c r="Z67" s="498">
        <v>405.08695200000017</v>
      </c>
      <c r="AA67" s="498">
        <v>424.63326100000012</v>
      </c>
      <c r="AB67" s="498">
        <v>452.4715290000002</v>
      </c>
      <c r="AC67" s="498">
        <v>440.15475800000002</v>
      </c>
      <c r="AD67" s="498">
        <v>497.41949899999997</v>
      </c>
      <c r="AE67" s="498">
        <v>518.81934299999978</v>
      </c>
      <c r="AF67" s="499">
        <v>518.10133600000029</v>
      </c>
      <c r="AG67" s="499">
        <v>522.08232999999996</v>
      </c>
      <c r="AH67" s="499">
        <v>529.22765200000015</v>
      </c>
      <c r="AI67" s="499">
        <v>493.34743600000002</v>
      </c>
      <c r="AJ67" s="499">
        <v>535.87611700000002</v>
      </c>
      <c r="AK67" s="499">
        <v>532.85236399999997</v>
      </c>
    </row>
    <row r="68" spans="1:37" x14ac:dyDescent="0.2">
      <c r="A68" s="38" t="s">
        <v>45</v>
      </c>
      <c r="B68" s="501">
        <v>7.0933999999999997E-2</v>
      </c>
      <c r="C68" s="501">
        <v>1.5695999999999998E-2</v>
      </c>
      <c r="D68" s="501">
        <v>8.762259000000002</v>
      </c>
      <c r="E68" s="501">
        <v>8.8060980000000004</v>
      </c>
      <c r="F68" s="501">
        <v>12.591294000000001</v>
      </c>
      <c r="G68" s="501">
        <v>11.525405000000001</v>
      </c>
      <c r="H68" s="501">
        <v>10.217715999999999</v>
      </c>
      <c r="I68" s="501">
        <v>20.192178000000002</v>
      </c>
      <c r="J68" s="501">
        <v>20.044231000000011</v>
      </c>
      <c r="K68" s="501">
        <v>21.12003</v>
      </c>
      <c r="L68" s="501">
        <v>12.180719999999996</v>
      </c>
      <c r="M68" s="501">
        <v>14.017161000000009</v>
      </c>
      <c r="N68" s="501">
        <v>13.853752000000005</v>
      </c>
      <c r="O68" s="501">
        <v>10.564670000000003</v>
      </c>
      <c r="P68" s="501">
        <v>14.271377000000008</v>
      </c>
      <c r="Q68" s="501">
        <v>17.311180999999998</v>
      </c>
      <c r="R68" s="501">
        <v>16.536312999999996</v>
      </c>
      <c r="S68" s="501">
        <v>21.66707300000002</v>
      </c>
      <c r="T68" s="501">
        <v>27.943419999999989</v>
      </c>
      <c r="U68" s="501">
        <v>30.666408000000018</v>
      </c>
      <c r="V68" s="501">
        <v>21.439192999999985</v>
      </c>
      <c r="W68" s="501">
        <v>23.345675999999962</v>
      </c>
      <c r="X68" s="501">
        <v>37.033035999999967</v>
      </c>
      <c r="Y68" s="501">
        <v>44.409169000000027</v>
      </c>
      <c r="Z68" s="498">
        <v>96.385262999999881</v>
      </c>
      <c r="AA68" s="498">
        <v>94.205993000000007</v>
      </c>
      <c r="AB68" s="498">
        <v>109.31583400000018</v>
      </c>
      <c r="AC68" s="498">
        <v>143.340442</v>
      </c>
      <c r="AD68" s="498">
        <v>172.13464099999987</v>
      </c>
      <c r="AE68" s="498">
        <v>180.96418500000001</v>
      </c>
      <c r="AF68" s="499">
        <v>182.1287540000001</v>
      </c>
      <c r="AG68" s="499">
        <v>189.73737300000002</v>
      </c>
      <c r="AH68" s="499">
        <v>172.45044199999992</v>
      </c>
      <c r="AI68" s="499">
        <v>227.64165300000005</v>
      </c>
      <c r="AJ68" s="499">
        <v>223.97054400000007</v>
      </c>
      <c r="AK68" s="499">
        <v>245.70500199999967</v>
      </c>
    </row>
    <row r="69" spans="1:37" x14ac:dyDescent="0.2">
      <c r="A69" s="206"/>
      <c r="B69" s="501"/>
      <c r="C69" s="501"/>
      <c r="D69" s="501"/>
      <c r="E69" s="501"/>
      <c r="F69" s="501"/>
      <c r="G69" s="501"/>
      <c r="H69" s="501"/>
      <c r="I69" s="501"/>
      <c r="J69" s="501"/>
      <c r="K69" s="501"/>
      <c r="L69" s="501"/>
      <c r="M69" s="501"/>
      <c r="N69" s="501"/>
      <c r="O69" s="501"/>
      <c r="P69" s="501"/>
      <c r="Q69" s="501"/>
      <c r="R69" s="501"/>
      <c r="S69" s="501"/>
      <c r="T69" s="501"/>
      <c r="U69" s="501"/>
      <c r="V69" s="501"/>
      <c r="W69" s="501"/>
      <c r="X69" s="501"/>
      <c r="Y69" s="501"/>
      <c r="Z69" s="34"/>
      <c r="AA69" s="34"/>
      <c r="AB69" s="34"/>
      <c r="AC69" s="34"/>
      <c r="AD69" s="34"/>
      <c r="AE69" s="34"/>
      <c r="AF69" s="499"/>
      <c r="AG69" s="499"/>
      <c r="AH69" s="499"/>
      <c r="AI69" s="499"/>
      <c r="AJ69" s="499"/>
      <c r="AK69" s="499"/>
    </row>
    <row r="70" spans="1:37" ht="13.5" thickBot="1" x14ac:dyDescent="0.25">
      <c r="A70" s="33" t="s">
        <v>44</v>
      </c>
      <c r="B70" s="53">
        <v>865.50301300000012</v>
      </c>
      <c r="C70" s="53">
        <v>956.32592699999998</v>
      </c>
      <c r="D70" s="53">
        <v>1076.142501</v>
      </c>
      <c r="E70" s="53">
        <v>1098.0791240000001</v>
      </c>
      <c r="F70" s="53">
        <v>1157.3907320000003</v>
      </c>
      <c r="G70" s="53">
        <v>1080.2468839999997</v>
      </c>
      <c r="H70" s="53">
        <v>1202.6044470000004</v>
      </c>
      <c r="I70" s="53">
        <v>1331.6603369999998</v>
      </c>
      <c r="J70" s="53">
        <v>1472.7089840000003</v>
      </c>
      <c r="K70" s="53">
        <v>1446.1904259999997</v>
      </c>
      <c r="L70" s="53">
        <v>1508.5089679999994</v>
      </c>
      <c r="M70" s="53">
        <v>1433.1516550000001</v>
      </c>
      <c r="N70" s="53">
        <v>1399.7262270000003</v>
      </c>
      <c r="O70" s="53">
        <v>1481.9435309999992</v>
      </c>
      <c r="P70" s="53">
        <v>1619.8390270000004</v>
      </c>
      <c r="Q70" s="53">
        <v>1720.8375000000001</v>
      </c>
      <c r="R70" s="53">
        <v>1780.6018289999995</v>
      </c>
      <c r="S70" s="53">
        <v>1951.9233510000004</v>
      </c>
      <c r="T70" s="53">
        <v>2101.4882190000012</v>
      </c>
      <c r="U70" s="53">
        <v>2167.5953790000003</v>
      </c>
      <c r="V70" s="53">
        <v>2408.8935729999994</v>
      </c>
      <c r="W70" s="53">
        <v>2457.2378779999995</v>
      </c>
      <c r="X70" s="53">
        <v>2533.5734319999997</v>
      </c>
      <c r="Y70" s="53">
        <v>2672.9925440000006</v>
      </c>
      <c r="Z70" s="32">
        <v>2723.968578</v>
      </c>
      <c r="AA70" s="32">
        <v>2955.479988999999</v>
      </c>
      <c r="AB70" s="32">
        <v>2916.4123400000008</v>
      </c>
      <c r="AC70" s="32">
        <v>3107.4791650000002</v>
      </c>
      <c r="AD70" s="32">
        <v>3658.905807000001</v>
      </c>
      <c r="AE70" s="32">
        <v>3890.4887370000001</v>
      </c>
      <c r="AF70" s="32">
        <v>3786.243950000001</v>
      </c>
      <c r="AG70" s="32">
        <v>3899.7473390000005</v>
      </c>
      <c r="AH70" s="32">
        <v>3949.6022590000002</v>
      </c>
      <c r="AI70" s="32">
        <v>3732.9815679999997</v>
      </c>
      <c r="AJ70" s="32">
        <v>3902.3347540000009</v>
      </c>
      <c r="AK70" s="32">
        <v>4039.5918670000001</v>
      </c>
    </row>
    <row r="71" spans="1:37" x14ac:dyDescent="0.2">
      <c r="A71" s="206"/>
      <c r="Z71" s="34"/>
      <c r="AA71" s="34"/>
      <c r="AB71" s="34"/>
      <c r="AC71" s="34"/>
      <c r="AD71" s="34"/>
      <c r="AE71" s="34"/>
    </row>
    <row r="72" spans="1:37" x14ac:dyDescent="0.2">
      <c r="A72" s="264" t="s">
        <v>135</v>
      </c>
      <c r="Z72" s="34"/>
      <c r="AA72" s="34"/>
      <c r="AB72" s="34"/>
      <c r="AC72" s="34"/>
      <c r="AD72" s="34"/>
      <c r="AE72" s="34"/>
    </row>
    <row r="73" spans="1:37" x14ac:dyDescent="0.2">
      <c r="A73" s="239" t="s">
        <v>335</v>
      </c>
      <c r="Z73" s="34"/>
      <c r="AA73" s="34"/>
      <c r="AB73" s="34"/>
      <c r="AC73" s="34"/>
      <c r="AD73" s="34"/>
      <c r="AE73" s="34"/>
    </row>
    <row r="74" spans="1:37" x14ac:dyDescent="0.2">
      <c r="A74" s="222" t="s">
        <v>534</v>
      </c>
      <c r="Z74" s="34"/>
      <c r="AA74" s="34"/>
      <c r="AB74" s="34"/>
      <c r="AC74" s="34"/>
      <c r="AD74" s="34"/>
      <c r="AE74" s="34"/>
    </row>
    <row r="75" spans="1:37" x14ac:dyDescent="0.2">
      <c r="A75" s="206"/>
      <c r="Z75" s="34"/>
      <c r="AA75" s="34"/>
      <c r="AB75" s="34"/>
      <c r="AC75" s="34"/>
      <c r="AD75" s="34"/>
      <c r="AE75" s="34"/>
    </row>
    <row r="76" spans="1:37" x14ac:dyDescent="0.2">
      <c r="A76" s="206"/>
      <c r="Z76" s="34"/>
      <c r="AA76" s="34"/>
      <c r="AB76" s="34"/>
      <c r="AC76" s="34"/>
      <c r="AD76" s="34"/>
      <c r="AE76" s="34"/>
    </row>
    <row r="77" spans="1:37" x14ac:dyDescent="0.2">
      <c r="A77" s="206"/>
      <c r="Z77" s="34"/>
      <c r="AA77" s="34"/>
      <c r="AB77" s="34"/>
      <c r="AC77" s="34"/>
      <c r="AD77" s="34"/>
      <c r="AE77" s="34"/>
    </row>
    <row r="78" spans="1:37" x14ac:dyDescent="0.2">
      <c r="A78" s="206"/>
      <c r="Z78" s="34"/>
      <c r="AA78" s="34"/>
      <c r="AB78" s="34"/>
      <c r="AC78" s="34"/>
      <c r="AD78" s="34"/>
      <c r="AE78" s="34"/>
    </row>
    <row r="79" spans="1:37" x14ac:dyDescent="0.2">
      <c r="A79" s="206"/>
      <c r="Z79" s="34"/>
      <c r="AA79" s="34"/>
      <c r="AB79" s="34"/>
      <c r="AC79" s="34"/>
      <c r="AD79" s="34"/>
      <c r="AE79" s="34"/>
    </row>
    <row r="80" spans="1:37" x14ac:dyDescent="0.2">
      <c r="A80" s="206"/>
      <c r="Z80" s="34"/>
      <c r="AA80" s="34"/>
      <c r="AB80" s="34"/>
      <c r="AC80" s="34"/>
      <c r="AD80" s="34"/>
      <c r="AE80" s="34"/>
    </row>
    <row r="81" spans="1:31" x14ac:dyDescent="0.2">
      <c r="A81" s="206"/>
      <c r="Z81" s="34"/>
      <c r="AA81" s="34"/>
      <c r="AB81" s="34"/>
      <c r="AC81" s="34"/>
      <c r="AD81" s="34"/>
      <c r="AE81" s="34"/>
    </row>
    <row r="82" spans="1:31" x14ac:dyDescent="0.2">
      <c r="A82" s="206"/>
      <c r="Z82" s="34"/>
      <c r="AA82" s="34"/>
      <c r="AB82" s="34"/>
      <c r="AC82" s="34"/>
      <c r="AD82" s="34"/>
      <c r="AE82" s="34"/>
    </row>
    <row r="83" spans="1:31" x14ac:dyDescent="0.2">
      <c r="A83" s="206"/>
      <c r="Z83" s="34"/>
      <c r="AA83" s="34"/>
      <c r="AB83" s="34"/>
      <c r="AC83" s="34"/>
      <c r="AD83" s="34"/>
      <c r="AE83" s="34"/>
    </row>
    <row r="84" spans="1:31" x14ac:dyDescent="0.2">
      <c r="A84" s="206"/>
      <c r="Z84" s="34"/>
      <c r="AA84" s="34"/>
      <c r="AB84" s="34"/>
      <c r="AC84" s="34"/>
      <c r="AD84" s="34"/>
      <c r="AE84" s="34"/>
    </row>
    <row r="85" spans="1:31" x14ac:dyDescent="0.2">
      <c r="A85" s="206"/>
      <c r="AE85" s="34"/>
    </row>
  </sheetData>
  <hyperlinks>
    <hyperlink ref="AJ1" r:id="rId1" display="lisa.brown@defra.gsi.gov.uk " xr:uid="{D9F32365-FE03-4AB7-A8B7-F6046823EE55}"/>
  </hyperlinks>
  <pageMargins left="0.39370078740157483" right="0.39370078740157483" top="0.51181102362204722" bottom="0.51181102362204722" header="0.31496062992125984" footer="0.31496062992125984"/>
  <pageSetup paperSize="9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Notes and Contact Details</vt:lpstr>
      <vt:lpstr>Table 1 Areas</vt:lpstr>
      <vt:lpstr>Table 2 Total Supply</vt:lpstr>
      <vt:lpstr>Table 3 HPM, Imports &amp; Exports</vt:lpstr>
      <vt:lpstr>Table 4 Fruit area</vt:lpstr>
      <vt:lpstr>Table 5 Fruit yield</vt:lpstr>
      <vt:lpstr>Table 6 Fruit production</vt:lpstr>
      <vt:lpstr>Table 7 Fruit value </vt:lpstr>
      <vt:lpstr>Table 8&amp;9 Fruit Imports</vt:lpstr>
      <vt:lpstr>Table 10&amp;11 Fruit Exports</vt:lpstr>
      <vt:lpstr>Table 12 Fruit Supply </vt:lpstr>
      <vt:lpstr>Table 13 Veg area</vt:lpstr>
      <vt:lpstr>Table 14 Veg yield</vt:lpstr>
      <vt:lpstr>Table 15 Veg production</vt:lpstr>
      <vt:lpstr>Table 16 Veg value</vt:lpstr>
      <vt:lpstr>Table 17 Veg Area Yield Prod</vt:lpstr>
      <vt:lpstr>Table 18 Veg Price Value</vt:lpstr>
      <vt:lpstr>Table 19 Veg Imports Qty</vt:lpstr>
      <vt:lpstr>Table 20 Veg Imports Value</vt:lpstr>
      <vt:lpstr>Table 21 Veg Exports Qty</vt:lpstr>
      <vt:lpstr>Table 22 Veg Exports Value</vt:lpstr>
      <vt:lpstr>Table 23 Veg Supply</vt:lpstr>
      <vt:lpstr>Table 24 Ornamental Area HPM</vt:lpstr>
      <vt:lpstr>Table 25 Ornamental Value</vt:lpstr>
      <vt:lpstr>Table 26 Ornamental Imports</vt:lpstr>
      <vt:lpstr>Table 27 Ornamental Exports</vt:lpstr>
      <vt:lpstr>Table 28 Hops, 1985-2005</vt:lpstr>
      <vt:lpstr>Table 29 Hops, 2010 onwards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Brown, Lisa</cp:lastModifiedBy>
  <cp:lastPrinted>2017-08-29T13:29:15Z</cp:lastPrinted>
  <dcterms:created xsi:type="dcterms:W3CDTF">2017-08-16T09:19:58Z</dcterms:created>
  <dcterms:modified xsi:type="dcterms:W3CDTF">2024-08-08T14:27:34Z</dcterms:modified>
</cp:coreProperties>
</file>