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8_{27A56E94-3A5C-4F20-91A5-3BD936DAC2EC}" xr6:coauthVersionLast="47" xr6:coauthVersionMax="47" xr10:uidLastSave="{00000000-0000-0000-0000-000000000000}"/>
  <workbookProtection workbookAlgorithmName="SHA-512" workbookHashValue="6nA4J88ebk6bViyXFQgW28cZwtZS75dcTXa8DkTxZNsGdD2+oiDhW4FDkLBRse6/w3mxpkQ8kBjcriW+KT15rQ==" workbookSaltValue="izcFRzFJynPt9YhvMZsxDw==" workbookSpinCount="100000" lockStructure="1"/>
  <bookViews>
    <workbookView xWindow="-110" yWindow="-110" windowWidth="19420" windowHeight="10420" tabRatio="696" xr2:uid="{00000000-000D-0000-FFFF-FFFF00000000}"/>
  </bookViews>
  <sheets>
    <sheet name="Cover_sheet" sheetId="8" r:id="rId1"/>
    <sheet name="Contents" sheetId="9" r:id="rId2"/>
    <sheet name="Data - fires" sheetId="11" r:id="rId3"/>
    <sheet name="Data - population" sheetId="12" r:id="rId4"/>
    <sheet name="FIRE0103_working" sheetId="2" state="hidden" r:id="rId5"/>
    <sheet name="FIRE0103" sheetId="3" r:id="rId6"/>
  </sheets>
  <definedNames>
    <definedName name="_xlnm._FilterDatabase" localSheetId="3" hidden="1">'Data - population'!$A$1:$D$209</definedName>
    <definedName name="_xlnm.Print_Area" localSheetId="1">Contents!$A$1:$E$7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6" i="2" l="1" a="1"/>
  <c r="K46" i="2" s="1"/>
  <c r="L46" i="2" a="1"/>
  <c r="L46" i="2" s="1"/>
  <c r="M46" i="2" a="1"/>
  <c r="M46" i="2" s="1"/>
  <c r="N46" i="2" a="1"/>
  <c r="N46" i="2" s="1"/>
  <c r="O46" i="2" l="1"/>
  <c r="K45" i="2" l="1" a="1"/>
  <c r="K45" i="2" s="1"/>
  <c r="L45" i="2" a="1"/>
  <c r="L45" i="2" s="1"/>
  <c r="M45" i="2" a="1"/>
  <c r="M45" i="2" s="1"/>
  <c r="N45" i="2" a="1"/>
  <c r="N45" i="2" s="1"/>
  <c r="K27" i="2" a="1"/>
  <c r="K27" i="2" s="1"/>
  <c r="L27" i="2" a="1"/>
  <c r="L27" i="2" s="1"/>
  <c r="M27" i="2" a="1"/>
  <c r="M27" i="2" s="1"/>
  <c r="N27" i="2" a="1"/>
  <c r="N27" i="2" s="1"/>
  <c r="K28" i="2" a="1"/>
  <c r="K28" i="2" s="1"/>
  <c r="L28" i="2" a="1"/>
  <c r="L28" i="2" s="1"/>
  <c r="M28" i="2" a="1"/>
  <c r="M28" i="2" s="1"/>
  <c r="N28" i="2" a="1"/>
  <c r="N28" i="2" s="1"/>
  <c r="K29" i="2" a="1"/>
  <c r="K29" i="2" s="1"/>
  <c r="L29" i="2" a="1"/>
  <c r="L29" i="2" s="1"/>
  <c r="M29" i="2" a="1"/>
  <c r="M29" i="2" s="1"/>
  <c r="N29" i="2" a="1"/>
  <c r="N29" i="2" s="1"/>
  <c r="K30" i="2" a="1"/>
  <c r="K30" i="2" s="1"/>
  <c r="L30" i="2" a="1"/>
  <c r="L30" i="2" s="1"/>
  <c r="M30" i="2" a="1"/>
  <c r="M30" i="2" s="1"/>
  <c r="N30" i="2" a="1"/>
  <c r="N30" i="2" s="1"/>
  <c r="K31" i="2" a="1"/>
  <c r="K31" i="2" s="1"/>
  <c r="L31" i="2" a="1"/>
  <c r="L31" i="2" s="1"/>
  <c r="M31" i="2" a="1"/>
  <c r="M31" i="2" s="1"/>
  <c r="N31" i="2" a="1"/>
  <c r="N31" i="2" s="1"/>
  <c r="K32" i="2" a="1"/>
  <c r="K32" i="2" s="1"/>
  <c r="L32" i="2" a="1"/>
  <c r="L32" i="2" s="1"/>
  <c r="M32" i="2" a="1"/>
  <c r="M32" i="2" s="1"/>
  <c r="N32" i="2" a="1"/>
  <c r="N32" i="2" s="1"/>
  <c r="K33" i="2" a="1"/>
  <c r="K33" i="2" s="1"/>
  <c r="L33" i="2" a="1"/>
  <c r="L33" i="2" s="1"/>
  <c r="M33" i="2" a="1"/>
  <c r="M33" i="2" s="1"/>
  <c r="N33" i="2" a="1"/>
  <c r="N33" i="2" s="1"/>
  <c r="K34" i="2" a="1"/>
  <c r="K34" i="2" s="1"/>
  <c r="L34" i="2" a="1"/>
  <c r="L34" i="2" s="1"/>
  <c r="M34" i="2" a="1"/>
  <c r="M34" i="2" s="1"/>
  <c r="N34" i="2" a="1"/>
  <c r="N34" i="2" s="1"/>
  <c r="K35" i="2" a="1"/>
  <c r="K35" i="2" s="1"/>
  <c r="L35" i="2" a="1"/>
  <c r="L35" i="2" s="1"/>
  <c r="M35" i="2" a="1"/>
  <c r="M35" i="2" s="1"/>
  <c r="N35" i="2" a="1"/>
  <c r="N35" i="2" s="1"/>
  <c r="K36" i="2" a="1"/>
  <c r="K36" i="2" s="1"/>
  <c r="L36" i="2" a="1"/>
  <c r="L36" i="2" s="1"/>
  <c r="M36" i="2" a="1"/>
  <c r="M36" i="2" s="1"/>
  <c r="N36" i="2" a="1"/>
  <c r="N36" i="2" s="1"/>
  <c r="K37" i="2" a="1"/>
  <c r="K37" i="2" s="1"/>
  <c r="L37" i="2" a="1"/>
  <c r="L37" i="2" s="1"/>
  <c r="M37" i="2" a="1"/>
  <c r="M37" i="2" s="1"/>
  <c r="N37" i="2" a="1"/>
  <c r="N37" i="2" s="1"/>
  <c r="K38" i="2" a="1"/>
  <c r="K38" i="2" s="1"/>
  <c r="L38" i="2" a="1"/>
  <c r="L38" i="2" s="1"/>
  <c r="M38" i="2" a="1"/>
  <c r="M38" i="2" s="1"/>
  <c r="N38" i="2" a="1"/>
  <c r="N38" i="2" s="1"/>
  <c r="K39" i="2" a="1"/>
  <c r="K39" i="2" s="1"/>
  <c r="L39" i="2" a="1"/>
  <c r="L39" i="2" s="1"/>
  <c r="M39" i="2" a="1"/>
  <c r="M39" i="2" s="1"/>
  <c r="N39" i="2" a="1"/>
  <c r="N39" i="2" s="1"/>
  <c r="K40" i="2" a="1"/>
  <c r="K40" i="2" s="1"/>
  <c r="L40" i="2" a="1"/>
  <c r="L40" i="2" s="1"/>
  <c r="M40" i="2" a="1"/>
  <c r="M40" i="2" s="1"/>
  <c r="N40" i="2" a="1"/>
  <c r="N40" i="2" s="1"/>
  <c r="K41" i="2" a="1"/>
  <c r="K41" i="2" s="1"/>
  <c r="L41" i="2" a="1"/>
  <c r="L41" i="2" s="1"/>
  <c r="M41" i="2" a="1"/>
  <c r="M41" i="2" s="1"/>
  <c r="N41" i="2" a="1"/>
  <c r="N41" i="2" s="1"/>
  <c r="K42" i="2" a="1"/>
  <c r="K42" i="2" s="1"/>
  <c r="L42" i="2" a="1"/>
  <c r="L42" i="2" s="1"/>
  <c r="M42" i="2" a="1"/>
  <c r="M42" i="2" s="1"/>
  <c r="N42" i="2" a="1"/>
  <c r="N42" i="2" s="1"/>
  <c r="K43" i="2" a="1"/>
  <c r="K43" i="2" s="1"/>
  <c r="L43" i="2" a="1"/>
  <c r="L43" i="2" s="1"/>
  <c r="M43" i="2" a="1"/>
  <c r="M43" i="2" s="1"/>
  <c r="N43" i="2" a="1"/>
  <c r="N43" i="2" s="1"/>
  <c r="K44" i="2" a="1"/>
  <c r="K44" i="2" s="1"/>
  <c r="L44" i="2" a="1"/>
  <c r="L44" i="2" s="1"/>
  <c r="M44" i="2" a="1"/>
  <c r="M44" i="2" s="1"/>
  <c r="N44" i="2" a="1"/>
  <c r="N44" i="2" s="1"/>
  <c r="K6" i="2" a="1"/>
  <c r="K6" i="2" s="1"/>
  <c r="L6" i="2" a="1"/>
  <c r="L6" i="2" s="1"/>
  <c r="M6" i="2" a="1"/>
  <c r="M6" i="2" s="1"/>
  <c r="N6" i="2" a="1"/>
  <c r="N6" i="2" s="1"/>
  <c r="K7" i="2" a="1"/>
  <c r="K7" i="2" s="1"/>
  <c r="L7" i="2" a="1"/>
  <c r="L7" i="2" s="1"/>
  <c r="M7" i="2" a="1"/>
  <c r="M7" i="2" s="1"/>
  <c r="N7" i="2" a="1"/>
  <c r="N7" i="2" s="1"/>
  <c r="K8" i="2" a="1"/>
  <c r="K8" i="2" s="1"/>
  <c r="L8" i="2" a="1"/>
  <c r="L8" i="2" s="1"/>
  <c r="M8" i="2" a="1"/>
  <c r="M8" i="2" s="1"/>
  <c r="N8" i="2" a="1"/>
  <c r="N8" i="2" s="1"/>
  <c r="K9" i="2" a="1"/>
  <c r="K9" i="2" s="1"/>
  <c r="L9" i="2" a="1"/>
  <c r="L9" i="2" s="1"/>
  <c r="M9" i="2" a="1"/>
  <c r="M9" i="2" s="1"/>
  <c r="N9" i="2" a="1"/>
  <c r="N9" i="2" s="1"/>
  <c r="K10" i="2" a="1"/>
  <c r="K10" i="2" s="1"/>
  <c r="L10" i="2" a="1"/>
  <c r="L10" i="2" s="1"/>
  <c r="M10" i="2" a="1"/>
  <c r="M10" i="2" s="1"/>
  <c r="N10" i="2" a="1"/>
  <c r="N10" i="2" s="1"/>
  <c r="K11" i="2" a="1"/>
  <c r="K11" i="2" s="1"/>
  <c r="L11" i="2" a="1"/>
  <c r="L11" i="2" s="1"/>
  <c r="M11" i="2" a="1"/>
  <c r="M11" i="2" s="1"/>
  <c r="N11" i="2" a="1"/>
  <c r="N11" i="2" s="1"/>
  <c r="K12" i="2" a="1"/>
  <c r="K12" i="2" s="1"/>
  <c r="L12" i="2" a="1"/>
  <c r="L12" i="2" s="1"/>
  <c r="M12" i="2" a="1"/>
  <c r="M12" i="2" s="1"/>
  <c r="N12" i="2" a="1"/>
  <c r="N12" i="2" s="1"/>
  <c r="K13" i="2" a="1"/>
  <c r="K13" i="2" s="1"/>
  <c r="L13" i="2" a="1"/>
  <c r="L13" i="2" s="1"/>
  <c r="M13" i="2" a="1"/>
  <c r="M13" i="2" s="1"/>
  <c r="N13" i="2" a="1"/>
  <c r="N13" i="2" s="1"/>
  <c r="K14" i="2" a="1"/>
  <c r="K14" i="2" s="1"/>
  <c r="L14" i="2" a="1"/>
  <c r="L14" i="2" s="1"/>
  <c r="M14" i="2" a="1"/>
  <c r="M14" i="2" s="1"/>
  <c r="N14" i="2" a="1"/>
  <c r="N14" i="2" s="1"/>
  <c r="K15" i="2" a="1"/>
  <c r="K15" i="2" s="1"/>
  <c r="L15" i="2" a="1"/>
  <c r="L15" i="2" s="1"/>
  <c r="M15" i="2" a="1"/>
  <c r="M15" i="2" s="1"/>
  <c r="N15" i="2" a="1"/>
  <c r="N15" i="2" s="1"/>
  <c r="K16" i="2" a="1"/>
  <c r="K16" i="2" s="1"/>
  <c r="L16" i="2" a="1"/>
  <c r="L16" i="2" s="1"/>
  <c r="M16" i="2" a="1"/>
  <c r="M16" i="2" s="1"/>
  <c r="N16" i="2" a="1"/>
  <c r="N16" i="2" s="1"/>
  <c r="K17" i="2" a="1"/>
  <c r="K17" i="2" s="1"/>
  <c r="L17" i="2" a="1"/>
  <c r="L17" i="2" s="1"/>
  <c r="M17" i="2" a="1"/>
  <c r="M17" i="2" s="1"/>
  <c r="N17" i="2" a="1"/>
  <c r="N17" i="2" s="1"/>
  <c r="K18" i="2" a="1"/>
  <c r="K18" i="2" s="1"/>
  <c r="L18" i="2" a="1"/>
  <c r="L18" i="2" s="1"/>
  <c r="M18" i="2" a="1"/>
  <c r="M18" i="2" s="1"/>
  <c r="N18" i="2" a="1"/>
  <c r="N18" i="2" s="1"/>
  <c r="K19" i="2" a="1"/>
  <c r="K19" i="2" s="1"/>
  <c r="L19" i="2" a="1"/>
  <c r="L19" i="2" s="1"/>
  <c r="M19" i="2" a="1"/>
  <c r="M19" i="2" s="1"/>
  <c r="N19" i="2" a="1"/>
  <c r="N19" i="2" s="1"/>
  <c r="K20" i="2" a="1"/>
  <c r="K20" i="2" s="1"/>
  <c r="L20" i="2" a="1"/>
  <c r="L20" i="2" s="1"/>
  <c r="M20" i="2" a="1"/>
  <c r="M20" i="2" s="1"/>
  <c r="N20" i="2" a="1"/>
  <c r="N20" i="2" s="1"/>
  <c r="K21" i="2" a="1"/>
  <c r="K21" i="2" s="1"/>
  <c r="L21" i="2" a="1"/>
  <c r="L21" i="2" s="1"/>
  <c r="M21" i="2" a="1"/>
  <c r="M21" i="2" s="1"/>
  <c r="N21" i="2" a="1"/>
  <c r="N21" i="2" s="1"/>
  <c r="K22" i="2" a="1"/>
  <c r="K22" i="2" s="1"/>
  <c r="L22" i="2" a="1"/>
  <c r="L22" i="2" s="1"/>
  <c r="M22" i="2" a="1"/>
  <c r="M22" i="2" s="1"/>
  <c r="N22" i="2" a="1"/>
  <c r="N22" i="2" s="1"/>
  <c r="K23" i="2" a="1"/>
  <c r="K23" i="2" s="1"/>
  <c r="L23" i="2" a="1"/>
  <c r="L23" i="2" s="1"/>
  <c r="M23" i="2" a="1"/>
  <c r="M23" i="2" s="1"/>
  <c r="N23" i="2" a="1"/>
  <c r="N23" i="2" s="1"/>
  <c r="K24" i="2" a="1"/>
  <c r="K24" i="2" s="1"/>
  <c r="L24" i="2" a="1"/>
  <c r="L24" i="2" s="1"/>
  <c r="M24" i="2" a="1"/>
  <c r="M24" i="2" s="1"/>
  <c r="N24" i="2" a="1"/>
  <c r="N24" i="2" s="1"/>
  <c r="K25" i="2" a="1"/>
  <c r="K25" i="2" s="1"/>
  <c r="L25" i="2" a="1"/>
  <c r="L25" i="2" s="1"/>
  <c r="M25" i="2" a="1"/>
  <c r="M25" i="2" s="1"/>
  <c r="N25" i="2" a="1"/>
  <c r="N25" i="2" s="1"/>
  <c r="K26" i="2" a="1"/>
  <c r="K26" i="2" s="1"/>
  <c r="L26" i="2" a="1"/>
  <c r="L26" i="2" s="1"/>
  <c r="M26" i="2" a="1"/>
  <c r="M26" i="2" s="1"/>
  <c r="N26" i="2" a="1"/>
  <c r="N26" i="2" s="1"/>
  <c r="L5" i="2" a="1"/>
  <c r="L5" i="2" s="1"/>
  <c r="M5" i="2" a="1"/>
  <c r="M5" i="2" s="1"/>
  <c r="N5" i="2" a="1"/>
  <c r="N5" i="2" s="1"/>
  <c r="K5" i="2" a="1"/>
  <c r="K5" i="2" s="1"/>
  <c r="O39" i="2" l="1"/>
  <c r="O45" i="2"/>
  <c r="O7" i="2"/>
  <c r="O43" i="2"/>
  <c r="O41" i="2"/>
  <c r="O31" i="2"/>
  <c r="O37" i="2"/>
  <c r="O35" i="2"/>
  <c r="O33" i="2"/>
  <c r="O29" i="2"/>
  <c r="O27" i="2"/>
  <c r="O44" i="2"/>
  <c r="O42" i="2"/>
  <c r="O40" i="2"/>
  <c r="O38" i="2"/>
  <c r="O36" i="2"/>
  <c r="O34" i="2"/>
  <c r="O32" i="2"/>
  <c r="O30" i="2"/>
  <c r="O28" i="2"/>
  <c r="O26" i="2"/>
  <c r="O25" i="2"/>
  <c r="O24" i="2"/>
  <c r="O23" i="2"/>
  <c r="O22" i="2"/>
  <c r="O21" i="2"/>
  <c r="O20" i="2"/>
  <c r="O19" i="2"/>
  <c r="O18" i="2"/>
  <c r="O16" i="2"/>
  <c r="O14" i="2"/>
  <c r="O12" i="2"/>
  <c r="O11" i="2"/>
  <c r="O9" i="2"/>
  <c r="O5" i="2"/>
  <c r="O6" i="2"/>
  <c r="O8" i="2"/>
  <c r="O10" i="2"/>
  <c r="O13" i="2"/>
  <c r="O15" i="2"/>
  <c r="O17" i="2"/>
  <c r="B3" i="2" l="1"/>
  <c r="B46" i="2" l="1" a="1"/>
  <c r="B46" i="2" s="1"/>
  <c r="E46" i="2" s="1" a="1"/>
  <c r="E46" i="2" s="1"/>
  <c r="D46" i="2" a="1"/>
  <c r="D46" i="2" s="1"/>
  <c r="C46" i="2" a="1"/>
  <c r="C46" i="2" s="1"/>
  <c r="B45" i="2" a="1"/>
  <c r="B45" i="2" s="1"/>
  <c r="C45" i="2" a="1"/>
  <c r="C45" i="2" s="1"/>
  <c r="D45" i="2" a="1"/>
  <c r="D45" i="2" s="1"/>
  <c r="D3" i="3"/>
  <c r="I46" i="2" l="1"/>
  <c r="I46" i="3" s="1"/>
  <c r="E46" i="3"/>
  <c r="G46" i="2"/>
  <c r="G46" i="3" s="1"/>
  <c r="C46" i="3"/>
  <c r="H46" i="2"/>
  <c r="H46" i="3" s="1"/>
  <c r="D46" i="3"/>
  <c r="F46" i="2"/>
  <c r="F46" i="3" s="1"/>
  <c r="B46" i="3"/>
  <c r="E45" i="2" a="1"/>
  <c r="E45" i="2" s="1"/>
  <c r="I45" i="2" s="1"/>
  <c r="I45" i="3" s="1"/>
  <c r="H45" i="2"/>
  <c r="H45" i="3" s="1"/>
  <c r="D45" i="3"/>
  <c r="G45" i="2"/>
  <c r="G45" i="3" s="1"/>
  <c r="C45" i="3"/>
  <c r="F45" i="2"/>
  <c r="F45" i="3" s="1"/>
  <c r="B45" i="3"/>
  <c r="G3" i="3"/>
  <c r="E45" i="3" l="1"/>
  <c r="B6" i="2" a="1"/>
  <c r="B6" i="2" s="1"/>
  <c r="F6" i="2" s="1"/>
  <c r="D6" i="2" a="1"/>
  <c r="D6" i="2" s="1"/>
  <c r="H6" i="2" s="1"/>
  <c r="C7" i="2" a="1"/>
  <c r="C7" i="2" s="1"/>
  <c r="G7" i="2" s="1"/>
  <c r="B8" i="2" a="1"/>
  <c r="B8" i="2" s="1"/>
  <c r="F8" i="2" s="1"/>
  <c r="D8" i="2" a="1"/>
  <c r="D8" i="2" s="1"/>
  <c r="H8" i="2" s="1"/>
  <c r="C9" i="2" a="1"/>
  <c r="C9" i="2" s="1"/>
  <c r="G9" i="2" s="1"/>
  <c r="B10" i="2" a="1"/>
  <c r="B10" i="2" s="1"/>
  <c r="F10" i="2" s="1"/>
  <c r="D10" i="2" a="1"/>
  <c r="D10" i="2" s="1"/>
  <c r="H10" i="2" s="1"/>
  <c r="C11" i="2" a="1"/>
  <c r="C11" i="2" s="1"/>
  <c r="G11" i="2" s="1"/>
  <c r="B12" i="2" a="1"/>
  <c r="B12" i="2" s="1"/>
  <c r="F12" i="2" s="1"/>
  <c r="D12" i="2" a="1"/>
  <c r="D12" i="2" s="1"/>
  <c r="H12" i="2" s="1"/>
  <c r="C13" i="2" a="1"/>
  <c r="C13" i="2" s="1"/>
  <c r="G13" i="2" s="1"/>
  <c r="B14" i="2" a="1"/>
  <c r="B14" i="2" s="1"/>
  <c r="F14" i="2" s="1"/>
  <c r="D14" i="2" a="1"/>
  <c r="D14" i="2" s="1"/>
  <c r="H14" i="2" s="1"/>
  <c r="C15" i="2" a="1"/>
  <c r="C15" i="2" s="1"/>
  <c r="G15" i="2" s="1"/>
  <c r="B16" i="2" a="1"/>
  <c r="B16" i="2" s="1"/>
  <c r="F16" i="2" s="1"/>
  <c r="D16" i="2" a="1"/>
  <c r="D16" i="2" s="1"/>
  <c r="H16" i="2" s="1"/>
  <c r="C17" i="2" a="1"/>
  <c r="C17" i="2" s="1"/>
  <c r="G17" i="2" s="1"/>
  <c r="B18" i="2" a="1"/>
  <c r="B18" i="2" s="1"/>
  <c r="F18" i="2" s="1"/>
  <c r="D18" i="2" a="1"/>
  <c r="D18" i="2" s="1"/>
  <c r="H18" i="2" s="1"/>
  <c r="C19" i="2" a="1"/>
  <c r="C19" i="2" s="1"/>
  <c r="G19" i="2" s="1"/>
  <c r="B20" i="2" a="1"/>
  <c r="B20" i="2" s="1"/>
  <c r="F20" i="2" s="1"/>
  <c r="D20" i="2" a="1"/>
  <c r="D20" i="2" s="1"/>
  <c r="H20" i="2" s="1"/>
  <c r="C21" i="2" a="1"/>
  <c r="C21" i="2" s="1"/>
  <c r="G21" i="2" s="1"/>
  <c r="B22" i="2" a="1"/>
  <c r="B22" i="2" s="1"/>
  <c r="F22" i="2" s="1"/>
  <c r="D22" i="2" a="1"/>
  <c r="D22" i="2" s="1"/>
  <c r="H22" i="2" s="1"/>
  <c r="C23" i="2" a="1"/>
  <c r="C23" i="2" s="1"/>
  <c r="G23" i="2" s="1"/>
  <c r="B24" i="2" a="1"/>
  <c r="B24" i="2" s="1"/>
  <c r="F24" i="2" s="1"/>
  <c r="D24" i="2" a="1"/>
  <c r="D24" i="2" s="1"/>
  <c r="H24" i="2" s="1"/>
  <c r="C25" i="2" a="1"/>
  <c r="C25" i="2" s="1"/>
  <c r="G25" i="2" s="1"/>
  <c r="B26" i="2" a="1"/>
  <c r="B26" i="2" s="1"/>
  <c r="F26" i="2" s="1"/>
  <c r="D26" i="2" a="1"/>
  <c r="D26" i="2" s="1"/>
  <c r="H26" i="2" s="1"/>
  <c r="C27" i="2" a="1"/>
  <c r="C27" i="2" s="1"/>
  <c r="G27" i="2" s="1"/>
  <c r="B28" i="2" a="1"/>
  <c r="B28" i="2" s="1"/>
  <c r="F28" i="2" s="1"/>
  <c r="D28" i="2" a="1"/>
  <c r="D28" i="2" s="1"/>
  <c r="H28" i="2" s="1"/>
  <c r="C29" i="2" a="1"/>
  <c r="C29" i="2" s="1"/>
  <c r="G29" i="2" s="1"/>
  <c r="B30" i="2" a="1"/>
  <c r="B30" i="2" s="1"/>
  <c r="F30" i="2" s="1"/>
  <c r="D30" i="2" a="1"/>
  <c r="D30" i="2" s="1"/>
  <c r="H30" i="2" s="1"/>
  <c r="C31" i="2" a="1"/>
  <c r="C31" i="2" s="1"/>
  <c r="G31" i="2" s="1"/>
  <c r="B32" i="2" a="1"/>
  <c r="B32" i="2" s="1"/>
  <c r="F32" i="2" s="1"/>
  <c r="D32" i="2" a="1"/>
  <c r="D32" i="2" s="1"/>
  <c r="H32" i="2" s="1"/>
  <c r="C33" i="2" a="1"/>
  <c r="C33" i="2" s="1"/>
  <c r="G33" i="2" s="1"/>
  <c r="B34" i="2" a="1"/>
  <c r="B34" i="2" s="1"/>
  <c r="F34" i="2" s="1"/>
  <c r="C35" i="2" a="1"/>
  <c r="C35" i="2" s="1"/>
  <c r="G35" i="2" s="1"/>
  <c r="B36" i="2" a="1"/>
  <c r="B36" i="2" s="1"/>
  <c r="F36" i="2" s="1"/>
  <c r="D36" i="2" a="1"/>
  <c r="D36" i="2" s="1"/>
  <c r="H36" i="2" s="1"/>
  <c r="C37" i="2" a="1"/>
  <c r="C37" i="2" s="1"/>
  <c r="G37" i="2" s="1"/>
  <c r="B38" i="2" a="1"/>
  <c r="B38" i="2" s="1"/>
  <c r="F38" i="2" s="1"/>
  <c r="D38" i="2" a="1"/>
  <c r="D38" i="2" s="1"/>
  <c r="H38" i="2" s="1"/>
  <c r="C39" i="2" a="1"/>
  <c r="C39" i="2" s="1"/>
  <c r="G39" i="2" s="1"/>
  <c r="B40" i="2" a="1"/>
  <c r="B40" i="2" s="1"/>
  <c r="F40" i="2" s="1"/>
  <c r="D40" i="2" a="1"/>
  <c r="D40" i="2" s="1"/>
  <c r="H40" i="2" s="1"/>
  <c r="C41" i="2" a="1"/>
  <c r="C41" i="2" s="1"/>
  <c r="G41" i="2" s="1"/>
  <c r="B42" i="2" a="1"/>
  <c r="B42" i="2" s="1"/>
  <c r="F42" i="2" s="1"/>
  <c r="D42" i="2" a="1"/>
  <c r="D42" i="2" s="1"/>
  <c r="H42" i="2" s="1"/>
  <c r="C43" i="2" a="1"/>
  <c r="C43" i="2" s="1"/>
  <c r="G43" i="2" s="1"/>
  <c r="B44" i="2" a="1"/>
  <c r="B44" i="2" s="1"/>
  <c r="D44" i="2" a="1"/>
  <c r="D44" i="2" s="1"/>
  <c r="D5" i="2" a="1"/>
  <c r="D5" i="2" s="1"/>
  <c r="H5" i="2" s="1"/>
  <c r="C6" i="2" a="1"/>
  <c r="C6" i="2" s="1"/>
  <c r="G6" i="2" s="1"/>
  <c r="B7" i="2" a="1"/>
  <c r="B7" i="2" s="1"/>
  <c r="F7" i="2" s="1"/>
  <c r="D7" i="2" a="1"/>
  <c r="D7" i="2" s="1"/>
  <c r="H7" i="2" s="1"/>
  <c r="C8" i="2" a="1"/>
  <c r="C8" i="2" s="1"/>
  <c r="G8" i="2" s="1"/>
  <c r="B9" i="2" a="1"/>
  <c r="B9" i="2" s="1"/>
  <c r="F9" i="2" s="1"/>
  <c r="D9" i="2" a="1"/>
  <c r="D9" i="2" s="1"/>
  <c r="H9" i="2" s="1"/>
  <c r="C10" i="2" a="1"/>
  <c r="C10" i="2" s="1"/>
  <c r="G10" i="2" s="1"/>
  <c r="B11" i="2" a="1"/>
  <c r="B11" i="2" s="1"/>
  <c r="F11" i="2" s="1"/>
  <c r="D11" i="2" a="1"/>
  <c r="D11" i="2" s="1"/>
  <c r="H11" i="2" s="1"/>
  <c r="C12" i="2" a="1"/>
  <c r="C12" i="2" s="1"/>
  <c r="G12" i="2" s="1"/>
  <c r="B13" i="2" a="1"/>
  <c r="B13" i="2" s="1"/>
  <c r="D13" i="2" a="1"/>
  <c r="D13" i="2" s="1"/>
  <c r="H13" i="2" s="1"/>
  <c r="H13" i="3" s="1"/>
  <c r="C14" i="2" a="1"/>
  <c r="C14" i="2" s="1"/>
  <c r="G14" i="2" s="1"/>
  <c r="B15" i="2" a="1"/>
  <c r="B15" i="2" s="1"/>
  <c r="F15" i="2" s="1"/>
  <c r="D15" i="2" a="1"/>
  <c r="D15" i="2" s="1"/>
  <c r="H15" i="2" s="1"/>
  <c r="C16" i="2" a="1"/>
  <c r="C16" i="2" s="1"/>
  <c r="G16" i="2" s="1"/>
  <c r="B17" i="2" a="1"/>
  <c r="B17" i="2" s="1"/>
  <c r="D17" i="2" a="1"/>
  <c r="D17" i="2" s="1"/>
  <c r="H17" i="2" s="1"/>
  <c r="C18" i="2" a="1"/>
  <c r="C18" i="2" s="1"/>
  <c r="G18" i="2" s="1"/>
  <c r="B19" i="2" a="1"/>
  <c r="B19" i="2" s="1"/>
  <c r="F19" i="2" s="1"/>
  <c r="D19" i="2" a="1"/>
  <c r="D19" i="2" s="1"/>
  <c r="H19" i="2" s="1"/>
  <c r="C20" i="2" a="1"/>
  <c r="C20" i="2" s="1"/>
  <c r="G20" i="2" s="1"/>
  <c r="B21" i="2" a="1"/>
  <c r="B21" i="2" s="1"/>
  <c r="F21" i="2" s="1"/>
  <c r="D21" i="2" a="1"/>
  <c r="D21" i="2" s="1"/>
  <c r="H21" i="2" s="1"/>
  <c r="C22" i="2" a="1"/>
  <c r="C22" i="2" s="1"/>
  <c r="G22" i="2" s="1"/>
  <c r="D23" i="2" a="1"/>
  <c r="D23" i="2" s="1"/>
  <c r="H23" i="2" s="1"/>
  <c r="B25" i="2" a="1"/>
  <c r="B25" i="2" s="1"/>
  <c r="F25" i="2" s="1"/>
  <c r="C26" i="2" a="1"/>
  <c r="C26" i="2" s="1"/>
  <c r="G26" i="2" s="1"/>
  <c r="D27" i="2" a="1"/>
  <c r="D27" i="2" s="1"/>
  <c r="H27" i="2" s="1"/>
  <c r="B29" i="2" a="1"/>
  <c r="B29" i="2" s="1"/>
  <c r="F29" i="2" s="1"/>
  <c r="C30" i="2" a="1"/>
  <c r="C30" i="2" s="1"/>
  <c r="G30" i="2" s="1"/>
  <c r="D31" i="2" a="1"/>
  <c r="D31" i="2" s="1"/>
  <c r="H31" i="2" s="1"/>
  <c r="B33" i="2" a="1"/>
  <c r="B33" i="2" s="1"/>
  <c r="F33" i="2" s="1"/>
  <c r="C34" i="2" a="1"/>
  <c r="C34" i="2" s="1"/>
  <c r="G34" i="2" s="1"/>
  <c r="B35" i="2" a="1"/>
  <c r="B35" i="2" s="1"/>
  <c r="F35" i="2" s="1"/>
  <c r="C36" i="2" a="1"/>
  <c r="C36" i="2" s="1"/>
  <c r="G36" i="2" s="1"/>
  <c r="D37" i="2" a="1"/>
  <c r="D37" i="2" s="1"/>
  <c r="H37" i="2" s="1"/>
  <c r="B39" i="2" a="1"/>
  <c r="B39" i="2" s="1"/>
  <c r="F39" i="2" s="1"/>
  <c r="C40" i="2" a="1"/>
  <c r="C40" i="2" s="1"/>
  <c r="G40" i="2" s="1"/>
  <c r="D41" i="2" a="1"/>
  <c r="D41" i="2" s="1"/>
  <c r="H41" i="2" s="1"/>
  <c r="B43" i="2" a="1"/>
  <c r="B43" i="2" s="1"/>
  <c r="F43" i="2" s="1"/>
  <c r="C44" i="2" a="1"/>
  <c r="C44" i="2" s="1"/>
  <c r="B5" i="2" a="1"/>
  <c r="B5" i="2" s="1"/>
  <c r="F5" i="2" s="1"/>
  <c r="B23" i="2" a="1"/>
  <c r="B23" i="2" s="1"/>
  <c r="B23" i="3" s="1"/>
  <c r="C24" i="2" a="1"/>
  <c r="C24" i="2" s="1"/>
  <c r="G24" i="2" s="1"/>
  <c r="D25" i="2" a="1"/>
  <c r="D25" i="2" s="1"/>
  <c r="H25" i="2" s="1"/>
  <c r="B27" i="2" a="1"/>
  <c r="B27" i="2" s="1"/>
  <c r="C28" i="2" a="1"/>
  <c r="C28" i="2" s="1"/>
  <c r="G28" i="2" s="1"/>
  <c r="D29" i="2" a="1"/>
  <c r="D29" i="2" s="1"/>
  <c r="H29" i="2" s="1"/>
  <c r="B31" i="2" a="1"/>
  <c r="B31" i="2" s="1"/>
  <c r="B31" i="3" s="1"/>
  <c r="C32" i="2" a="1"/>
  <c r="C32" i="2" s="1"/>
  <c r="G32" i="2" s="1"/>
  <c r="D33" i="2" a="1"/>
  <c r="D33" i="2" s="1"/>
  <c r="H33" i="2" s="1"/>
  <c r="D34" i="2" a="1"/>
  <c r="D34" i="2" s="1"/>
  <c r="H34" i="2" s="1"/>
  <c r="D35" i="2" a="1"/>
  <c r="D35" i="2" s="1"/>
  <c r="H35" i="2" s="1"/>
  <c r="B37" i="2" a="1"/>
  <c r="B37" i="2" s="1"/>
  <c r="C38" i="2" a="1"/>
  <c r="C38" i="2" s="1"/>
  <c r="G38" i="2" s="1"/>
  <c r="D39" i="2" a="1"/>
  <c r="D39" i="2" s="1"/>
  <c r="H39" i="2" s="1"/>
  <c r="B41" i="2" a="1"/>
  <c r="B41" i="2" s="1"/>
  <c r="B41" i="3" s="1"/>
  <c r="C42" i="2" a="1"/>
  <c r="C42" i="2" s="1"/>
  <c r="G42" i="2" s="1"/>
  <c r="D43" i="2" a="1"/>
  <c r="D43" i="2" s="1"/>
  <c r="C5" i="2" a="1"/>
  <c r="C5" i="2" s="1"/>
  <c r="G5" i="2" s="1"/>
  <c r="B39" i="3"/>
  <c r="D13" i="3"/>
  <c r="B42" i="3"/>
  <c r="B43" i="3"/>
  <c r="B34" i="3"/>
  <c r="C43" i="3"/>
  <c r="D42" i="3"/>
  <c r="B32" i="3"/>
  <c r="B24" i="3"/>
  <c r="B38" i="3"/>
  <c r="B36" i="3"/>
  <c r="B5" i="3" l="1"/>
  <c r="G44" i="2"/>
  <c r="G44" i="3" s="1"/>
  <c r="C44" i="3"/>
  <c r="C42" i="3"/>
  <c r="H44" i="2"/>
  <c r="H44" i="3" s="1"/>
  <c r="D44" i="3"/>
  <c r="F44" i="2"/>
  <c r="F44" i="3" s="1"/>
  <c r="B44" i="3"/>
  <c r="E37" i="2" a="1"/>
  <c r="E37" i="2" s="1"/>
  <c r="I37" i="2" s="1"/>
  <c r="F37" i="2"/>
  <c r="F37" i="3" s="1"/>
  <c r="E27" i="2" a="1"/>
  <c r="E27" i="2" s="1"/>
  <c r="I27" i="2" s="1"/>
  <c r="F27" i="2"/>
  <c r="F27" i="3" s="1"/>
  <c r="E17" i="2" a="1"/>
  <c r="E17" i="2" s="1"/>
  <c r="I17" i="2" s="1"/>
  <c r="F17" i="2"/>
  <c r="F17" i="3" s="1"/>
  <c r="E13" i="2" a="1"/>
  <c r="E13" i="2" s="1"/>
  <c r="I13" i="2" s="1"/>
  <c r="F13" i="2"/>
  <c r="F13" i="3" s="1"/>
  <c r="D43" i="3"/>
  <c r="H43" i="2"/>
  <c r="E41" i="2" a="1"/>
  <c r="E41" i="2" s="1"/>
  <c r="I41" i="2" s="1"/>
  <c r="F41" i="2"/>
  <c r="F41" i="3" s="1"/>
  <c r="E31" i="2" a="1"/>
  <c r="E31" i="2" s="1"/>
  <c r="I31" i="2" s="1"/>
  <c r="F31" i="2"/>
  <c r="F31" i="3" s="1"/>
  <c r="E23" i="2" a="1"/>
  <c r="E23" i="2" s="1"/>
  <c r="I23" i="2" s="1"/>
  <c r="F23" i="2"/>
  <c r="F23" i="3" s="1"/>
  <c r="E9" i="2" a="1"/>
  <c r="E9" i="2" s="1"/>
  <c r="I9" i="2" s="1"/>
  <c r="E5" i="2" a="1"/>
  <c r="E5" i="2" s="1"/>
  <c r="I5" i="2" s="1"/>
  <c r="E16" i="2" a="1"/>
  <c r="E16" i="2" s="1"/>
  <c r="I16" i="2" s="1"/>
  <c r="E12" i="2" a="1"/>
  <c r="E12" i="2" s="1"/>
  <c r="I12" i="2" s="1"/>
  <c r="E8" i="2" a="1"/>
  <c r="E8" i="2" s="1"/>
  <c r="I8" i="2" s="1"/>
  <c r="E15" i="2" a="1"/>
  <c r="E15" i="2" s="1"/>
  <c r="I15" i="2" s="1"/>
  <c r="E11" i="2" a="1"/>
  <c r="E11" i="2" s="1"/>
  <c r="I11" i="2" s="1"/>
  <c r="E7" i="2" a="1"/>
  <c r="E7" i="2" s="1"/>
  <c r="I7" i="2" s="1"/>
  <c r="E14" i="2" a="1"/>
  <c r="E14" i="2" s="1"/>
  <c r="I14" i="2" s="1"/>
  <c r="E10" i="2" a="1"/>
  <c r="E10" i="2" s="1"/>
  <c r="I10" i="2" s="1"/>
  <c r="E6" i="2" a="1"/>
  <c r="E6" i="2" s="1"/>
  <c r="I6" i="2" s="1"/>
  <c r="E43" i="2" a="1"/>
  <c r="E43" i="2" s="1"/>
  <c r="I43" i="2" s="1"/>
  <c r="E35" i="2" a="1"/>
  <c r="E35" i="2" s="1"/>
  <c r="I35" i="2" s="1"/>
  <c r="E33" i="2" a="1"/>
  <c r="E33" i="2" s="1"/>
  <c r="I33" i="2" s="1"/>
  <c r="E25" i="2" a="1"/>
  <c r="E25" i="2" s="1"/>
  <c r="I25" i="2" s="1"/>
  <c r="E21" i="2" a="1"/>
  <c r="E21" i="2" s="1"/>
  <c r="I21" i="2" s="1"/>
  <c r="E42" i="2" a="1"/>
  <c r="E42" i="2" s="1"/>
  <c r="I42" i="2" s="1"/>
  <c r="E38" i="2" a="1"/>
  <c r="E38" i="2" s="1"/>
  <c r="I38" i="2" s="1"/>
  <c r="E32" i="2" a="1"/>
  <c r="E32" i="2" s="1"/>
  <c r="I32" i="2" s="1"/>
  <c r="E28" i="2" a="1"/>
  <c r="E28" i="2" s="1"/>
  <c r="I28" i="2" s="1"/>
  <c r="E24" i="2" a="1"/>
  <c r="E24" i="2" s="1"/>
  <c r="I24" i="2" s="1"/>
  <c r="E20" i="2" a="1"/>
  <c r="E20" i="2" s="1"/>
  <c r="I20" i="2" s="1"/>
  <c r="E39" i="2" a="1"/>
  <c r="E39" i="2" s="1"/>
  <c r="I39" i="2" s="1"/>
  <c r="E29" i="2" a="1"/>
  <c r="E29" i="2" s="1"/>
  <c r="I29" i="2" s="1"/>
  <c r="E19" i="2" a="1"/>
  <c r="E19" i="2" s="1"/>
  <c r="I19" i="2" s="1"/>
  <c r="E44" i="2" a="1"/>
  <c r="E44" i="2" s="1"/>
  <c r="E40" i="2" a="1"/>
  <c r="E40" i="2" s="1"/>
  <c r="I40" i="2" s="1"/>
  <c r="E36" i="2" a="1"/>
  <c r="E36" i="2" s="1"/>
  <c r="I36" i="2" s="1"/>
  <c r="E34" i="2" a="1"/>
  <c r="E34" i="2" s="1"/>
  <c r="I34" i="2" s="1"/>
  <c r="E30" i="2" a="1"/>
  <c r="E30" i="2" s="1"/>
  <c r="I30" i="2" s="1"/>
  <c r="E26" i="2" a="1"/>
  <c r="E26" i="2" s="1"/>
  <c r="I26" i="2" s="1"/>
  <c r="E22" i="2" a="1"/>
  <c r="E22" i="2" s="1"/>
  <c r="I22" i="2" s="1"/>
  <c r="E18" i="2" a="1"/>
  <c r="E18" i="2" s="1"/>
  <c r="I18" i="2" s="1"/>
  <c r="F39" i="3"/>
  <c r="G35" i="3"/>
  <c r="C35" i="3"/>
  <c r="H34" i="3"/>
  <c r="D34" i="3"/>
  <c r="G31" i="3"/>
  <c r="C31" i="3"/>
  <c r="G15" i="3"/>
  <c r="C15" i="3"/>
  <c r="H30" i="3"/>
  <c r="D30" i="3"/>
  <c r="G30" i="3"/>
  <c r="C30" i="3"/>
  <c r="G41" i="3"/>
  <c r="C41" i="3"/>
  <c r="H40" i="3"/>
  <c r="D40" i="3"/>
  <c r="H24" i="3"/>
  <c r="D24" i="3"/>
  <c r="G28" i="3"/>
  <c r="C28" i="3"/>
  <c r="G12" i="3"/>
  <c r="C12" i="3"/>
  <c r="H33" i="3"/>
  <c r="D33" i="3"/>
  <c r="H6" i="3"/>
  <c r="D6" i="3"/>
  <c r="H31" i="3"/>
  <c r="D31" i="3"/>
  <c r="G6" i="3"/>
  <c r="C6" i="3"/>
  <c r="H29" i="3"/>
  <c r="D29" i="3"/>
  <c r="G39" i="3"/>
  <c r="C39" i="3"/>
  <c r="G25" i="3"/>
  <c r="C25" i="3"/>
  <c r="F6" i="3"/>
  <c r="B6" i="3"/>
  <c r="H37" i="3"/>
  <c r="D37" i="3"/>
  <c r="F12" i="3"/>
  <c r="B12" i="3"/>
  <c r="G7" i="3"/>
  <c r="C7" i="3"/>
  <c r="F16" i="3"/>
  <c r="B16" i="3"/>
  <c r="F28" i="3"/>
  <c r="B28" i="3"/>
  <c r="F8" i="3"/>
  <c r="B8" i="3"/>
  <c r="F11" i="3"/>
  <c r="B11" i="3"/>
  <c r="F7" i="3"/>
  <c r="B7" i="3"/>
  <c r="G14" i="3"/>
  <c r="C14" i="3"/>
  <c r="F40" i="3"/>
  <c r="B40" i="3"/>
  <c r="H26" i="3"/>
  <c r="D26" i="3"/>
  <c r="G37" i="3"/>
  <c r="C37" i="3"/>
  <c r="H36" i="3"/>
  <c r="D36" i="3"/>
  <c r="G40" i="3"/>
  <c r="C40" i="3"/>
  <c r="G24" i="3"/>
  <c r="C24" i="3"/>
  <c r="H22" i="3"/>
  <c r="D22" i="3"/>
  <c r="H21" i="3"/>
  <c r="D21" i="3"/>
  <c r="F9" i="3"/>
  <c r="B9" i="3"/>
  <c r="G21" i="3"/>
  <c r="C21" i="3"/>
  <c r="F10" i="3"/>
  <c r="B10" i="3"/>
  <c r="H20" i="3"/>
  <c r="D20" i="3"/>
  <c r="H25" i="3"/>
  <c r="D25" i="3"/>
  <c r="G18" i="3"/>
  <c r="C18" i="3"/>
  <c r="F14" i="3"/>
  <c r="B14" i="3"/>
  <c r="H23" i="3"/>
  <c r="D23" i="3"/>
  <c r="F35" i="3"/>
  <c r="B35" i="3"/>
  <c r="B13" i="3"/>
  <c r="H27" i="3"/>
  <c r="D27" i="3"/>
  <c r="B37" i="3"/>
  <c r="F21" i="3"/>
  <c r="B21" i="3"/>
  <c r="F19" i="3"/>
  <c r="B19" i="3"/>
  <c r="G27" i="3"/>
  <c r="C27" i="3"/>
  <c r="G11" i="3"/>
  <c r="C11" i="3"/>
  <c r="G23" i="3"/>
  <c r="C23" i="3"/>
  <c r="H38" i="3"/>
  <c r="D38" i="3"/>
  <c r="G38" i="3"/>
  <c r="C38" i="3"/>
  <c r="G22" i="3"/>
  <c r="C22" i="3"/>
  <c r="G33" i="3"/>
  <c r="C33" i="3"/>
  <c r="H32" i="3"/>
  <c r="D32" i="3"/>
  <c r="G36" i="3"/>
  <c r="C36" i="3"/>
  <c r="G20" i="3"/>
  <c r="C20" i="3"/>
  <c r="G17" i="3"/>
  <c r="C17" i="3"/>
  <c r="H16" i="3"/>
  <c r="D16" i="3"/>
  <c r="B17" i="3"/>
  <c r="H15" i="3"/>
  <c r="D15" i="3"/>
  <c r="F18" i="3"/>
  <c r="B18" i="3"/>
  <c r="H14" i="3"/>
  <c r="D14" i="3"/>
  <c r="H18" i="3"/>
  <c r="D18" i="3"/>
  <c r="G13" i="3"/>
  <c r="C13" i="3"/>
  <c r="F22" i="3"/>
  <c r="B22" i="3"/>
  <c r="H17" i="3"/>
  <c r="D17" i="3"/>
  <c r="G5" i="3"/>
  <c r="C5" i="3"/>
  <c r="B27" i="3"/>
  <c r="H5" i="3"/>
  <c r="D5" i="3"/>
  <c r="F29" i="3"/>
  <c r="B29" i="3"/>
  <c r="F33" i="3"/>
  <c r="B33" i="3"/>
  <c r="F20" i="3"/>
  <c r="B20" i="3"/>
  <c r="G26" i="3"/>
  <c r="C26" i="3"/>
  <c r="G19" i="3"/>
  <c r="C19" i="3"/>
  <c r="G34" i="3"/>
  <c r="C34" i="3"/>
  <c r="H41" i="3"/>
  <c r="D41" i="3"/>
  <c r="G29" i="3"/>
  <c r="C29" i="3"/>
  <c r="H28" i="3"/>
  <c r="D28" i="3"/>
  <c r="G32" i="3"/>
  <c r="C32" i="3"/>
  <c r="G16" i="3"/>
  <c r="C16" i="3"/>
  <c r="H11" i="3"/>
  <c r="D11" i="3"/>
  <c r="H10" i="3"/>
  <c r="D10" i="3"/>
  <c r="F25" i="3"/>
  <c r="B25" i="3"/>
  <c r="G10" i="3"/>
  <c r="C10" i="3"/>
  <c r="F26" i="3"/>
  <c r="B26" i="3"/>
  <c r="H9" i="3"/>
  <c r="D9" i="3"/>
  <c r="H39" i="3"/>
  <c r="D39" i="3"/>
  <c r="G8" i="3"/>
  <c r="C8" i="3"/>
  <c r="F30" i="3"/>
  <c r="B30" i="3"/>
  <c r="H12" i="3"/>
  <c r="D12" i="3"/>
  <c r="H35" i="3"/>
  <c r="D35" i="3"/>
  <c r="F15" i="3"/>
  <c r="B15" i="3"/>
  <c r="G9" i="3"/>
  <c r="C9" i="3"/>
  <c r="H8" i="3"/>
  <c r="D8" i="3"/>
  <c r="H19" i="3"/>
  <c r="D19" i="3"/>
  <c r="H7" i="3"/>
  <c r="D7" i="3"/>
  <c r="H43" i="3"/>
  <c r="G43" i="3"/>
  <c r="E43" i="3"/>
  <c r="F43" i="3"/>
  <c r="F42" i="3"/>
  <c r="H42" i="3"/>
  <c r="G42" i="3"/>
  <c r="F24" i="3"/>
  <c r="F32" i="3"/>
  <c r="F38" i="3"/>
  <c r="F5" i="3"/>
  <c r="F34" i="3"/>
  <c r="F36" i="3"/>
  <c r="E27" i="3"/>
  <c r="I44" i="2" l="1"/>
  <c r="I44" i="3" s="1"/>
  <c r="E44" i="3"/>
  <c r="I11" i="3"/>
  <c r="E11" i="3"/>
  <c r="I30" i="3"/>
  <c r="E30" i="3"/>
  <c r="I35" i="3"/>
  <c r="E35" i="3"/>
  <c r="I24" i="3"/>
  <c r="E24" i="3"/>
  <c r="I15" i="3"/>
  <c r="E15" i="3"/>
  <c r="I36" i="3"/>
  <c r="E36" i="3"/>
  <c r="I29" i="3"/>
  <c r="E29" i="3"/>
  <c r="I16" i="3"/>
  <c r="E16" i="3"/>
  <c r="I25" i="3"/>
  <c r="E25" i="3"/>
  <c r="I5" i="3"/>
  <c r="E5" i="3"/>
  <c r="I9" i="3"/>
  <c r="E9" i="3"/>
  <c r="I19" i="3"/>
  <c r="E19" i="3"/>
  <c r="I26" i="3"/>
  <c r="E26" i="3"/>
  <c r="I23" i="3"/>
  <c r="E23" i="3"/>
  <c r="I41" i="3"/>
  <c r="E41" i="3"/>
  <c r="I37" i="3"/>
  <c r="E37" i="3"/>
  <c r="I12" i="3"/>
  <c r="E12" i="3"/>
  <c r="I6" i="3"/>
  <c r="E6" i="3"/>
  <c r="I7" i="3"/>
  <c r="E7" i="3"/>
  <c r="I10" i="3"/>
  <c r="E10" i="3"/>
  <c r="I42" i="3"/>
  <c r="E42" i="3"/>
  <c r="I22" i="3"/>
  <c r="E22" i="3"/>
  <c r="I21" i="3"/>
  <c r="E21" i="3"/>
  <c r="I14" i="3"/>
  <c r="E14" i="3"/>
  <c r="I13" i="3"/>
  <c r="E13" i="3"/>
  <c r="I34" i="3"/>
  <c r="E34" i="3"/>
  <c r="I20" i="3"/>
  <c r="E20" i="3"/>
  <c r="I17" i="3"/>
  <c r="E17" i="3"/>
  <c r="I31" i="3"/>
  <c r="E31" i="3"/>
  <c r="I28" i="3"/>
  <c r="E28" i="3"/>
  <c r="I38" i="3"/>
  <c r="E38" i="3"/>
  <c r="I33" i="3"/>
  <c r="E33" i="3"/>
  <c r="I40" i="3"/>
  <c r="E40" i="3"/>
  <c r="I32" i="3"/>
  <c r="E32" i="3"/>
  <c r="I39" i="3"/>
  <c r="E39" i="3"/>
  <c r="I18" i="3"/>
  <c r="E18" i="3"/>
  <c r="I8" i="3"/>
  <c r="E8" i="3"/>
  <c r="I43" i="3"/>
  <c r="I27"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<sst xmlns="http://schemas.openxmlformats.org/spreadsheetml/2006/main" count="1226" uniqueCount="141">
  <si>
    <t>FINANCIAL_YEAR</t>
  </si>
  <si>
    <t>Total fires</t>
  </si>
  <si>
    <t>1999/00</t>
  </si>
  <si>
    <t>England</t>
  </si>
  <si>
    <t>2000/01</t>
  </si>
  <si>
    <t>2001/02</t>
  </si>
  <si>
    <t>2002/03</t>
  </si>
  <si>
    <t>2003/04</t>
  </si>
  <si>
    <t>2004/05</t>
  </si>
  <si>
    <t>2005/06</t>
  </si>
  <si>
    <t>2006/07</t>
  </si>
  <si>
    <t>2007/08</t>
  </si>
  <si>
    <t>2008/09</t>
  </si>
  <si>
    <t>2009/10</t>
  </si>
  <si>
    <t>2010/11</t>
  </si>
  <si>
    <t>2011/12</t>
  </si>
  <si>
    <t>2012/13</t>
  </si>
  <si>
    <t>2013/14</t>
  </si>
  <si>
    <t>2014/15</t>
  </si>
  <si>
    <t>2015/16</t>
  </si>
  <si>
    <t>2016/17</t>
  </si>
  <si>
    <t>2017/18</t>
  </si>
  <si>
    <t>Scotland</t>
  </si>
  <si>
    <t>Wales</t>
  </si>
  <si>
    <t>1994/95</t>
  </si>
  <si>
    <t>1995/96</t>
  </si>
  <si>
    <t>1996/97</t>
  </si>
  <si>
    <t>1997/98</t>
  </si>
  <si>
    <t>1998/99</t>
  </si>
  <si>
    <t>Year</t>
  </si>
  <si>
    <t>Great Britain</t>
  </si>
  <si>
    <t>1981/82</t>
  </si>
  <si>
    <t>1982/83</t>
  </si>
  <si>
    <t>1983/84</t>
  </si>
  <si>
    <t>1984/85</t>
  </si>
  <si>
    <t>1985/86</t>
  </si>
  <si>
    <t>1986/87</t>
  </si>
  <si>
    <t>1987/88</t>
  </si>
  <si>
    <t>1988/89</t>
  </si>
  <si>
    <t>1989/90</t>
  </si>
  <si>
    <t>1 Total fires attended includes primary fires, secondary fires and chimney fires.</t>
  </si>
  <si>
    <t>Note on 2009/10:</t>
  </si>
  <si>
    <t>General note:</t>
  </si>
  <si>
    <t>The full set of fire statistics releases, tables and guidance can be found on our landing page, here-</t>
  </si>
  <si>
    <t>https://www.gov.uk/government/collections/fire-statistics</t>
  </si>
  <si>
    <t>Source: Home Office Incident Recording System</t>
  </si>
  <si>
    <t>Contact: FireStatistics@homeoffice.gov.uk</t>
  </si>
  <si>
    <t>Contact: stats.inclusion@gov.wales</t>
  </si>
  <si>
    <t>1990/91</t>
  </si>
  <si>
    <t>1991/92</t>
  </si>
  <si>
    <t>1992/93</t>
  </si>
  <si>
    <t>1993/94</t>
  </si>
  <si>
    <t>2 Primary fires are defined as fires that meet at least one of the following conditions:</t>
  </si>
  <si>
    <t>(a) any fire that occurred in a (non-derelict) building, vehicle or outdoor structure,</t>
  </si>
  <si>
    <t>(b) any fire involving fatalities, casualties or rescues,</t>
  </si>
  <si>
    <t xml:space="preserve">(c) any fire attended by five or more pumping appliances. </t>
  </si>
  <si>
    <t>3 Using Office for National Statistics mid year population estimates that fall in the relevant financial year.</t>
  </si>
  <si>
    <t>Note on 1990 to 1993:</t>
  </si>
  <si>
    <t>Note on 1995/96 to 1998/99:</t>
  </si>
  <si>
    <t>Footnotes</t>
  </si>
  <si>
    <t>Contact: National.Statistics@firescotland.gov.uk</t>
  </si>
  <si>
    <t>Scotland figures are for calendar years (1990, 1991, 1992, 1993) rather than financial years.</t>
  </si>
  <si>
    <t>Total fires for England for these years are an estimate and therefore rounded to the nearest 100.</t>
  </si>
  <si>
    <t>2018/19</t>
  </si>
  <si>
    <t>2019/20</t>
  </si>
  <si>
    <t>Fire and rescue incident statistics</t>
  </si>
  <si>
    <t>Email: Firestatistics@homeoffice.gov.uk</t>
  </si>
  <si>
    <t>Contents</t>
  </si>
  <si>
    <t>Table 0103</t>
  </si>
  <si>
    <t xml:space="preserve">To access data tables, select the table number or tabs. </t>
  </si>
  <si>
    <t>Cover sheet</t>
  </si>
  <si>
    <t>Sheet</t>
  </si>
  <si>
    <t>Title</t>
  </si>
  <si>
    <t>Period covered</t>
  </si>
  <si>
    <t>Yes</t>
  </si>
  <si>
    <t>Data - population</t>
  </si>
  <si>
    <t>Population figures by country</t>
  </si>
  <si>
    <t>Fires attended by fire and rescue services by nation and population</t>
  </si>
  <si>
    <t>end of table</t>
  </si>
  <si>
    <t xml:space="preserve">Before 1 April 2009 fire incident statistics were based on the FDR1 paper form. This approach means the statistics for before this date can be less robust, </t>
  </si>
  <si>
    <t>especially for non-fire incidents which were based on a sample of returns. Since this date the statistics are based on an online collection tool, the Incident Recording System (IRS).</t>
  </si>
  <si>
    <t xml:space="preserve">Fire data are collected by the Incident Recording System (IRS) which collects information on all incidents attended by fire and rescue services. </t>
  </si>
  <si>
    <t>For a variety of reasons some records take longer than others for fire and rescue services to upload to the IRS and therefore totals are constantly being amended (by relatively small numbers).</t>
  </si>
  <si>
    <t xml:space="preserve">Raw data for fires and primary fires for the main data tables </t>
  </si>
  <si>
    <t>Detail</t>
  </si>
  <si>
    <t>Shows the number of fires attended in Great Britain by fire and rescue services by nation and population.</t>
  </si>
  <si>
    <t>Provides the raw data for the main data tables.</t>
  </si>
  <si>
    <t>Shows the mid-year population estimate for each nation from the Office for National Statistics used in the fire incident rate calculations in the 'FIRE0103' worksheet.</t>
  </si>
  <si>
    <t>.. denotes data not available.</t>
  </si>
  <si>
    <t>We’re always looking to improve the accessibility of our documents.</t>
  </si>
  <si>
    <t>If you find any problems, or have any feedback, relating to accessibility</t>
  </si>
  <si>
    <t xml:space="preserve"> please email us at firestatistics@homeoffice.gov.uk</t>
  </si>
  <si>
    <t>2020/21</t>
  </si>
  <si>
    <t>COUNTRY</t>
  </si>
  <si>
    <t>FIRE_TYPE</t>
  </si>
  <si>
    <r>
      <t xml:space="preserve">Press enquiries: </t>
    </r>
    <r>
      <rPr>
        <b/>
        <sz val="12"/>
        <color rgb="FF000000"/>
        <rFont val="Arial"/>
        <family val="2"/>
      </rPr>
      <t>0300 123 3535</t>
    </r>
  </si>
  <si>
    <t>FIRE0103</t>
  </si>
  <si>
    <t>TOTAL_FIRES</t>
  </si>
  <si>
    <t>Total primary fires</t>
  </si>
  <si>
    <t>YEAR</t>
  </si>
  <si>
    <t>TOTAL_POPULATION</t>
  </si>
  <si>
    <t>Population</t>
  </si>
  <si>
    <t>Responsible Statistician: Helene Clark</t>
  </si>
  <si>
    <t>2021/22</t>
  </si>
  <si>
    <t>2022/23</t>
  </si>
  <si>
    <t>Non-Primary Fire</t>
  </si>
  <si>
    <t>Primary Fire</t>
  </si>
  <si>
    <t>2023/24</t>
  </si>
  <si>
    <t>Total Fires</t>
  </si>
  <si>
    <t>England, year ending December 2023: data tables</t>
  </si>
  <si>
    <t>Published: 25 April 2024</t>
  </si>
  <si>
    <t>Next update: 25 July 2024</t>
  </si>
  <si>
    <t>Crown copyright © 2024</t>
  </si>
  <si>
    <t>Publication Date: 25 April 2024</t>
  </si>
  <si>
    <t>1981/00 to 2022/23</t>
  </si>
  <si>
    <t>1999/00 to 2022/23</t>
  </si>
  <si>
    <t>1981/82 to 2022/23</t>
  </si>
  <si>
    <t>4 Figures for England are from the latest statistical release, published by the Home Office on 25 April 2024. The data in this table are consistent with records that reached the IRS by 27 February 2024.</t>
  </si>
  <si>
    <t>Data - fires</t>
  </si>
  <si>
    <t>1971/72</t>
  </si>
  <si>
    <t>1972/73</t>
  </si>
  <si>
    <t>1973/74</t>
  </si>
  <si>
    <t>1974/75</t>
  </si>
  <si>
    <t>1975/76</t>
  </si>
  <si>
    <t>1976/77</t>
  </si>
  <si>
    <t>1977/78</t>
  </si>
  <si>
    <t>1978/79</t>
  </si>
  <si>
    <t>1979/80</t>
  </si>
  <si>
    <t>1980/81</t>
  </si>
  <si>
    <t>Note on population data:</t>
  </si>
  <si>
    <t>Population estimates for Scotland for previous years have yet to be revised to account for the 2022 Scotland Census, therefore mid-2022 estimates for both Scotland and Great Britain are not currently comparable with estimates for the period 2012 to 2021. This should be</t>
  </si>
  <si>
    <t>considered when comparing total primary fires per million people in Scotland and Great Britain in 2022/23 with the figures from previous years.</t>
  </si>
  <si>
    <t>5 Figures for Scotland are from the latest statistical release, published by the Scottish Fire and Rescue Service on 31 October 2023. This included data received by 25 September 2023.</t>
  </si>
  <si>
    <t>6 Figures for Wales are from the latest statistical release, published by the Welsh Government on 26 October 2023. This included data received by 22 August 2023.</t>
  </si>
  <si>
    <t>Accredited Official Statistics?</t>
  </si>
  <si>
    <t>The statistics in this table for England and Wales are Accredited Official Statistics. The Scottish Fire and Rescue Service is working towards achieving UK Statistics Authority accreditation.</t>
  </si>
  <si>
    <r>
      <t>FIRE STATISTICS TABLE 0103: Fires attended</t>
    </r>
    <r>
      <rPr>
        <b/>
        <vertAlign val="superscript"/>
        <sz val="12"/>
        <rFont val="Arial Black"/>
        <family val="2"/>
      </rPr>
      <t>1,2</t>
    </r>
    <r>
      <rPr>
        <b/>
        <sz val="12"/>
        <rFont val="Arial Black"/>
        <family val="2"/>
      </rPr>
      <t xml:space="preserve"> by fire and rescue services by nation and population</t>
    </r>
    <r>
      <rPr>
        <b/>
        <vertAlign val="superscript"/>
        <sz val="12"/>
        <rFont val="Arial Black"/>
        <family val="2"/>
      </rPr>
      <t>3</t>
    </r>
  </si>
  <si>
    <r>
      <t>Please select total fires</t>
    </r>
    <r>
      <rPr>
        <b/>
        <vertAlign val="superscript"/>
        <sz val="12"/>
        <rFont val="Arial"/>
        <family val="2"/>
        <scheme val="minor"/>
      </rPr>
      <t>1</t>
    </r>
    <r>
      <rPr>
        <b/>
        <sz val="12"/>
        <rFont val="Arial"/>
        <family val="2"/>
        <scheme val="minor"/>
      </rPr>
      <t xml:space="preserve"> or primary fires</t>
    </r>
    <r>
      <rPr>
        <b/>
        <vertAlign val="superscript"/>
        <sz val="12"/>
        <rFont val="Arial"/>
        <family val="2"/>
        <scheme val="minor"/>
      </rPr>
      <t>2</t>
    </r>
    <r>
      <rPr>
        <b/>
        <sz val="12"/>
        <rFont val="Arial"/>
        <family val="2"/>
        <scheme val="minor"/>
      </rPr>
      <t xml:space="preserve"> from the drop down list in the orange box below:</t>
    </r>
  </si>
  <si>
    <r>
      <t>England</t>
    </r>
    <r>
      <rPr>
        <b/>
        <vertAlign val="superscript"/>
        <sz val="12"/>
        <rFont val="Arial"/>
        <family val="2"/>
        <scheme val="minor"/>
      </rPr>
      <t>4</t>
    </r>
  </si>
  <si>
    <r>
      <t>Scotland</t>
    </r>
    <r>
      <rPr>
        <b/>
        <vertAlign val="superscript"/>
        <sz val="12"/>
        <rFont val="Arial"/>
        <family val="2"/>
        <scheme val="minor"/>
      </rPr>
      <t>5</t>
    </r>
  </si>
  <si>
    <r>
      <t>Wales</t>
    </r>
    <r>
      <rPr>
        <b/>
        <vertAlign val="superscript"/>
        <sz val="12"/>
        <rFont val="Arial"/>
        <family val="2"/>
        <scheme val="minor"/>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</si>
</sst>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_(* #,##0.00_);_(* \(#,##0.00\);_(* &quot;-&quot;??_);_(@_)"/>
    <numFmt numFmtId="165" formatCode="General_)"/>
  </numFmts>
  <fonts count="87" x14ac:knownFonts="1">
    <font>
      <sz val="11"/>
      <color theme="1"/>
      <name val="Arial"/>
      <family val="2"/>
      <scheme val="minor"/>
    </font>
    <font>
      <sz val="11"/>
      <color theme="1"/>
      <name val="Arial"/>
      <family val="2"/>
      <scheme val="minor"/>
    </font>
    <font>
      <b/>
      <sz val="11"/>
      <color theme="1"/>
      <name val="Arial"/>
      <family val="2"/>
      <scheme val="minor"/>
    </font>
    <font>
      <sz val="11"/>
      <name val="Arial"/>
      <family val="2"/>
      <scheme val="minor"/>
    </font>
    <font>
      <sz val="11"/>
      <color indexed="8"/>
      <name val="Calibri"/>
      <family val="2"/>
    </font>
    <font>
      <b/>
      <sz val="11"/>
      <color indexed="8"/>
      <name val="Calibri"/>
      <family val="2"/>
    </font>
    <font>
      <sz val="10"/>
      <name val="Arial"/>
      <family val="2"/>
    </font>
    <font>
      <sz val="11"/>
      <color rgb="FF000000"/>
      <name val="Calibri"/>
      <family val="2"/>
    </font>
    <font>
      <b/>
      <sz val="11"/>
      <color theme="0"/>
      <name val="Arial Black"/>
      <family val="2"/>
    </font>
    <font>
      <sz val="12"/>
      <color theme="1"/>
      <name val="Arial"/>
      <family val="2"/>
      <scheme val="minor"/>
    </font>
    <font>
      <vertAlign val="superscript"/>
      <sz val="11"/>
      <color theme="1"/>
      <name val="Arial"/>
      <family val="2"/>
      <scheme val="minor"/>
    </font>
    <font>
      <u/>
      <sz val="11"/>
      <color theme="10"/>
      <name val="Arial"/>
      <family val="2"/>
      <scheme val="minor"/>
    </font>
    <font>
      <sz val="10"/>
      <color theme="1"/>
      <name val="Arial"/>
      <family val="2"/>
      <scheme val="minor"/>
    </font>
    <font>
      <u/>
      <sz val="10"/>
      <color theme="10"/>
      <name val="Arial"/>
      <family val="2"/>
      <scheme val="minor"/>
    </font>
    <font>
      <sz val="11"/>
      <color theme="1"/>
      <name val="Arial"/>
      <family val="2"/>
    </font>
    <font>
      <sz val="12"/>
      <color rgb="FF000000"/>
      <name val="Arial"/>
      <family val="2"/>
    </font>
    <font>
      <sz val="10"/>
      <color rgb="FF000000"/>
      <name val="Arial"/>
      <family val="2"/>
    </font>
    <font>
      <sz val="22"/>
      <color rgb="FF0000FF"/>
      <name val="Arial"/>
      <family val="2"/>
    </font>
    <font>
      <sz val="18"/>
      <color rgb="FF0000FF"/>
      <name val="Arial"/>
      <family val="2"/>
    </font>
    <font>
      <b/>
      <sz val="18"/>
      <color rgb="FF0000FF"/>
      <name val="Arial"/>
      <family val="2"/>
    </font>
    <font>
      <sz val="10"/>
      <color rgb="FF0000FF"/>
      <name val="Arial"/>
      <family val="2"/>
    </font>
    <font>
      <u/>
      <sz val="12"/>
      <color theme="10"/>
      <name val="Arial"/>
      <family val="2"/>
    </font>
    <font>
      <u/>
      <sz val="10"/>
      <color rgb="FF0000FF"/>
      <name val="Arial"/>
      <family val="2"/>
    </font>
    <font>
      <u/>
      <sz val="12"/>
      <color rgb="FF0000FF"/>
      <name val="Arial"/>
      <family val="2"/>
    </font>
    <font>
      <sz val="9"/>
      <color rgb="FF000000"/>
      <name val="Arial"/>
      <family val="2"/>
    </font>
    <font>
      <sz val="11"/>
      <color rgb="FF000000"/>
      <name val="Arial"/>
      <family val="2"/>
    </font>
    <font>
      <sz val="10"/>
      <color theme="1"/>
      <name val="Arial"/>
      <family val="2"/>
    </font>
    <font>
      <sz val="10"/>
      <color rgb="FFFF0000"/>
      <name val="Arial"/>
      <family val="2"/>
    </font>
    <font>
      <b/>
      <sz val="10"/>
      <color theme="1"/>
      <name val="Arial"/>
      <family val="2"/>
    </font>
    <font>
      <u/>
      <sz val="10"/>
      <color indexed="12"/>
      <name val="Arial"/>
      <family val="2"/>
    </font>
    <font>
      <sz val="10"/>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30"/>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name val="Times New Roman"/>
      <family val="1"/>
    </font>
    <font>
      <sz val="10"/>
      <name val="MS Sans Serif"/>
      <family val="2"/>
    </font>
    <font>
      <sz val="8"/>
      <name val="Arial"/>
      <family val="2"/>
    </font>
    <font>
      <b/>
      <sz val="11"/>
      <color indexed="10"/>
      <name val="Calibri"/>
      <family val="2"/>
    </font>
    <font>
      <b/>
      <sz val="15"/>
      <color indexed="62"/>
      <name val="Calibri"/>
      <family val="2"/>
    </font>
    <font>
      <b/>
      <sz val="13"/>
      <color indexed="62"/>
      <name val="Calibri"/>
      <family val="2"/>
    </font>
    <font>
      <b/>
      <sz val="11"/>
      <color indexed="62"/>
      <name val="Calibri"/>
      <family val="2"/>
    </font>
    <font>
      <sz val="11"/>
      <color indexed="19"/>
      <name val="Calibri"/>
      <family val="2"/>
    </font>
    <font>
      <b/>
      <sz val="18"/>
      <color indexed="62"/>
      <name val="Cambria"/>
      <family val="2"/>
    </font>
    <font>
      <u/>
      <sz val="10"/>
      <color indexed="12"/>
      <name val="MS Sans Serif"/>
      <family val="2"/>
    </font>
    <font>
      <b/>
      <sz val="18"/>
      <color theme="3"/>
      <name val="Arial Rounded MT Bold"/>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sz val="10"/>
      <color theme="0"/>
      <name val="Arial"/>
      <family val="2"/>
    </font>
    <font>
      <u/>
      <sz val="12"/>
      <color rgb="FF0563C1"/>
      <name val="Arial"/>
      <family val="2"/>
    </font>
    <font>
      <sz val="12"/>
      <name val="Arial"/>
      <family val="2"/>
      <scheme val="minor"/>
    </font>
    <font>
      <sz val="12"/>
      <name val="Arial"/>
      <family val="2"/>
    </font>
    <font>
      <sz val="14"/>
      <name val="Arial"/>
      <family val="2"/>
    </font>
    <font>
      <b/>
      <sz val="12"/>
      <color rgb="FF000000"/>
      <name val="Arial"/>
      <family val="2"/>
    </font>
    <font>
      <i/>
      <sz val="11"/>
      <color rgb="FFFF0000"/>
      <name val="Arial"/>
      <family val="2"/>
      <scheme val="minor"/>
    </font>
    <font>
      <sz val="8"/>
      <name val="Arial"/>
      <family val="2"/>
      <scheme val="minor"/>
    </font>
    <font>
      <b/>
      <sz val="12"/>
      <name val="Arial"/>
      <family val="2"/>
    </font>
    <font>
      <b/>
      <sz val="12"/>
      <name val="Arial"/>
      <family val="2"/>
      <scheme val="minor"/>
    </font>
    <font>
      <b/>
      <sz val="12"/>
      <color theme="1"/>
      <name val="Arial"/>
      <family val="2"/>
      <scheme val="minor"/>
    </font>
    <font>
      <b/>
      <sz val="12"/>
      <name val="Arial Black"/>
      <family val="2"/>
    </font>
    <font>
      <b/>
      <vertAlign val="superscript"/>
      <sz val="12"/>
      <name val="Arial Black"/>
      <family val="2"/>
    </font>
    <font>
      <b/>
      <vertAlign val="superscript"/>
      <sz val="12"/>
      <name val="Arial"/>
      <family val="2"/>
      <scheme val="minor"/>
    </font>
    <font>
      <u/>
      <sz val="12"/>
      <color theme="10"/>
      <name val="Arial"/>
      <family val="2"/>
      <scheme val="minor"/>
    </font>
    <font>
      <sz val="12"/>
      <color theme="0"/>
      <name val="Arial"/>
      <family val="2"/>
      <scheme val="minor"/>
    </font>
  </fonts>
  <fills count="63">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rgb="FFFF0000"/>
        <bgColor indexed="64"/>
      </patternFill>
    </fill>
    <fill>
      <patternFill patternType="solid">
        <fgColor rgb="FFFFFFFF"/>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6"/>
      </patternFill>
    </fill>
    <fill>
      <patternFill patternType="solid">
        <fgColor indexed="54"/>
      </patternFill>
    </fill>
    <fill>
      <patternFill patternType="solid">
        <fgColor indexed="9"/>
      </patternFill>
    </fill>
    <fill>
      <patternFill patternType="solid">
        <fgColor theme="0"/>
        <bgColor rgb="FFFFFFFF"/>
      </patternFill>
    </fill>
  </fills>
  <borders count="26">
    <border>
      <left/>
      <right/>
      <top/>
      <bottom/>
      <diagonal/>
    </border>
    <border>
      <left/>
      <right/>
      <top/>
      <bottom style="medium">
        <color rgb="FFFF0000"/>
      </bottom>
      <diagonal/>
    </border>
    <border>
      <left/>
      <right/>
      <top style="medium">
        <color rgb="FFFF000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s>
  <cellStyleXfs count="190">
    <xf numFmtId="0" fontId="0" fillId="0" borderId="0"/>
    <xf numFmtId="164" fontId="1" fillId="0" borderId="0" applyFont="0" applyFill="0" applyBorder="0" applyAlignment="0" applyProtection="0"/>
    <xf numFmtId="43" fontId="6" fillId="0" borderId="0" applyFont="0" applyFill="0" applyBorder="0" applyAlignment="0" applyProtection="0"/>
    <xf numFmtId="0" fontId="6" fillId="0" borderId="0"/>
    <xf numFmtId="0" fontId="7" fillId="0" borderId="0" applyNumberFormat="0" applyBorder="0" applyProtection="0"/>
    <xf numFmtId="9" fontId="6" fillId="0" borderId="0" applyFont="0" applyFill="0" applyBorder="0" applyAlignment="0" applyProtection="0"/>
    <xf numFmtId="0" fontId="11" fillId="0" borderId="0" applyNumberFormat="0" applyFill="0" applyBorder="0" applyAlignment="0" applyProtection="0"/>
    <xf numFmtId="9" fontId="1" fillId="0" borderId="0" applyFont="0" applyFill="0" applyBorder="0" applyAlignment="0" applyProtection="0"/>
    <xf numFmtId="0" fontId="1" fillId="0" borderId="0"/>
    <xf numFmtId="0" fontId="6" fillId="0" borderId="0"/>
    <xf numFmtId="0" fontId="15" fillId="0" borderId="0" applyNumberFormat="0" applyBorder="0" applyProtection="0"/>
    <xf numFmtId="0" fontId="16" fillId="0" borderId="0" applyNumberFormat="0" applyBorder="0" applyProtection="0"/>
    <xf numFmtId="0" fontId="7" fillId="0" borderId="0" applyNumberFormat="0" applyFont="0" applyBorder="0" applyProtection="0"/>
    <xf numFmtId="0" fontId="22" fillId="0" borderId="0" applyNumberFormat="0" applyFill="0" applyBorder="0" applyAlignment="0" applyProtection="0"/>
    <xf numFmtId="0" fontId="23" fillId="0" borderId="0" applyNumberFormat="0" applyFill="0" applyBorder="0" applyAlignment="0" applyProtection="0"/>
    <xf numFmtId="0" fontId="16" fillId="0" borderId="0" applyNumberFormat="0" applyBorder="0" applyProtection="0"/>
    <xf numFmtId="0" fontId="7" fillId="0" borderId="0"/>
    <xf numFmtId="0" fontId="7" fillId="0" borderId="0" applyNumberFormat="0" applyFont="0" applyBorder="0" applyProtection="0"/>
    <xf numFmtId="0" fontId="16" fillId="0" borderId="0" applyNumberFormat="0" applyBorder="0" applyProtection="0"/>
    <xf numFmtId="0" fontId="26" fillId="0" borderId="0"/>
    <xf numFmtId="9" fontId="26" fillId="0" borderId="0" applyFont="0" applyFill="0" applyBorder="0" applyAlignment="0" applyProtection="0"/>
    <xf numFmtId="0" fontId="29" fillId="0" borderId="0" applyNumberFormat="0" applyFill="0" applyBorder="0" applyAlignment="0" applyProtection="0">
      <alignment vertical="top"/>
      <protection locked="0"/>
    </xf>
    <xf numFmtId="43" fontId="6" fillId="0" borderId="0" applyFont="0" applyFill="0" applyBorder="0" applyAlignment="0" applyProtection="0"/>
    <xf numFmtId="0" fontId="6" fillId="0" borderId="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31" fillId="47"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8"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3" borderId="0" applyNumberFormat="0" applyBorder="0" applyAlignment="0" applyProtection="0"/>
    <xf numFmtId="0" fontId="31" fillId="48" borderId="0" applyNumberFormat="0" applyBorder="0" applyAlignment="0" applyProtection="0"/>
    <xf numFmtId="0" fontId="31" fillId="49" borderId="0" applyNumberFormat="0" applyBorder="0" applyAlignment="0" applyProtection="0"/>
    <xf numFmtId="0" fontId="31" fillId="54" borderId="0" applyNumberFormat="0" applyBorder="0" applyAlignment="0" applyProtection="0"/>
    <xf numFmtId="0" fontId="32" fillId="38" borderId="0" applyNumberFormat="0" applyBorder="0" applyAlignment="0" applyProtection="0"/>
    <xf numFmtId="0" fontId="33" fillId="55" borderId="13" applyNumberFormat="0" applyAlignment="0" applyProtection="0"/>
    <xf numFmtId="0" fontId="34" fillId="56" borderId="14" applyNumberFormat="0" applyAlignment="0" applyProtection="0"/>
    <xf numFmtId="43" fontId="30" fillId="0" borderId="0" applyFont="0" applyFill="0" applyBorder="0" applyAlignment="0" applyProtection="0"/>
    <xf numFmtId="0" fontId="6" fillId="0" borderId="0"/>
    <xf numFmtId="0" fontId="35" fillId="0" borderId="0" applyNumberFormat="0" applyFill="0" applyBorder="0" applyAlignment="0" applyProtection="0"/>
    <xf numFmtId="0" fontId="36" fillId="39" borderId="0" applyNumberFormat="0" applyBorder="0" applyAlignment="0" applyProtection="0"/>
    <xf numFmtId="0" fontId="37" fillId="0" borderId="15" applyNumberFormat="0" applyFill="0" applyAlignment="0" applyProtection="0"/>
    <xf numFmtId="0" fontId="38" fillId="0" borderId="16" applyNumberFormat="0" applyFill="0" applyAlignment="0" applyProtection="0"/>
    <xf numFmtId="0" fontId="39" fillId="0" borderId="17" applyNumberFormat="0" applyFill="0" applyAlignment="0" applyProtection="0"/>
    <xf numFmtId="0" fontId="39" fillId="0" borderId="0" applyNumberFormat="0" applyFill="0" applyBorder="0" applyAlignment="0" applyProtection="0"/>
    <xf numFmtId="0" fontId="6" fillId="0" borderId="0"/>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2" fillId="42" borderId="13" applyNumberFormat="0" applyAlignment="0" applyProtection="0"/>
    <xf numFmtId="0" fontId="43" fillId="0" borderId="18" applyNumberFormat="0" applyFill="0" applyAlignment="0" applyProtection="0"/>
    <xf numFmtId="0" fontId="44" fillId="57" borderId="0" applyNumberFormat="0" applyBorder="0" applyAlignment="0" applyProtection="0"/>
    <xf numFmtId="0" fontId="1" fillId="0" borderId="0"/>
    <xf numFmtId="0" fontId="30" fillId="0" borderId="0"/>
    <xf numFmtId="0" fontId="6" fillId="0" borderId="0"/>
    <xf numFmtId="0" fontId="4" fillId="58" borderId="12" applyNumberFormat="0" applyFont="0" applyAlignment="0" applyProtection="0"/>
    <xf numFmtId="0" fontId="30" fillId="58" borderId="12" applyNumberFormat="0" applyFont="0" applyAlignment="0" applyProtection="0"/>
    <xf numFmtId="0" fontId="45" fillId="55" borderId="19" applyNumberFormat="0" applyAlignment="0" applyProtection="0"/>
    <xf numFmtId="9" fontId="30" fillId="0" borderId="0" applyFont="0" applyFill="0" applyBorder="0" applyAlignment="0" applyProtection="0"/>
    <xf numFmtId="9" fontId="4" fillId="0" borderId="0" applyFont="0" applyFill="0" applyBorder="0" applyAlignment="0" applyProtection="0"/>
    <xf numFmtId="0" fontId="6" fillId="0" borderId="0"/>
    <xf numFmtId="0" fontId="6" fillId="0" borderId="0"/>
    <xf numFmtId="0" fontId="6" fillId="0" borderId="0"/>
    <xf numFmtId="0" fontId="46" fillId="0" borderId="0" applyNumberFormat="0" applyFill="0" applyBorder="0" applyAlignment="0" applyProtection="0"/>
    <xf numFmtId="0" fontId="5" fillId="0" borderId="20" applyNumberFormat="0" applyFill="0" applyAlignment="0" applyProtection="0"/>
    <xf numFmtId="0" fontId="47" fillId="0" borderId="0" applyNumberFormat="0" applyFill="0" applyBorder="0" applyAlignment="0" applyProtection="0"/>
    <xf numFmtId="0" fontId="6" fillId="0" borderId="0"/>
    <xf numFmtId="43" fontId="26" fillId="0" borderId="0" applyFont="0" applyFill="0" applyBorder="0" applyAlignment="0" applyProtection="0"/>
    <xf numFmtId="165" fontId="48" fillId="0" borderId="0" applyNumberFormat="0" applyFill="0" applyBorder="0" applyProtection="0"/>
    <xf numFmtId="43" fontId="6" fillId="0" borderId="0" applyFont="0" applyFill="0" applyBorder="0" applyAlignment="0" applyProtection="0"/>
    <xf numFmtId="0" fontId="6" fillId="0" borderId="0"/>
    <xf numFmtId="0" fontId="4" fillId="43" borderId="0" applyNumberFormat="0" applyBorder="0" applyAlignment="0" applyProtection="0"/>
    <xf numFmtId="0" fontId="4" fillId="44" borderId="0" applyNumberFormat="0" applyBorder="0" applyAlignment="0" applyProtection="0"/>
    <xf numFmtId="0" fontId="4" fillId="58" borderId="0" applyNumberFormat="0" applyBorder="0" applyAlignment="0" applyProtection="0"/>
    <xf numFmtId="0" fontId="4" fillId="42" borderId="0" applyNumberFormat="0" applyBorder="0" applyAlignment="0" applyProtection="0"/>
    <xf numFmtId="0" fontId="4" fillId="58" borderId="0" applyNumberFormat="0" applyBorder="0" applyAlignment="0" applyProtection="0"/>
    <xf numFmtId="0" fontId="4" fillId="41" borderId="0" applyNumberFormat="0" applyBorder="0" applyAlignment="0" applyProtection="0"/>
    <xf numFmtId="0" fontId="4" fillId="5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58" borderId="0" applyNumberFormat="0" applyBorder="0" applyAlignment="0" applyProtection="0"/>
    <xf numFmtId="0" fontId="31" fillId="41" borderId="0" applyNumberFormat="0" applyBorder="0" applyAlignment="0" applyProtection="0"/>
    <xf numFmtId="0" fontId="31" fillId="54" borderId="0" applyNumberFormat="0" applyBorder="0" applyAlignment="0" applyProtection="0"/>
    <xf numFmtId="0" fontId="31" fillId="46" borderId="0" applyNumberFormat="0" applyBorder="0" applyAlignment="0" applyProtection="0"/>
    <xf numFmtId="0" fontId="31" fillId="38" borderId="0" applyNumberFormat="0" applyBorder="0" applyAlignment="0" applyProtection="0"/>
    <xf numFmtId="0" fontId="31" fillId="41" borderId="0" applyNumberFormat="0" applyBorder="0" applyAlignment="0" applyProtection="0"/>
    <xf numFmtId="0" fontId="31" fillId="44" borderId="0" applyNumberFormat="0" applyBorder="0" applyAlignment="0" applyProtection="0"/>
    <xf numFmtId="0" fontId="31" fillId="59" borderId="0" applyNumberFormat="0" applyBorder="0" applyAlignment="0" applyProtection="0"/>
    <xf numFmtId="0" fontId="31" fillId="54" borderId="0" applyNumberFormat="0" applyBorder="0" applyAlignment="0" applyProtection="0"/>
    <xf numFmtId="0" fontId="31" fillId="46" borderId="0" applyNumberFormat="0" applyBorder="0" applyAlignment="0" applyProtection="0"/>
    <xf numFmtId="0" fontId="31" fillId="60" borderId="0" applyNumberFormat="0" applyBorder="0" applyAlignment="0" applyProtection="0"/>
    <xf numFmtId="0" fontId="31" fillId="52" borderId="0" applyNumberFormat="0" applyBorder="0" applyAlignment="0" applyProtection="0"/>
    <xf numFmtId="0" fontId="32" fillId="40" borderId="0" applyNumberFormat="0" applyBorder="0" applyAlignment="0" applyProtection="0"/>
    <xf numFmtId="0" fontId="51" fillId="61" borderId="13" applyNumberFormat="0" applyAlignment="0" applyProtection="0"/>
    <xf numFmtId="40" fontId="49" fillId="0" borderId="0" applyFont="0" applyFill="0" applyBorder="0" applyAlignment="0" applyProtection="0"/>
    <xf numFmtId="0" fontId="36" fillId="41" borderId="0" applyNumberFormat="0" applyBorder="0" applyAlignment="0" applyProtection="0"/>
    <xf numFmtId="0" fontId="52" fillId="0" borderId="21" applyNumberFormat="0" applyFill="0" applyAlignment="0" applyProtection="0"/>
    <xf numFmtId="0" fontId="53" fillId="0" borderId="22" applyNumberFormat="0" applyFill="0" applyAlignment="0" applyProtection="0"/>
    <xf numFmtId="0" fontId="54" fillId="0" borderId="23" applyNumberFormat="0" applyFill="0" applyAlignment="0" applyProtection="0"/>
    <xf numFmtId="0" fontId="54" fillId="0" borderId="0" applyNumberFormat="0" applyFill="0" applyBorder="0" applyAlignment="0" applyProtection="0"/>
    <xf numFmtId="0" fontId="42" fillId="57" borderId="13" applyNumberFormat="0" applyAlignment="0" applyProtection="0"/>
    <xf numFmtId="0" fontId="47" fillId="0" borderId="24" applyNumberFormat="0" applyFill="0" applyAlignment="0" applyProtection="0"/>
    <xf numFmtId="0" fontId="55" fillId="57" borderId="0" applyNumberFormat="0" applyBorder="0" applyAlignment="0" applyProtection="0"/>
    <xf numFmtId="0" fontId="50" fillId="58" borderId="12" applyNumberFormat="0" applyFont="0" applyAlignment="0" applyProtection="0"/>
    <xf numFmtId="0" fontId="45" fillId="61" borderId="19" applyNumberFormat="0" applyAlignment="0" applyProtection="0"/>
    <xf numFmtId="9" fontId="6" fillId="0" borderId="0" applyFont="0" applyFill="0" applyBorder="0" applyAlignment="0" applyProtection="0"/>
    <xf numFmtId="0" fontId="56" fillId="0" borderId="0" applyNumberFormat="0" applyFill="0" applyBorder="0" applyAlignment="0" applyProtection="0"/>
    <xf numFmtId="0" fontId="5" fillId="0" borderId="25" applyNumberFormat="0" applyFill="0" applyAlignment="0" applyProtection="0"/>
    <xf numFmtId="0" fontId="50" fillId="0" borderId="0"/>
    <xf numFmtId="0" fontId="50" fillId="0" borderId="0"/>
    <xf numFmtId="0" fontId="6" fillId="0" borderId="0"/>
    <xf numFmtId="0" fontId="26" fillId="0" borderId="0"/>
    <xf numFmtId="0" fontId="6" fillId="0" borderId="0"/>
    <xf numFmtId="0" fontId="57" fillId="0" borderId="0" applyNumberFormat="0" applyFill="0" applyBorder="0" applyAlignment="0" applyProtection="0"/>
    <xf numFmtId="0" fontId="6" fillId="0" borderId="0"/>
    <xf numFmtId="0" fontId="1" fillId="0" borderId="0"/>
    <xf numFmtId="43" fontId="1" fillId="0" borderId="0" applyFont="0" applyFill="0" applyBorder="0" applyAlignment="0" applyProtection="0"/>
    <xf numFmtId="43" fontId="6" fillId="0" borderId="0" applyFont="0" applyFill="0" applyBorder="0" applyAlignment="0" applyProtection="0"/>
    <xf numFmtId="0" fontId="6" fillId="0" borderId="0"/>
    <xf numFmtId="43" fontId="30" fillId="0" borderId="0" applyFont="0" applyFill="0" applyBorder="0" applyAlignment="0" applyProtection="0"/>
    <xf numFmtId="0" fontId="6" fillId="0" borderId="0"/>
    <xf numFmtId="0" fontId="1" fillId="0" borderId="0"/>
    <xf numFmtId="0" fontId="6" fillId="0" borderId="0"/>
    <xf numFmtId="9" fontId="6" fillId="0" borderId="0" applyFont="0" applyFill="0" applyBorder="0" applyAlignment="0" applyProtection="0"/>
    <xf numFmtId="0" fontId="6" fillId="0" borderId="0"/>
    <xf numFmtId="0" fontId="6" fillId="0" borderId="0"/>
    <xf numFmtId="43" fontId="26" fillId="0" borderId="0" applyFont="0" applyFill="0" applyBorder="0" applyAlignment="0" applyProtection="0"/>
    <xf numFmtId="0" fontId="58" fillId="0" borderId="0" applyNumberFormat="0" applyFill="0" applyBorder="0" applyAlignment="0" applyProtection="0"/>
    <xf numFmtId="0" fontId="59" fillId="0" borderId="3" applyNumberFormat="0" applyFill="0" applyAlignment="0" applyProtection="0"/>
    <xf numFmtId="0" fontId="60" fillId="0" borderId="4" applyNumberFormat="0" applyFill="0" applyAlignment="0" applyProtection="0"/>
    <xf numFmtId="0" fontId="61" fillId="0" borderId="5" applyNumberFormat="0" applyFill="0" applyAlignment="0" applyProtection="0"/>
    <xf numFmtId="0" fontId="61" fillId="0" borderId="0" applyNumberFormat="0" applyFill="0" applyBorder="0" applyAlignment="0" applyProtection="0"/>
    <xf numFmtId="0" fontId="62" fillId="6" borderId="0" applyNumberFormat="0" applyBorder="0" applyAlignment="0" applyProtection="0"/>
    <xf numFmtId="0" fontId="63" fillId="7" borderId="0" applyNumberFormat="0" applyBorder="0" applyAlignment="0" applyProtection="0"/>
    <xf numFmtId="0" fontId="64" fillId="8" borderId="0" applyNumberFormat="0" applyBorder="0" applyAlignment="0" applyProtection="0"/>
    <xf numFmtId="0" fontId="65" fillId="9" borderId="6" applyNumberFormat="0" applyAlignment="0" applyProtection="0"/>
    <xf numFmtId="0" fontId="66" fillId="10" borderId="7" applyNumberFormat="0" applyAlignment="0" applyProtection="0"/>
    <xf numFmtId="0" fontId="67" fillId="10" borderId="6" applyNumberFormat="0" applyAlignment="0" applyProtection="0"/>
    <xf numFmtId="0" fontId="68" fillId="0" borderId="8" applyNumberFormat="0" applyFill="0" applyAlignment="0" applyProtection="0"/>
    <xf numFmtId="0" fontId="69" fillId="11" borderId="9" applyNumberFormat="0" applyAlignment="0" applyProtection="0"/>
    <xf numFmtId="0" fontId="27" fillId="0" borderId="0" applyNumberFormat="0" applyFill="0" applyBorder="0" applyAlignment="0" applyProtection="0"/>
    <xf numFmtId="0" fontId="70" fillId="0" borderId="0" applyNumberFormat="0" applyFill="0" applyBorder="0" applyAlignment="0" applyProtection="0"/>
    <xf numFmtId="0" fontId="28" fillId="0" borderId="11" applyNumberFormat="0" applyFill="0" applyAlignment="0" applyProtection="0"/>
    <xf numFmtId="0" fontId="71"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71" fillId="36" borderId="0" applyNumberFormat="0" applyBorder="0" applyAlignment="0" applyProtection="0"/>
    <xf numFmtId="0" fontId="26" fillId="0" borderId="0"/>
    <xf numFmtId="0" fontId="26" fillId="12" borderId="10" applyNumberFormat="0" applyFont="0" applyAlignment="0" applyProtection="0"/>
    <xf numFmtId="43" fontId="6" fillId="0" borderId="0" applyFont="0" applyFill="0" applyBorder="0" applyAlignment="0" applyProtection="0"/>
    <xf numFmtId="0" fontId="1" fillId="0" borderId="0"/>
    <xf numFmtId="43" fontId="1" fillId="0" borderId="0" applyFont="0" applyFill="0" applyBorder="0" applyAlignment="0" applyProtection="0"/>
    <xf numFmtId="0" fontId="11"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7" fillId="0" borderId="0" applyNumberFormat="0" applyBorder="0" applyProtection="0"/>
  </cellStyleXfs>
  <cellXfs count="99">
    <xf numFmtId="0" fontId="0" fillId="0" borderId="0" xfId="0"/>
    <xf numFmtId="0" fontId="0" fillId="0" borderId="0" xfId="0" applyAlignment="1">
      <alignment horizontal="right"/>
    </xf>
    <xf numFmtId="3" fontId="1" fillId="0" borderId="0" xfId="0" applyNumberFormat="1" applyFont="1" applyFill="1" applyBorder="1" applyAlignment="1">
      <alignment horizontal="right"/>
    </xf>
    <xf numFmtId="0" fontId="8" fillId="3" borderId="0" xfId="0" applyFont="1" applyFill="1" applyAlignment="1">
      <alignment vertical="center"/>
    </xf>
    <xf numFmtId="0" fontId="9" fillId="3" borderId="0" xfId="0" applyFont="1" applyFill="1"/>
    <xf numFmtId="0" fontId="1" fillId="3" borderId="0" xfId="0" applyFont="1" applyFill="1"/>
    <xf numFmtId="0" fontId="10" fillId="3" borderId="0" xfId="0" applyFont="1" applyFill="1"/>
    <xf numFmtId="0" fontId="1" fillId="3" borderId="0" xfId="0" applyFont="1" applyFill="1" applyAlignment="1">
      <alignment vertical="top"/>
    </xf>
    <xf numFmtId="0" fontId="9" fillId="3" borderId="0" xfId="0" applyFont="1" applyFill="1" applyAlignment="1">
      <alignment vertical="top"/>
    </xf>
    <xf numFmtId="0" fontId="12" fillId="3" borderId="0" xfId="0" applyFont="1" applyFill="1"/>
    <xf numFmtId="0" fontId="0" fillId="3" borderId="0" xfId="0" applyFont="1" applyFill="1"/>
    <xf numFmtId="0" fontId="14" fillId="3" borderId="0" xfId="0" applyFont="1" applyFill="1"/>
    <xf numFmtId="0" fontId="0" fillId="3" borderId="0" xfId="0" applyFill="1"/>
    <xf numFmtId="9" fontId="2" fillId="3" borderId="0" xfId="7" applyFont="1" applyFill="1"/>
    <xf numFmtId="3" fontId="9" fillId="3" borderId="0" xfId="0" applyNumberFormat="1" applyFont="1" applyFill="1"/>
    <xf numFmtId="0" fontId="23" fillId="5" borderId="0" xfId="13" applyFont="1" applyFill="1" applyAlignment="1"/>
    <xf numFmtId="0" fontId="24" fillId="5" borderId="0" xfId="15" applyFont="1" applyFill="1" applyAlignment="1"/>
    <xf numFmtId="0" fontId="24" fillId="5" borderId="0" xfId="11" applyFont="1" applyFill="1" applyAlignment="1"/>
    <xf numFmtId="0" fontId="7" fillId="5" borderId="0" xfId="16" applyFill="1"/>
    <xf numFmtId="0" fontId="24" fillId="5" borderId="0" xfId="16" applyFont="1" applyFill="1"/>
    <xf numFmtId="0" fontId="25" fillId="5" borderId="0" xfId="16" applyFont="1" applyFill="1" applyAlignment="1">
      <alignment wrapText="1"/>
    </xf>
    <xf numFmtId="0" fontId="25" fillId="5" borderId="0" xfId="16" applyFont="1" applyFill="1" applyAlignment="1">
      <alignment horizontal="left"/>
    </xf>
    <xf numFmtId="0" fontId="25" fillId="5" borderId="0" xfId="16" applyFont="1" applyFill="1"/>
    <xf numFmtId="0" fontId="13" fillId="3" borderId="0" xfId="6" applyFont="1" applyFill="1" applyAlignment="1">
      <alignment vertical="top"/>
    </xf>
    <xf numFmtId="0" fontId="72" fillId="5" borderId="0" xfId="61" applyFont="1" applyFill="1" applyAlignment="1" applyProtection="1"/>
    <xf numFmtId="0" fontId="16" fillId="5" borderId="0" xfId="10" applyFont="1" applyFill="1"/>
    <xf numFmtId="0" fontId="17" fillId="5" borderId="0" xfId="10" applyFont="1" applyFill="1"/>
    <xf numFmtId="0" fontId="19" fillId="0" borderId="0" xfId="11" applyFont="1" applyAlignment="1">
      <alignment vertical="center"/>
    </xf>
    <xf numFmtId="0" fontId="20" fillId="0" borderId="0" xfId="10" applyFont="1"/>
    <xf numFmtId="0" fontId="15" fillId="5" borderId="0" xfId="10" applyFill="1"/>
    <xf numFmtId="0" fontId="15" fillId="5" borderId="0" xfId="12" applyFont="1" applyFill="1"/>
    <xf numFmtId="0" fontId="23" fillId="5" borderId="0" xfId="14" applyFill="1" applyAlignment="1"/>
    <xf numFmtId="0" fontId="73" fillId="3" borderId="0" xfId="0" applyFont="1" applyFill="1"/>
    <xf numFmtId="0" fontId="3" fillId="0" borderId="0" xfId="0" applyFont="1" applyFill="1"/>
    <xf numFmtId="0" fontId="74" fillId="5" borderId="0" xfId="10" applyFont="1" applyFill="1"/>
    <xf numFmtId="0" fontId="75" fillId="5" borderId="0" xfId="10" applyFont="1" applyFill="1"/>
    <xf numFmtId="0" fontId="0" fillId="0" borderId="0" xfId="0" applyFill="1"/>
    <xf numFmtId="0" fontId="21" fillId="62" borderId="0" xfId="6" applyFont="1" applyFill="1" applyAlignment="1"/>
    <xf numFmtId="0" fontId="15" fillId="62" borderId="0" xfId="12" applyFont="1" applyFill="1"/>
    <xf numFmtId="0" fontId="0" fillId="0" borderId="0" xfId="0" applyFill="1" applyAlignment="1">
      <alignment horizontal="right"/>
    </xf>
    <xf numFmtId="0" fontId="0" fillId="0" borderId="0" xfId="0" applyFill="1" applyAlignment="1">
      <alignment horizontal="right" vertical="center" wrapText="1"/>
    </xf>
    <xf numFmtId="0" fontId="2" fillId="0" borderId="0" xfId="0" applyFont="1" applyFill="1" applyAlignment="1">
      <alignment horizontal="right" vertical="center" wrapText="1"/>
    </xf>
    <xf numFmtId="3" fontId="0" fillId="0" borderId="0" xfId="0" applyNumberFormat="1" applyFill="1"/>
    <xf numFmtId="3" fontId="77" fillId="0" borderId="0" xfId="0" applyNumberFormat="1" applyFont="1" applyFill="1"/>
    <xf numFmtId="0" fontId="18" fillId="62" borderId="0" xfId="18" applyFont="1" applyFill="1" applyAlignment="1">
      <alignment vertical="center"/>
    </xf>
    <xf numFmtId="0" fontId="15" fillId="62" borderId="0" xfId="10" applyFill="1"/>
    <xf numFmtId="0" fontId="23" fillId="62" borderId="0" xfId="6" applyFont="1" applyFill="1"/>
    <xf numFmtId="0" fontId="79" fillId="5" borderId="0" xfId="15" applyFont="1" applyFill="1" applyAlignment="1"/>
    <xf numFmtId="0" fontId="74" fillId="5" borderId="0" xfId="15" applyFont="1" applyFill="1" applyAlignment="1"/>
    <xf numFmtId="0" fontId="15" fillId="5" borderId="0" xfId="15" applyFont="1" applyFill="1" applyAlignment="1">
      <alignment horizontal="left"/>
    </xf>
    <xf numFmtId="0" fontId="76" fillId="62" borderId="0" xfId="11" applyFont="1" applyFill="1"/>
    <xf numFmtId="0" fontId="74" fillId="62" borderId="0" xfId="15" applyFont="1" applyFill="1" applyAlignment="1"/>
    <xf numFmtId="0" fontId="74" fillId="5" borderId="0" xfId="11" applyFont="1" applyFill="1" applyAlignment="1"/>
    <xf numFmtId="0" fontId="15" fillId="5" borderId="0" xfId="11" applyFont="1" applyFill="1" applyAlignment="1">
      <alignment horizontal="left"/>
    </xf>
    <xf numFmtId="0" fontId="21" fillId="5" borderId="0" xfId="6" applyFont="1" applyFill="1" applyAlignment="1"/>
    <xf numFmtId="0" fontId="15" fillId="5" borderId="0" xfId="11" applyFont="1" applyFill="1" applyAlignment="1"/>
    <xf numFmtId="0" fontId="79" fillId="5" borderId="0" xfId="15" applyFont="1" applyFill="1" applyAlignment="1">
      <alignment wrapText="1"/>
    </xf>
    <xf numFmtId="0" fontId="79" fillId="5" borderId="0" xfId="15" applyFont="1" applyFill="1" applyAlignment="1">
      <alignment horizontal="left" wrapText="1"/>
    </xf>
    <xf numFmtId="0" fontId="21" fillId="5" borderId="0" xfId="6" applyFont="1" applyFill="1" applyAlignment="1">
      <alignment horizontal="left" vertical="center"/>
    </xf>
    <xf numFmtId="0" fontId="74" fillId="5" borderId="0" xfId="17" applyFont="1" applyFill="1" applyAlignment="1">
      <alignment horizontal="left" vertical="center" wrapText="1"/>
    </xf>
    <xf numFmtId="1" fontId="74" fillId="62" borderId="0" xfId="17" applyNumberFormat="1" applyFont="1" applyFill="1" applyAlignment="1">
      <alignment horizontal="left" vertical="center"/>
    </xf>
    <xf numFmtId="1" fontId="74" fillId="5" borderId="0" xfId="17" applyNumberFormat="1" applyFont="1" applyFill="1" applyAlignment="1">
      <alignment horizontal="left" vertical="center"/>
    </xf>
    <xf numFmtId="0" fontId="74" fillId="5" borderId="0" xfId="16" applyFont="1" applyFill="1"/>
    <xf numFmtId="0" fontId="9" fillId="0" borderId="0" xfId="0" applyFont="1" applyFill="1" applyAlignment="1">
      <alignment horizontal="right" vertical="center" wrapText="1"/>
    </xf>
    <xf numFmtId="3" fontId="9" fillId="0" borderId="0" xfId="0" applyNumberFormat="1" applyFont="1" applyFill="1" applyAlignment="1">
      <alignment horizontal="right" vertical="center" wrapText="1"/>
    </xf>
    <xf numFmtId="0" fontId="9" fillId="0" borderId="0" xfId="0" applyNumberFormat="1" applyFont="1" applyFill="1" applyAlignment="1">
      <alignment horizontal="right" vertical="center" wrapText="1"/>
    </xf>
    <xf numFmtId="0" fontId="80" fillId="0" borderId="0" xfId="0" applyFont="1" applyFill="1" applyAlignment="1">
      <alignment horizontal="right" vertical="center"/>
    </xf>
    <xf numFmtId="3" fontId="80" fillId="0" borderId="0" xfId="0" applyNumberFormat="1" applyFont="1" applyFill="1" applyAlignment="1">
      <alignment horizontal="right" vertical="center"/>
    </xf>
    <xf numFmtId="0" fontId="81" fillId="0" borderId="0" xfId="0" applyFont="1" applyAlignment="1">
      <alignment horizontal="right" vertical="center"/>
    </xf>
    <xf numFmtId="0" fontId="82" fillId="4" borderId="0" xfId="0" applyFont="1" applyFill="1" applyAlignment="1">
      <alignment vertical="center"/>
    </xf>
    <xf numFmtId="0" fontId="80" fillId="3" borderId="0" xfId="0" applyFont="1" applyFill="1"/>
    <xf numFmtId="0" fontId="80" fillId="2" borderId="0" xfId="0" applyFont="1" applyFill="1" applyBorder="1" applyAlignment="1"/>
    <xf numFmtId="0" fontId="73" fillId="3" borderId="1" xfId="0" applyFont="1" applyFill="1" applyBorder="1" applyAlignment="1"/>
    <xf numFmtId="0" fontId="73" fillId="3" borderId="0" xfId="0" applyFont="1" applyFill="1" applyBorder="1" applyAlignment="1">
      <alignment horizontal="left" vertical="center" wrapText="1"/>
    </xf>
    <xf numFmtId="0" fontId="80" fillId="3" borderId="0" xfId="0" applyFont="1" applyFill="1" applyBorder="1" applyAlignment="1">
      <alignment horizontal="right" vertical="center" wrapText="1"/>
    </xf>
    <xf numFmtId="0" fontId="73" fillId="3" borderId="2" xfId="0" applyFont="1" applyFill="1" applyBorder="1" applyAlignment="1">
      <alignment horizontal="left" vertical="center" wrapText="1"/>
    </xf>
    <xf numFmtId="3" fontId="73" fillId="3" borderId="2" xfId="0" applyNumberFormat="1" applyFont="1" applyFill="1" applyBorder="1" applyAlignment="1">
      <alignment horizontal="right"/>
    </xf>
    <xf numFmtId="3" fontId="80" fillId="3" borderId="2" xfId="0" applyNumberFormat="1" applyFont="1" applyFill="1" applyBorder="1" applyAlignment="1">
      <alignment horizontal="right"/>
    </xf>
    <xf numFmtId="3" fontId="73" fillId="3" borderId="0" xfId="0" applyNumberFormat="1" applyFont="1" applyFill="1" applyBorder="1" applyAlignment="1">
      <alignment horizontal="right"/>
    </xf>
    <xf numFmtId="3" fontId="80" fillId="3" borderId="0" xfId="0" applyNumberFormat="1" applyFont="1" applyFill="1" applyBorder="1" applyAlignment="1">
      <alignment horizontal="right"/>
    </xf>
    <xf numFmtId="0" fontId="73" fillId="3" borderId="0" xfId="0" applyNumberFormat="1" applyFont="1" applyFill="1" applyBorder="1" applyAlignment="1">
      <alignment horizontal="left"/>
    </xf>
    <xf numFmtId="0" fontId="73" fillId="3" borderId="0" xfId="0" applyNumberFormat="1" applyFont="1" applyFill="1" applyBorder="1" applyAlignment="1">
      <alignment horizontal="left" vertical="top"/>
    </xf>
    <xf numFmtId="0" fontId="73" fillId="3" borderId="0" xfId="0" applyNumberFormat="1" applyFont="1" applyFill="1" applyBorder="1"/>
    <xf numFmtId="0" fontId="73" fillId="3" borderId="1" xfId="0" applyNumberFormat="1" applyFont="1" applyFill="1" applyBorder="1"/>
    <xf numFmtId="3" fontId="73" fillId="3" borderId="1" xfId="0" applyNumberFormat="1" applyFont="1" applyFill="1" applyBorder="1" applyAlignment="1">
      <alignment horizontal="right"/>
    </xf>
    <xf numFmtId="3" fontId="80" fillId="3" borderId="1" xfId="0" applyNumberFormat="1" applyFont="1" applyFill="1" applyBorder="1" applyAlignment="1">
      <alignment horizontal="right"/>
    </xf>
    <xf numFmtId="9" fontId="9" fillId="3" borderId="0" xfId="7" applyFont="1" applyFill="1"/>
    <xf numFmtId="0" fontId="85" fillId="3" borderId="0" xfId="6" applyFont="1" applyFill="1" applyAlignment="1">
      <alignment vertical="top"/>
    </xf>
    <xf numFmtId="0" fontId="85" fillId="3" borderId="0" xfId="6" applyFont="1" applyFill="1" applyAlignment="1"/>
    <xf numFmtId="0" fontId="73" fillId="3" borderId="0" xfId="0" applyFont="1" applyFill="1" applyAlignment="1"/>
    <xf numFmtId="0" fontId="9" fillId="3" borderId="0" xfId="0" applyFont="1" applyFill="1" applyAlignment="1"/>
    <xf numFmtId="0" fontId="73" fillId="3" borderId="0" xfId="0" applyFont="1" applyFill="1" applyAlignment="1">
      <alignment vertical="top"/>
    </xf>
    <xf numFmtId="0" fontId="9" fillId="3" borderId="0" xfId="0" applyFont="1" applyFill="1" applyAlignment="1">
      <alignment wrapText="1"/>
    </xf>
    <xf numFmtId="0" fontId="85" fillId="3" borderId="0" xfId="6" applyFont="1" applyFill="1" applyAlignment="1">
      <alignment horizontal="left"/>
    </xf>
    <xf numFmtId="0" fontId="9" fillId="3" borderId="0" xfId="0" applyFont="1" applyFill="1" applyAlignment="1">
      <alignment horizontal="left" wrapText="1"/>
    </xf>
    <xf numFmtId="0" fontId="85" fillId="3" borderId="0" xfId="6" applyFont="1" applyFill="1" applyAlignment="1">
      <alignment horizontal="right"/>
    </xf>
    <xf numFmtId="0" fontId="86" fillId="3" borderId="0" xfId="0" applyFont="1" applyFill="1"/>
    <xf numFmtId="0" fontId="80" fillId="3" borderId="0" xfId="0" applyFont="1" applyFill="1" applyBorder="1" applyAlignment="1">
      <alignment horizontal="left" vertical="center" wrapText="1"/>
    </xf>
    <xf numFmtId="0" fontId="80" fillId="3" borderId="1" xfId="0" applyFont="1" applyFill="1" applyBorder="1" applyAlignment="1"/>
  </cellXfs>
  <cellStyles count="190">
    <cellStyle name="20% - Accent1 2" xfId="24" xr:uid="{8495B2C3-98DB-4B7F-AB1F-12AEF50D7627}"/>
    <cellStyle name="20% - Accent1 3" xfId="84" xr:uid="{BDE3959C-59BB-4D3C-97F4-EF23FECAA7FB}"/>
    <cellStyle name="20% - Accent1 4" xfId="157" xr:uid="{B5A547C3-27F5-497E-B58E-91A1EFB3DBE4}"/>
    <cellStyle name="20% - Accent2 2" xfId="25" xr:uid="{39E243FC-F704-4F51-B9D8-ED2A4FF66E06}"/>
    <cellStyle name="20% - Accent2 3" xfId="85" xr:uid="{3E785750-C0F9-4F0A-B18D-4308144B9D3D}"/>
    <cellStyle name="20% - Accent2 4" xfId="161" xr:uid="{23EB6455-BEB3-4EB1-9392-FBA2A804EF60}"/>
    <cellStyle name="20% - Accent3 2" xfId="26" xr:uid="{3E0A8033-5255-428B-A433-439BA9A4BB58}"/>
    <cellStyle name="20% - Accent3 3" xfId="86" xr:uid="{22D8C8EC-F4B1-42A0-93F5-91023CEC7DA3}"/>
    <cellStyle name="20% - Accent3 4" xfId="165" xr:uid="{EBB2CB8F-D063-4612-BDD4-E3BCC788E1BA}"/>
    <cellStyle name="20% - Accent4 2" xfId="27" xr:uid="{E0A8B294-5334-44D9-9A98-EF8F44B9DB10}"/>
    <cellStyle name="20% - Accent4 3" xfId="87" xr:uid="{0578B211-A685-4790-AEE9-06AE728D0744}"/>
    <cellStyle name="20% - Accent4 4" xfId="169" xr:uid="{2995827F-5B18-42AE-87A7-831D7CAE6EB7}"/>
    <cellStyle name="20% - Accent5 2" xfId="28" xr:uid="{C5964769-B31F-49D9-A1F9-54700DBB7017}"/>
    <cellStyle name="20% - Accent5 3" xfId="173" xr:uid="{6CE581AB-26F0-45B2-812D-A66904BD05AE}"/>
    <cellStyle name="20% - Accent6 2" xfId="29" xr:uid="{6FD081E6-48E0-483E-BC68-E6AFEF27DD00}"/>
    <cellStyle name="20% - Accent6 3" xfId="88" xr:uid="{1538AB37-016E-43D6-951D-2C7519A6CF2A}"/>
    <cellStyle name="20% - Accent6 4" xfId="177" xr:uid="{9B294E4D-674B-4B3D-870F-571818E82425}"/>
    <cellStyle name="40% - Accent1 2" xfId="30" xr:uid="{6E703EEF-DFD5-41F1-94C0-DB0387F77CF9}"/>
    <cellStyle name="40% - Accent1 3" xfId="89" xr:uid="{30F880E1-A6C9-451C-A1D3-5A112AA50C5F}"/>
    <cellStyle name="40% - Accent1 4" xfId="158" xr:uid="{EE2786D2-3ADD-4124-89EF-A8C24E5495EC}"/>
    <cellStyle name="40% - Accent2 2" xfId="31" xr:uid="{BEA651D3-C95C-40F6-BA80-938EB85C5DA8}"/>
    <cellStyle name="40% - Accent2 3" xfId="162" xr:uid="{924D8DCE-F18A-462C-8707-000EED3D82C6}"/>
    <cellStyle name="40% - Accent3 2" xfId="32" xr:uid="{E4C1BCE1-BC3E-4102-B803-C54A4E400B21}"/>
    <cellStyle name="40% - Accent3 3" xfId="90" xr:uid="{4D3B50E6-3CA7-4B00-A478-FC3AA190C114}"/>
    <cellStyle name="40% - Accent3 4" xfId="166" xr:uid="{B1CD1591-BB23-412F-9DA6-AE9747C54C6B}"/>
    <cellStyle name="40% - Accent4 2" xfId="33" xr:uid="{D57C2F86-5118-40C6-9D88-614003929A6C}"/>
    <cellStyle name="40% - Accent4 3" xfId="91" xr:uid="{D71ED56E-701E-46BA-B232-1DC9A4DB6DF2}"/>
    <cellStyle name="40% - Accent4 4" xfId="170" xr:uid="{6D33C52B-4647-4432-B759-0EEDAFA84B4F}"/>
    <cellStyle name="40% - Accent5 2" xfId="34" xr:uid="{9E13EDDA-B1B0-414A-A6DD-FFEE7A15EF15}"/>
    <cellStyle name="40% - Accent5 3" xfId="92" xr:uid="{498316AF-65C4-4E11-8E2E-22985C857AC4}"/>
    <cellStyle name="40% - Accent5 4" xfId="174" xr:uid="{B0A97F23-13CB-4FAC-8A74-0E10BB44F525}"/>
    <cellStyle name="40% - Accent6 2" xfId="35" xr:uid="{18BFE8E6-6A45-4C7E-8EEE-033001C6CB96}"/>
    <cellStyle name="40% - Accent6 3" xfId="93" xr:uid="{E7CD18DE-DAE3-4271-AD9C-6341B0A4259A}"/>
    <cellStyle name="40% - Accent6 4" xfId="178" xr:uid="{4B0E4264-E874-4195-9863-1E0B514367EF}"/>
    <cellStyle name="60% - Accent1 2" xfId="36" xr:uid="{673D0A77-CEAC-406F-B995-EC88DAC8D211}"/>
    <cellStyle name="60% - Accent1 3" xfId="94" xr:uid="{CBD1ACAD-1B99-41AA-A2B3-E83BB0CDA691}"/>
    <cellStyle name="60% - Accent1 4" xfId="159" xr:uid="{F7EF9B1D-2773-43BF-8183-148A5815B677}"/>
    <cellStyle name="60% - Accent2 2" xfId="37" xr:uid="{8D2CA5B9-44E2-4A78-883B-BD5353706416}"/>
    <cellStyle name="60% - Accent2 3" xfId="95" xr:uid="{CDA4C577-C909-463E-B780-5619F61615AB}"/>
    <cellStyle name="60% - Accent2 4" xfId="163" xr:uid="{315DF214-BA15-478F-BB72-5632E9195952}"/>
    <cellStyle name="60% - Accent3 2" xfId="38" xr:uid="{4F1789D4-9217-4CE8-BB05-B1694DA70BB1}"/>
    <cellStyle name="60% - Accent3 3" xfId="96" xr:uid="{737507F3-D1F3-4485-BDEB-CD0624EA02D5}"/>
    <cellStyle name="60% - Accent3 4" xfId="167" xr:uid="{C793D114-1F0E-4E37-BE55-C487F877C930}"/>
    <cellStyle name="60% - Accent4 2" xfId="39" xr:uid="{0E2C2C11-8FC6-4403-80EE-6C0D0E72B154}"/>
    <cellStyle name="60% - Accent4 3" xfId="97" xr:uid="{9AABFDA4-9CD4-4015-8587-A0ACB85CB679}"/>
    <cellStyle name="60% - Accent4 4" xfId="171" xr:uid="{1CEBE64E-995D-41AF-A9C8-37249448F914}"/>
    <cellStyle name="60% - Accent5 2" xfId="40" xr:uid="{340764E3-D383-45E5-A0E6-E8E27644B207}"/>
    <cellStyle name="60% - Accent5 3" xfId="98" xr:uid="{2ADC5655-7422-4B09-8C34-C6A61C1BBC1F}"/>
    <cellStyle name="60% - Accent5 4" xfId="175" xr:uid="{C36FB128-88DB-49B8-B9C2-DC4DDD0F1195}"/>
    <cellStyle name="60% - Accent6 2" xfId="41" xr:uid="{7CF93B01-84CE-49AF-9C49-168ABB97AFF6}"/>
    <cellStyle name="60% - Accent6 3" xfId="99" xr:uid="{1FD75F1E-907B-416D-8BA1-1498E4B1BF08}"/>
    <cellStyle name="60% - Accent6 4" xfId="179" xr:uid="{013E27A0-C8BE-4388-AA26-459E90ACC3C4}"/>
    <cellStyle name="Accent1 2" xfId="42" xr:uid="{79886F73-5205-4934-A58A-475814B30C97}"/>
    <cellStyle name="Accent1 3" xfId="100" xr:uid="{DC57E766-6AAF-4D35-8DB0-2EFE24050A63}"/>
    <cellStyle name="Accent1 4" xfId="156" xr:uid="{82E165BA-87C0-42CB-AFE4-5A6C70AB99B6}"/>
    <cellStyle name="Accent2 2" xfId="43" xr:uid="{BED8603E-232B-4981-ADAE-8C0AAD487419}"/>
    <cellStyle name="Accent2 3" xfId="101" xr:uid="{80C987D4-F930-43D9-8BC4-5D1C3D446003}"/>
    <cellStyle name="Accent2 4" xfId="160" xr:uid="{9367DB28-178B-46F9-86B1-72433540DBD5}"/>
    <cellStyle name="Accent3 2" xfId="44" xr:uid="{EDE5430E-65A1-4197-AA95-3EA5A44BA03F}"/>
    <cellStyle name="Accent3 3" xfId="102" xr:uid="{DA02BE77-8806-4DBE-B577-F920AE4E3406}"/>
    <cellStyle name="Accent3 4" xfId="164" xr:uid="{39521DDD-50D7-4E53-B724-135C65F68367}"/>
    <cellStyle name="Accent4 2" xfId="45" xr:uid="{4BE422DE-8BC2-48B9-AE10-2871C44602A1}"/>
    <cellStyle name="Accent4 3" xfId="103" xr:uid="{9CFE3607-06A6-4379-984A-F89465A2E164}"/>
    <cellStyle name="Accent4 4" xfId="168" xr:uid="{F11AE4F4-B71D-413B-BB19-0005B6181880}"/>
    <cellStyle name="Accent5 2" xfId="46" xr:uid="{4CA437C2-FC09-4D71-969C-65018FCDDDE8}"/>
    <cellStyle name="Accent5 3" xfId="172" xr:uid="{14CF8DE1-EF73-4DE4-83AC-734DA586FF87}"/>
    <cellStyle name="Accent6 2" xfId="47" xr:uid="{0F0FE194-916F-4555-BFCE-8EB2E3186C94}"/>
    <cellStyle name="Accent6 3" xfId="104" xr:uid="{B4AF3BA9-140E-4C50-AC0C-65A7E02E6C06}"/>
    <cellStyle name="Accent6 4" xfId="176" xr:uid="{ADC339F9-0E8D-4009-8F0B-951E3059C107}"/>
    <cellStyle name="Bad 2" xfId="48" xr:uid="{2825A1F1-9C85-4DA4-BC4B-7C0E7FABD988}"/>
    <cellStyle name="Bad 3" xfId="105" xr:uid="{F5AD2418-36FA-4259-9F1E-ECB9C1DEAAF2}"/>
    <cellStyle name="Bad 4" xfId="146" xr:uid="{75C87869-7816-4D72-8C70-FC935BBCDF92}"/>
    <cellStyle name="Calculation 2" xfId="49" xr:uid="{EE362917-765C-4020-92C9-A59B35B808A6}"/>
    <cellStyle name="Calculation 3" xfId="106" xr:uid="{85E6F8D2-41C5-4AE2-B904-FF54CF8A67EF}"/>
    <cellStyle name="Calculation 4" xfId="150" xr:uid="{01135189-A88D-488D-B22C-0367A9B10F2A}"/>
    <cellStyle name="Check Cell 2" xfId="50" xr:uid="{88BA4263-5FC4-4694-8646-741586A3A7C0}"/>
    <cellStyle name="Check Cell 3" xfId="152" xr:uid="{F2E9BCCD-2C1C-4286-A115-8C05258F465C}"/>
    <cellStyle name="Comma 2" xfId="1" xr:uid="{00000000-0005-0000-0000-000000000000}"/>
    <cellStyle name="Comma 2 2" xfId="51" xr:uid="{39F00E9B-3B3A-463D-AB83-EE1BB777103D}"/>
    <cellStyle name="Comma 2 2 2" xfId="132" xr:uid="{3369B9C2-C27B-48ED-A26C-1E0A24CCDF89}"/>
    <cellStyle name="Comma 2 3" xfId="82" xr:uid="{FB48B9F6-0C4F-4B3C-ADA4-30BE546DA7E5}"/>
    <cellStyle name="Comma 2 4" xfId="107" xr:uid="{EA9D7E2E-5341-436A-8396-7D74C05B906D}"/>
    <cellStyle name="Comma 2 5" xfId="130" xr:uid="{42C132CB-EC24-4856-8D7C-46B4ECD3F044}"/>
    <cellStyle name="Comma 2 6" xfId="184" xr:uid="{CC37BF77-FE19-4C50-B819-3096A858EB4C}"/>
    <cellStyle name="Comma 2 7" xfId="22" xr:uid="{DBD01699-7363-44D4-9AFB-3353FD397487}"/>
    <cellStyle name="Comma 3" xfId="2" xr:uid="{00000000-0005-0000-0000-000001000000}"/>
    <cellStyle name="Comma 3 2" xfId="188" xr:uid="{E347613C-10A0-475E-BCD5-318165166312}"/>
    <cellStyle name="Comma 3 3" xfId="129" xr:uid="{7E59D64F-7431-4074-B0F2-4321E3EE2290}"/>
    <cellStyle name="Comma 4" xfId="139" xr:uid="{2FACBE1A-08BA-4782-8569-E1DA9A3434E3}"/>
    <cellStyle name="Comma 5" xfId="182" xr:uid="{48DFE1EB-31C7-4ABA-A28E-97808BF9BFD4}"/>
    <cellStyle name="Comma 6" xfId="187" xr:uid="{C7CFEF70-ED6E-4785-B568-E3C40199D638}"/>
    <cellStyle name="Comma 7" xfId="80" xr:uid="{EB18B4AB-6E13-4D55-AFC6-9F6C8ABEEC62}"/>
    <cellStyle name="Data_Total" xfId="52" xr:uid="{AF74521D-3B10-413E-B21E-5E18709FB0C0}"/>
    <cellStyle name="Explanatory Text 2" xfId="53" xr:uid="{4C16DBE4-F009-42D2-A56C-ACB2518D356E}"/>
    <cellStyle name="Explanatory Text 3" xfId="154" xr:uid="{40D8ED5D-1F8C-4AC4-B70A-FCE867B55409}"/>
    <cellStyle name="Good 2" xfId="54" xr:uid="{76696FA7-9FED-43ED-B550-523A54274E9E}"/>
    <cellStyle name="Good 3" xfId="108" xr:uid="{4D10BF78-4A69-426B-9B7F-E48B47C6E7B4}"/>
    <cellStyle name="Good 4" xfId="145" xr:uid="{CA5A2BD2-D8F4-46CC-8AFB-19531FB0BC26}"/>
    <cellStyle name="Heading 1 2" xfId="55" xr:uid="{F465E387-D485-4A5D-920D-1E83294B9904}"/>
    <cellStyle name="Heading 1 3" xfId="109" xr:uid="{D0FD7AC0-09D5-44F4-A73C-AB3F66B2582E}"/>
    <cellStyle name="Heading 1 4" xfId="141" xr:uid="{CFF40A0A-C38B-4388-A214-77C2980A89AC}"/>
    <cellStyle name="Heading 2 2" xfId="56" xr:uid="{D5CC30A8-96EE-48D8-B62A-55F50DC0AB1E}"/>
    <cellStyle name="Heading 2 3" xfId="110" xr:uid="{C553B4B5-F698-4C2E-8478-EAAC43F05D3E}"/>
    <cellStyle name="Heading 2 4" xfId="142" xr:uid="{BC77CC14-AC5C-47BB-B75D-A86494B3BC98}"/>
    <cellStyle name="Heading 3 2" xfId="57" xr:uid="{92B0C3A5-D6CC-4A75-B367-444906D25FC1}"/>
    <cellStyle name="Heading 3 3" xfId="111" xr:uid="{FAA1AFB0-0FC0-4DDA-8C74-E57FB91BD347}"/>
    <cellStyle name="Heading 3 4" xfId="143" xr:uid="{CD07F832-EBDC-4E45-BA96-73EDB8A06F23}"/>
    <cellStyle name="Heading 4 2" xfId="58" xr:uid="{C48D0728-B1BE-4CBE-B092-096A450BB845}"/>
    <cellStyle name="Heading 4 3" xfId="112" xr:uid="{8FA00821-7B71-44E9-80D5-46A88867202E}"/>
    <cellStyle name="Heading 4 4" xfId="144" xr:uid="{98F528E7-5C88-4B11-B46D-FC5B35192C07}"/>
    <cellStyle name="Headings" xfId="59" xr:uid="{6081FB80-048E-4205-B7F8-5104BC0F6E73}"/>
    <cellStyle name="Headings 2" xfId="133" xr:uid="{77046016-6ED1-4DE3-944D-B14F39D19381}"/>
    <cellStyle name="Hyperlink" xfId="6" builtinId="8"/>
    <cellStyle name="Hyperlink 2" xfId="60" xr:uid="{B5D3BEB3-9C88-4667-B60B-45F206A26435}"/>
    <cellStyle name="Hyperlink 2 2" xfId="13" xr:uid="{34F25C61-5D35-40FD-990A-48D1E1ABD79D}"/>
    <cellStyle name="Hyperlink 3" xfId="61" xr:uid="{5FF2C335-DC6F-49BE-9CCE-F2F534B401B7}"/>
    <cellStyle name="Hyperlink 4" xfId="126" xr:uid="{2E7C105E-1FA0-4D89-962A-914F13DC96EC}"/>
    <cellStyle name="Hyperlink 5" xfId="185" xr:uid="{0DC0EB6C-67C3-45CB-A183-7189CA230AA2}"/>
    <cellStyle name="Hyperlink 6" xfId="14" xr:uid="{B5813C30-39BB-4ACA-85FE-9BF2E1C8F09B}"/>
    <cellStyle name="Hyperlink 7" xfId="21" xr:uid="{7DB939A2-3030-4329-807E-D6CADB2CDDCB}"/>
    <cellStyle name="Input 2" xfId="62" xr:uid="{EEA71CD8-E3B4-4A3A-B12E-B596364AA160}"/>
    <cellStyle name="Input 3" xfId="113" xr:uid="{12B3A6DD-6D3D-4277-899C-081E80986F3F}"/>
    <cellStyle name="Input 4" xfId="148" xr:uid="{65A2DFFF-61EA-4829-9C14-29F634BD8850}"/>
    <cellStyle name="Linked Cell 2" xfId="63" xr:uid="{D98EF7AC-1FA4-4E63-AD52-BECD511C1555}"/>
    <cellStyle name="Linked Cell 3" xfId="114" xr:uid="{B6521984-6B15-44DA-89E6-EB33394D13BE}"/>
    <cellStyle name="Linked Cell 4" xfId="151" xr:uid="{5A6A771D-C213-4F99-8FBA-9E55F2F82AC7}"/>
    <cellStyle name="Neutral 2" xfId="64" xr:uid="{A2BAAC8C-2CCE-4B6B-870A-D53FBD33EB62}"/>
    <cellStyle name="Neutral 3" xfId="115" xr:uid="{B5232D76-5C5B-473C-A408-194612931AC2}"/>
    <cellStyle name="Neutral 4" xfId="147" xr:uid="{A78A5C2C-D1F7-4BE1-A537-1B3C3CA9FB62}"/>
    <cellStyle name="Normal" xfId="0" builtinId="0"/>
    <cellStyle name="Normal 17" xfId="81" xr:uid="{C27E32CE-AF89-4AD8-A579-D58585FC5F39}"/>
    <cellStyle name="Normal 2" xfId="3" xr:uid="{00000000-0005-0000-0000-000004000000}"/>
    <cellStyle name="Normal 2 2" xfId="9" xr:uid="{00000000-0005-0000-0000-000005000000}"/>
    <cellStyle name="Normal 2 2 2" xfId="11" xr:uid="{0294E4EA-F583-4DEF-B0E1-586590D01C1A}"/>
    <cellStyle name="Normal 2 2 2 2" xfId="18" xr:uid="{31F036EE-C744-41D5-AA75-C534862F84B6}"/>
    <cellStyle name="Normal 2 2 2 3" xfId="125" xr:uid="{C87F7A42-5B6E-4C30-A183-5713AB7125CC}"/>
    <cellStyle name="Normal 2 2 3" xfId="66" xr:uid="{0D43F94F-18F3-49FC-8374-6D686A7C5942}"/>
    <cellStyle name="Normal 2 3" xfId="15" xr:uid="{111B9EC6-1A39-406C-BFED-5A90A4208F31}"/>
    <cellStyle name="Normal 2 3 2" xfId="123" xr:uid="{0105E1EF-DF49-4724-AC93-93E4AC8B5A9A}"/>
    <cellStyle name="Normal 2 4" xfId="17" xr:uid="{651A1013-D758-40AE-A5B9-AFD7BE84D120}"/>
    <cellStyle name="Normal 2 4 2" xfId="134" xr:uid="{96E3894A-FFCF-4425-8E04-32C9C07F893E}"/>
    <cellStyle name="Normal 2 5" xfId="65" xr:uid="{36E69B3C-6B19-42FC-A66D-F2A8A049451E}"/>
    <cellStyle name="Normal 3" xfId="23" xr:uid="{1EDE5586-432E-46B8-899D-7F11AC27E961}"/>
    <cellStyle name="Normal 3 2" xfId="124" xr:uid="{EFE1782B-1D57-417D-A8F9-15ACACB5640D}"/>
    <cellStyle name="Normal 3 3" xfId="131" xr:uid="{86ECA46D-2E83-4631-A7CE-5CA3C0E335CA}"/>
    <cellStyle name="Normal 4" xfId="4" xr:uid="{00000000-0005-0000-0000-000006000000}"/>
    <cellStyle name="Normal 4 2" xfId="135" xr:uid="{263F350C-CA52-4D66-966F-230333B4D4E0}"/>
    <cellStyle name="Normal 4 3" xfId="180" xr:uid="{ADBD7C90-A162-43D8-A944-4222532E1B4E}"/>
    <cellStyle name="Normal 4 4" xfId="189" xr:uid="{43BC4355-FBB5-4A25-B787-62169930C18E}"/>
    <cellStyle name="Normal 4 5" xfId="67" xr:uid="{5F4E9061-7910-41F2-B157-0ABFA6331AC7}"/>
    <cellStyle name="Normal 5" xfId="8" xr:uid="{00000000-0005-0000-0000-000007000000}"/>
    <cellStyle name="Normal 5 2" xfId="16" xr:uid="{04A40339-56DD-4526-90FA-F7F26469C274}"/>
    <cellStyle name="Normal 5 3" xfId="83" xr:uid="{F2C21B9A-B6BD-4200-B2C9-033D051D7933}"/>
    <cellStyle name="Normal 6" xfId="127" xr:uid="{69E1C586-1E39-49FE-B591-86492AEB674A}"/>
    <cellStyle name="Normal 6 2" xfId="10" xr:uid="{DBEDE2BC-C2FA-4E19-86C6-513A86EEA0B1}"/>
    <cellStyle name="Normal 7" xfId="128" xr:uid="{D891BC74-6F61-4622-8A6C-E5F7C0AAEEDC}"/>
    <cellStyle name="Normal 7 2" xfId="12" xr:uid="{A91ECBA9-8E06-48D7-B32B-E322F86DC697}"/>
    <cellStyle name="Normal 8" xfId="183" xr:uid="{A6F9021C-B2ED-46F4-8567-E3E4C00BB090}"/>
    <cellStyle name="Normal 9" xfId="19" xr:uid="{7AA58B99-3225-4A7C-AEE6-109444FCC21E}"/>
    <cellStyle name="Note 2" xfId="68" xr:uid="{645941C1-C366-4F3A-A92D-DB148630D542}"/>
    <cellStyle name="Note 2 2" xfId="181" xr:uid="{2FA38693-3B7B-409D-A175-F76BE6A447E6}"/>
    <cellStyle name="Note 3" xfId="69" xr:uid="{CBA128C6-F9C8-45B1-BC03-6281C0FF2638}"/>
    <cellStyle name="Note 4" xfId="116" xr:uid="{A86693F3-51AF-408B-8420-004998649DDD}"/>
    <cellStyle name="Output 2" xfId="70" xr:uid="{F64CAEA7-3E06-49A2-85BB-A0C1A7B2856E}"/>
    <cellStyle name="Output 3" xfId="117" xr:uid="{5DE4D4A6-635E-42E0-B99C-18501CE2EFBC}"/>
    <cellStyle name="Output 4" xfId="149" xr:uid="{963BDC39-81C0-4226-89B7-EBC0047CDFCF}"/>
    <cellStyle name="Percent" xfId="7" builtinId="5"/>
    <cellStyle name="Percent 2" xfId="5" xr:uid="{00000000-0005-0000-0000-000009000000}"/>
    <cellStyle name="Percent 2 2" xfId="71" xr:uid="{BF23898D-D4BF-4C0A-8E93-2299D039FAA7}"/>
    <cellStyle name="Percent 2 3" xfId="136" xr:uid="{FCC850A8-C430-4A3F-95CB-B2C0091608E6}"/>
    <cellStyle name="Percent 3" xfId="72" xr:uid="{B561E87A-4CFE-427C-B1F7-63F48F1E7173}"/>
    <cellStyle name="Percent 4" xfId="118" xr:uid="{7D34D091-7C89-45E1-837F-9ADAF72132E6}"/>
    <cellStyle name="Percent 5" xfId="186" xr:uid="{93589B43-D278-47D1-9A3C-0BAE6992E5DA}"/>
    <cellStyle name="Percent 6" xfId="20" xr:uid="{03FEB9FB-2DD4-4EEA-A666-F48187CEE062}"/>
    <cellStyle name="Row_CategoryHeadings" xfId="73" xr:uid="{DC067A20-2703-40C5-9770-45E2A49D3395}"/>
    <cellStyle name="Source" xfId="74" xr:uid="{AF061D67-47D4-4DE0-8E46-17716A5007F4}"/>
    <cellStyle name="Source 2" xfId="137" xr:uid="{674E0C50-463C-4607-B318-1B78593651A1}"/>
    <cellStyle name="Table_Name" xfId="75" xr:uid="{7966B055-A714-4C78-8614-EAB51E0417F0}"/>
    <cellStyle name="Title 2" xfId="76" xr:uid="{BDF63BA4-1E05-47F2-90F3-F121CB8B593D}"/>
    <cellStyle name="Title 3" xfId="119" xr:uid="{59BDE534-EB78-4501-A007-9D1107C3C4CD}"/>
    <cellStyle name="Title 4" xfId="140" xr:uid="{B9D5CB63-6806-4259-8014-343461A113E7}"/>
    <cellStyle name="Total 2" xfId="77" xr:uid="{A6C9106E-D836-4B11-9B3E-B46145953C8E}"/>
    <cellStyle name="Total 3" xfId="120" xr:uid="{C1B0910F-C840-44C9-8523-E42B8A2537E0}"/>
    <cellStyle name="Total 4" xfId="155" xr:uid="{15BBD890-0339-415D-832C-2F762B024AEA}"/>
    <cellStyle name="Warning Text 2" xfId="78" xr:uid="{6C1E16D7-B47F-401C-86E0-A7D982D52150}"/>
    <cellStyle name="Warning Text 3" xfId="153" xr:uid="{6E4E0054-195E-43D9-938D-81164DBBF42D}"/>
    <cellStyle name="Warnings" xfId="79" xr:uid="{144EDB8A-63D7-4406-8727-1F360ECE97AF}"/>
    <cellStyle name="Warnings 2" xfId="138" xr:uid="{0168E0FB-0F68-4E63-B5F5-42BB18477C69}"/>
    <cellStyle name="whole number" xfId="121" xr:uid="{452A5E5D-4694-4351-A536-AF304B58DB92}"/>
    <cellStyle name="whole number 2" xfId="122" xr:uid="{1E636276-218D-4C26-AC91-3787DB26C58E}"/>
  </cellStyles>
  <dxfs count="8">
    <dxf>
      <font>
        <b/>
        <color theme="1"/>
      </font>
      <border>
        <bottom style="thin">
          <color theme="4"/>
        </bottom>
        <vertical/>
        <horizontal/>
      </border>
    </dxf>
    <dxf>
      <font>
        <b val="0"/>
        <i val="0"/>
        <sz val="8"/>
        <color theme="1"/>
        <name val="Arial"/>
        <scheme val="none"/>
      </font>
      <border>
        <left style="thin">
          <color theme="4"/>
        </left>
        <right style="thin">
          <color theme="4"/>
        </right>
        <top style="thin">
          <color theme="4"/>
        </top>
        <bottom style="thin">
          <color theme="4"/>
        </bottom>
        <vertical/>
        <horizontal/>
      </border>
    </dxf>
    <dxf>
      <font>
        <b/>
        <color theme="1"/>
      </font>
      <border>
        <bottom style="thin">
          <color theme="4"/>
        </bottom>
        <vertical/>
        <horizontal/>
      </border>
    </dxf>
    <dxf>
      <font>
        <b val="0"/>
        <i val="0"/>
        <sz val="10"/>
        <color theme="1"/>
        <name val="Arial"/>
        <scheme val="none"/>
      </font>
      <border>
        <left style="thin">
          <color theme="4"/>
        </left>
        <right style="thin">
          <color theme="4"/>
        </right>
        <top style="thin">
          <color theme="4"/>
        </top>
        <bottom style="thin">
          <color theme="4"/>
        </bottom>
        <vertical/>
        <horizontal/>
      </border>
    </dxf>
    <dxf>
      <font>
        <b/>
        <color theme="1"/>
      </font>
      <border>
        <bottom style="thin">
          <color theme="4"/>
        </bottom>
        <vertical/>
        <horizontal/>
      </border>
    </dxf>
    <dxf>
      <font>
        <color theme="1"/>
      </font>
      <border>
        <left style="thin">
          <color theme="4"/>
        </left>
        <right style="thin">
          <color theme="4"/>
        </right>
        <top style="thin">
          <color theme="4"/>
        </top>
        <bottom style="thin">
          <color theme="4"/>
        </bottom>
        <vertical/>
        <horizontal/>
      </border>
    </dxf>
    <dxf>
      <font>
        <b/>
        <color theme="1"/>
      </font>
      <border>
        <bottom style="thin">
          <color theme="4"/>
        </bottom>
        <vertical/>
        <horizontal/>
      </border>
    </dxf>
    <dxf>
      <font>
        <b val="0"/>
        <i val="0"/>
        <strike val="0"/>
        <sz val="11"/>
        <color theme="1"/>
        <name val="Arial"/>
        <scheme val="none"/>
      </font>
      <border>
        <left style="thin">
          <color theme="4"/>
        </left>
        <right style="thin">
          <color theme="4"/>
        </right>
        <top style="thin">
          <color theme="4"/>
        </top>
        <bottom style="thin">
          <color theme="4"/>
        </bottom>
        <vertical/>
        <horizontal/>
      </border>
    </dxf>
  </dxfs>
  <tableStyles count="4" defaultTableStyle="TableStyleMedium2" defaultPivotStyle="PivotStyleLight16">
    <tableStyle name="SlicerStyleLight1 2" pivot="0" table="0" count="2" xr9:uid="{5800BA9A-E729-4443-BBAF-61F3E8C458D6}">
      <tableStyleElement type="wholeTable" dxfId="7"/>
      <tableStyleElement type="headerRow" dxfId="6"/>
    </tableStyle>
    <tableStyle name="SlicerStyleLight1 3" pivot="0" table="0" count="2" xr9:uid="{BBF144D3-9C6F-4EA9-BEEC-3E2EF307B0E4}">
      <tableStyleElement type="wholeTable" dxfId="5"/>
      <tableStyleElement type="headerRow" dxfId="4"/>
    </tableStyle>
    <tableStyle name="SlicerStyleLight1 4" pivot="0" table="0" count="2" xr9:uid="{AF23C4F9-862C-4107-A32F-85BC43C8325C}">
      <tableStyleElement type="wholeTable" dxfId="3"/>
      <tableStyleElement type="headerRow" dxfId="2"/>
    </tableStyle>
    <tableStyle name="SlicerStyleLight1 5" pivot="0" table="0" count="2" xr9:uid="{06649B07-D65D-46F9-9BDD-3622E39E91FE}">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72393</xdr:colOff>
      <xdr:row>0</xdr:row>
      <xdr:rowOff>64139</xdr:rowOff>
    </xdr:from>
    <xdr:ext cx="1638303" cy="771442"/>
    <xdr:pic>
      <xdr:nvPicPr>
        <xdr:cNvPr id="2" name="Picture 1" descr="Home Office logo">
          <a:extLst>
            <a:ext uri="{FF2B5EF4-FFF2-40B4-BE49-F238E27FC236}">
              <a16:creationId xmlns:a16="http://schemas.microsoft.com/office/drawing/2014/main" id="{8FBB493A-6760-4B22-A8C6-53984D89543A}"/>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rcRect/>
        <a:stretch>
          <a:fillRect/>
        </a:stretch>
      </xdr:blipFill>
      <xdr:spPr>
        <a:xfrm>
          <a:off x="72393" y="64139"/>
          <a:ext cx="1638303" cy="771442"/>
        </a:xfrm>
        <a:prstGeom prst="rect">
          <a:avLst/>
        </a:prstGeom>
        <a:noFill/>
        <a:ln cap="flat">
          <a:noFill/>
        </a:ln>
      </xdr:spPr>
    </xdr:pic>
    <xdr:clientData/>
  </xdr:oneCellAnchor>
  <xdr:oneCellAnchor>
    <xdr:from>
      <xdr:col>0</xdr:col>
      <xdr:colOff>3895728</xdr:colOff>
      <xdr:row>0</xdr:row>
      <xdr:rowOff>36825</xdr:rowOff>
    </xdr:from>
    <xdr:ext cx="996311" cy="969648"/>
    <xdr:pic>
      <xdr:nvPicPr>
        <xdr:cNvPr id="3" name="Picture 5" descr="National statistics logo">
          <a:extLst>
            <a:ext uri="{FF2B5EF4-FFF2-40B4-BE49-F238E27FC236}">
              <a16:creationId xmlns:a16="http://schemas.microsoft.com/office/drawing/2014/main" id="{AB899C22-7820-421C-ACA1-CA962C2FB661}"/>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a:srcRect t="2588" b="8519"/>
        <a:stretch>
          <a:fillRect/>
        </a:stretch>
      </xdr:blipFill>
      <xdr:spPr>
        <a:xfrm>
          <a:off x="3895728" y="36825"/>
          <a:ext cx="996311" cy="96964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738686</xdr:colOff>
      <xdr:row>0</xdr:row>
      <xdr:rowOff>0</xdr:rowOff>
    </xdr:from>
    <xdr:ext cx="917390" cy="906051"/>
    <xdr:pic>
      <xdr:nvPicPr>
        <xdr:cNvPr id="2" name="Picture 22" descr="National statistics logo">
          <a:extLst>
            <a:ext uri="{FF2B5EF4-FFF2-40B4-BE49-F238E27FC236}">
              <a16:creationId xmlns:a16="http://schemas.microsoft.com/office/drawing/2014/main" id="{13C8E175-C6B7-47C3-906F-F82CD6C8D7ED}"/>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rcRect t="2588" b="8519"/>
        <a:stretch>
          <a:fillRect/>
        </a:stretch>
      </xdr:blipFill>
      <xdr:spPr>
        <a:xfrm>
          <a:off x="8787311" y="0"/>
          <a:ext cx="917390" cy="906051"/>
        </a:xfrm>
        <a:prstGeom prst="rect">
          <a:avLst/>
        </a:prstGeom>
        <a:noFill/>
        <a:ln cap="flat">
          <a:noFill/>
        </a:ln>
      </xdr:spPr>
    </xdr:pic>
    <xdr:clientData/>
  </xdr:oneCellAnchor>
  <xdr:oneCellAnchor>
    <xdr:from>
      <xdr:col>4</xdr:col>
      <xdr:colOff>678448</xdr:colOff>
      <xdr:row>0</xdr:row>
      <xdr:rowOff>190496</xdr:rowOff>
    </xdr:from>
    <xdr:ext cx="1113062" cy="572222"/>
    <xdr:pic>
      <xdr:nvPicPr>
        <xdr:cNvPr id="3" name="Picture 4" descr="Home Office logo">
          <a:extLst>
            <a:ext uri="{FF2B5EF4-FFF2-40B4-BE49-F238E27FC236}">
              <a16:creationId xmlns:a16="http://schemas.microsoft.com/office/drawing/2014/main" id="{4A8F58EA-E3B3-46F9-BCFA-4B794363D5E8}"/>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a:srcRect/>
        <a:stretch>
          <a:fillRect/>
        </a:stretch>
      </xdr:blipFill>
      <xdr:spPr>
        <a:xfrm>
          <a:off x="7669798" y="190496"/>
          <a:ext cx="1113062" cy="572222"/>
        </a:xfrm>
        <a:prstGeom prst="rect">
          <a:avLst/>
        </a:prstGeom>
        <a:noFill/>
        <a:ln cap="flat">
          <a:noFill/>
        </a:ln>
      </xdr:spPr>
    </xdr:pic>
    <xdr:clientData/>
  </xdr:oneCellAnchor>
</xdr:wsDr>
</file>

<file path=xl/theme/theme1.xml><?xml version="1.0" encoding="utf-8"?>
<a:theme xmlns:a="http://schemas.openxmlformats.org/drawingml/2006/main" name="Theme Test">
  <a:themeElements>
    <a:clrScheme name="Categorical colour palette">
      <a:dk1>
        <a:srgbClr val="000000"/>
      </a:dk1>
      <a:lt1>
        <a:srgbClr val="FFFFFF"/>
      </a:lt1>
      <a:dk2>
        <a:srgbClr val="000000"/>
      </a:dk2>
      <a:lt2>
        <a:srgbClr val="FFFFFF"/>
      </a:lt2>
      <a:accent1>
        <a:srgbClr val="12436D"/>
      </a:accent1>
      <a:accent2>
        <a:srgbClr val="28A197"/>
      </a:accent2>
      <a:accent3>
        <a:srgbClr val="801650"/>
      </a:accent3>
      <a:accent4>
        <a:srgbClr val="F46A25"/>
      </a:accent4>
      <a:accent5>
        <a:srgbClr val="3D3D3D"/>
      </a:accent5>
      <a:accent6>
        <a:srgbClr val="A285D1"/>
      </a:accent6>
      <a:hlink>
        <a:srgbClr val="0563C1"/>
      </a:hlink>
      <a:folHlink>
        <a:srgbClr val="954F72"/>
      </a:folHlink>
    </a:clrScheme>
    <a:fontScheme name="Arial - sans serif">
      <a:majorFont>
        <a:latin typeface="Arial Rounded MT Bold"/>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Theme Test" id="{54F1576E-FD80-4DBC-83B9-EDBDE1EC1CCC}" vid="{BDD33F6A-F392-4A01-9877-3B1E427C8F9C}"/>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fire-statistics-monitor"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search/research-and-statistics?content_store_document_type=upcoming_statistics&amp;keywords=fire&amp;level_one_taxon=&amp;organisations%5B%5D=home-office&amp;public_timestamp%5Bfrom%5D=&amp;public_timestamp%5Bto%5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mailto:stats.inclusion@gov.wales" TargetMode="External"/><Relationship Id="rId13" Type="http://schemas.openxmlformats.org/officeDocument/2006/relationships/hyperlink" Target="https://code.statisticsauthority.gov.uk/" TargetMode="External"/><Relationship Id="rId3" Type="http://schemas.openxmlformats.org/officeDocument/2006/relationships/hyperlink" Target="mailto:SFRS.PerformanceDataServices1@firescotland.gov.uk" TargetMode="External"/><Relationship Id="rId7" Type="http://schemas.openxmlformats.org/officeDocument/2006/relationships/hyperlink" Target="https://gov.wales/fire-and-rescue-incident-statistics" TargetMode="External"/><Relationship Id="rId12" Type="http://schemas.openxmlformats.org/officeDocument/2006/relationships/hyperlink" Target="https://gov.wales/fire-and-rescue-incident-statistics" TargetMode="External"/><Relationship Id="rId2" Type="http://schemas.openxmlformats.org/officeDocument/2006/relationships/hyperlink" Target="mailto:statsinclusion@wales.gsi.gov.uk" TargetMode="External"/><Relationship Id="rId1" Type="http://schemas.openxmlformats.org/officeDocument/2006/relationships/hyperlink" Target="mailto:firestatistics@homeoffice.gsi.gov.uk" TargetMode="External"/><Relationship Id="rId6" Type="http://schemas.openxmlformats.org/officeDocument/2006/relationships/hyperlink" Target="mailto:firestatistics@homeoffice.gov.uk" TargetMode="External"/><Relationship Id="rId11" Type="http://schemas.openxmlformats.org/officeDocument/2006/relationships/hyperlink" Target="https://www.firescotland.gov.uk/about-us/who-we-are/statistics/" TargetMode="External"/><Relationship Id="rId5" Type="http://schemas.openxmlformats.org/officeDocument/2006/relationships/hyperlink" Target="https://www.statisticsauthority.gov.uk/code-of-practice/" TargetMode="External"/><Relationship Id="rId10" Type="http://schemas.openxmlformats.org/officeDocument/2006/relationships/hyperlink" Target="https://www.gov.uk/government/collections/fire-statistics-monitor" TargetMode="External"/><Relationship Id="rId4" Type="http://schemas.openxmlformats.org/officeDocument/2006/relationships/hyperlink" Target="https://www.gov.uk/government/collections/fire-statistics" TargetMode="External"/><Relationship Id="rId9" Type="http://schemas.openxmlformats.org/officeDocument/2006/relationships/hyperlink" Target="mailto:National.Statistics@firescotland.gov.uk" TargetMode="External"/><Relationship Id="rId1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554F2-55BA-4624-B277-52CCFDBB852A}">
  <dimension ref="A1:K14"/>
  <sheetViews>
    <sheetView tabSelected="1" workbookViewId="0"/>
  </sheetViews>
  <sheetFormatPr defaultRowHeight="12.5" x14ac:dyDescent="0.25"/>
  <cols>
    <col min="1" max="1" width="73.9140625" style="25" customWidth="1"/>
    <col min="2" max="255" width="9.4140625" style="25" customWidth="1"/>
    <col min="256" max="256" width="2.6640625" style="25" customWidth="1"/>
    <col min="257" max="257" width="73.9140625" style="25" customWidth="1"/>
    <col min="258" max="511" width="9.4140625" style="25" customWidth="1"/>
    <col min="512" max="512" width="2.6640625" style="25" customWidth="1"/>
    <col min="513" max="513" width="73.9140625" style="25" customWidth="1"/>
    <col min="514" max="767" width="9.4140625" style="25" customWidth="1"/>
    <col min="768" max="768" width="2.6640625" style="25" customWidth="1"/>
    <col min="769" max="769" width="73.9140625" style="25" customWidth="1"/>
    <col min="770" max="1023" width="9.4140625" style="25" customWidth="1"/>
    <col min="1024" max="1024" width="2.6640625" style="25" customWidth="1"/>
    <col min="1025" max="1025" width="73.9140625" style="25" customWidth="1"/>
    <col min="1026" max="1279" width="9.4140625" style="25" customWidth="1"/>
    <col min="1280" max="1280" width="2.6640625" style="25" customWidth="1"/>
    <col min="1281" max="1281" width="73.9140625" style="25" customWidth="1"/>
    <col min="1282" max="1535" width="9.4140625" style="25" customWidth="1"/>
    <col min="1536" max="1536" width="2.6640625" style="25" customWidth="1"/>
    <col min="1537" max="1537" width="73.9140625" style="25" customWidth="1"/>
    <col min="1538" max="1791" width="9.4140625" style="25" customWidth="1"/>
    <col min="1792" max="1792" width="2.6640625" style="25" customWidth="1"/>
    <col min="1793" max="1793" width="73.9140625" style="25" customWidth="1"/>
    <col min="1794" max="2047" width="9.4140625" style="25" customWidth="1"/>
    <col min="2048" max="2048" width="2.6640625" style="25" customWidth="1"/>
    <col min="2049" max="2049" width="73.9140625" style="25" customWidth="1"/>
    <col min="2050" max="2303" width="9.4140625" style="25" customWidth="1"/>
    <col min="2304" max="2304" width="2.6640625" style="25" customWidth="1"/>
    <col min="2305" max="2305" width="73.9140625" style="25" customWidth="1"/>
    <col min="2306" max="2559" width="9.4140625" style="25" customWidth="1"/>
    <col min="2560" max="2560" width="2.6640625" style="25" customWidth="1"/>
    <col min="2561" max="2561" width="73.9140625" style="25" customWidth="1"/>
    <col min="2562" max="2815" width="9.4140625" style="25" customWidth="1"/>
    <col min="2816" max="2816" width="2.6640625" style="25" customWidth="1"/>
    <col min="2817" max="2817" width="73.9140625" style="25" customWidth="1"/>
    <col min="2818" max="3071" width="9.4140625" style="25" customWidth="1"/>
    <col min="3072" max="3072" width="2.6640625" style="25" customWidth="1"/>
    <col min="3073" max="3073" width="73.9140625" style="25" customWidth="1"/>
    <col min="3074" max="3327" width="9.4140625" style="25" customWidth="1"/>
    <col min="3328" max="3328" width="2.6640625" style="25" customWidth="1"/>
    <col min="3329" max="3329" width="73.9140625" style="25" customWidth="1"/>
    <col min="3330" max="3583" width="9.4140625" style="25" customWidth="1"/>
    <col min="3584" max="3584" width="2.6640625" style="25" customWidth="1"/>
    <col min="3585" max="3585" width="73.9140625" style="25" customWidth="1"/>
    <col min="3586" max="3839" width="9.4140625" style="25" customWidth="1"/>
    <col min="3840" max="3840" width="2.6640625" style="25" customWidth="1"/>
    <col min="3841" max="3841" width="73.9140625" style="25" customWidth="1"/>
    <col min="3842" max="4095" width="9.4140625" style="25" customWidth="1"/>
    <col min="4096" max="4096" width="2.6640625" style="25" customWidth="1"/>
    <col min="4097" max="4097" width="73.9140625" style="25" customWidth="1"/>
    <col min="4098" max="4351" width="9.4140625" style="25" customWidth="1"/>
    <col min="4352" max="4352" width="2.6640625" style="25" customWidth="1"/>
    <col min="4353" max="4353" width="73.9140625" style="25" customWidth="1"/>
    <col min="4354" max="4607" width="9.4140625" style="25" customWidth="1"/>
    <col min="4608" max="4608" width="2.6640625" style="25" customWidth="1"/>
    <col min="4609" max="4609" width="73.9140625" style="25" customWidth="1"/>
    <col min="4610" max="4863" width="9.4140625" style="25" customWidth="1"/>
    <col min="4864" max="4864" width="2.6640625" style="25" customWidth="1"/>
    <col min="4865" max="4865" width="73.9140625" style="25" customWidth="1"/>
    <col min="4866" max="5119" width="9.4140625" style="25" customWidth="1"/>
    <col min="5120" max="5120" width="2.6640625" style="25" customWidth="1"/>
    <col min="5121" max="5121" width="73.9140625" style="25" customWidth="1"/>
    <col min="5122" max="5375" width="9.4140625" style="25" customWidth="1"/>
    <col min="5376" max="5376" width="2.6640625" style="25" customWidth="1"/>
    <col min="5377" max="5377" width="73.9140625" style="25" customWidth="1"/>
    <col min="5378" max="5631" width="9.4140625" style="25" customWidth="1"/>
    <col min="5632" max="5632" width="2.6640625" style="25" customWidth="1"/>
    <col min="5633" max="5633" width="73.9140625" style="25" customWidth="1"/>
    <col min="5634" max="5887" width="9.4140625" style="25" customWidth="1"/>
    <col min="5888" max="5888" width="2.6640625" style="25" customWidth="1"/>
    <col min="5889" max="5889" width="73.9140625" style="25" customWidth="1"/>
    <col min="5890" max="6143" width="9.4140625" style="25" customWidth="1"/>
    <col min="6144" max="6144" width="2.6640625" style="25" customWidth="1"/>
    <col min="6145" max="6145" width="73.9140625" style="25" customWidth="1"/>
    <col min="6146" max="6399" width="9.4140625" style="25" customWidth="1"/>
    <col min="6400" max="6400" width="2.6640625" style="25" customWidth="1"/>
    <col min="6401" max="6401" width="73.9140625" style="25" customWidth="1"/>
    <col min="6402" max="6655" width="9.4140625" style="25" customWidth="1"/>
    <col min="6656" max="6656" width="2.6640625" style="25" customWidth="1"/>
    <col min="6657" max="6657" width="73.9140625" style="25" customWidth="1"/>
    <col min="6658" max="6911" width="9.4140625" style="25" customWidth="1"/>
    <col min="6912" max="6912" width="2.6640625" style="25" customWidth="1"/>
    <col min="6913" max="6913" width="73.9140625" style="25" customWidth="1"/>
    <col min="6914" max="7167" width="9.4140625" style="25" customWidth="1"/>
    <col min="7168" max="7168" width="2.6640625" style="25" customWidth="1"/>
    <col min="7169" max="7169" width="73.9140625" style="25" customWidth="1"/>
    <col min="7170" max="7423" width="9.4140625" style="25" customWidth="1"/>
    <col min="7424" max="7424" width="2.6640625" style="25" customWidth="1"/>
    <col min="7425" max="7425" width="73.9140625" style="25" customWidth="1"/>
    <col min="7426" max="7679" width="9.4140625" style="25" customWidth="1"/>
    <col min="7680" max="7680" width="2.6640625" style="25" customWidth="1"/>
    <col min="7681" max="7681" width="73.9140625" style="25" customWidth="1"/>
    <col min="7682" max="7935" width="9.4140625" style="25" customWidth="1"/>
    <col min="7936" max="7936" width="2.6640625" style="25" customWidth="1"/>
    <col min="7937" max="7937" width="73.9140625" style="25" customWidth="1"/>
    <col min="7938" max="8191" width="9.4140625" style="25" customWidth="1"/>
    <col min="8192" max="8192" width="2.6640625" style="25" customWidth="1"/>
    <col min="8193" max="8193" width="73.9140625" style="25" customWidth="1"/>
    <col min="8194" max="8447" width="9.4140625" style="25" customWidth="1"/>
    <col min="8448" max="8448" width="2.6640625" style="25" customWidth="1"/>
    <col min="8449" max="8449" width="73.9140625" style="25" customWidth="1"/>
    <col min="8450" max="8703" width="9.4140625" style="25" customWidth="1"/>
    <col min="8704" max="8704" width="2.6640625" style="25" customWidth="1"/>
    <col min="8705" max="8705" width="73.9140625" style="25" customWidth="1"/>
    <col min="8706" max="8959" width="9.4140625" style="25" customWidth="1"/>
    <col min="8960" max="8960" width="2.6640625" style="25" customWidth="1"/>
    <col min="8961" max="8961" width="73.9140625" style="25" customWidth="1"/>
    <col min="8962" max="9215" width="9.4140625" style="25" customWidth="1"/>
    <col min="9216" max="9216" width="2.6640625" style="25" customWidth="1"/>
    <col min="9217" max="9217" width="73.9140625" style="25" customWidth="1"/>
    <col min="9218" max="9471" width="9.4140625" style="25" customWidth="1"/>
    <col min="9472" max="9472" width="2.6640625" style="25" customWidth="1"/>
    <col min="9473" max="9473" width="73.9140625" style="25" customWidth="1"/>
    <col min="9474" max="9727" width="9.4140625" style="25" customWidth="1"/>
    <col min="9728" max="9728" width="2.6640625" style="25" customWidth="1"/>
    <col min="9729" max="9729" width="73.9140625" style="25" customWidth="1"/>
    <col min="9730" max="9983" width="9.4140625" style="25" customWidth="1"/>
    <col min="9984" max="9984" width="2.6640625" style="25" customWidth="1"/>
    <col min="9985" max="9985" width="73.9140625" style="25" customWidth="1"/>
    <col min="9986" max="10239" width="9.4140625" style="25" customWidth="1"/>
    <col min="10240" max="10240" width="2.6640625" style="25" customWidth="1"/>
    <col min="10241" max="10241" width="73.9140625" style="25" customWidth="1"/>
    <col min="10242" max="10495" width="9.4140625" style="25" customWidth="1"/>
    <col min="10496" max="10496" width="2.6640625" style="25" customWidth="1"/>
    <col min="10497" max="10497" width="73.9140625" style="25" customWidth="1"/>
    <col min="10498" max="10751" width="9.4140625" style="25" customWidth="1"/>
    <col min="10752" max="10752" width="2.6640625" style="25" customWidth="1"/>
    <col min="10753" max="10753" width="73.9140625" style="25" customWidth="1"/>
    <col min="10754" max="11007" width="9.4140625" style="25" customWidth="1"/>
    <col min="11008" max="11008" width="2.6640625" style="25" customWidth="1"/>
    <col min="11009" max="11009" width="73.9140625" style="25" customWidth="1"/>
    <col min="11010" max="11263" width="9.4140625" style="25" customWidth="1"/>
    <col min="11264" max="11264" width="2.6640625" style="25" customWidth="1"/>
    <col min="11265" max="11265" width="73.9140625" style="25" customWidth="1"/>
    <col min="11266" max="11519" width="9.4140625" style="25" customWidth="1"/>
    <col min="11520" max="11520" width="2.6640625" style="25" customWidth="1"/>
    <col min="11521" max="11521" width="73.9140625" style="25" customWidth="1"/>
    <col min="11522" max="11775" width="9.4140625" style="25" customWidth="1"/>
    <col min="11776" max="11776" width="2.6640625" style="25" customWidth="1"/>
    <col min="11777" max="11777" width="73.9140625" style="25" customWidth="1"/>
    <col min="11778" max="12031" width="9.4140625" style="25" customWidth="1"/>
    <col min="12032" max="12032" width="2.6640625" style="25" customWidth="1"/>
    <col min="12033" max="12033" width="73.9140625" style="25" customWidth="1"/>
    <col min="12034" max="12287" width="9.4140625" style="25" customWidth="1"/>
    <col min="12288" max="12288" width="2.6640625" style="25" customWidth="1"/>
    <col min="12289" max="12289" width="73.9140625" style="25" customWidth="1"/>
    <col min="12290" max="12543" width="9.4140625" style="25" customWidth="1"/>
    <col min="12544" max="12544" width="2.6640625" style="25" customWidth="1"/>
    <col min="12545" max="12545" width="73.9140625" style="25" customWidth="1"/>
    <col min="12546" max="12799" width="9.4140625" style="25" customWidth="1"/>
    <col min="12800" max="12800" width="2.6640625" style="25" customWidth="1"/>
    <col min="12801" max="12801" width="73.9140625" style="25" customWidth="1"/>
    <col min="12802" max="13055" width="9.4140625" style="25" customWidth="1"/>
    <col min="13056" max="13056" width="2.6640625" style="25" customWidth="1"/>
    <col min="13057" max="13057" width="73.9140625" style="25" customWidth="1"/>
    <col min="13058" max="13311" width="9.4140625" style="25" customWidth="1"/>
    <col min="13312" max="13312" width="2.6640625" style="25" customWidth="1"/>
    <col min="13313" max="13313" width="73.9140625" style="25" customWidth="1"/>
    <col min="13314" max="13567" width="9.4140625" style="25" customWidth="1"/>
    <col min="13568" max="13568" width="2.6640625" style="25" customWidth="1"/>
    <col min="13569" max="13569" width="73.9140625" style="25" customWidth="1"/>
    <col min="13570" max="13823" width="9.4140625" style="25" customWidth="1"/>
    <col min="13824" max="13824" width="2.6640625" style="25" customWidth="1"/>
    <col min="13825" max="13825" width="73.9140625" style="25" customWidth="1"/>
    <col min="13826" max="14079" width="9.4140625" style="25" customWidth="1"/>
    <col min="14080" max="14080" width="2.6640625" style="25" customWidth="1"/>
    <col min="14081" max="14081" width="73.9140625" style="25" customWidth="1"/>
    <col min="14082" max="14335" width="9.4140625" style="25" customWidth="1"/>
    <col min="14336" max="14336" width="2.6640625" style="25" customWidth="1"/>
    <col min="14337" max="14337" width="73.9140625" style="25" customWidth="1"/>
    <col min="14338" max="14591" width="9.4140625" style="25" customWidth="1"/>
    <col min="14592" max="14592" width="2.6640625" style="25" customWidth="1"/>
    <col min="14593" max="14593" width="73.9140625" style="25" customWidth="1"/>
    <col min="14594" max="14847" width="9.4140625" style="25" customWidth="1"/>
    <col min="14848" max="14848" width="2.6640625" style="25" customWidth="1"/>
    <col min="14849" max="14849" width="73.9140625" style="25" customWidth="1"/>
    <col min="14850" max="15103" width="9.4140625" style="25" customWidth="1"/>
    <col min="15104" max="15104" width="2.6640625" style="25" customWidth="1"/>
    <col min="15105" max="15105" width="73.9140625" style="25" customWidth="1"/>
    <col min="15106" max="15359" width="9.4140625" style="25" customWidth="1"/>
    <col min="15360" max="15360" width="2.6640625" style="25" customWidth="1"/>
    <col min="15361" max="15361" width="73.9140625" style="25" customWidth="1"/>
    <col min="15362" max="15615" width="9.4140625" style="25" customWidth="1"/>
    <col min="15616" max="15616" width="2.6640625" style="25" customWidth="1"/>
    <col min="15617" max="15617" width="73.9140625" style="25" customWidth="1"/>
    <col min="15618" max="15871" width="9.4140625" style="25" customWidth="1"/>
    <col min="15872" max="15872" width="2.6640625" style="25" customWidth="1"/>
    <col min="15873" max="15873" width="73.9140625" style="25" customWidth="1"/>
    <col min="15874" max="16127" width="9.4140625" style="25" customWidth="1"/>
    <col min="16128" max="16128" width="2.6640625" style="25" customWidth="1"/>
    <col min="16129" max="16129" width="73.9140625" style="25" customWidth="1"/>
    <col min="16130" max="16130" width="9.4140625" style="25" customWidth="1"/>
    <col min="16131" max="16384" width="8.5" style="25" customWidth="1"/>
  </cols>
  <sheetData>
    <row r="1" spans="1:11" ht="84" customHeight="1" x14ac:dyDescent="0.25"/>
    <row r="2" spans="1:11" ht="27.5" x14ac:dyDescent="0.55000000000000004">
      <c r="A2" s="26" t="s">
        <v>65</v>
      </c>
    </row>
    <row r="3" spans="1:11" ht="22.5" x14ac:dyDescent="0.25">
      <c r="A3" s="44" t="s">
        <v>109</v>
      </c>
    </row>
    <row r="4" spans="1:11" ht="45" customHeight="1" x14ac:dyDescent="0.35">
      <c r="A4" s="35" t="s">
        <v>68</v>
      </c>
      <c r="C4" s="27"/>
      <c r="K4" s="28"/>
    </row>
    <row r="5" spans="1:11" ht="32.25" customHeight="1" x14ac:dyDescent="0.35">
      <c r="A5" s="45" t="s">
        <v>102</v>
      </c>
      <c r="B5" s="29"/>
    </row>
    <row r="6" spans="1:11" ht="15.5" x14ac:dyDescent="0.35">
      <c r="A6" s="37" t="s">
        <v>66</v>
      </c>
      <c r="B6" s="29"/>
    </row>
    <row r="7" spans="1:11" ht="15.5" x14ac:dyDescent="0.35">
      <c r="A7" s="38" t="s">
        <v>95</v>
      </c>
      <c r="B7" s="15"/>
    </row>
    <row r="8" spans="1:11" ht="28.5" customHeight="1" x14ac:dyDescent="0.35">
      <c r="A8" s="46" t="s">
        <v>110</v>
      </c>
      <c r="B8" s="30"/>
    </row>
    <row r="9" spans="1:11" ht="15.5" x14ac:dyDescent="0.35">
      <c r="A9" s="46" t="s">
        <v>111</v>
      </c>
      <c r="B9" s="30"/>
    </row>
    <row r="10" spans="1:11" ht="30" customHeight="1" x14ac:dyDescent="0.35">
      <c r="A10" s="45" t="s">
        <v>112</v>
      </c>
    </row>
    <row r="11" spans="1:11" ht="15.5" x14ac:dyDescent="0.35">
      <c r="A11" s="31" t="s">
        <v>67</v>
      </c>
    </row>
    <row r="12" spans="1:11" ht="27" customHeight="1" x14ac:dyDescent="0.35">
      <c r="A12" s="34" t="s">
        <v>89</v>
      </c>
    </row>
    <row r="13" spans="1:11" ht="15.5" x14ac:dyDescent="0.35">
      <c r="A13" s="34" t="s">
        <v>90</v>
      </c>
    </row>
    <row r="14" spans="1:11" ht="15.5" x14ac:dyDescent="0.35">
      <c r="A14" s="24" t="s">
        <v>91</v>
      </c>
    </row>
  </sheetData>
  <hyperlinks>
    <hyperlink ref="A11" location="Contents!A1" display="Contents" xr:uid="{7AED8849-8E75-47A1-8E92-4E04DCB6FAAE}"/>
    <hyperlink ref="A14" r:id="rId1" display="If you find any problems, or have any feedback, relating to accessibility please email us at firestatistics@homeoffice.gov.uk" xr:uid="{2A59D413-9F9B-4C64-884D-857FE3020DF9}"/>
    <hyperlink ref="A6" r:id="rId2" xr:uid="{90981D24-938D-4889-8237-0D291D7D0718}"/>
    <hyperlink ref="A8" r:id="rId3" display="Published: 12 August 2021" xr:uid="{70785E41-A649-4D4D-89C0-1A125E0D90F5}"/>
    <hyperlink ref="A9" r:id="rId4" display="Next update: November 2023" xr:uid="{D62A4DDC-0A06-4942-B4CE-10EF4F5A335B}"/>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C6E04-C6E5-48AC-828E-617D4B55CF0D}">
  <dimension ref="A1:E24"/>
  <sheetViews>
    <sheetView workbookViewId="0"/>
  </sheetViews>
  <sheetFormatPr defaultColWidth="9.4140625" defaultRowHeight="14" x14ac:dyDescent="0.3"/>
  <cols>
    <col min="1" max="1" width="17.5" style="22" customWidth="1"/>
    <col min="2" max="2" width="67.9140625" style="20" customWidth="1"/>
    <col min="3" max="3" width="46.08203125" style="20" customWidth="1"/>
    <col min="4" max="4" width="21.83203125" style="22" customWidth="1"/>
    <col min="5" max="5" width="24.9140625" style="22" customWidth="1"/>
    <col min="6" max="6" width="9.4140625" style="22" customWidth="1"/>
    <col min="7" max="16384" width="9.4140625" style="22"/>
  </cols>
  <sheetData>
    <row r="1" spans="1:5" s="16" customFormat="1" ht="15.65" customHeight="1" x14ac:dyDescent="0.35">
      <c r="A1" s="47" t="s">
        <v>65</v>
      </c>
      <c r="B1" s="48"/>
      <c r="C1" s="48"/>
      <c r="D1" s="49"/>
      <c r="E1" s="49"/>
    </row>
    <row r="2" spans="1:5" s="16" customFormat="1" ht="21.65" customHeight="1" x14ac:dyDescent="0.35">
      <c r="A2" s="50" t="s">
        <v>113</v>
      </c>
      <c r="B2" s="51"/>
      <c r="C2" s="48"/>
      <c r="D2" s="49"/>
      <c r="E2" s="49"/>
    </row>
    <row r="3" spans="1:5" s="17" customFormat="1" ht="18" customHeight="1" x14ac:dyDescent="0.35">
      <c r="A3" s="52" t="s">
        <v>69</v>
      </c>
      <c r="B3" s="52"/>
      <c r="C3" s="52"/>
      <c r="D3" s="53"/>
      <c r="E3" s="53"/>
    </row>
    <row r="4" spans="1:5" s="17" customFormat="1" ht="15.75" customHeight="1" x14ac:dyDescent="0.35">
      <c r="A4" s="54" t="s">
        <v>70</v>
      </c>
      <c r="B4" s="55"/>
      <c r="C4" s="55"/>
      <c r="D4" s="53"/>
      <c r="E4" s="53"/>
    </row>
    <row r="5" spans="1:5" s="18" customFormat="1" ht="31" x14ac:dyDescent="0.35">
      <c r="A5" s="56" t="s">
        <v>71</v>
      </c>
      <c r="B5" s="56" t="s">
        <v>72</v>
      </c>
      <c r="C5" s="56" t="s">
        <v>84</v>
      </c>
      <c r="D5" s="56" t="s">
        <v>73</v>
      </c>
      <c r="E5" s="57" t="s">
        <v>134</v>
      </c>
    </row>
    <row r="6" spans="1:5" s="19" customFormat="1" ht="46.5" x14ac:dyDescent="0.25">
      <c r="A6" s="58" t="s">
        <v>96</v>
      </c>
      <c r="B6" s="59" t="s">
        <v>77</v>
      </c>
      <c r="C6" s="59" t="s">
        <v>85</v>
      </c>
      <c r="D6" s="60" t="s">
        <v>114</v>
      </c>
      <c r="E6" s="61" t="s">
        <v>74</v>
      </c>
    </row>
    <row r="7" spans="1:5" s="19" customFormat="1" ht="15.5" x14ac:dyDescent="0.35">
      <c r="A7" s="58" t="s">
        <v>118</v>
      </c>
      <c r="B7" s="62" t="s">
        <v>83</v>
      </c>
      <c r="C7" s="62" t="s">
        <v>86</v>
      </c>
      <c r="D7" s="60" t="s">
        <v>115</v>
      </c>
      <c r="E7" s="61" t="s">
        <v>74</v>
      </c>
    </row>
    <row r="8" spans="1:5" s="18" customFormat="1" ht="62" x14ac:dyDescent="0.35">
      <c r="A8" s="58" t="s">
        <v>75</v>
      </c>
      <c r="B8" s="59" t="s">
        <v>76</v>
      </c>
      <c r="C8" s="59" t="s">
        <v>87</v>
      </c>
      <c r="D8" s="60" t="s">
        <v>116</v>
      </c>
      <c r="E8" s="61" t="s">
        <v>74</v>
      </c>
    </row>
    <row r="9" spans="1:5" s="18" customFormat="1" ht="14.5" x14ac:dyDescent="0.35">
      <c r="A9" s="22"/>
      <c r="B9" s="20"/>
      <c r="C9" s="20"/>
      <c r="D9" s="21"/>
      <c r="E9" s="22"/>
    </row>
    <row r="10" spans="1:5" s="18" customFormat="1" ht="14.5" x14ac:dyDescent="0.35">
      <c r="A10" s="22"/>
      <c r="B10" s="20"/>
      <c r="C10" s="20"/>
      <c r="D10" s="21"/>
      <c r="E10" s="22"/>
    </row>
    <row r="11" spans="1:5" s="18" customFormat="1" ht="14.5" x14ac:dyDescent="0.35">
      <c r="A11" s="22"/>
      <c r="B11" s="20"/>
      <c r="C11" s="20"/>
      <c r="D11" s="21"/>
      <c r="E11" s="22"/>
    </row>
    <row r="12" spans="1:5" s="18" customFormat="1" ht="14.5" x14ac:dyDescent="0.35">
      <c r="A12" s="22"/>
      <c r="B12" s="20"/>
      <c r="C12" s="20"/>
      <c r="D12" s="21"/>
      <c r="E12" s="22"/>
    </row>
    <row r="13" spans="1:5" s="18" customFormat="1" ht="14.5" x14ac:dyDescent="0.35">
      <c r="A13" s="22"/>
      <c r="B13" s="20"/>
      <c r="C13" s="20"/>
      <c r="D13" s="21"/>
      <c r="E13" s="22"/>
    </row>
    <row r="14" spans="1:5" s="18" customFormat="1" ht="14.5" x14ac:dyDescent="0.35">
      <c r="A14" s="22"/>
      <c r="B14" s="20"/>
      <c r="C14" s="20"/>
      <c r="D14" s="21"/>
      <c r="E14" s="22"/>
    </row>
    <row r="15" spans="1:5" s="18" customFormat="1" ht="14.5" x14ac:dyDescent="0.35">
      <c r="A15" s="22"/>
      <c r="B15" s="20"/>
      <c r="C15" s="20"/>
      <c r="D15" s="21"/>
      <c r="E15" s="22"/>
    </row>
    <row r="16" spans="1:5" s="18" customFormat="1" ht="14.5" x14ac:dyDescent="0.35">
      <c r="A16" s="22"/>
      <c r="B16" s="20"/>
      <c r="C16" s="20"/>
      <c r="D16" s="21"/>
      <c r="E16" s="22"/>
    </row>
    <row r="17" spans="1:5" s="18" customFormat="1" ht="14.5" x14ac:dyDescent="0.35">
      <c r="A17" s="22"/>
      <c r="B17" s="20"/>
      <c r="C17" s="20"/>
      <c r="D17" s="21"/>
      <c r="E17" s="22"/>
    </row>
    <row r="18" spans="1:5" s="18" customFormat="1" ht="14.5" x14ac:dyDescent="0.35">
      <c r="A18" s="22"/>
      <c r="B18" s="20"/>
      <c r="C18" s="20"/>
      <c r="D18" s="21"/>
      <c r="E18" s="22"/>
    </row>
    <row r="19" spans="1:5" s="18" customFormat="1" ht="14.5" x14ac:dyDescent="0.35">
      <c r="A19" s="22"/>
      <c r="B19" s="20"/>
      <c r="C19" s="20"/>
      <c r="D19" s="21"/>
      <c r="E19" s="22"/>
    </row>
    <row r="20" spans="1:5" s="18" customFormat="1" ht="14.5" x14ac:dyDescent="0.35">
      <c r="A20" s="22"/>
      <c r="B20" s="20"/>
      <c r="C20" s="20"/>
      <c r="D20" s="21"/>
      <c r="E20" s="22"/>
    </row>
    <row r="21" spans="1:5" s="18" customFormat="1" ht="14.5" x14ac:dyDescent="0.35">
      <c r="B21" s="20"/>
      <c r="C21" s="20"/>
      <c r="D21" s="21"/>
      <c r="E21" s="22"/>
    </row>
    <row r="22" spans="1:5" s="18" customFormat="1" ht="14.5" x14ac:dyDescent="0.35">
      <c r="B22" s="20"/>
      <c r="C22" s="20"/>
      <c r="D22" s="21"/>
      <c r="E22" s="22"/>
    </row>
    <row r="23" spans="1:5" s="18" customFormat="1" ht="14.5" x14ac:dyDescent="0.35">
      <c r="B23" s="20"/>
      <c r="C23" s="20"/>
      <c r="D23" s="21"/>
      <c r="E23" s="22"/>
    </row>
    <row r="24" spans="1:5" s="18" customFormat="1" ht="14.5" x14ac:dyDescent="0.35">
      <c r="B24" s="20"/>
      <c r="C24" s="20"/>
      <c r="D24" s="21"/>
      <c r="E24" s="22"/>
    </row>
  </sheetData>
  <hyperlinks>
    <hyperlink ref="A4" location="Cover_sheet!A1" display="Cover sheet" xr:uid="{DF91628B-B802-4F57-BAAC-9E90CA4493E0}"/>
    <hyperlink ref="A6" location="FIRE0103!A1" display="Fire0103" xr:uid="{186A3AC0-0AC9-40E7-9B80-FC5BDF90BEDD}"/>
    <hyperlink ref="A8" location="'Data - population'!A1" display="Data - population" xr:uid="{0C9A0606-0EBD-44E9-AEDA-5E5DE0D16CFE}"/>
    <hyperlink ref="A7" location="'Data - fires'!A1" display="Data - fires" xr:uid="{C726CE73-6C4E-4B84-85A9-A8BE41788E08}"/>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30648-C307-4442-88FE-75509B650C8B}">
  <dimension ref="A1:D208"/>
  <sheetViews>
    <sheetView workbookViewId="0"/>
  </sheetViews>
  <sheetFormatPr defaultColWidth="9.08203125" defaultRowHeight="14" x14ac:dyDescent="0.3"/>
  <cols>
    <col min="1" max="4" width="18.6640625" style="36" customWidth="1"/>
    <col min="5" max="16384" width="9.08203125" style="36"/>
  </cols>
  <sheetData>
    <row r="1" spans="1:4" s="33" customFormat="1" ht="15.5" x14ac:dyDescent="0.3">
      <c r="A1" s="66" t="s">
        <v>93</v>
      </c>
      <c r="B1" s="66" t="s">
        <v>0</v>
      </c>
      <c r="C1" s="66" t="s">
        <v>94</v>
      </c>
      <c r="D1" s="67" t="s">
        <v>97</v>
      </c>
    </row>
    <row r="2" spans="1:4" ht="15.5" x14ac:dyDescent="0.3">
      <c r="A2" s="63" t="s">
        <v>3</v>
      </c>
      <c r="B2" s="63" t="s">
        <v>14</v>
      </c>
      <c r="C2" s="63" t="s">
        <v>105</v>
      </c>
      <c r="D2" s="64">
        <v>136163</v>
      </c>
    </row>
    <row r="3" spans="1:4" ht="15.5" x14ac:dyDescent="0.3">
      <c r="A3" s="63" t="s">
        <v>3</v>
      </c>
      <c r="B3" s="63" t="s">
        <v>14</v>
      </c>
      <c r="C3" s="63" t="s">
        <v>106</v>
      </c>
      <c r="D3" s="64">
        <v>92248</v>
      </c>
    </row>
    <row r="4" spans="1:4" ht="15.5" x14ac:dyDescent="0.3">
      <c r="A4" s="63" t="s">
        <v>3</v>
      </c>
      <c r="B4" s="63" t="s">
        <v>15</v>
      </c>
      <c r="C4" s="63" t="s">
        <v>105</v>
      </c>
      <c r="D4" s="64">
        <v>136955</v>
      </c>
    </row>
    <row r="5" spans="1:4" ht="15.5" x14ac:dyDescent="0.3">
      <c r="A5" s="63" t="s">
        <v>3</v>
      </c>
      <c r="B5" s="63" t="s">
        <v>15</v>
      </c>
      <c r="C5" s="63" t="s">
        <v>106</v>
      </c>
      <c r="D5" s="64">
        <v>86982</v>
      </c>
    </row>
    <row r="6" spans="1:4" ht="15.5" x14ac:dyDescent="0.3">
      <c r="A6" s="63" t="s">
        <v>3</v>
      </c>
      <c r="B6" s="63" t="s">
        <v>16</v>
      </c>
      <c r="C6" s="63" t="s">
        <v>105</v>
      </c>
      <c r="D6" s="64">
        <v>79749</v>
      </c>
    </row>
    <row r="7" spans="1:4" ht="15.5" x14ac:dyDescent="0.3">
      <c r="A7" s="63" t="s">
        <v>3</v>
      </c>
      <c r="B7" s="63" t="s">
        <v>16</v>
      </c>
      <c r="C7" s="63" t="s">
        <v>106</v>
      </c>
      <c r="D7" s="64">
        <v>74715</v>
      </c>
    </row>
    <row r="8" spans="1:4" ht="15.5" x14ac:dyDescent="0.3">
      <c r="A8" s="63" t="s">
        <v>3</v>
      </c>
      <c r="B8" s="63" t="s">
        <v>17</v>
      </c>
      <c r="C8" s="63" t="s">
        <v>105</v>
      </c>
      <c r="D8" s="64">
        <v>98120</v>
      </c>
    </row>
    <row r="9" spans="1:4" ht="15.5" x14ac:dyDescent="0.3">
      <c r="A9" s="63" t="s">
        <v>3</v>
      </c>
      <c r="B9" s="63" t="s">
        <v>17</v>
      </c>
      <c r="C9" s="63" t="s">
        <v>106</v>
      </c>
      <c r="D9" s="64">
        <v>73235</v>
      </c>
    </row>
    <row r="10" spans="1:4" ht="15.5" x14ac:dyDescent="0.3">
      <c r="A10" s="63" t="s">
        <v>3</v>
      </c>
      <c r="B10" s="63" t="s">
        <v>18</v>
      </c>
      <c r="C10" s="63" t="s">
        <v>105</v>
      </c>
      <c r="D10" s="64">
        <v>83939</v>
      </c>
    </row>
    <row r="11" spans="1:4" ht="15.5" x14ac:dyDescent="0.3">
      <c r="A11" s="63" t="s">
        <v>3</v>
      </c>
      <c r="B11" s="63" t="s">
        <v>18</v>
      </c>
      <c r="C11" s="63" t="s">
        <v>106</v>
      </c>
      <c r="D11" s="64">
        <v>71125</v>
      </c>
    </row>
    <row r="12" spans="1:4" ht="15.5" x14ac:dyDescent="0.3">
      <c r="A12" s="63" t="s">
        <v>3</v>
      </c>
      <c r="B12" s="63" t="s">
        <v>19</v>
      </c>
      <c r="C12" s="63" t="s">
        <v>105</v>
      </c>
      <c r="D12" s="64">
        <v>88803</v>
      </c>
    </row>
    <row r="13" spans="1:4" ht="15.5" x14ac:dyDescent="0.3">
      <c r="A13" s="63" t="s">
        <v>3</v>
      </c>
      <c r="B13" s="63" t="s">
        <v>19</v>
      </c>
      <c r="C13" s="63" t="s">
        <v>106</v>
      </c>
      <c r="D13" s="64">
        <v>73488</v>
      </c>
    </row>
    <row r="14" spans="1:4" ht="15.5" x14ac:dyDescent="0.3">
      <c r="A14" s="63" t="s">
        <v>3</v>
      </c>
      <c r="B14" s="63" t="s">
        <v>20</v>
      </c>
      <c r="C14" s="63" t="s">
        <v>105</v>
      </c>
      <c r="D14" s="64">
        <v>87114</v>
      </c>
    </row>
    <row r="15" spans="1:4" ht="15.5" x14ac:dyDescent="0.3">
      <c r="A15" s="63" t="s">
        <v>3</v>
      </c>
      <c r="B15" s="63" t="s">
        <v>20</v>
      </c>
      <c r="C15" s="63" t="s">
        <v>106</v>
      </c>
      <c r="D15" s="64">
        <v>74959</v>
      </c>
    </row>
    <row r="16" spans="1:4" ht="15.5" x14ac:dyDescent="0.3">
      <c r="A16" s="63" t="s">
        <v>3</v>
      </c>
      <c r="B16" s="63" t="s">
        <v>21</v>
      </c>
      <c r="C16" s="63" t="s">
        <v>105</v>
      </c>
      <c r="D16" s="64">
        <v>93105</v>
      </c>
    </row>
    <row r="17" spans="1:4" ht="15.5" x14ac:dyDescent="0.3">
      <c r="A17" s="63" t="s">
        <v>3</v>
      </c>
      <c r="B17" s="63" t="s">
        <v>21</v>
      </c>
      <c r="C17" s="63" t="s">
        <v>106</v>
      </c>
      <c r="D17" s="64">
        <v>74291</v>
      </c>
    </row>
    <row r="18" spans="1:4" ht="15.5" x14ac:dyDescent="0.3">
      <c r="A18" s="63" t="s">
        <v>3</v>
      </c>
      <c r="B18" s="63" t="s">
        <v>63</v>
      </c>
      <c r="C18" s="63" t="s">
        <v>105</v>
      </c>
      <c r="D18" s="64">
        <v>109661</v>
      </c>
    </row>
    <row r="19" spans="1:4" ht="15.5" x14ac:dyDescent="0.3">
      <c r="A19" s="63" t="s">
        <v>3</v>
      </c>
      <c r="B19" s="63" t="s">
        <v>63</v>
      </c>
      <c r="C19" s="63" t="s">
        <v>106</v>
      </c>
      <c r="D19" s="64">
        <v>73300</v>
      </c>
    </row>
    <row r="20" spans="1:4" ht="15.5" x14ac:dyDescent="0.3">
      <c r="A20" s="63" t="s">
        <v>3</v>
      </c>
      <c r="B20" s="63" t="s">
        <v>64</v>
      </c>
      <c r="C20" s="63" t="s">
        <v>105</v>
      </c>
      <c r="D20" s="64">
        <v>85409</v>
      </c>
    </row>
    <row r="21" spans="1:4" ht="15.5" x14ac:dyDescent="0.3">
      <c r="A21" s="63" t="s">
        <v>3</v>
      </c>
      <c r="B21" s="63" t="s">
        <v>64</v>
      </c>
      <c r="C21" s="63" t="s">
        <v>106</v>
      </c>
      <c r="D21" s="64">
        <v>68781</v>
      </c>
    </row>
    <row r="22" spans="1:4" ht="15.5" x14ac:dyDescent="0.3">
      <c r="A22" s="63" t="s">
        <v>3</v>
      </c>
      <c r="B22" s="63" t="s">
        <v>92</v>
      </c>
      <c r="C22" s="63" t="s">
        <v>105</v>
      </c>
      <c r="D22" s="64">
        <v>89191</v>
      </c>
    </row>
    <row r="23" spans="1:4" ht="15.5" x14ac:dyDescent="0.3">
      <c r="A23" s="63" t="s">
        <v>3</v>
      </c>
      <c r="B23" s="63" t="s">
        <v>92</v>
      </c>
      <c r="C23" s="63" t="s">
        <v>106</v>
      </c>
      <c r="D23" s="64">
        <v>61922</v>
      </c>
    </row>
    <row r="24" spans="1:4" ht="15.5" x14ac:dyDescent="0.3">
      <c r="A24" s="63" t="s">
        <v>3</v>
      </c>
      <c r="B24" s="63" t="s">
        <v>103</v>
      </c>
      <c r="C24" s="63" t="s">
        <v>105</v>
      </c>
      <c r="D24" s="64">
        <v>89151</v>
      </c>
    </row>
    <row r="25" spans="1:4" ht="15.5" x14ac:dyDescent="0.3">
      <c r="A25" s="63" t="s">
        <v>3</v>
      </c>
      <c r="B25" s="63" t="s">
        <v>103</v>
      </c>
      <c r="C25" s="63" t="s">
        <v>106</v>
      </c>
      <c r="D25" s="64">
        <v>63507</v>
      </c>
    </row>
    <row r="26" spans="1:4" ht="15.5" x14ac:dyDescent="0.3">
      <c r="A26" s="63" t="s">
        <v>3</v>
      </c>
      <c r="B26" s="63" t="s">
        <v>104</v>
      </c>
      <c r="C26" s="63" t="s">
        <v>105</v>
      </c>
      <c r="D26" s="64">
        <v>112057</v>
      </c>
    </row>
    <row r="27" spans="1:4" ht="15.5" x14ac:dyDescent="0.3">
      <c r="A27" s="63" t="s">
        <v>3</v>
      </c>
      <c r="B27" s="63" t="s">
        <v>104</v>
      </c>
      <c r="C27" s="63" t="s">
        <v>106</v>
      </c>
      <c r="D27" s="64">
        <v>66782</v>
      </c>
    </row>
    <row r="28" spans="1:4" ht="15.5" x14ac:dyDescent="0.3">
      <c r="A28" s="63" t="s">
        <v>3</v>
      </c>
      <c r="B28" s="63" t="s">
        <v>107</v>
      </c>
      <c r="C28" s="63" t="s">
        <v>105</v>
      </c>
      <c r="D28" s="64">
        <v>64109</v>
      </c>
    </row>
    <row r="29" spans="1:4" ht="15.5" x14ac:dyDescent="0.3">
      <c r="A29" s="63" t="s">
        <v>3</v>
      </c>
      <c r="B29" s="63" t="s">
        <v>107</v>
      </c>
      <c r="C29" s="63" t="s">
        <v>106</v>
      </c>
      <c r="D29" s="64">
        <v>47847</v>
      </c>
    </row>
    <row r="30" spans="1:4" ht="15.5" x14ac:dyDescent="0.3">
      <c r="A30" s="63" t="s">
        <v>3</v>
      </c>
      <c r="B30" s="63" t="s">
        <v>31</v>
      </c>
      <c r="C30" s="63" t="s">
        <v>106</v>
      </c>
      <c r="D30" s="64">
        <v>115176</v>
      </c>
    </row>
    <row r="31" spans="1:4" ht="15.5" x14ac:dyDescent="0.3">
      <c r="A31" s="63" t="s">
        <v>3</v>
      </c>
      <c r="B31" s="63" t="s">
        <v>32</v>
      </c>
      <c r="C31" s="63" t="s">
        <v>106</v>
      </c>
      <c r="D31" s="64">
        <v>118071</v>
      </c>
    </row>
    <row r="32" spans="1:4" ht="15.5" x14ac:dyDescent="0.3">
      <c r="A32" s="63" t="s">
        <v>3</v>
      </c>
      <c r="B32" s="63" t="s">
        <v>33</v>
      </c>
      <c r="C32" s="63" t="s">
        <v>106</v>
      </c>
      <c r="D32" s="64">
        <v>123351</v>
      </c>
    </row>
    <row r="33" spans="1:4" ht="15.5" x14ac:dyDescent="0.3">
      <c r="A33" s="63" t="s">
        <v>3</v>
      </c>
      <c r="B33" s="63" t="s">
        <v>34</v>
      </c>
      <c r="C33" s="63" t="s">
        <v>106</v>
      </c>
      <c r="D33" s="64">
        <v>131944</v>
      </c>
    </row>
    <row r="34" spans="1:4" ht="15.5" x14ac:dyDescent="0.3">
      <c r="A34" s="63" t="s">
        <v>3</v>
      </c>
      <c r="B34" s="63" t="s">
        <v>35</v>
      </c>
      <c r="C34" s="63" t="s">
        <v>106</v>
      </c>
      <c r="D34" s="64">
        <v>132517</v>
      </c>
    </row>
    <row r="35" spans="1:4" ht="15.5" x14ac:dyDescent="0.3">
      <c r="A35" s="63" t="s">
        <v>3</v>
      </c>
      <c r="B35" s="63" t="s">
        <v>36</v>
      </c>
      <c r="C35" s="63" t="s">
        <v>106</v>
      </c>
      <c r="D35" s="64">
        <v>135199</v>
      </c>
    </row>
    <row r="36" spans="1:4" ht="15.5" x14ac:dyDescent="0.3">
      <c r="A36" s="63" t="s">
        <v>3</v>
      </c>
      <c r="B36" s="63" t="s">
        <v>37</v>
      </c>
      <c r="C36" s="63" t="s">
        <v>106</v>
      </c>
      <c r="D36" s="64">
        <v>133551</v>
      </c>
    </row>
    <row r="37" spans="1:4" ht="15.5" x14ac:dyDescent="0.3">
      <c r="A37" s="63" t="s">
        <v>3</v>
      </c>
      <c r="B37" s="63" t="s">
        <v>38</v>
      </c>
      <c r="C37" s="63" t="s">
        <v>106</v>
      </c>
      <c r="D37" s="64">
        <v>135655</v>
      </c>
    </row>
    <row r="38" spans="1:4" ht="15.5" x14ac:dyDescent="0.3">
      <c r="A38" s="63" t="s">
        <v>3</v>
      </c>
      <c r="B38" s="63" t="s">
        <v>39</v>
      </c>
      <c r="C38" s="63" t="s">
        <v>106</v>
      </c>
      <c r="D38" s="64">
        <v>145260</v>
      </c>
    </row>
    <row r="39" spans="1:4" ht="15.5" x14ac:dyDescent="0.3">
      <c r="A39" s="63" t="s">
        <v>3</v>
      </c>
      <c r="B39" s="63" t="s">
        <v>48</v>
      </c>
      <c r="C39" s="63" t="s">
        <v>106</v>
      </c>
      <c r="D39" s="64">
        <v>148670</v>
      </c>
    </row>
    <row r="40" spans="1:4" ht="15.5" x14ac:dyDescent="0.3">
      <c r="A40" s="63" t="s">
        <v>3</v>
      </c>
      <c r="B40" s="63" t="s">
        <v>49</v>
      </c>
      <c r="C40" s="63" t="s">
        <v>106</v>
      </c>
      <c r="D40" s="64">
        <v>158857</v>
      </c>
    </row>
    <row r="41" spans="1:4" ht="15.5" x14ac:dyDescent="0.3">
      <c r="A41" s="63" t="s">
        <v>3</v>
      </c>
      <c r="B41" s="63" t="s">
        <v>50</v>
      </c>
      <c r="C41" s="63" t="s">
        <v>106</v>
      </c>
      <c r="D41" s="64">
        <v>163719</v>
      </c>
    </row>
    <row r="42" spans="1:4" ht="15.5" x14ac:dyDescent="0.3">
      <c r="A42" s="63" t="s">
        <v>3</v>
      </c>
      <c r="B42" s="63" t="s">
        <v>51</v>
      </c>
      <c r="C42" s="63" t="s">
        <v>106</v>
      </c>
      <c r="D42" s="64">
        <v>157873</v>
      </c>
    </row>
    <row r="43" spans="1:4" ht="15.5" x14ac:dyDescent="0.3">
      <c r="A43" s="63" t="s">
        <v>3</v>
      </c>
      <c r="B43" s="63" t="s">
        <v>24</v>
      </c>
      <c r="C43" s="63" t="s">
        <v>106</v>
      </c>
      <c r="D43" s="64">
        <v>156245</v>
      </c>
    </row>
    <row r="44" spans="1:4" ht="15.5" x14ac:dyDescent="0.3">
      <c r="A44" s="63" t="s">
        <v>3</v>
      </c>
      <c r="B44" s="63" t="s">
        <v>25</v>
      </c>
      <c r="C44" s="63" t="s">
        <v>105</v>
      </c>
      <c r="D44" s="64">
        <v>321676</v>
      </c>
    </row>
    <row r="45" spans="1:4" ht="15.5" x14ac:dyDescent="0.3">
      <c r="A45" s="63" t="s">
        <v>3</v>
      </c>
      <c r="B45" s="63" t="s">
        <v>25</v>
      </c>
      <c r="C45" s="63" t="s">
        <v>106</v>
      </c>
      <c r="D45" s="64">
        <v>165924</v>
      </c>
    </row>
    <row r="46" spans="1:4" ht="15.5" x14ac:dyDescent="0.3">
      <c r="A46" s="63" t="s">
        <v>3</v>
      </c>
      <c r="B46" s="63" t="s">
        <v>26</v>
      </c>
      <c r="C46" s="63" t="s">
        <v>105</v>
      </c>
      <c r="D46" s="64">
        <v>245996</v>
      </c>
    </row>
    <row r="47" spans="1:4" ht="15.5" x14ac:dyDescent="0.3">
      <c r="A47" s="63" t="s">
        <v>3</v>
      </c>
      <c r="B47" s="63" t="s">
        <v>26</v>
      </c>
      <c r="C47" s="63" t="s">
        <v>106</v>
      </c>
      <c r="D47" s="64">
        <v>168004</v>
      </c>
    </row>
    <row r="48" spans="1:4" ht="15.5" x14ac:dyDescent="0.3">
      <c r="A48" s="63" t="s">
        <v>3</v>
      </c>
      <c r="B48" s="63" t="s">
        <v>27</v>
      </c>
      <c r="C48" s="63" t="s">
        <v>105</v>
      </c>
      <c r="D48" s="64">
        <v>197695</v>
      </c>
    </row>
    <row r="49" spans="1:4" ht="15.5" x14ac:dyDescent="0.3">
      <c r="A49" s="63" t="s">
        <v>3</v>
      </c>
      <c r="B49" s="63" t="s">
        <v>27</v>
      </c>
      <c r="C49" s="63" t="s">
        <v>106</v>
      </c>
      <c r="D49" s="64">
        <v>164605</v>
      </c>
    </row>
    <row r="50" spans="1:4" ht="15.5" x14ac:dyDescent="0.3">
      <c r="A50" s="63" t="s">
        <v>3</v>
      </c>
      <c r="B50" s="63" t="s">
        <v>28</v>
      </c>
      <c r="C50" s="63" t="s">
        <v>105</v>
      </c>
      <c r="D50" s="64">
        <v>150645</v>
      </c>
    </row>
    <row r="51" spans="1:4" ht="15.5" x14ac:dyDescent="0.3">
      <c r="A51" s="63" t="s">
        <v>3</v>
      </c>
      <c r="B51" s="63" t="s">
        <v>28</v>
      </c>
      <c r="C51" s="63" t="s">
        <v>106</v>
      </c>
      <c r="D51" s="64">
        <v>165155</v>
      </c>
    </row>
    <row r="52" spans="1:4" ht="15.5" x14ac:dyDescent="0.3">
      <c r="A52" s="63" t="s">
        <v>3</v>
      </c>
      <c r="B52" s="63" t="s">
        <v>2</v>
      </c>
      <c r="C52" s="63" t="s">
        <v>105</v>
      </c>
      <c r="D52" s="64">
        <v>203457</v>
      </c>
    </row>
    <row r="53" spans="1:4" ht="15.5" x14ac:dyDescent="0.3">
      <c r="A53" s="63" t="s">
        <v>3</v>
      </c>
      <c r="B53" s="63" t="s">
        <v>2</v>
      </c>
      <c r="C53" s="63" t="s">
        <v>106</v>
      </c>
      <c r="D53" s="64">
        <v>182570</v>
      </c>
    </row>
    <row r="54" spans="1:4" ht="15.5" x14ac:dyDescent="0.3">
      <c r="A54" s="63" t="s">
        <v>3</v>
      </c>
      <c r="B54" s="63" t="s">
        <v>4</v>
      </c>
      <c r="C54" s="63" t="s">
        <v>105</v>
      </c>
      <c r="D54" s="64">
        <v>181958</v>
      </c>
    </row>
    <row r="55" spans="1:4" ht="15.5" x14ac:dyDescent="0.3">
      <c r="A55" s="63" t="s">
        <v>3</v>
      </c>
      <c r="B55" s="63" t="s">
        <v>4</v>
      </c>
      <c r="C55" s="63" t="s">
        <v>106</v>
      </c>
      <c r="D55" s="64">
        <v>177301</v>
      </c>
    </row>
    <row r="56" spans="1:4" ht="15.5" x14ac:dyDescent="0.3">
      <c r="A56" s="63" t="s">
        <v>3</v>
      </c>
      <c r="B56" s="63" t="s">
        <v>5</v>
      </c>
      <c r="C56" s="63" t="s">
        <v>105</v>
      </c>
      <c r="D56" s="64">
        <v>242770</v>
      </c>
    </row>
    <row r="57" spans="1:4" ht="15.5" x14ac:dyDescent="0.3">
      <c r="A57" s="63" t="s">
        <v>3</v>
      </c>
      <c r="B57" s="63" t="s">
        <v>5</v>
      </c>
      <c r="C57" s="63" t="s">
        <v>106</v>
      </c>
      <c r="D57" s="64">
        <v>189068</v>
      </c>
    </row>
    <row r="58" spans="1:4" ht="15.5" x14ac:dyDescent="0.3">
      <c r="A58" s="63" t="s">
        <v>3</v>
      </c>
      <c r="B58" s="63" t="s">
        <v>6</v>
      </c>
      <c r="C58" s="63" t="s">
        <v>105</v>
      </c>
      <c r="D58" s="64">
        <v>239036</v>
      </c>
    </row>
    <row r="59" spans="1:4" ht="15.5" x14ac:dyDescent="0.3">
      <c r="A59" s="63" t="s">
        <v>3</v>
      </c>
      <c r="B59" s="63" t="s">
        <v>6</v>
      </c>
      <c r="C59" s="63" t="s">
        <v>106</v>
      </c>
      <c r="D59" s="64">
        <v>173455</v>
      </c>
    </row>
    <row r="60" spans="1:4" ht="15.5" x14ac:dyDescent="0.3">
      <c r="A60" s="63" t="s">
        <v>3</v>
      </c>
      <c r="B60" s="63" t="s">
        <v>7</v>
      </c>
      <c r="C60" s="63" t="s">
        <v>105</v>
      </c>
      <c r="D60" s="64">
        <v>301179</v>
      </c>
    </row>
    <row r="61" spans="1:4" ht="15.5" x14ac:dyDescent="0.3">
      <c r="A61" s="63" t="s">
        <v>3</v>
      </c>
      <c r="B61" s="63" t="s">
        <v>7</v>
      </c>
      <c r="C61" s="63" t="s">
        <v>106</v>
      </c>
      <c r="D61" s="64">
        <v>172384</v>
      </c>
    </row>
    <row r="62" spans="1:4" ht="15.5" x14ac:dyDescent="0.3">
      <c r="A62" s="63" t="s">
        <v>3</v>
      </c>
      <c r="B62" s="63" t="s">
        <v>8</v>
      </c>
      <c r="C62" s="63" t="s">
        <v>105</v>
      </c>
      <c r="D62" s="64">
        <v>194744</v>
      </c>
    </row>
    <row r="63" spans="1:4" ht="15.5" x14ac:dyDescent="0.3">
      <c r="A63" s="63" t="s">
        <v>3</v>
      </c>
      <c r="B63" s="63" t="s">
        <v>8</v>
      </c>
      <c r="C63" s="63" t="s">
        <v>106</v>
      </c>
      <c r="D63" s="64">
        <v>147224</v>
      </c>
    </row>
    <row r="64" spans="1:4" ht="15.5" x14ac:dyDescent="0.3">
      <c r="A64" s="63" t="s">
        <v>3</v>
      </c>
      <c r="B64" s="63" t="s">
        <v>9</v>
      </c>
      <c r="C64" s="63" t="s">
        <v>105</v>
      </c>
      <c r="D64" s="64">
        <v>198381</v>
      </c>
    </row>
    <row r="65" spans="1:4" ht="15.5" x14ac:dyDescent="0.3">
      <c r="A65" s="63" t="s">
        <v>3</v>
      </c>
      <c r="B65" s="63" t="s">
        <v>9</v>
      </c>
      <c r="C65" s="63" t="s">
        <v>106</v>
      </c>
      <c r="D65" s="64">
        <v>137726</v>
      </c>
    </row>
    <row r="66" spans="1:4" ht="15.5" x14ac:dyDescent="0.3">
      <c r="A66" s="63" t="s">
        <v>3</v>
      </c>
      <c r="B66" s="63" t="s">
        <v>10</v>
      </c>
      <c r="C66" s="63" t="s">
        <v>105</v>
      </c>
      <c r="D66" s="64">
        <v>207099</v>
      </c>
    </row>
    <row r="67" spans="1:4" ht="15.5" x14ac:dyDescent="0.3">
      <c r="A67" s="63" t="s">
        <v>3</v>
      </c>
      <c r="B67" s="63" t="s">
        <v>10</v>
      </c>
      <c r="C67" s="63" t="s">
        <v>106</v>
      </c>
      <c r="D67" s="64">
        <v>129134</v>
      </c>
    </row>
    <row r="68" spans="1:4" ht="15.5" x14ac:dyDescent="0.3">
      <c r="A68" s="63" t="s">
        <v>3</v>
      </c>
      <c r="B68" s="63" t="s">
        <v>11</v>
      </c>
      <c r="C68" s="63" t="s">
        <v>105</v>
      </c>
      <c r="D68" s="64">
        <v>178649</v>
      </c>
    </row>
    <row r="69" spans="1:4" ht="15.5" x14ac:dyDescent="0.3">
      <c r="A69" s="63" t="s">
        <v>3</v>
      </c>
      <c r="B69" s="63" t="s">
        <v>11</v>
      </c>
      <c r="C69" s="63" t="s">
        <v>106</v>
      </c>
      <c r="D69" s="64">
        <v>115271</v>
      </c>
    </row>
    <row r="70" spans="1:4" ht="15.5" x14ac:dyDescent="0.3">
      <c r="A70" s="63" t="s">
        <v>3</v>
      </c>
      <c r="B70" s="63" t="s">
        <v>12</v>
      </c>
      <c r="C70" s="63" t="s">
        <v>105</v>
      </c>
      <c r="D70" s="64">
        <v>144889</v>
      </c>
    </row>
    <row r="71" spans="1:4" ht="15.5" x14ac:dyDescent="0.3">
      <c r="A71" s="63" t="s">
        <v>3</v>
      </c>
      <c r="B71" s="63" t="s">
        <v>12</v>
      </c>
      <c r="C71" s="63" t="s">
        <v>106</v>
      </c>
      <c r="D71" s="64">
        <v>104348</v>
      </c>
    </row>
    <row r="72" spans="1:4" ht="15.5" x14ac:dyDescent="0.3">
      <c r="A72" s="63" t="s">
        <v>3</v>
      </c>
      <c r="B72" s="63" t="s">
        <v>13</v>
      </c>
      <c r="C72" s="63" t="s">
        <v>105</v>
      </c>
      <c r="D72" s="64">
        <v>140303</v>
      </c>
    </row>
    <row r="73" spans="1:4" ht="15.5" x14ac:dyDescent="0.3">
      <c r="A73" s="63" t="s">
        <v>3</v>
      </c>
      <c r="B73" s="63" t="s">
        <v>13</v>
      </c>
      <c r="C73" s="63" t="s">
        <v>106</v>
      </c>
      <c r="D73" s="64">
        <v>101159</v>
      </c>
    </row>
    <row r="74" spans="1:4" ht="15.5" x14ac:dyDescent="0.3">
      <c r="A74" s="63" t="s">
        <v>30</v>
      </c>
      <c r="B74" s="63" t="s">
        <v>31</v>
      </c>
      <c r="C74" s="63" t="s">
        <v>106</v>
      </c>
      <c r="D74" s="64">
        <v>138723</v>
      </c>
    </row>
    <row r="75" spans="1:4" ht="15.5" x14ac:dyDescent="0.3">
      <c r="A75" s="63" t="s">
        <v>30</v>
      </c>
      <c r="B75" s="63" t="s">
        <v>32</v>
      </c>
      <c r="C75" s="63" t="s">
        <v>106</v>
      </c>
      <c r="D75" s="64">
        <v>142390</v>
      </c>
    </row>
    <row r="76" spans="1:4" ht="15.5" x14ac:dyDescent="0.3">
      <c r="A76" s="63" t="s">
        <v>30</v>
      </c>
      <c r="B76" s="63" t="s">
        <v>33</v>
      </c>
      <c r="C76" s="63" t="s">
        <v>106</v>
      </c>
      <c r="D76" s="64">
        <v>148646</v>
      </c>
    </row>
    <row r="77" spans="1:4" ht="15.5" x14ac:dyDescent="0.3">
      <c r="A77" s="63" t="s">
        <v>30</v>
      </c>
      <c r="B77" s="63" t="s">
        <v>34</v>
      </c>
      <c r="C77" s="63" t="s">
        <v>106</v>
      </c>
      <c r="D77" s="64">
        <v>160202</v>
      </c>
    </row>
    <row r="78" spans="1:4" ht="15.5" x14ac:dyDescent="0.3">
      <c r="A78" s="63" t="s">
        <v>30</v>
      </c>
      <c r="B78" s="63" t="s">
        <v>35</v>
      </c>
      <c r="C78" s="63" t="s">
        <v>106</v>
      </c>
      <c r="D78" s="64">
        <v>159074</v>
      </c>
    </row>
    <row r="79" spans="1:4" ht="15.5" x14ac:dyDescent="0.3">
      <c r="A79" s="63" t="s">
        <v>30</v>
      </c>
      <c r="B79" s="63" t="s">
        <v>36</v>
      </c>
      <c r="C79" s="63" t="s">
        <v>106</v>
      </c>
      <c r="D79" s="64">
        <v>161568</v>
      </c>
    </row>
    <row r="80" spans="1:4" ht="15.5" x14ac:dyDescent="0.3">
      <c r="A80" s="63" t="s">
        <v>30</v>
      </c>
      <c r="B80" s="63" t="s">
        <v>37</v>
      </c>
      <c r="C80" s="63" t="s">
        <v>106</v>
      </c>
      <c r="D80" s="64">
        <v>159734</v>
      </c>
    </row>
    <row r="81" spans="1:4" ht="15.5" x14ac:dyDescent="0.3">
      <c r="A81" s="63" t="s">
        <v>30</v>
      </c>
      <c r="B81" s="63" t="s">
        <v>38</v>
      </c>
      <c r="C81" s="63" t="s">
        <v>106</v>
      </c>
      <c r="D81" s="64">
        <v>161936</v>
      </c>
    </row>
    <row r="82" spans="1:4" ht="15.5" x14ac:dyDescent="0.3">
      <c r="A82" s="63" t="s">
        <v>30</v>
      </c>
      <c r="B82" s="63" t="s">
        <v>39</v>
      </c>
      <c r="C82" s="63" t="s">
        <v>106</v>
      </c>
      <c r="D82" s="64">
        <v>173294</v>
      </c>
    </row>
    <row r="83" spans="1:4" ht="15.5" x14ac:dyDescent="0.3">
      <c r="A83" s="63" t="s">
        <v>30</v>
      </c>
      <c r="B83" s="63" t="s">
        <v>48</v>
      </c>
      <c r="C83" s="63" t="s">
        <v>106</v>
      </c>
      <c r="D83" s="64">
        <v>177974</v>
      </c>
    </row>
    <row r="84" spans="1:4" ht="15.5" x14ac:dyDescent="0.3">
      <c r="A84" s="63" t="s">
        <v>30</v>
      </c>
      <c r="B84" s="63" t="s">
        <v>49</v>
      </c>
      <c r="C84" s="63" t="s">
        <v>106</v>
      </c>
      <c r="D84" s="64">
        <v>189651</v>
      </c>
    </row>
    <row r="85" spans="1:4" ht="15.5" x14ac:dyDescent="0.3">
      <c r="A85" s="63" t="s">
        <v>30</v>
      </c>
      <c r="B85" s="63" t="s">
        <v>50</v>
      </c>
      <c r="C85" s="63" t="s">
        <v>106</v>
      </c>
      <c r="D85" s="64">
        <v>195112</v>
      </c>
    </row>
    <row r="86" spans="1:4" ht="15.5" x14ac:dyDescent="0.3">
      <c r="A86" s="63" t="s">
        <v>30</v>
      </c>
      <c r="B86" s="63" t="s">
        <v>51</v>
      </c>
      <c r="C86" s="63" t="s">
        <v>106</v>
      </c>
      <c r="D86" s="64">
        <v>188909</v>
      </c>
    </row>
    <row r="87" spans="1:4" ht="15.5" x14ac:dyDescent="0.3">
      <c r="A87" s="63" t="s">
        <v>30</v>
      </c>
      <c r="B87" s="63" t="s">
        <v>25</v>
      </c>
      <c r="C87" s="63" t="s">
        <v>108</v>
      </c>
      <c r="D87" s="64">
        <v>592493</v>
      </c>
    </row>
    <row r="88" spans="1:4" ht="15.5" x14ac:dyDescent="0.3">
      <c r="A88" s="63" t="s">
        <v>30</v>
      </c>
      <c r="B88" s="63" t="s">
        <v>26</v>
      </c>
      <c r="C88" s="63" t="s">
        <v>108</v>
      </c>
      <c r="D88" s="64">
        <v>504288</v>
      </c>
    </row>
    <row r="89" spans="1:4" ht="15.5" x14ac:dyDescent="0.3">
      <c r="A89" s="63" t="s">
        <v>30</v>
      </c>
      <c r="B89" s="63" t="s">
        <v>27</v>
      </c>
      <c r="C89" s="63" t="s">
        <v>108</v>
      </c>
      <c r="D89" s="64">
        <v>442840</v>
      </c>
    </row>
    <row r="90" spans="1:4" ht="15.5" x14ac:dyDescent="0.3">
      <c r="A90" s="63" t="s">
        <v>30</v>
      </c>
      <c r="B90" s="63" t="s">
        <v>28</v>
      </c>
      <c r="C90" s="63" t="s">
        <v>108</v>
      </c>
      <c r="D90" s="64">
        <v>387375</v>
      </c>
    </row>
    <row r="91" spans="1:4" ht="15.5" x14ac:dyDescent="0.3">
      <c r="A91" s="63" t="s">
        <v>22</v>
      </c>
      <c r="B91" s="63" t="s">
        <v>48</v>
      </c>
      <c r="C91" s="63" t="s">
        <v>105</v>
      </c>
      <c r="D91" s="64">
        <v>30423</v>
      </c>
    </row>
    <row r="92" spans="1:4" ht="15.5" x14ac:dyDescent="0.3">
      <c r="A92" s="63" t="s">
        <v>22</v>
      </c>
      <c r="B92" s="63" t="s">
        <v>48</v>
      </c>
      <c r="C92" s="63" t="s">
        <v>106</v>
      </c>
      <c r="D92" s="64">
        <v>19544</v>
      </c>
    </row>
    <row r="93" spans="1:4" ht="15.5" x14ac:dyDescent="0.3">
      <c r="A93" s="63" t="s">
        <v>22</v>
      </c>
      <c r="B93" s="63" t="s">
        <v>49</v>
      </c>
      <c r="C93" s="63" t="s">
        <v>105</v>
      </c>
      <c r="D93" s="64">
        <v>36217</v>
      </c>
    </row>
    <row r="94" spans="1:4" ht="15.5" x14ac:dyDescent="0.3">
      <c r="A94" s="63" t="s">
        <v>22</v>
      </c>
      <c r="B94" s="63" t="s">
        <v>49</v>
      </c>
      <c r="C94" s="63" t="s">
        <v>106</v>
      </c>
      <c r="D94" s="64">
        <v>20908</v>
      </c>
    </row>
    <row r="95" spans="1:4" ht="15.5" x14ac:dyDescent="0.3">
      <c r="A95" s="63" t="s">
        <v>22</v>
      </c>
      <c r="B95" s="63" t="s">
        <v>50</v>
      </c>
      <c r="C95" s="63" t="s">
        <v>105</v>
      </c>
      <c r="D95" s="64">
        <v>31244</v>
      </c>
    </row>
    <row r="96" spans="1:4" ht="15.5" x14ac:dyDescent="0.3">
      <c r="A96" s="63" t="s">
        <v>22</v>
      </c>
      <c r="B96" s="63" t="s">
        <v>50</v>
      </c>
      <c r="C96" s="63" t="s">
        <v>106</v>
      </c>
      <c r="D96" s="64">
        <v>20923</v>
      </c>
    </row>
    <row r="97" spans="1:4" ht="15.5" x14ac:dyDescent="0.3">
      <c r="A97" s="63" t="s">
        <v>22</v>
      </c>
      <c r="B97" s="63" t="s">
        <v>51</v>
      </c>
      <c r="C97" s="63" t="s">
        <v>105</v>
      </c>
      <c r="D97" s="64">
        <v>35607</v>
      </c>
    </row>
    <row r="98" spans="1:4" ht="15.5" x14ac:dyDescent="0.3">
      <c r="A98" s="63" t="s">
        <v>22</v>
      </c>
      <c r="B98" s="63" t="s">
        <v>51</v>
      </c>
      <c r="C98" s="63" t="s">
        <v>106</v>
      </c>
      <c r="D98" s="64">
        <v>20538</v>
      </c>
    </row>
    <row r="99" spans="1:4" ht="15.5" x14ac:dyDescent="0.3">
      <c r="A99" s="63" t="s">
        <v>22</v>
      </c>
      <c r="B99" s="63" t="s">
        <v>24</v>
      </c>
      <c r="C99" s="63" t="s">
        <v>106</v>
      </c>
      <c r="D99" s="64">
        <v>18821</v>
      </c>
    </row>
    <row r="100" spans="1:4" ht="15.5" x14ac:dyDescent="0.3">
      <c r="A100" s="63" t="s">
        <v>22</v>
      </c>
      <c r="B100" s="63" t="s">
        <v>25</v>
      </c>
      <c r="C100" s="63" t="s">
        <v>105</v>
      </c>
      <c r="D100" s="64">
        <v>45990</v>
      </c>
    </row>
    <row r="101" spans="1:4" ht="15.5" x14ac:dyDescent="0.3">
      <c r="A101" s="63" t="s">
        <v>22</v>
      </c>
      <c r="B101" s="63" t="s">
        <v>25</v>
      </c>
      <c r="C101" s="63" t="s">
        <v>106</v>
      </c>
      <c r="D101" s="64">
        <v>19851</v>
      </c>
    </row>
    <row r="102" spans="1:4" ht="15.5" x14ac:dyDescent="0.3">
      <c r="A102" s="63" t="s">
        <v>22</v>
      </c>
      <c r="B102" s="63" t="s">
        <v>26</v>
      </c>
      <c r="C102" s="63" t="s">
        <v>105</v>
      </c>
      <c r="D102" s="64">
        <v>37719</v>
      </c>
    </row>
    <row r="103" spans="1:4" ht="15.5" x14ac:dyDescent="0.3">
      <c r="A103" s="63" t="s">
        <v>22</v>
      </c>
      <c r="B103" s="63" t="s">
        <v>26</v>
      </c>
      <c r="C103" s="63" t="s">
        <v>106</v>
      </c>
      <c r="D103" s="64">
        <v>19389</v>
      </c>
    </row>
    <row r="104" spans="1:4" ht="15.5" x14ac:dyDescent="0.3">
      <c r="A104" s="63" t="s">
        <v>22</v>
      </c>
      <c r="B104" s="63" t="s">
        <v>27</v>
      </c>
      <c r="C104" s="63" t="s">
        <v>105</v>
      </c>
      <c r="D104" s="64">
        <v>31626</v>
      </c>
    </row>
    <row r="105" spans="1:4" ht="15.5" x14ac:dyDescent="0.3">
      <c r="A105" s="63" t="s">
        <v>22</v>
      </c>
      <c r="B105" s="63" t="s">
        <v>27</v>
      </c>
      <c r="C105" s="63" t="s">
        <v>106</v>
      </c>
      <c r="D105" s="64">
        <v>18785</v>
      </c>
    </row>
    <row r="106" spans="1:4" ht="15.5" x14ac:dyDescent="0.3">
      <c r="A106" s="63" t="s">
        <v>22</v>
      </c>
      <c r="B106" s="63" t="s">
        <v>28</v>
      </c>
      <c r="C106" s="63" t="s">
        <v>105</v>
      </c>
      <c r="D106" s="64">
        <v>27192</v>
      </c>
    </row>
    <row r="107" spans="1:4" ht="15.5" x14ac:dyDescent="0.3">
      <c r="A107" s="63" t="s">
        <v>22</v>
      </c>
      <c r="B107" s="63" t="s">
        <v>28</v>
      </c>
      <c r="C107" s="63" t="s">
        <v>106</v>
      </c>
      <c r="D107" s="64">
        <v>19339</v>
      </c>
    </row>
    <row r="108" spans="1:4" ht="15.5" x14ac:dyDescent="0.3">
      <c r="A108" s="63" t="s">
        <v>22</v>
      </c>
      <c r="B108" s="63" t="s">
        <v>2</v>
      </c>
      <c r="C108" s="63" t="s">
        <v>105</v>
      </c>
      <c r="D108" s="64">
        <v>32663</v>
      </c>
    </row>
    <row r="109" spans="1:4" ht="15.5" x14ac:dyDescent="0.3">
      <c r="A109" s="63" t="s">
        <v>22</v>
      </c>
      <c r="B109" s="63" t="s">
        <v>2</v>
      </c>
      <c r="C109" s="63" t="s">
        <v>106</v>
      </c>
      <c r="D109" s="64">
        <v>20677</v>
      </c>
    </row>
    <row r="110" spans="1:4" ht="15.5" x14ac:dyDescent="0.3">
      <c r="A110" s="63" t="s">
        <v>22</v>
      </c>
      <c r="B110" s="63" t="s">
        <v>4</v>
      </c>
      <c r="C110" s="63" t="s">
        <v>105</v>
      </c>
      <c r="D110" s="64">
        <v>36100</v>
      </c>
    </row>
    <row r="111" spans="1:4" ht="15.5" x14ac:dyDescent="0.3">
      <c r="A111" s="63" t="s">
        <v>22</v>
      </c>
      <c r="B111" s="63" t="s">
        <v>4</v>
      </c>
      <c r="C111" s="63" t="s">
        <v>106</v>
      </c>
      <c r="D111" s="64">
        <v>19970</v>
      </c>
    </row>
    <row r="112" spans="1:4" ht="15.5" x14ac:dyDescent="0.3">
      <c r="A112" s="63" t="s">
        <v>22</v>
      </c>
      <c r="B112" s="63" t="s">
        <v>5</v>
      </c>
      <c r="C112" s="63" t="s">
        <v>105</v>
      </c>
      <c r="D112" s="64">
        <v>38220</v>
      </c>
    </row>
    <row r="113" spans="1:4" ht="15.5" x14ac:dyDescent="0.3">
      <c r="A113" s="63" t="s">
        <v>22</v>
      </c>
      <c r="B113" s="63" t="s">
        <v>5</v>
      </c>
      <c r="C113" s="63" t="s">
        <v>106</v>
      </c>
      <c r="D113" s="64">
        <v>19699</v>
      </c>
    </row>
    <row r="114" spans="1:4" ht="15.5" x14ac:dyDescent="0.3">
      <c r="A114" s="63" t="s">
        <v>22</v>
      </c>
      <c r="B114" s="63" t="s">
        <v>6</v>
      </c>
      <c r="C114" s="63" t="s">
        <v>105</v>
      </c>
      <c r="D114" s="64">
        <v>37119</v>
      </c>
    </row>
    <row r="115" spans="1:4" ht="15.5" x14ac:dyDescent="0.3">
      <c r="A115" s="63" t="s">
        <v>22</v>
      </c>
      <c r="B115" s="63" t="s">
        <v>6</v>
      </c>
      <c r="C115" s="63" t="s">
        <v>106</v>
      </c>
      <c r="D115" s="64">
        <v>18207</v>
      </c>
    </row>
    <row r="116" spans="1:4" ht="15.5" x14ac:dyDescent="0.3">
      <c r="A116" s="63" t="s">
        <v>22</v>
      </c>
      <c r="B116" s="63" t="s">
        <v>7</v>
      </c>
      <c r="C116" s="63" t="s">
        <v>105</v>
      </c>
      <c r="D116" s="64">
        <v>44074</v>
      </c>
    </row>
    <row r="117" spans="1:4" ht="15.5" x14ac:dyDescent="0.3">
      <c r="A117" s="63" t="s">
        <v>22</v>
      </c>
      <c r="B117" s="63" t="s">
        <v>7</v>
      </c>
      <c r="C117" s="63" t="s">
        <v>106</v>
      </c>
      <c r="D117" s="64">
        <v>17688</v>
      </c>
    </row>
    <row r="118" spans="1:4" ht="15.5" x14ac:dyDescent="0.3">
      <c r="A118" s="63" t="s">
        <v>22</v>
      </c>
      <c r="B118" s="63" t="s">
        <v>8</v>
      </c>
      <c r="C118" s="63" t="s">
        <v>105</v>
      </c>
      <c r="D118" s="64">
        <v>29021</v>
      </c>
    </row>
    <row r="119" spans="1:4" ht="15.5" x14ac:dyDescent="0.3">
      <c r="A119" s="63" t="s">
        <v>22</v>
      </c>
      <c r="B119" s="63" t="s">
        <v>8</v>
      </c>
      <c r="C119" s="63" t="s">
        <v>106</v>
      </c>
      <c r="D119" s="64">
        <v>15150</v>
      </c>
    </row>
    <row r="120" spans="1:4" ht="15.5" x14ac:dyDescent="0.3">
      <c r="A120" s="63" t="s">
        <v>22</v>
      </c>
      <c r="B120" s="63" t="s">
        <v>9</v>
      </c>
      <c r="C120" s="63" t="s">
        <v>105</v>
      </c>
      <c r="D120" s="64">
        <v>33250</v>
      </c>
    </row>
    <row r="121" spans="1:4" ht="15.5" x14ac:dyDescent="0.3">
      <c r="A121" s="63" t="s">
        <v>22</v>
      </c>
      <c r="B121" s="63" t="s">
        <v>9</v>
      </c>
      <c r="C121" s="63" t="s">
        <v>106</v>
      </c>
      <c r="D121" s="64">
        <v>15125</v>
      </c>
    </row>
    <row r="122" spans="1:4" ht="15.5" x14ac:dyDescent="0.3">
      <c r="A122" s="63" t="s">
        <v>22</v>
      </c>
      <c r="B122" s="63" t="s">
        <v>10</v>
      </c>
      <c r="C122" s="63" t="s">
        <v>105</v>
      </c>
      <c r="D122" s="64">
        <v>33827</v>
      </c>
    </row>
    <row r="123" spans="1:4" ht="15.5" x14ac:dyDescent="0.3">
      <c r="A123" s="63" t="s">
        <v>22</v>
      </c>
      <c r="B123" s="63" t="s">
        <v>10</v>
      </c>
      <c r="C123" s="63" t="s">
        <v>106</v>
      </c>
      <c r="D123" s="64">
        <v>14758</v>
      </c>
    </row>
    <row r="124" spans="1:4" ht="15.5" x14ac:dyDescent="0.3">
      <c r="A124" s="63" t="s">
        <v>22</v>
      </c>
      <c r="B124" s="63" t="s">
        <v>11</v>
      </c>
      <c r="C124" s="63" t="s">
        <v>105</v>
      </c>
      <c r="D124" s="64">
        <v>32018</v>
      </c>
    </row>
    <row r="125" spans="1:4" ht="15.5" x14ac:dyDescent="0.3">
      <c r="A125" s="63" t="s">
        <v>22</v>
      </c>
      <c r="B125" s="63" t="s">
        <v>11</v>
      </c>
      <c r="C125" s="63" t="s">
        <v>106</v>
      </c>
      <c r="D125" s="64">
        <v>13618</v>
      </c>
    </row>
    <row r="126" spans="1:4" ht="15.5" x14ac:dyDescent="0.3">
      <c r="A126" s="63" t="s">
        <v>22</v>
      </c>
      <c r="B126" s="63" t="s">
        <v>12</v>
      </c>
      <c r="C126" s="63" t="s">
        <v>105</v>
      </c>
      <c r="D126" s="64">
        <v>27396</v>
      </c>
    </row>
    <row r="127" spans="1:4" ht="15.5" x14ac:dyDescent="0.3">
      <c r="A127" s="63" t="s">
        <v>22</v>
      </c>
      <c r="B127" s="63" t="s">
        <v>12</v>
      </c>
      <c r="C127" s="63" t="s">
        <v>106</v>
      </c>
      <c r="D127" s="64">
        <v>13174</v>
      </c>
    </row>
    <row r="128" spans="1:4" ht="15.5" x14ac:dyDescent="0.3">
      <c r="A128" s="63" t="s">
        <v>22</v>
      </c>
      <c r="B128" s="63" t="s">
        <v>13</v>
      </c>
      <c r="C128" s="63" t="s">
        <v>105</v>
      </c>
      <c r="D128" s="64">
        <v>24745</v>
      </c>
    </row>
    <row r="129" spans="1:4" ht="15.5" x14ac:dyDescent="0.3">
      <c r="A129" s="63" t="s">
        <v>22</v>
      </c>
      <c r="B129" s="63" t="s">
        <v>13</v>
      </c>
      <c r="C129" s="63" t="s">
        <v>106</v>
      </c>
      <c r="D129" s="64">
        <v>13992</v>
      </c>
    </row>
    <row r="130" spans="1:4" ht="15.5" x14ac:dyDescent="0.3">
      <c r="A130" s="63" t="s">
        <v>22</v>
      </c>
      <c r="B130" s="63" t="s">
        <v>14</v>
      </c>
      <c r="C130" s="63" t="s">
        <v>105</v>
      </c>
      <c r="D130" s="64">
        <v>25791</v>
      </c>
    </row>
    <row r="131" spans="1:4" ht="15.5" x14ac:dyDescent="0.3">
      <c r="A131" s="63" t="s">
        <v>22</v>
      </c>
      <c r="B131" s="63" t="s">
        <v>14</v>
      </c>
      <c r="C131" s="63" t="s">
        <v>106</v>
      </c>
      <c r="D131" s="64">
        <v>13144</v>
      </c>
    </row>
    <row r="132" spans="1:4" ht="15.5" x14ac:dyDescent="0.3">
      <c r="A132" s="63" t="s">
        <v>22</v>
      </c>
      <c r="B132" s="63" t="s">
        <v>15</v>
      </c>
      <c r="C132" s="63" t="s">
        <v>105</v>
      </c>
      <c r="D132" s="64">
        <v>19928</v>
      </c>
    </row>
    <row r="133" spans="1:4" ht="15.5" x14ac:dyDescent="0.3">
      <c r="A133" s="63" t="s">
        <v>22</v>
      </c>
      <c r="B133" s="63" t="s">
        <v>15</v>
      </c>
      <c r="C133" s="63" t="s">
        <v>106</v>
      </c>
      <c r="D133" s="64">
        <v>12411</v>
      </c>
    </row>
    <row r="134" spans="1:4" ht="15.5" x14ac:dyDescent="0.3">
      <c r="A134" s="63" t="s">
        <v>22</v>
      </c>
      <c r="B134" s="63" t="s">
        <v>16</v>
      </c>
      <c r="C134" s="63" t="s">
        <v>105</v>
      </c>
      <c r="D134" s="64">
        <v>15654</v>
      </c>
    </row>
    <row r="135" spans="1:4" ht="15.5" x14ac:dyDescent="0.3">
      <c r="A135" s="63" t="s">
        <v>22</v>
      </c>
      <c r="B135" s="63" t="s">
        <v>16</v>
      </c>
      <c r="C135" s="63" t="s">
        <v>106</v>
      </c>
      <c r="D135" s="64">
        <v>11086</v>
      </c>
    </row>
    <row r="136" spans="1:4" ht="15.5" x14ac:dyDescent="0.3">
      <c r="A136" s="63" t="s">
        <v>22</v>
      </c>
      <c r="B136" s="63" t="s">
        <v>17</v>
      </c>
      <c r="C136" s="63" t="s">
        <v>105</v>
      </c>
      <c r="D136" s="64">
        <v>17468</v>
      </c>
    </row>
    <row r="137" spans="1:4" ht="15.5" x14ac:dyDescent="0.3">
      <c r="A137" s="63" t="s">
        <v>22</v>
      </c>
      <c r="B137" s="63" t="s">
        <v>17</v>
      </c>
      <c r="C137" s="63" t="s">
        <v>106</v>
      </c>
      <c r="D137" s="64">
        <v>10521</v>
      </c>
    </row>
    <row r="138" spans="1:4" ht="15.5" x14ac:dyDescent="0.3">
      <c r="A138" s="63" t="s">
        <v>22</v>
      </c>
      <c r="B138" s="63" t="s">
        <v>18</v>
      </c>
      <c r="C138" s="63" t="s">
        <v>105</v>
      </c>
      <c r="D138" s="64">
        <v>14391</v>
      </c>
    </row>
    <row r="139" spans="1:4" ht="15.5" x14ac:dyDescent="0.3">
      <c r="A139" s="63" t="s">
        <v>22</v>
      </c>
      <c r="B139" s="63" t="s">
        <v>18</v>
      </c>
      <c r="C139" s="63" t="s">
        <v>106</v>
      </c>
      <c r="D139" s="64">
        <v>10633</v>
      </c>
    </row>
    <row r="140" spans="1:4" ht="15.5" x14ac:dyDescent="0.3">
      <c r="A140" s="63" t="s">
        <v>22</v>
      </c>
      <c r="B140" s="63" t="s">
        <v>19</v>
      </c>
      <c r="C140" s="63" t="s">
        <v>105</v>
      </c>
      <c r="D140" s="64">
        <v>15623</v>
      </c>
    </row>
    <row r="141" spans="1:4" ht="15.5" x14ac:dyDescent="0.3">
      <c r="A141" s="63" t="s">
        <v>22</v>
      </c>
      <c r="B141" s="63" t="s">
        <v>19</v>
      </c>
      <c r="C141" s="63" t="s">
        <v>106</v>
      </c>
      <c r="D141" s="64">
        <v>11005</v>
      </c>
    </row>
    <row r="142" spans="1:4" ht="15.5" x14ac:dyDescent="0.3">
      <c r="A142" s="63" t="s">
        <v>22</v>
      </c>
      <c r="B142" s="63" t="s">
        <v>20</v>
      </c>
      <c r="C142" s="63" t="s">
        <v>105</v>
      </c>
      <c r="D142" s="64">
        <v>16411</v>
      </c>
    </row>
    <row r="143" spans="1:4" ht="15.5" x14ac:dyDescent="0.3">
      <c r="A143" s="63" t="s">
        <v>22</v>
      </c>
      <c r="B143" s="63" t="s">
        <v>20</v>
      </c>
      <c r="C143" s="63" t="s">
        <v>106</v>
      </c>
      <c r="D143" s="64">
        <v>10894</v>
      </c>
    </row>
    <row r="144" spans="1:4" ht="15.5" x14ac:dyDescent="0.3">
      <c r="A144" s="63" t="s">
        <v>22</v>
      </c>
      <c r="B144" s="63" t="s">
        <v>21</v>
      </c>
      <c r="C144" s="63" t="s">
        <v>105</v>
      </c>
      <c r="D144" s="64">
        <v>15502</v>
      </c>
    </row>
    <row r="145" spans="1:4" ht="15.5" x14ac:dyDescent="0.3">
      <c r="A145" s="63" t="s">
        <v>22</v>
      </c>
      <c r="B145" s="63" t="s">
        <v>21</v>
      </c>
      <c r="C145" s="63" t="s">
        <v>106</v>
      </c>
      <c r="D145" s="64">
        <v>10672</v>
      </c>
    </row>
    <row r="146" spans="1:4" ht="15.5" x14ac:dyDescent="0.3">
      <c r="A146" s="63" t="s">
        <v>22</v>
      </c>
      <c r="B146" s="63" t="s">
        <v>63</v>
      </c>
      <c r="C146" s="63" t="s">
        <v>105</v>
      </c>
      <c r="D146" s="64">
        <v>16341</v>
      </c>
    </row>
    <row r="147" spans="1:4" ht="15.5" x14ac:dyDescent="0.3">
      <c r="A147" s="63" t="s">
        <v>22</v>
      </c>
      <c r="B147" s="63" t="s">
        <v>63</v>
      </c>
      <c r="C147" s="63" t="s">
        <v>106</v>
      </c>
      <c r="D147" s="64">
        <v>10473</v>
      </c>
    </row>
    <row r="148" spans="1:4" ht="15.5" x14ac:dyDescent="0.3">
      <c r="A148" s="63" t="s">
        <v>22</v>
      </c>
      <c r="B148" s="63" t="s">
        <v>64</v>
      </c>
      <c r="C148" s="63" t="s">
        <v>105</v>
      </c>
      <c r="D148" s="64">
        <v>14647</v>
      </c>
    </row>
    <row r="149" spans="1:4" ht="15.5" x14ac:dyDescent="0.3">
      <c r="A149" s="63" t="s">
        <v>22</v>
      </c>
      <c r="B149" s="63" t="s">
        <v>64</v>
      </c>
      <c r="C149" s="63" t="s">
        <v>106</v>
      </c>
      <c r="D149" s="64">
        <v>9853</v>
      </c>
    </row>
    <row r="150" spans="1:4" ht="15.5" x14ac:dyDescent="0.3">
      <c r="A150" s="63" t="s">
        <v>22</v>
      </c>
      <c r="B150" s="63" t="s">
        <v>92</v>
      </c>
      <c r="C150" s="63" t="s">
        <v>105</v>
      </c>
      <c r="D150" s="64">
        <v>15737</v>
      </c>
    </row>
    <row r="151" spans="1:4" ht="15.5" x14ac:dyDescent="0.3">
      <c r="A151" s="63" t="s">
        <v>22</v>
      </c>
      <c r="B151" s="63" t="s">
        <v>92</v>
      </c>
      <c r="C151" s="63" t="s">
        <v>106</v>
      </c>
      <c r="D151" s="64">
        <v>9423</v>
      </c>
    </row>
    <row r="152" spans="1:4" ht="15.5" x14ac:dyDescent="0.3">
      <c r="A152" s="63" t="s">
        <v>22</v>
      </c>
      <c r="B152" s="63" t="s">
        <v>103</v>
      </c>
      <c r="C152" s="63" t="s">
        <v>105</v>
      </c>
      <c r="D152" s="64">
        <v>17991</v>
      </c>
    </row>
    <row r="153" spans="1:4" ht="15.5" x14ac:dyDescent="0.3">
      <c r="A153" s="63" t="s">
        <v>22</v>
      </c>
      <c r="B153" s="63" t="s">
        <v>103</v>
      </c>
      <c r="C153" s="63" t="s">
        <v>106</v>
      </c>
      <c r="D153" s="64">
        <v>9795</v>
      </c>
    </row>
    <row r="154" spans="1:4" ht="15.5" x14ac:dyDescent="0.3">
      <c r="A154" s="63" t="s">
        <v>22</v>
      </c>
      <c r="B154" s="63" t="s">
        <v>104</v>
      </c>
      <c r="C154" s="63" t="s">
        <v>105</v>
      </c>
      <c r="D154" s="64">
        <v>17054</v>
      </c>
    </row>
    <row r="155" spans="1:4" ht="15.5" x14ac:dyDescent="0.3">
      <c r="A155" s="63" t="s">
        <v>22</v>
      </c>
      <c r="B155" s="63" t="s">
        <v>104</v>
      </c>
      <c r="C155" s="63" t="s">
        <v>106</v>
      </c>
      <c r="D155" s="64">
        <v>9771</v>
      </c>
    </row>
    <row r="156" spans="1:4" ht="15.5" x14ac:dyDescent="0.3">
      <c r="A156" s="63" t="s">
        <v>23</v>
      </c>
      <c r="B156" s="63" t="s">
        <v>24</v>
      </c>
      <c r="C156" s="63" t="s">
        <v>106</v>
      </c>
      <c r="D156" s="64">
        <v>10201</v>
      </c>
    </row>
    <row r="157" spans="1:4" ht="15.5" x14ac:dyDescent="0.3">
      <c r="A157" s="63" t="s">
        <v>23</v>
      </c>
      <c r="B157" s="63" t="s">
        <v>25</v>
      </c>
      <c r="C157" s="63" t="s">
        <v>106</v>
      </c>
      <c r="D157" s="64">
        <v>10828</v>
      </c>
    </row>
    <row r="158" spans="1:4" ht="15.5" x14ac:dyDescent="0.3">
      <c r="A158" s="63" t="s">
        <v>23</v>
      </c>
      <c r="B158" s="63" t="s">
        <v>26</v>
      </c>
      <c r="C158" s="63" t="s">
        <v>106</v>
      </c>
      <c r="D158" s="64">
        <v>11231</v>
      </c>
    </row>
    <row r="159" spans="1:4" ht="15.5" x14ac:dyDescent="0.3">
      <c r="A159" s="63" t="s">
        <v>23</v>
      </c>
      <c r="B159" s="63" t="s">
        <v>27</v>
      </c>
      <c r="C159" s="63" t="s">
        <v>106</v>
      </c>
      <c r="D159" s="64">
        <v>11335</v>
      </c>
    </row>
    <row r="160" spans="1:4" ht="15.5" x14ac:dyDescent="0.3">
      <c r="A160" s="63" t="s">
        <v>23</v>
      </c>
      <c r="B160" s="63" t="s">
        <v>28</v>
      </c>
      <c r="C160" s="63" t="s">
        <v>106</v>
      </c>
      <c r="D160" s="64">
        <v>11961</v>
      </c>
    </row>
    <row r="161" spans="1:4" ht="15.5" x14ac:dyDescent="0.3">
      <c r="A161" s="63" t="s">
        <v>23</v>
      </c>
      <c r="B161" s="63" t="s">
        <v>2</v>
      </c>
      <c r="C161" s="63" t="s">
        <v>105</v>
      </c>
      <c r="D161" s="64">
        <v>18343</v>
      </c>
    </row>
    <row r="162" spans="1:4" ht="15.5" x14ac:dyDescent="0.3">
      <c r="A162" s="63" t="s">
        <v>23</v>
      </c>
      <c r="B162" s="63" t="s">
        <v>2</v>
      </c>
      <c r="C162" s="63" t="s">
        <v>106</v>
      </c>
      <c r="D162" s="64">
        <v>13151</v>
      </c>
    </row>
    <row r="163" spans="1:4" ht="15.5" x14ac:dyDescent="0.3">
      <c r="A163" s="63" t="s">
        <v>23</v>
      </c>
      <c r="B163" s="63" t="s">
        <v>4</v>
      </c>
      <c r="C163" s="63" t="s">
        <v>105</v>
      </c>
      <c r="D163" s="64">
        <v>17324</v>
      </c>
    </row>
    <row r="164" spans="1:4" ht="15.5" x14ac:dyDescent="0.3">
      <c r="A164" s="63" t="s">
        <v>23</v>
      </c>
      <c r="B164" s="63" t="s">
        <v>4</v>
      </c>
      <c r="C164" s="63" t="s">
        <v>106</v>
      </c>
      <c r="D164" s="64">
        <v>12175</v>
      </c>
    </row>
    <row r="165" spans="1:4" ht="15.5" x14ac:dyDescent="0.3">
      <c r="A165" s="63" t="s">
        <v>23</v>
      </c>
      <c r="B165" s="63" t="s">
        <v>5</v>
      </c>
      <c r="C165" s="63" t="s">
        <v>105</v>
      </c>
      <c r="D165" s="64">
        <v>22481</v>
      </c>
    </row>
    <row r="166" spans="1:4" ht="15.5" x14ac:dyDescent="0.3">
      <c r="A166" s="63" t="s">
        <v>23</v>
      </c>
      <c r="B166" s="63" t="s">
        <v>5</v>
      </c>
      <c r="C166" s="63" t="s">
        <v>106</v>
      </c>
      <c r="D166" s="64">
        <v>12722</v>
      </c>
    </row>
    <row r="167" spans="1:4" ht="15.5" x14ac:dyDescent="0.3">
      <c r="A167" s="63" t="s">
        <v>23</v>
      </c>
      <c r="B167" s="63" t="s">
        <v>6</v>
      </c>
      <c r="C167" s="63" t="s">
        <v>105</v>
      </c>
      <c r="D167" s="64">
        <v>22962</v>
      </c>
    </row>
    <row r="168" spans="1:4" ht="15.5" x14ac:dyDescent="0.3">
      <c r="A168" s="63" t="s">
        <v>23</v>
      </c>
      <c r="B168" s="63" t="s">
        <v>6</v>
      </c>
      <c r="C168" s="63" t="s">
        <v>106</v>
      </c>
      <c r="D168" s="64">
        <v>12030</v>
      </c>
    </row>
    <row r="169" spans="1:4" ht="15.5" x14ac:dyDescent="0.3">
      <c r="A169" s="63" t="s">
        <v>23</v>
      </c>
      <c r="B169" s="63" t="s">
        <v>7</v>
      </c>
      <c r="C169" s="63" t="s">
        <v>105</v>
      </c>
      <c r="D169" s="64">
        <v>24445</v>
      </c>
    </row>
    <row r="170" spans="1:4" ht="15.5" x14ac:dyDescent="0.3">
      <c r="A170" s="63" t="s">
        <v>23</v>
      </c>
      <c r="B170" s="63" t="s">
        <v>7</v>
      </c>
      <c r="C170" s="63" t="s">
        <v>106</v>
      </c>
      <c r="D170" s="64">
        <v>11802</v>
      </c>
    </row>
    <row r="171" spans="1:4" ht="15.5" x14ac:dyDescent="0.3">
      <c r="A171" s="63" t="s">
        <v>23</v>
      </c>
      <c r="B171" s="63" t="s">
        <v>8</v>
      </c>
      <c r="C171" s="63" t="s">
        <v>105</v>
      </c>
      <c r="D171" s="64">
        <v>16702</v>
      </c>
    </row>
    <row r="172" spans="1:4" ht="15.5" x14ac:dyDescent="0.3">
      <c r="A172" s="63" t="s">
        <v>23</v>
      </c>
      <c r="B172" s="63" t="s">
        <v>8</v>
      </c>
      <c r="C172" s="63" t="s">
        <v>106</v>
      </c>
      <c r="D172" s="64">
        <v>9633</v>
      </c>
    </row>
    <row r="173" spans="1:4" ht="15.5" x14ac:dyDescent="0.3">
      <c r="A173" s="63" t="s">
        <v>23</v>
      </c>
      <c r="B173" s="63" t="s">
        <v>9</v>
      </c>
      <c r="C173" s="63" t="s">
        <v>105</v>
      </c>
      <c r="D173" s="64">
        <v>15353</v>
      </c>
    </row>
    <row r="174" spans="1:4" ht="15.5" x14ac:dyDescent="0.3">
      <c r="A174" s="63" t="s">
        <v>23</v>
      </c>
      <c r="B174" s="63" t="s">
        <v>9</v>
      </c>
      <c r="C174" s="63" t="s">
        <v>106</v>
      </c>
      <c r="D174" s="64">
        <v>9017</v>
      </c>
    </row>
    <row r="175" spans="1:4" ht="15.5" x14ac:dyDescent="0.3">
      <c r="A175" s="63" t="s">
        <v>23</v>
      </c>
      <c r="B175" s="63" t="s">
        <v>10</v>
      </c>
      <c r="C175" s="63" t="s">
        <v>105</v>
      </c>
      <c r="D175" s="64">
        <v>17910</v>
      </c>
    </row>
    <row r="176" spans="1:4" ht="15.5" x14ac:dyDescent="0.3">
      <c r="A176" s="63" t="s">
        <v>23</v>
      </c>
      <c r="B176" s="63" t="s">
        <v>10</v>
      </c>
      <c r="C176" s="63" t="s">
        <v>106</v>
      </c>
      <c r="D176" s="64">
        <v>8587</v>
      </c>
    </row>
    <row r="177" spans="1:4" ht="15.5" x14ac:dyDescent="0.3">
      <c r="A177" s="63" t="s">
        <v>23</v>
      </c>
      <c r="B177" s="63" t="s">
        <v>11</v>
      </c>
      <c r="C177" s="63" t="s">
        <v>105</v>
      </c>
      <c r="D177" s="64">
        <v>16972</v>
      </c>
    </row>
    <row r="178" spans="1:4" ht="15.5" x14ac:dyDescent="0.3">
      <c r="A178" s="63" t="s">
        <v>23</v>
      </c>
      <c r="B178" s="63" t="s">
        <v>11</v>
      </c>
      <c r="C178" s="63" t="s">
        <v>106</v>
      </c>
      <c r="D178" s="64">
        <v>7689</v>
      </c>
    </row>
    <row r="179" spans="1:4" ht="15.5" x14ac:dyDescent="0.3">
      <c r="A179" s="63" t="s">
        <v>23</v>
      </c>
      <c r="B179" s="63" t="s">
        <v>12</v>
      </c>
      <c r="C179" s="63" t="s">
        <v>105</v>
      </c>
      <c r="D179" s="64">
        <v>12536</v>
      </c>
    </row>
    <row r="180" spans="1:4" ht="15.5" x14ac:dyDescent="0.3">
      <c r="A180" s="63" t="s">
        <v>23</v>
      </c>
      <c r="B180" s="63" t="s">
        <v>12</v>
      </c>
      <c r="C180" s="63" t="s">
        <v>106</v>
      </c>
      <c r="D180" s="64">
        <v>6985</v>
      </c>
    </row>
    <row r="181" spans="1:4" ht="15.5" x14ac:dyDescent="0.3">
      <c r="A181" s="63" t="s">
        <v>23</v>
      </c>
      <c r="B181" s="63" t="s">
        <v>13</v>
      </c>
      <c r="C181" s="63" t="s">
        <v>105</v>
      </c>
      <c r="D181" s="64">
        <v>12352</v>
      </c>
    </row>
    <row r="182" spans="1:4" ht="15.5" x14ac:dyDescent="0.3">
      <c r="A182" s="63" t="s">
        <v>23</v>
      </c>
      <c r="B182" s="63" t="s">
        <v>13</v>
      </c>
      <c r="C182" s="63" t="s">
        <v>106</v>
      </c>
      <c r="D182" s="64">
        <v>6800</v>
      </c>
    </row>
    <row r="183" spans="1:4" ht="15.5" x14ac:dyDescent="0.3">
      <c r="A183" s="63" t="s">
        <v>23</v>
      </c>
      <c r="B183" s="63" t="s">
        <v>14</v>
      </c>
      <c r="C183" s="63" t="s">
        <v>105</v>
      </c>
      <c r="D183" s="64">
        <v>14274</v>
      </c>
    </row>
    <row r="184" spans="1:4" ht="15.5" x14ac:dyDescent="0.3">
      <c r="A184" s="63" t="s">
        <v>23</v>
      </c>
      <c r="B184" s="63" t="s">
        <v>14</v>
      </c>
      <c r="C184" s="63" t="s">
        <v>106</v>
      </c>
      <c r="D184" s="64">
        <v>6414</v>
      </c>
    </row>
    <row r="185" spans="1:4" ht="15.5" x14ac:dyDescent="0.3">
      <c r="A185" s="63" t="s">
        <v>23</v>
      </c>
      <c r="B185" s="63" t="s">
        <v>15</v>
      </c>
      <c r="C185" s="63" t="s">
        <v>105</v>
      </c>
      <c r="D185" s="64">
        <v>10777</v>
      </c>
    </row>
    <row r="186" spans="1:4" ht="15.5" x14ac:dyDescent="0.3">
      <c r="A186" s="63" t="s">
        <v>23</v>
      </c>
      <c r="B186" s="63" t="s">
        <v>15</v>
      </c>
      <c r="C186" s="63" t="s">
        <v>106</v>
      </c>
      <c r="D186" s="64">
        <v>5687</v>
      </c>
    </row>
    <row r="187" spans="1:4" ht="15.5" x14ac:dyDescent="0.3">
      <c r="A187" s="63" t="s">
        <v>23</v>
      </c>
      <c r="B187" s="63" t="s">
        <v>16</v>
      </c>
      <c r="C187" s="63" t="s">
        <v>105</v>
      </c>
      <c r="D187" s="64">
        <v>6693</v>
      </c>
    </row>
    <row r="188" spans="1:4" ht="15.5" x14ac:dyDescent="0.3">
      <c r="A188" s="63" t="s">
        <v>23</v>
      </c>
      <c r="B188" s="63" t="s">
        <v>16</v>
      </c>
      <c r="C188" s="63" t="s">
        <v>106</v>
      </c>
      <c r="D188" s="64">
        <v>4745</v>
      </c>
    </row>
    <row r="189" spans="1:4" ht="15.5" x14ac:dyDescent="0.3">
      <c r="A189" s="63" t="s">
        <v>23</v>
      </c>
      <c r="B189" s="63" t="s">
        <v>17</v>
      </c>
      <c r="C189" s="63" t="s">
        <v>105</v>
      </c>
      <c r="D189" s="64">
        <v>8379</v>
      </c>
    </row>
    <row r="190" spans="1:4" ht="15.5" x14ac:dyDescent="0.3">
      <c r="A190" s="63" t="s">
        <v>23</v>
      </c>
      <c r="B190" s="63" t="s">
        <v>17</v>
      </c>
      <c r="C190" s="63" t="s">
        <v>106</v>
      </c>
      <c r="D190" s="64">
        <v>4790</v>
      </c>
    </row>
    <row r="191" spans="1:4" ht="15.5" x14ac:dyDescent="0.3">
      <c r="A191" s="63" t="s">
        <v>23</v>
      </c>
      <c r="B191" s="63" t="s">
        <v>18</v>
      </c>
      <c r="C191" s="63" t="s">
        <v>105</v>
      </c>
      <c r="D191" s="64">
        <v>7090</v>
      </c>
    </row>
    <row r="192" spans="1:4" ht="15.5" x14ac:dyDescent="0.3">
      <c r="A192" s="63" t="s">
        <v>23</v>
      </c>
      <c r="B192" s="63" t="s">
        <v>18</v>
      </c>
      <c r="C192" s="63" t="s">
        <v>106</v>
      </c>
      <c r="D192" s="64">
        <v>4561</v>
      </c>
    </row>
    <row r="193" spans="1:4" ht="15.5" x14ac:dyDescent="0.3">
      <c r="A193" s="63" t="s">
        <v>23</v>
      </c>
      <c r="B193" s="63" t="s">
        <v>19</v>
      </c>
      <c r="C193" s="63" t="s">
        <v>105</v>
      </c>
      <c r="D193" s="64">
        <v>7430</v>
      </c>
    </row>
    <row r="194" spans="1:4" ht="15.5" x14ac:dyDescent="0.3">
      <c r="A194" s="63" t="s">
        <v>23</v>
      </c>
      <c r="B194" s="63" t="s">
        <v>19</v>
      </c>
      <c r="C194" s="63" t="s">
        <v>106</v>
      </c>
      <c r="D194" s="64">
        <v>4678</v>
      </c>
    </row>
    <row r="195" spans="1:4" ht="15.5" x14ac:dyDescent="0.3">
      <c r="A195" s="63" t="s">
        <v>23</v>
      </c>
      <c r="B195" s="63" t="s">
        <v>20</v>
      </c>
      <c r="C195" s="63" t="s">
        <v>105</v>
      </c>
      <c r="D195" s="64">
        <v>5993</v>
      </c>
    </row>
    <row r="196" spans="1:4" ht="15.5" x14ac:dyDescent="0.3">
      <c r="A196" s="63" t="s">
        <v>23</v>
      </c>
      <c r="B196" s="63" t="s">
        <v>20</v>
      </c>
      <c r="C196" s="63" t="s">
        <v>106</v>
      </c>
      <c r="D196" s="64">
        <v>4757</v>
      </c>
    </row>
    <row r="197" spans="1:4" ht="15.5" x14ac:dyDescent="0.3">
      <c r="A197" s="63" t="s">
        <v>23</v>
      </c>
      <c r="B197" s="63" t="s">
        <v>21</v>
      </c>
      <c r="C197" s="63" t="s">
        <v>105</v>
      </c>
      <c r="D197" s="64">
        <v>6707</v>
      </c>
    </row>
    <row r="198" spans="1:4" ht="15.5" x14ac:dyDescent="0.3">
      <c r="A198" s="63" t="s">
        <v>23</v>
      </c>
      <c r="B198" s="63" t="s">
        <v>21</v>
      </c>
      <c r="C198" s="63" t="s">
        <v>106</v>
      </c>
      <c r="D198" s="64">
        <v>4316</v>
      </c>
    </row>
    <row r="199" spans="1:4" ht="15.5" x14ac:dyDescent="0.3">
      <c r="A199" s="63" t="s">
        <v>23</v>
      </c>
      <c r="B199" s="63" t="s">
        <v>63</v>
      </c>
      <c r="C199" s="63" t="s">
        <v>105</v>
      </c>
      <c r="D199" s="64">
        <v>8519</v>
      </c>
    </row>
    <row r="200" spans="1:4" ht="15.5" x14ac:dyDescent="0.3">
      <c r="A200" s="63" t="s">
        <v>23</v>
      </c>
      <c r="B200" s="63" t="s">
        <v>63</v>
      </c>
      <c r="C200" s="63" t="s">
        <v>106</v>
      </c>
      <c r="D200" s="64">
        <v>4392</v>
      </c>
    </row>
    <row r="201" spans="1:4" ht="15.5" x14ac:dyDescent="0.3">
      <c r="A201" s="63" t="s">
        <v>23</v>
      </c>
      <c r="B201" s="63" t="s">
        <v>64</v>
      </c>
      <c r="C201" s="63" t="s">
        <v>105</v>
      </c>
      <c r="D201" s="64">
        <v>6308</v>
      </c>
    </row>
    <row r="202" spans="1:4" ht="15.5" x14ac:dyDescent="0.3">
      <c r="A202" s="63" t="s">
        <v>23</v>
      </c>
      <c r="B202" s="63" t="s">
        <v>64</v>
      </c>
      <c r="C202" s="63" t="s">
        <v>106</v>
      </c>
      <c r="D202" s="64">
        <v>4279</v>
      </c>
    </row>
    <row r="203" spans="1:4" ht="15.5" x14ac:dyDescent="0.3">
      <c r="A203" s="63" t="s">
        <v>23</v>
      </c>
      <c r="B203" s="63" t="s">
        <v>92</v>
      </c>
      <c r="C203" s="63" t="s">
        <v>105</v>
      </c>
      <c r="D203" s="64">
        <v>6530</v>
      </c>
    </row>
    <row r="204" spans="1:4" ht="15.5" x14ac:dyDescent="0.3">
      <c r="A204" s="63" t="s">
        <v>23</v>
      </c>
      <c r="B204" s="63" t="s">
        <v>92</v>
      </c>
      <c r="C204" s="63" t="s">
        <v>106</v>
      </c>
      <c r="D204" s="64">
        <v>3796</v>
      </c>
    </row>
    <row r="205" spans="1:4" ht="15.5" x14ac:dyDescent="0.3">
      <c r="A205" s="63" t="s">
        <v>23</v>
      </c>
      <c r="B205" s="63" t="s">
        <v>103</v>
      </c>
      <c r="C205" s="63" t="s">
        <v>105</v>
      </c>
      <c r="D205" s="64">
        <v>6796</v>
      </c>
    </row>
    <row r="206" spans="1:4" ht="15.5" x14ac:dyDescent="0.3">
      <c r="A206" s="63" t="s">
        <v>23</v>
      </c>
      <c r="B206" s="63" t="s">
        <v>103</v>
      </c>
      <c r="C206" s="63" t="s">
        <v>106</v>
      </c>
      <c r="D206" s="64">
        <v>3944</v>
      </c>
    </row>
    <row r="207" spans="1:4" ht="15.5" x14ac:dyDescent="0.3">
      <c r="A207" s="63" t="s">
        <v>23</v>
      </c>
      <c r="B207" s="63" t="s">
        <v>104</v>
      </c>
      <c r="C207" s="63" t="s">
        <v>105</v>
      </c>
      <c r="D207" s="64">
        <v>7148</v>
      </c>
    </row>
    <row r="208" spans="1:4" ht="15.5" x14ac:dyDescent="0.3">
      <c r="A208" s="63" t="s">
        <v>23</v>
      </c>
      <c r="B208" s="63" t="s">
        <v>104</v>
      </c>
      <c r="C208" s="63" t="s">
        <v>106</v>
      </c>
      <c r="D208" s="64">
        <v>3918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C3D0F-8468-4F8D-B508-AA7A097C0AC7}">
  <dimension ref="A1:D373"/>
  <sheetViews>
    <sheetView workbookViewId="0"/>
  </sheetViews>
  <sheetFormatPr defaultColWidth="9.08203125" defaultRowHeight="14" x14ac:dyDescent="0.3"/>
  <cols>
    <col min="1" max="4" width="22.6640625" style="1" customWidth="1"/>
    <col min="5" max="16384" width="9.08203125" style="1"/>
  </cols>
  <sheetData>
    <row r="1" spans="1:4" ht="15.5" x14ac:dyDescent="0.3">
      <c r="A1" s="68" t="s">
        <v>99</v>
      </c>
      <c r="B1" s="68" t="s">
        <v>0</v>
      </c>
      <c r="C1" s="68" t="s">
        <v>93</v>
      </c>
      <c r="D1" s="68" t="s">
        <v>100</v>
      </c>
    </row>
    <row r="2" spans="1:4" ht="15.5" x14ac:dyDescent="0.3">
      <c r="A2" s="65">
        <v>1971</v>
      </c>
      <c r="B2" s="63" t="s">
        <v>119</v>
      </c>
      <c r="C2" s="63" t="s">
        <v>3</v>
      </c>
      <c r="D2" s="64">
        <v>46411700</v>
      </c>
    </row>
    <row r="3" spans="1:4" ht="15.5" x14ac:dyDescent="0.3">
      <c r="A3" s="65">
        <v>1972</v>
      </c>
      <c r="B3" s="63" t="s">
        <v>120</v>
      </c>
      <c r="C3" s="63" t="s">
        <v>3</v>
      </c>
      <c r="D3" s="64">
        <v>46571900</v>
      </c>
    </row>
    <row r="4" spans="1:4" ht="15.5" x14ac:dyDescent="0.3">
      <c r="A4" s="65">
        <v>1973</v>
      </c>
      <c r="B4" s="63" t="s">
        <v>121</v>
      </c>
      <c r="C4" s="63" t="s">
        <v>3</v>
      </c>
      <c r="D4" s="64">
        <v>46686200</v>
      </c>
    </row>
    <row r="5" spans="1:4" ht="15.5" x14ac:dyDescent="0.3">
      <c r="A5" s="65">
        <v>1974</v>
      </c>
      <c r="B5" s="63" t="s">
        <v>122</v>
      </c>
      <c r="C5" s="63" t="s">
        <v>3</v>
      </c>
      <c r="D5" s="64">
        <v>46682700</v>
      </c>
    </row>
    <row r="6" spans="1:4" ht="15.5" x14ac:dyDescent="0.3">
      <c r="A6" s="65">
        <v>1975</v>
      </c>
      <c r="B6" s="63" t="s">
        <v>123</v>
      </c>
      <c r="C6" s="63" t="s">
        <v>3</v>
      </c>
      <c r="D6" s="64">
        <v>46674400</v>
      </c>
    </row>
    <row r="7" spans="1:4" ht="15.5" x14ac:dyDescent="0.3">
      <c r="A7" s="65">
        <v>1976</v>
      </c>
      <c r="B7" s="63" t="s">
        <v>124</v>
      </c>
      <c r="C7" s="63" t="s">
        <v>3</v>
      </c>
      <c r="D7" s="64">
        <v>46659900</v>
      </c>
    </row>
    <row r="8" spans="1:4" ht="15.5" x14ac:dyDescent="0.3">
      <c r="A8" s="65">
        <v>1977</v>
      </c>
      <c r="B8" s="63" t="s">
        <v>125</v>
      </c>
      <c r="C8" s="63" t="s">
        <v>3</v>
      </c>
      <c r="D8" s="64">
        <v>46639800</v>
      </c>
    </row>
    <row r="9" spans="1:4" ht="15.5" x14ac:dyDescent="0.3">
      <c r="A9" s="65">
        <v>1978</v>
      </c>
      <c r="B9" s="63" t="s">
        <v>126</v>
      </c>
      <c r="C9" s="63" t="s">
        <v>3</v>
      </c>
      <c r="D9" s="64">
        <v>46638200</v>
      </c>
    </row>
    <row r="10" spans="1:4" ht="15.5" x14ac:dyDescent="0.3">
      <c r="A10" s="65">
        <v>1979</v>
      </c>
      <c r="B10" s="63" t="s">
        <v>127</v>
      </c>
      <c r="C10" s="63" t="s">
        <v>3</v>
      </c>
      <c r="D10" s="64">
        <v>46698100</v>
      </c>
    </row>
    <row r="11" spans="1:4" ht="15.5" x14ac:dyDescent="0.3">
      <c r="A11" s="65">
        <v>1980</v>
      </c>
      <c r="B11" s="63" t="s">
        <v>128</v>
      </c>
      <c r="C11" s="63" t="s">
        <v>3</v>
      </c>
      <c r="D11" s="64">
        <v>46787200</v>
      </c>
    </row>
    <row r="12" spans="1:4" ht="15.5" x14ac:dyDescent="0.3">
      <c r="A12" s="65">
        <v>1981</v>
      </c>
      <c r="B12" s="63" t="s">
        <v>31</v>
      </c>
      <c r="C12" s="63" t="s">
        <v>3</v>
      </c>
      <c r="D12" s="64">
        <v>46820800</v>
      </c>
    </row>
    <row r="13" spans="1:4" ht="15.5" x14ac:dyDescent="0.3">
      <c r="A13" s="65">
        <v>1982</v>
      </c>
      <c r="B13" s="63" t="s">
        <v>32</v>
      </c>
      <c r="C13" s="63" t="s">
        <v>3</v>
      </c>
      <c r="D13" s="64">
        <v>46777300</v>
      </c>
    </row>
    <row r="14" spans="1:4" ht="15.5" x14ac:dyDescent="0.3">
      <c r="A14" s="65">
        <v>1983</v>
      </c>
      <c r="B14" s="63" t="s">
        <v>33</v>
      </c>
      <c r="C14" s="63" t="s">
        <v>3</v>
      </c>
      <c r="D14" s="64">
        <v>46813700</v>
      </c>
    </row>
    <row r="15" spans="1:4" ht="15.5" x14ac:dyDescent="0.3">
      <c r="A15" s="65">
        <v>1984</v>
      </c>
      <c r="B15" s="63" t="s">
        <v>34</v>
      </c>
      <c r="C15" s="63" t="s">
        <v>3</v>
      </c>
      <c r="D15" s="64">
        <v>46912400</v>
      </c>
    </row>
    <row r="16" spans="1:4" ht="15.5" x14ac:dyDescent="0.3">
      <c r="A16" s="65">
        <v>1985</v>
      </c>
      <c r="B16" s="63" t="s">
        <v>35</v>
      </c>
      <c r="C16" s="63" t="s">
        <v>3</v>
      </c>
      <c r="D16" s="64">
        <v>47057400</v>
      </c>
    </row>
    <row r="17" spans="1:4" ht="15.5" x14ac:dyDescent="0.3">
      <c r="A17" s="65">
        <v>1986</v>
      </c>
      <c r="B17" s="63" t="s">
        <v>36</v>
      </c>
      <c r="C17" s="63" t="s">
        <v>3</v>
      </c>
      <c r="D17" s="64">
        <v>47187600</v>
      </c>
    </row>
    <row r="18" spans="1:4" ht="15.5" x14ac:dyDescent="0.3">
      <c r="A18" s="65">
        <v>1987</v>
      </c>
      <c r="B18" s="63" t="s">
        <v>37</v>
      </c>
      <c r="C18" s="63" t="s">
        <v>3</v>
      </c>
      <c r="D18" s="64">
        <v>47300400</v>
      </c>
    </row>
    <row r="19" spans="1:4" ht="15.5" x14ac:dyDescent="0.3">
      <c r="A19" s="65">
        <v>1988</v>
      </c>
      <c r="B19" s="63" t="s">
        <v>38</v>
      </c>
      <c r="C19" s="63" t="s">
        <v>3</v>
      </c>
      <c r="D19" s="64">
        <v>47412300</v>
      </c>
    </row>
    <row r="20" spans="1:4" ht="15.5" x14ac:dyDescent="0.3">
      <c r="A20" s="65">
        <v>1989</v>
      </c>
      <c r="B20" s="63" t="s">
        <v>39</v>
      </c>
      <c r="C20" s="63" t="s">
        <v>3</v>
      </c>
      <c r="D20" s="64">
        <v>47552700</v>
      </c>
    </row>
    <row r="21" spans="1:4" ht="15.5" x14ac:dyDescent="0.3">
      <c r="A21" s="65">
        <v>1990</v>
      </c>
      <c r="B21" s="63" t="s">
        <v>48</v>
      </c>
      <c r="C21" s="63" t="s">
        <v>3</v>
      </c>
      <c r="D21" s="64">
        <v>47699100</v>
      </c>
    </row>
    <row r="22" spans="1:4" ht="15.5" x14ac:dyDescent="0.3">
      <c r="A22" s="65">
        <v>1991</v>
      </c>
      <c r="B22" s="63" t="s">
        <v>49</v>
      </c>
      <c r="C22" s="63" t="s">
        <v>3</v>
      </c>
      <c r="D22" s="64">
        <v>47875000</v>
      </c>
    </row>
    <row r="23" spans="1:4" ht="15.5" x14ac:dyDescent="0.3">
      <c r="A23" s="65">
        <v>1992</v>
      </c>
      <c r="B23" s="63" t="s">
        <v>50</v>
      </c>
      <c r="C23" s="63" t="s">
        <v>3</v>
      </c>
      <c r="D23" s="64">
        <v>47998000</v>
      </c>
    </row>
    <row r="24" spans="1:4" ht="15.5" x14ac:dyDescent="0.3">
      <c r="A24" s="65">
        <v>1993</v>
      </c>
      <c r="B24" s="63" t="s">
        <v>51</v>
      </c>
      <c r="C24" s="63" t="s">
        <v>3</v>
      </c>
      <c r="D24" s="64">
        <v>48102300</v>
      </c>
    </row>
    <row r="25" spans="1:4" ht="15.5" x14ac:dyDescent="0.3">
      <c r="A25" s="65">
        <v>1994</v>
      </c>
      <c r="B25" s="63" t="s">
        <v>24</v>
      </c>
      <c r="C25" s="63" t="s">
        <v>3</v>
      </c>
      <c r="D25" s="64">
        <v>48228800</v>
      </c>
    </row>
    <row r="26" spans="1:4" ht="15.5" x14ac:dyDescent="0.3">
      <c r="A26" s="65">
        <v>1995</v>
      </c>
      <c r="B26" s="63" t="s">
        <v>25</v>
      </c>
      <c r="C26" s="63" t="s">
        <v>3</v>
      </c>
      <c r="D26" s="64">
        <v>48383500</v>
      </c>
    </row>
    <row r="27" spans="1:4" ht="15.5" x14ac:dyDescent="0.3">
      <c r="A27" s="65">
        <v>1996</v>
      </c>
      <c r="B27" s="63" t="s">
        <v>26</v>
      </c>
      <c r="C27" s="63" t="s">
        <v>3</v>
      </c>
      <c r="D27" s="64">
        <v>48519100</v>
      </c>
    </row>
    <row r="28" spans="1:4" ht="15.5" x14ac:dyDescent="0.3">
      <c r="A28" s="65">
        <v>1997</v>
      </c>
      <c r="B28" s="63" t="s">
        <v>27</v>
      </c>
      <c r="C28" s="63" t="s">
        <v>3</v>
      </c>
      <c r="D28" s="64">
        <v>48664800</v>
      </c>
    </row>
    <row r="29" spans="1:4" ht="15.5" x14ac:dyDescent="0.3">
      <c r="A29" s="65">
        <v>1998</v>
      </c>
      <c r="B29" s="63" t="s">
        <v>28</v>
      </c>
      <c r="C29" s="63" t="s">
        <v>3</v>
      </c>
      <c r="D29" s="64">
        <v>48820600</v>
      </c>
    </row>
    <row r="30" spans="1:4" ht="15.5" x14ac:dyDescent="0.3">
      <c r="A30" s="65">
        <v>1999</v>
      </c>
      <c r="B30" s="63" t="s">
        <v>2</v>
      </c>
      <c r="C30" s="63" t="s">
        <v>3</v>
      </c>
      <c r="D30" s="64">
        <v>49032900</v>
      </c>
    </row>
    <row r="31" spans="1:4" ht="15.5" x14ac:dyDescent="0.3">
      <c r="A31" s="65">
        <v>2000</v>
      </c>
      <c r="B31" s="63" t="s">
        <v>4</v>
      </c>
      <c r="C31" s="63" t="s">
        <v>3</v>
      </c>
      <c r="D31" s="64">
        <v>49233300</v>
      </c>
    </row>
    <row r="32" spans="1:4" ht="15.5" x14ac:dyDescent="0.3">
      <c r="A32" s="65">
        <v>2001</v>
      </c>
      <c r="B32" s="63" t="s">
        <v>5</v>
      </c>
      <c r="C32" s="63" t="s">
        <v>3</v>
      </c>
      <c r="D32" s="64">
        <v>49449746</v>
      </c>
    </row>
    <row r="33" spans="1:4" ht="15.5" x14ac:dyDescent="0.3">
      <c r="A33" s="65">
        <v>2002</v>
      </c>
      <c r="B33" s="63" t="s">
        <v>6</v>
      </c>
      <c r="C33" s="63" t="s">
        <v>3</v>
      </c>
      <c r="D33" s="64">
        <v>49679267</v>
      </c>
    </row>
    <row r="34" spans="1:4" ht="15.5" x14ac:dyDescent="0.3">
      <c r="A34" s="65">
        <v>2003</v>
      </c>
      <c r="B34" s="63" t="s">
        <v>7</v>
      </c>
      <c r="C34" s="63" t="s">
        <v>3</v>
      </c>
      <c r="D34" s="64">
        <v>49925517</v>
      </c>
    </row>
    <row r="35" spans="1:4" ht="15.5" x14ac:dyDescent="0.3">
      <c r="A35" s="65">
        <v>2004</v>
      </c>
      <c r="B35" s="63" t="s">
        <v>8</v>
      </c>
      <c r="C35" s="63" t="s">
        <v>3</v>
      </c>
      <c r="D35" s="64">
        <v>50194600</v>
      </c>
    </row>
    <row r="36" spans="1:4" ht="15.5" x14ac:dyDescent="0.3">
      <c r="A36" s="65">
        <v>2005</v>
      </c>
      <c r="B36" s="63" t="s">
        <v>9</v>
      </c>
      <c r="C36" s="63" t="s">
        <v>3</v>
      </c>
      <c r="D36" s="64">
        <v>50606034</v>
      </c>
    </row>
    <row r="37" spans="1:4" ht="15.5" x14ac:dyDescent="0.3">
      <c r="A37" s="65">
        <v>2006</v>
      </c>
      <c r="B37" s="63" t="s">
        <v>10</v>
      </c>
      <c r="C37" s="63" t="s">
        <v>3</v>
      </c>
      <c r="D37" s="64">
        <v>50965186</v>
      </c>
    </row>
    <row r="38" spans="1:4" ht="15.5" x14ac:dyDescent="0.3">
      <c r="A38" s="65">
        <v>2007</v>
      </c>
      <c r="B38" s="63" t="s">
        <v>11</v>
      </c>
      <c r="C38" s="63" t="s">
        <v>3</v>
      </c>
      <c r="D38" s="64">
        <v>51381093</v>
      </c>
    </row>
    <row r="39" spans="1:4" ht="15.5" x14ac:dyDescent="0.3">
      <c r="A39" s="65">
        <v>2008</v>
      </c>
      <c r="B39" s="63" t="s">
        <v>12</v>
      </c>
      <c r="C39" s="63" t="s">
        <v>3</v>
      </c>
      <c r="D39" s="64">
        <v>51815853</v>
      </c>
    </row>
    <row r="40" spans="1:4" ht="15.5" x14ac:dyDescent="0.3">
      <c r="A40" s="65">
        <v>2009</v>
      </c>
      <c r="B40" s="63" t="s">
        <v>13</v>
      </c>
      <c r="C40" s="63" t="s">
        <v>3</v>
      </c>
      <c r="D40" s="64">
        <v>52196381</v>
      </c>
    </row>
    <row r="41" spans="1:4" ht="15.5" x14ac:dyDescent="0.3">
      <c r="A41" s="65">
        <v>2010</v>
      </c>
      <c r="B41" s="63" t="s">
        <v>14</v>
      </c>
      <c r="C41" s="63" t="s">
        <v>3</v>
      </c>
      <c r="D41" s="64">
        <v>52642452</v>
      </c>
    </row>
    <row r="42" spans="1:4" ht="15.5" x14ac:dyDescent="0.3">
      <c r="A42" s="65">
        <v>2011</v>
      </c>
      <c r="B42" s="63" t="s">
        <v>15</v>
      </c>
      <c r="C42" s="63" t="s">
        <v>3</v>
      </c>
      <c r="D42" s="64">
        <v>53107169</v>
      </c>
    </row>
    <row r="43" spans="1:4" ht="15.5" x14ac:dyDescent="0.3">
      <c r="A43" s="65">
        <v>2012</v>
      </c>
      <c r="B43" s="63" t="s">
        <v>16</v>
      </c>
      <c r="C43" s="63" t="s">
        <v>3</v>
      </c>
      <c r="D43" s="64">
        <v>53506812</v>
      </c>
    </row>
    <row r="44" spans="1:4" ht="15.5" x14ac:dyDescent="0.3">
      <c r="A44" s="65">
        <v>2013</v>
      </c>
      <c r="B44" s="63" t="s">
        <v>17</v>
      </c>
      <c r="C44" s="63" t="s">
        <v>3</v>
      </c>
      <c r="D44" s="64">
        <v>53918686</v>
      </c>
    </row>
    <row r="45" spans="1:4" ht="15.5" x14ac:dyDescent="0.3">
      <c r="A45" s="65">
        <v>2014</v>
      </c>
      <c r="B45" s="63" t="s">
        <v>18</v>
      </c>
      <c r="C45" s="63" t="s">
        <v>3</v>
      </c>
      <c r="D45" s="64">
        <v>54370319</v>
      </c>
    </row>
    <row r="46" spans="1:4" ht="15.5" x14ac:dyDescent="0.3">
      <c r="A46" s="65">
        <v>2015</v>
      </c>
      <c r="B46" s="63" t="s">
        <v>19</v>
      </c>
      <c r="C46" s="63" t="s">
        <v>3</v>
      </c>
      <c r="D46" s="64">
        <v>54808676</v>
      </c>
    </row>
    <row r="47" spans="1:4" ht="15.5" x14ac:dyDescent="0.3">
      <c r="A47" s="65">
        <v>2016</v>
      </c>
      <c r="B47" s="63" t="s">
        <v>20</v>
      </c>
      <c r="C47" s="63" t="s">
        <v>3</v>
      </c>
      <c r="D47" s="64">
        <v>55289034</v>
      </c>
    </row>
    <row r="48" spans="1:4" ht="15.5" x14ac:dyDescent="0.3">
      <c r="A48" s="65">
        <v>2017</v>
      </c>
      <c r="B48" s="63" t="s">
        <v>21</v>
      </c>
      <c r="C48" s="63" t="s">
        <v>3</v>
      </c>
      <c r="D48" s="64">
        <v>55619548</v>
      </c>
    </row>
    <row r="49" spans="1:4" ht="15.5" x14ac:dyDescent="0.3">
      <c r="A49" s="65">
        <v>2018</v>
      </c>
      <c r="B49" s="63" t="s">
        <v>63</v>
      </c>
      <c r="C49" s="63" t="s">
        <v>3</v>
      </c>
      <c r="D49" s="64">
        <v>55924528</v>
      </c>
    </row>
    <row r="50" spans="1:4" ht="15.5" x14ac:dyDescent="0.3">
      <c r="A50" s="65">
        <v>2019</v>
      </c>
      <c r="B50" s="63" t="s">
        <v>64</v>
      </c>
      <c r="C50" s="63" t="s">
        <v>3</v>
      </c>
      <c r="D50" s="64">
        <v>56230056</v>
      </c>
    </row>
    <row r="51" spans="1:4" ht="15.5" x14ac:dyDescent="0.3">
      <c r="A51" s="65">
        <v>2020</v>
      </c>
      <c r="B51" s="63" t="s">
        <v>92</v>
      </c>
      <c r="C51" s="63" t="s">
        <v>3</v>
      </c>
      <c r="D51" s="64">
        <v>56325961</v>
      </c>
    </row>
    <row r="52" spans="1:4" ht="15.5" x14ac:dyDescent="0.3">
      <c r="A52" s="65">
        <v>2021</v>
      </c>
      <c r="B52" s="63" t="s">
        <v>103</v>
      </c>
      <c r="C52" s="63" t="s">
        <v>3</v>
      </c>
      <c r="D52" s="64">
        <v>56554891</v>
      </c>
    </row>
    <row r="53" spans="1:4" ht="15.5" x14ac:dyDescent="0.3">
      <c r="A53" s="65">
        <v>2022</v>
      </c>
      <c r="B53" s="63" t="s">
        <v>104</v>
      </c>
      <c r="C53" s="63" t="s">
        <v>3</v>
      </c>
      <c r="D53" s="64">
        <v>57106398</v>
      </c>
    </row>
    <row r="54" spans="1:4" ht="15.5" x14ac:dyDescent="0.3">
      <c r="A54" s="65">
        <v>1971</v>
      </c>
      <c r="B54" s="63" t="s">
        <v>119</v>
      </c>
      <c r="C54" s="63" t="s">
        <v>30</v>
      </c>
      <c r="D54" s="64">
        <v>54387600</v>
      </c>
    </row>
    <row r="55" spans="1:4" ht="15.5" x14ac:dyDescent="0.3">
      <c r="A55" s="65">
        <v>1972</v>
      </c>
      <c r="B55" s="63" t="s">
        <v>120</v>
      </c>
      <c r="C55" s="63" t="s">
        <v>30</v>
      </c>
      <c r="D55" s="64">
        <v>54557700</v>
      </c>
    </row>
    <row r="56" spans="1:4" ht="15.5" x14ac:dyDescent="0.3">
      <c r="A56" s="65">
        <v>1973</v>
      </c>
      <c r="B56" s="63" t="s">
        <v>121</v>
      </c>
      <c r="C56" s="63" t="s">
        <v>30</v>
      </c>
      <c r="D56" s="64">
        <v>54692900</v>
      </c>
    </row>
    <row r="57" spans="1:4" ht="15.5" x14ac:dyDescent="0.3">
      <c r="A57" s="65">
        <v>1974</v>
      </c>
      <c r="B57" s="63" t="s">
        <v>122</v>
      </c>
      <c r="C57" s="63" t="s">
        <v>30</v>
      </c>
      <c r="D57" s="64">
        <v>54708700</v>
      </c>
    </row>
    <row r="58" spans="1:4" ht="15.5" x14ac:dyDescent="0.3">
      <c r="A58" s="65">
        <v>1975</v>
      </c>
      <c r="B58" s="63" t="s">
        <v>123</v>
      </c>
      <c r="C58" s="63" t="s">
        <v>30</v>
      </c>
      <c r="D58" s="64">
        <v>54702200</v>
      </c>
    </row>
    <row r="59" spans="1:4" ht="15.5" x14ac:dyDescent="0.3">
      <c r="A59" s="65">
        <v>1976</v>
      </c>
      <c r="B59" s="63" t="s">
        <v>124</v>
      </c>
      <c r="C59" s="63" t="s">
        <v>30</v>
      </c>
      <c r="D59" s="64">
        <v>54692600</v>
      </c>
    </row>
    <row r="60" spans="1:4" ht="15.5" x14ac:dyDescent="0.3">
      <c r="A60" s="65">
        <v>1977</v>
      </c>
      <c r="B60" s="63" t="s">
        <v>125</v>
      </c>
      <c r="C60" s="63" t="s">
        <v>30</v>
      </c>
      <c r="D60" s="64">
        <v>54666600</v>
      </c>
    </row>
    <row r="61" spans="1:4" ht="15.5" x14ac:dyDescent="0.3">
      <c r="A61" s="65">
        <v>1978</v>
      </c>
      <c r="B61" s="63" t="s">
        <v>126</v>
      </c>
      <c r="C61" s="63" t="s">
        <v>30</v>
      </c>
      <c r="D61" s="64">
        <v>54654800</v>
      </c>
    </row>
    <row r="62" spans="1:4" ht="15.5" x14ac:dyDescent="0.3">
      <c r="A62" s="65">
        <v>1979</v>
      </c>
      <c r="B62" s="63" t="s">
        <v>127</v>
      </c>
      <c r="C62" s="63" t="s">
        <v>30</v>
      </c>
      <c r="D62" s="64">
        <v>54711800</v>
      </c>
    </row>
    <row r="63" spans="1:4" ht="15.5" x14ac:dyDescent="0.3">
      <c r="A63" s="65">
        <v>1980</v>
      </c>
      <c r="B63" s="63" t="s">
        <v>128</v>
      </c>
      <c r="C63" s="63" t="s">
        <v>30</v>
      </c>
      <c r="D63" s="64">
        <v>54796900</v>
      </c>
    </row>
    <row r="64" spans="1:4" ht="15.5" x14ac:dyDescent="0.3">
      <c r="A64" s="65">
        <v>1981</v>
      </c>
      <c r="B64" s="63" t="s">
        <v>31</v>
      </c>
      <c r="C64" s="63" t="s">
        <v>30</v>
      </c>
      <c r="D64" s="64">
        <v>54814495</v>
      </c>
    </row>
    <row r="65" spans="1:4" ht="15.5" x14ac:dyDescent="0.3">
      <c r="A65" s="65">
        <v>1982</v>
      </c>
      <c r="B65" s="63" t="s">
        <v>32</v>
      </c>
      <c r="C65" s="63" t="s">
        <v>30</v>
      </c>
      <c r="D65" s="64">
        <v>54746089</v>
      </c>
    </row>
    <row r="66" spans="1:4" ht="15.5" x14ac:dyDescent="0.3">
      <c r="A66" s="65">
        <v>1983</v>
      </c>
      <c r="B66" s="63" t="s">
        <v>33</v>
      </c>
      <c r="C66" s="63" t="s">
        <v>30</v>
      </c>
      <c r="D66" s="64">
        <v>54765104</v>
      </c>
    </row>
    <row r="67" spans="1:4" ht="15.5" x14ac:dyDescent="0.3">
      <c r="A67" s="65">
        <v>1984</v>
      </c>
      <c r="B67" s="63" t="s">
        <v>34</v>
      </c>
      <c r="C67" s="63" t="s">
        <v>30</v>
      </c>
      <c r="D67" s="64">
        <v>54851986</v>
      </c>
    </row>
    <row r="68" spans="1:4" ht="15.5" x14ac:dyDescent="0.3">
      <c r="A68" s="65">
        <v>1985</v>
      </c>
      <c r="B68" s="63" t="s">
        <v>35</v>
      </c>
      <c r="C68" s="63" t="s">
        <v>30</v>
      </c>
      <c r="D68" s="64">
        <v>54988654</v>
      </c>
    </row>
    <row r="69" spans="1:4" ht="15.5" x14ac:dyDescent="0.3">
      <c r="A69" s="65">
        <v>1986</v>
      </c>
      <c r="B69" s="63" t="s">
        <v>36</v>
      </c>
      <c r="C69" s="63" t="s">
        <v>30</v>
      </c>
      <c r="D69" s="64">
        <v>55110331</v>
      </c>
    </row>
    <row r="70" spans="1:4" ht="15.5" x14ac:dyDescent="0.3">
      <c r="A70" s="65">
        <v>1987</v>
      </c>
      <c r="B70" s="63" t="s">
        <v>37</v>
      </c>
      <c r="C70" s="63" t="s">
        <v>30</v>
      </c>
      <c r="D70" s="64">
        <v>55221965</v>
      </c>
    </row>
    <row r="71" spans="1:4" ht="15.5" x14ac:dyDescent="0.3">
      <c r="A71" s="65">
        <v>1988</v>
      </c>
      <c r="B71" s="63" t="s">
        <v>38</v>
      </c>
      <c r="C71" s="63" t="s">
        <v>30</v>
      </c>
      <c r="D71" s="64">
        <v>55330926</v>
      </c>
    </row>
    <row r="72" spans="1:4" ht="15.5" x14ac:dyDescent="0.3">
      <c r="A72" s="65">
        <v>1989</v>
      </c>
      <c r="B72" s="63" t="s">
        <v>39</v>
      </c>
      <c r="C72" s="63" t="s">
        <v>30</v>
      </c>
      <c r="D72" s="64">
        <v>55486075</v>
      </c>
    </row>
    <row r="73" spans="1:4" ht="15.5" x14ac:dyDescent="0.3">
      <c r="A73" s="65">
        <v>1990</v>
      </c>
      <c r="B73" s="63" t="s">
        <v>48</v>
      </c>
      <c r="C73" s="63" t="s">
        <v>30</v>
      </c>
      <c r="D73" s="64">
        <v>55641912</v>
      </c>
    </row>
    <row r="74" spans="1:4" ht="15.5" x14ac:dyDescent="0.3">
      <c r="A74" s="65">
        <v>1991</v>
      </c>
      <c r="B74" s="63" t="s">
        <v>49</v>
      </c>
      <c r="C74" s="63" t="s">
        <v>30</v>
      </c>
      <c r="D74" s="64">
        <v>55831298</v>
      </c>
    </row>
    <row r="75" spans="1:4" ht="15.5" x14ac:dyDescent="0.3">
      <c r="A75" s="65">
        <v>1992</v>
      </c>
      <c r="B75" s="63" t="s">
        <v>50</v>
      </c>
      <c r="C75" s="63" t="s">
        <v>30</v>
      </c>
      <c r="D75" s="64">
        <v>55961274</v>
      </c>
    </row>
    <row r="76" spans="1:4" ht="15.5" x14ac:dyDescent="0.3">
      <c r="A76" s="65">
        <v>1993</v>
      </c>
      <c r="B76" s="63" t="s">
        <v>51</v>
      </c>
      <c r="C76" s="63" t="s">
        <v>30</v>
      </c>
      <c r="D76" s="64">
        <v>56078358</v>
      </c>
    </row>
    <row r="77" spans="1:4" ht="15.5" x14ac:dyDescent="0.3">
      <c r="A77" s="65">
        <v>1994</v>
      </c>
      <c r="B77" s="63" t="s">
        <v>24</v>
      </c>
      <c r="C77" s="63" t="s">
        <v>30</v>
      </c>
      <c r="D77" s="64">
        <v>56218447</v>
      </c>
    </row>
    <row r="78" spans="1:4" ht="15.5" x14ac:dyDescent="0.3">
      <c r="A78" s="65">
        <v>1995</v>
      </c>
      <c r="B78" s="63" t="s">
        <v>25</v>
      </c>
      <c r="C78" s="63" t="s">
        <v>30</v>
      </c>
      <c r="D78" s="64">
        <v>56375717</v>
      </c>
    </row>
    <row r="79" spans="1:4" ht="15.5" x14ac:dyDescent="0.3">
      <c r="A79" s="65">
        <v>1996</v>
      </c>
      <c r="B79" s="63" t="s">
        <v>26</v>
      </c>
      <c r="C79" s="63" t="s">
        <v>30</v>
      </c>
      <c r="D79" s="64">
        <v>56502604</v>
      </c>
    </row>
    <row r="80" spans="1:4" ht="15.5" x14ac:dyDescent="0.3">
      <c r="A80" s="65">
        <v>1997</v>
      </c>
      <c r="B80" s="63" t="s">
        <v>27</v>
      </c>
      <c r="C80" s="63" t="s">
        <v>30</v>
      </c>
      <c r="D80" s="64">
        <v>56642971</v>
      </c>
    </row>
    <row r="81" spans="1:4" ht="15.5" x14ac:dyDescent="0.3">
      <c r="A81" s="65">
        <v>1998</v>
      </c>
      <c r="B81" s="63" t="s">
        <v>28</v>
      </c>
      <c r="C81" s="63" t="s">
        <v>30</v>
      </c>
      <c r="D81" s="64">
        <v>56797221</v>
      </c>
    </row>
    <row r="82" spans="1:4" ht="15.5" x14ac:dyDescent="0.3">
      <c r="A82" s="65">
        <v>1999</v>
      </c>
      <c r="B82" s="63" t="s">
        <v>2</v>
      </c>
      <c r="C82" s="63" t="s">
        <v>30</v>
      </c>
      <c r="D82" s="64">
        <v>57005499</v>
      </c>
    </row>
    <row r="83" spans="1:4" ht="15.5" x14ac:dyDescent="0.3">
      <c r="A83" s="65">
        <v>2000</v>
      </c>
      <c r="B83" s="63" t="s">
        <v>4</v>
      </c>
      <c r="C83" s="63" t="s">
        <v>30</v>
      </c>
      <c r="D83" s="64">
        <v>57203070</v>
      </c>
    </row>
    <row r="84" spans="1:4" ht="15.5" x14ac:dyDescent="0.3">
      <c r="A84" s="65">
        <v>2001</v>
      </c>
      <c r="B84" s="63" t="s">
        <v>5</v>
      </c>
      <c r="C84" s="63" t="s">
        <v>30</v>
      </c>
      <c r="D84" s="64">
        <v>57424178</v>
      </c>
    </row>
    <row r="85" spans="1:4" ht="15.5" x14ac:dyDescent="0.3">
      <c r="A85" s="65">
        <v>2002</v>
      </c>
      <c r="B85" s="63" t="s">
        <v>6</v>
      </c>
      <c r="C85" s="63" t="s">
        <v>30</v>
      </c>
      <c r="D85" s="64">
        <v>57668143</v>
      </c>
    </row>
    <row r="86" spans="1:4" ht="15.5" x14ac:dyDescent="0.3">
      <c r="A86" s="65">
        <v>2003</v>
      </c>
      <c r="B86" s="63" t="s">
        <v>7</v>
      </c>
      <c r="C86" s="63" t="s">
        <v>30</v>
      </c>
      <c r="D86" s="64">
        <v>57931738</v>
      </c>
    </row>
    <row r="87" spans="1:4" ht="15.5" x14ac:dyDescent="0.3">
      <c r="A87" s="65">
        <v>2004</v>
      </c>
      <c r="B87" s="63" t="s">
        <v>8</v>
      </c>
      <c r="C87" s="63" t="s">
        <v>30</v>
      </c>
      <c r="D87" s="64">
        <v>58236322</v>
      </c>
    </row>
    <row r="88" spans="1:4" ht="15.5" x14ac:dyDescent="0.3">
      <c r="A88" s="65">
        <v>2005</v>
      </c>
      <c r="B88" s="63" t="s">
        <v>9</v>
      </c>
      <c r="C88" s="63" t="s">
        <v>30</v>
      </c>
      <c r="D88" s="64">
        <v>58685543</v>
      </c>
    </row>
    <row r="89" spans="1:4" ht="15.5" x14ac:dyDescent="0.3">
      <c r="A89" s="65">
        <v>2006</v>
      </c>
      <c r="B89" s="63" t="s">
        <v>10</v>
      </c>
      <c r="C89" s="63" t="s">
        <v>30</v>
      </c>
      <c r="D89" s="64">
        <v>59083954</v>
      </c>
    </row>
    <row r="90" spans="1:4" ht="15.5" x14ac:dyDescent="0.3">
      <c r="A90" s="65">
        <v>2007</v>
      </c>
      <c r="B90" s="63" t="s">
        <v>11</v>
      </c>
      <c r="C90" s="63" t="s">
        <v>30</v>
      </c>
      <c r="D90" s="64">
        <v>59557392</v>
      </c>
    </row>
    <row r="91" spans="1:4" ht="15.5" x14ac:dyDescent="0.3">
      <c r="A91" s="65">
        <v>2008</v>
      </c>
      <c r="B91" s="63" t="s">
        <v>12</v>
      </c>
      <c r="C91" s="63" t="s">
        <v>30</v>
      </c>
      <c r="D91" s="64">
        <v>60044620</v>
      </c>
    </row>
    <row r="92" spans="1:4" ht="15.5" x14ac:dyDescent="0.3">
      <c r="A92" s="65">
        <v>2009</v>
      </c>
      <c r="B92" s="63" t="s">
        <v>13</v>
      </c>
      <c r="C92" s="63" t="s">
        <v>30</v>
      </c>
      <c r="D92" s="64">
        <v>60467153</v>
      </c>
    </row>
    <row r="93" spans="1:4" ht="15.5" x14ac:dyDescent="0.3">
      <c r="A93" s="65">
        <v>2010</v>
      </c>
      <c r="B93" s="63" t="s">
        <v>14</v>
      </c>
      <c r="C93" s="63" t="s">
        <v>30</v>
      </c>
      <c r="D93" s="64">
        <v>60954623</v>
      </c>
    </row>
    <row r="94" spans="1:4" ht="15.5" x14ac:dyDescent="0.3">
      <c r="A94" s="65">
        <v>2011</v>
      </c>
      <c r="B94" s="63" t="s">
        <v>15</v>
      </c>
      <c r="C94" s="63" t="s">
        <v>30</v>
      </c>
      <c r="D94" s="64">
        <v>61470827</v>
      </c>
    </row>
    <row r="95" spans="1:4" ht="15.5" x14ac:dyDescent="0.3">
      <c r="A95" s="65">
        <v>2012</v>
      </c>
      <c r="B95" s="63" t="s">
        <v>16</v>
      </c>
      <c r="C95" s="63" t="s">
        <v>30</v>
      </c>
      <c r="D95" s="64">
        <v>61891340</v>
      </c>
    </row>
    <row r="96" spans="1:4" ht="15.5" x14ac:dyDescent="0.3">
      <c r="A96" s="65">
        <v>2013</v>
      </c>
      <c r="B96" s="63" t="s">
        <v>17</v>
      </c>
      <c r="C96" s="63" t="s">
        <v>30</v>
      </c>
      <c r="D96" s="64">
        <v>62317444</v>
      </c>
    </row>
    <row r="97" spans="1:4" ht="15.5" x14ac:dyDescent="0.3">
      <c r="A97" s="65">
        <v>2014</v>
      </c>
      <c r="B97" s="63" t="s">
        <v>18</v>
      </c>
      <c r="C97" s="63" t="s">
        <v>30</v>
      </c>
      <c r="D97" s="64">
        <v>62791707</v>
      </c>
    </row>
    <row r="98" spans="1:4" ht="15.5" x14ac:dyDescent="0.3">
      <c r="A98" s="65">
        <v>2015</v>
      </c>
      <c r="B98" s="63" t="s">
        <v>19</v>
      </c>
      <c r="C98" s="63" t="s">
        <v>30</v>
      </c>
      <c r="D98" s="64">
        <v>63254415</v>
      </c>
    </row>
    <row r="99" spans="1:4" ht="15.5" x14ac:dyDescent="0.3">
      <c r="A99" s="65">
        <v>2016</v>
      </c>
      <c r="B99" s="63" t="s">
        <v>20</v>
      </c>
      <c r="C99" s="63" t="s">
        <v>30</v>
      </c>
      <c r="D99" s="64">
        <v>63770899</v>
      </c>
    </row>
    <row r="100" spans="1:4" ht="15.5" x14ac:dyDescent="0.3">
      <c r="A100" s="65">
        <v>2017</v>
      </c>
      <c r="B100" s="63" t="s">
        <v>21</v>
      </c>
      <c r="C100" s="63" t="s">
        <v>30</v>
      </c>
      <c r="D100" s="64">
        <v>64125714</v>
      </c>
    </row>
    <row r="101" spans="1:4" ht="15.5" x14ac:dyDescent="0.3">
      <c r="A101" s="65">
        <v>2018</v>
      </c>
      <c r="B101" s="63" t="s">
        <v>63</v>
      </c>
      <c r="C101" s="63" t="s">
        <v>30</v>
      </c>
      <c r="D101" s="64">
        <v>64446468</v>
      </c>
    </row>
    <row r="102" spans="1:4" ht="15.5" x14ac:dyDescent="0.3">
      <c r="A102" s="65">
        <v>2019</v>
      </c>
      <c r="B102" s="63" t="s">
        <v>64</v>
      </c>
      <c r="C102" s="63" t="s">
        <v>30</v>
      </c>
      <c r="D102" s="64">
        <v>64781088</v>
      </c>
    </row>
    <row r="103" spans="1:4" ht="15.5" x14ac:dyDescent="0.3">
      <c r="A103" s="65">
        <v>2020</v>
      </c>
      <c r="B103" s="63" t="s">
        <v>92</v>
      </c>
      <c r="C103" s="63" t="s">
        <v>30</v>
      </c>
      <c r="D103" s="64">
        <v>64896444</v>
      </c>
    </row>
    <row r="104" spans="1:4" ht="15.5" x14ac:dyDescent="0.3">
      <c r="A104" s="65">
        <v>2021</v>
      </c>
      <c r="B104" s="63" t="s">
        <v>103</v>
      </c>
      <c r="C104" s="63" t="s">
        <v>30</v>
      </c>
      <c r="D104" s="64">
        <v>65140424</v>
      </c>
    </row>
    <row r="105" spans="1:4" ht="15.5" x14ac:dyDescent="0.3">
      <c r="A105" s="65">
        <v>2022</v>
      </c>
      <c r="B105" s="63" t="s">
        <v>104</v>
      </c>
      <c r="C105" s="63" t="s">
        <v>30</v>
      </c>
      <c r="D105" s="64">
        <v>65685738</v>
      </c>
    </row>
    <row r="106" spans="1:4" ht="15.5" x14ac:dyDescent="0.3">
      <c r="A106" s="65">
        <v>1971</v>
      </c>
      <c r="B106" s="63" t="s">
        <v>119</v>
      </c>
      <c r="C106" s="63" t="s">
        <v>22</v>
      </c>
      <c r="D106" s="64">
        <v>5235600</v>
      </c>
    </row>
    <row r="107" spans="1:4" ht="15.5" x14ac:dyDescent="0.3">
      <c r="A107" s="65">
        <v>1972</v>
      </c>
      <c r="B107" s="63" t="s">
        <v>120</v>
      </c>
      <c r="C107" s="63" t="s">
        <v>22</v>
      </c>
      <c r="D107" s="64">
        <v>5230600</v>
      </c>
    </row>
    <row r="108" spans="1:4" ht="15.5" x14ac:dyDescent="0.3">
      <c r="A108" s="65">
        <v>1973</v>
      </c>
      <c r="B108" s="63" t="s">
        <v>121</v>
      </c>
      <c r="C108" s="63" t="s">
        <v>22</v>
      </c>
      <c r="D108" s="64">
        <v>5233900</v>
      </c>
    </row>
    <row r="109" spans="1:4" ht="15.5" x14ac:dyDescent="0.3">
      <c r="A109" s="65">
        <v>1974</v>
      </c>
      <c r="B109" s="63" t="s">
        <v>122</v>
      </c>
      <c r="C109" s="63" t="s">
        <v>22</v>
      </c>
      <c r="D109" s="64">
        <v>5240800</v>
      </c>
    </row>
    <row r="110" spans="1:4" ht="15.5" x14ac:dyDescent="0.3">
      <c r="A110" s="65">
        <v>1975</v>
      </c>
      <c r="B110" s="63" t="s">
        <v>123</v>
      </c>
      <c r="C110" s="63" t="s">
        <v>22</v>
      </c>
      <c r="D110" s="64">
        <v>5232400</v>
      </c>
    </row>
    <row r="111" spans="1:4" ht="15.5" x14ac:dyDescent="0.3">
      <c r="A111" s="65">
        <v>1976</v>
      </c>
      <c r="B111" s="63" t="s">
        <v>124</v>
      </c>
      <c r="C111" s="63" t="s">
        <v>22</v>
      </c>
      <c r="D111" s="64">
        <v>5233400</v>
      </c>
    </row>
    <row r="112" spans="1:4" ht="15.5" x14ac:dyDescent="0.3">
      <c r="A112" s="65">
        <v>1977</v>
      </c>
      <c r="B112" s="63" t="s">
        <v>125</v>
      </c>
      <c r="C112" s="63" t="s">
        <v>22</v>
      </c>
      <c r="D112" s="64">
        <v>5226200</v>
      </c>
    </row>
    <row r="113" spans="1:4" ht="15.5" x14ac:dyDescent="0.3">
      <c r="A113" s="65">
        <v>1978</v>
      </c>
      <c r="B113" s="63" t="s">
        <v>126</v>
      </c>
      <c r="C113" s="63" t="s">
        <v>22</v>
      </c>
      <c r="D113" s="64">
        <v>5212300</v>
      </c>
    </row>
    <row r="114" spans="1:4" ht="15.5" x14ac:dyDescent="0.3">
      <c r="A114" s="65">
        <v>1979</v>
      </c>
      <c r="B114" s="63" t="s">
        <v>127</v>
      </c>
      <c r="C114" s="63" t="s">
        <v>22</v>
      </c>
      <c r="D114" s="64">
        <v>5203600</v>
      </c>
    </row>
    <row r="115" spans="1:4" ht="15.5" x14ac:dyDescent="0.3">
      <c r="A115" s="65">
        <v>1980</v>
      </c>
      <c r="B115" s="63" t="s">
        <v>128</v>
      </c>
      <c r="C115" s="63" t="s">
        <v>22</v>
      </c>
      <c r="D115" s="64">
        <v>5193900</v>
      </c>
    </row>
    <row r="116" spans="1:4" ht="15.5" x14ac:dyDescent="0.3">
      <c r="A116" s="65">
        <v>1981</v>
      </c>
      <c r="B116" s="63" t="s">
        <v>31</v>
      </c>
      <c r="C116" s="63" t="s">
        <v>22</v>
      </c>
      <c r="D116" s="64">
        <v>5180200</v>
      </c>
    </row>
    <row r="117" spans="1:4" ht="15.5" x14ac:dyDescent="0.3">
      <c r="A117" s="65">
        <v>1982</v>
      </c>
      <c r="B117" s="63" t="s">
        <v>32</v>
      </c>
      <c r="C117" s="63" t="s">
        <v>22</v>
      </c>
      <c r="D117" s="64">
        <v>5164500</v>
      </c>
    </row>
    <row r="118" spans="1:4" ht="15.5" x14ac:dyDescent="0.3">
      <c r="A118" s="65">
        <v>1983</v>
      </c>
      <c r="B118" s="63" t="s">
        <v>33</v>
      </c>
      <c r="C118" s="63" t="s">
        <v>22</v>
      </c>
      <c r="D118" s="64">
        <v>5148100</v>
      </c>
    </row>
    <row r="119" spans="1:4" ht="15.5" x14ac:dyDescent="0.3">
      <c r="A119" s="65">
        <v>1984</v>
      </c>
      <c r="B119" s="63" t="s">
        <v>34</v>
      </c>
      <c r="C119" s="63" t="s">
        <v>22</v>
      </c>
      <c r="D119" s="64">
        <v>5138900</v>
      </c>
    </row>
    <row r="120" spans="1:4" ht="15.5" x14ac:dyDescent="0.3">
      <c r="A120" s="65">
        <v>1985</v>
      </c>
      <c r="B120" s="63" t="s">
        <v>35</v>
      </c>
      <c r="C120" s="63" t="s">
        <v>22</v>
      </c>
      <c r="D120" s="64">
        <v>5127900</v>
      </c>
    </row>
    <row r="121" spans="1:4" ht="15.5" x14ac:dyDescent="0.3">
      <c r="A121" s="65">
        <v>1986</v>
      </c>
      <c r="B121" s="63" t="s">
        <v>36</v>
      </c>
      <c r="C121" s="63" t="s">
        <v>22</v>
      </c>
      <c r="D121" s="64">
        <v>5111800</v>
      </c>
    </row>
    <row r="122" spans="1:4" ht="15.5" x14ac:dyDescent="0.3">
      <c r="A122" s="65">
        <v>1987</v>
      </c>
      <c r="B122" s="63" t="s">
        <v>37</v>
      </c>
      <c r="C122" s="63" t="s">
        <v>22</v>
      </c>
      <c r="D122" s="64">
        <v>5099000</v>
      </c>
    </row>
    <row r="123" spans="1:4" ht="15.5" x14ac:dyDescent="0.3">
      <c r="A123" s="65">
        <v>1988</v>
      </c>
      <c r="B123" s="63" t="s">
        <v>38</v>
      </c>
      <c r="C123" s="63" t="s">
        <v>22</v>
      </c>
      <c r="D123" s="64">
        <v>5077400</v>
      </c>
    </row>
    <row r="124" spans="1:4" ht="15.5" x14ac:dyDescent="0.3">
      <c r="A124" s="65">
        <v>1989</v>
      </c>
      <c r="B124" s="63" t="s">
        <v>39</v>
      </c>
      <c r="C124" s="63" t="s">
        <v>22</v>
      </c>
      <c r="D124" s="64">
        <v>5078200</v>
      </c>
    </row>
    <row r="125" spans="1:4" ht="15.5" x14ac:dyDescent="0.3">
      <c r="A125" s="65">
        <v>1990</v>
      </c>
      <c r="B125" s="63" t="s">
        <v>48</v>
      </c>
      <c r="C125" s="63" t="s">
        <v>22</v>
      </c>
      <c r="D125" s="64">
        <v>5081300</v>
      </c>
    </row>
    <row r="126" spans="1:4" ht="15.5" x14ac:dyDescent="0.3">
      <c r="A126" s="65">
        <v>1991</v>
      </c>
      <c r="B126" s="63" t="s">
        <v>49</v>
      </c>
      <c r="C126" s="63" t="s">
        <v>22</v>
      </c>
      <c r="D126" s="64">
        <v>5083300</v>
      </c>
    </row>
    <row r="127" spans="1:4" ht="15.5" x14ac:dyDescent="0.3">
      <c r="A127" s="65">
        <v>1992</v>
      </c>
      <c r="B127" s="63" t="s">
        <v>50</v>
      </c>
      <c r="C127" s="63" t="s">
        <v>22</v>
      </c>
      <c r="D127" s="64">
        <v>5085600</v>
      </c>
    </row>
    <row r="128" spans="1:4" ht="15.5" x14ac:dyDescent="0.3">
      <c r="A128" s="65">
        <v>1993</v>
      </c>
      <c r="B128" s="63" t="s">
        <v>51</v>
      </c>
      <c r="C128" s="63" t="s">
        <v>22</v>
      </c>
      <c r="D128" s="64">
        <v>5092500</v>
      </c>
    </row>
    <row r="129" spans="1:4" ht="15.5" x14ac:dyDescent="0.3">
      <c r="A129" s="65">
        <v>1994</v>
      </c>
      <c r="B129" s="63" t="s">
        <v>24</v>
      </c>
      <c r="C129" s="63" t="s">
        <v>22</v>
      </c>
      <c r="D129" s="64">
        <v>5102200</v>
      </c>
    </row>
    <row r="130" spans="1:4" ht="15.5" x14ac:dyDescent="0.3">
      <c r="A130" s="65">
        <v>1995</v>
      </c>
      <c r="B130" s="63" t="s">
        <v>25</v>
      </c>
      <c r="C130" s="63" t="s">
        <v>22</v>
      </c>
      <c r="D130" s="64">
        <v>5103700</v>
      </c>
    </row>
    <row r="131" spans="1:4" ht="15.5" x14ac:dyDescent="0.3">
      <c r="A131" s="65">
        <v>1996</v>
      </c>
      <c r="B131" s="63" t="s">
        <v>26</v>
      </c>
      <c r="C131" s="63" t="s">
        <v>22</v>
      </c>
      <c r="D131" s="64">
        <v>5092200</v>
      </c>
    </row>
    <row r="132" spans="1:4" ht="15.5" x14ac:dyDescent="0.3">
      <c r="A132" s="65">
        <v>1997</v>
      </c>
      <c r="B132" s="63" t="s">
        <v>27</v>
      </c>
      <c r="C132" s="63" t="s">
        <v>22</v>
      </c>
      <c r="D132" s="64">
        <v>5083300</v>
      </c>
    </row>
    <row r="133" spans="1:4" ht="15.5" x14ac:dyDescent="0.3">
      <c r="A133" s="65">
        <v>1998</v>
      </c>
      <c r="B133" s="63" t="s">
        <v>28</v>
      </c>
      <c r="C133" s="63" t="s">
        <v>22</v>
      </c>
      <c r="D133" s="64">
        <v>5077100</v>
      </c>
    </row>
    <row r="134" spans="1:4" ht="15.5" x14ac:dyDescent="0.3">
      <c r="A134" s="65">
        <v>1999</v>
      </c>
      <c r="B134" s="63" t="s">
        <v>2</v>
      </c>
      <c r="C134" s="63" t="s">
        <v>22</v>
      </c>
      <c r="D134" s="64">
        <v>5072000</v>
      </c>
    </row>
    <row r="135" spans="1:4" ht="15.5" x14ac:dyDescent="0.3">
      <c r="A135" s="65">
        <v>2000</v>
      </c>
      <c r="B135" s="63" t="s">
        <v>4</v>
      </c>
      <c r="C135" s="63" t="s">
        <v>22</v>
      </c>
      <c r="D135" s="64">
        <v>5062900</v>
      </c>
    </row>
    <row r="136" spans="1:4" ht="15.5" x14ac:dyDescent="0.3">
      <c r="A136" s="65">
        <v>2001</v>
      </c>
      <c r="B136" s="63" t="s">
        <v>5</v>
      </c>
      <c r="C136" s="63" t="s">
        <v>22</v>
      </c>
      <c r="D136" s="64">
        <v>5064200</v>
      </c>
    </row>
    <row r="137" spans="1:4" ht="15.5" x14ac:dyDescent="0.3">
      <c r="A137" s="65">
        <v>2002</v>
      </c>
      <c r="B137" s="63" t="s">
        <v>6</v>
      </c>
      <c r="C137" s="63" t="s">
        <v>22</v>
      </c>
      <c r="D137" s="64">
        <v>5066000</v>
      </c>
    </row>
    <row r="138" spans="1:4" ht="15.5" x14ac:dyDescent="0.3">
      <c r="A138" s="65">
        <v>2003</v>
      </c>
      <c r="B138" s="63" t="s">
        <v>7</v>
      </c>
      <c r="C138" s="63" t="s">
        <v>22</v>
      </c>
      <c r="D138" s="64">
        <v>5068500</v>
      </c>
    </row>
    <row r="139" spans="1:4" ht="15.5" x14ac:dyDescent="0.3">
      <c r="A139" s="65">
        <v>2004</v>
      </c>
      <c r="B139" s="63" t="s">
        <v>8</v>
      </c>
      <c r="C139" s="63" t="s">
        <v>22</v>
      </c>
      <c r="D139" s="64">
        <v>5084300</v>
      </c>
    </row>
    <row r="140" spans="1:4" ht="15.5" x14ac:dyDescent="0.3">
      <c r="A140" s="65">
        <v>2005</v>
      </c>
      <c r="B140" s="63" t="s">
        <v>9</v>
      </c>
      <c r="C140" s="63" t="s">
        <v>22</v>
      </c>
      <c r="D140" s="64">
        <v>5110200</v>
      </c>
    </row>
    <row r="141" spans="1:4" ht="15.5" x14ac:dyDescent="0.3">
      <c r="A141" s="65">
        <v>2006</v>
      </c>
      <c r="B141" s="63" t="s">
        <v>10</v>
      </c>
      <c r="C141" s="63" t="s">
        <v>22</v>
      </c>
      <c r="D141" s="64">
        <v>5133100</v>
      </c>
    </row>
    <row r="142" spans="1:4" ht="15.5" x14ac:dyDescent="0.3">
      <c r="A142" s="65">
        <v>2007</v>
      </c>
      <c r="B142" s="63" t="s">
        <v>11</v>
      </c>
      <c r="C142" s="63" t="s">
        <v>22</v>
      </c>
      <c r="D142" s="64">
        <v>5170000</v>
      </c>
    </row>
    <row r="143" spans="1:4" ht="15.5" x14ac:dyDescent="0.3">
      <c r="A143" s="65">
        <v>2008</v>
      </c>
      <c r="B143" s="63" t="s">
        <v>12</v>
      </c>
      <c r="C143" s="63" t="s">
        <v>22</v>
      </c>
      <c r="D143" s="64">
        <v>5202900</v>
      </c>
    </row>
    <row r="144" spans="1:4" ht="15.5" x14ac:dyDescent="0.3">
      <c r="A144" s="65">
        <v>2009</v>
      </c>
      <c r="B144" s="63" t="s">
        <v>13</v>
      </c>
      <c r="C144" s="63" t="s">
        <v>22</v>
      </c>
      <c r="D144" s="64">
        <v>5231900</v>
      </c>
    </row>
    <row r="145" spans="1:4" ht="15.5" x14ac:dyDescent="0.3">
      <c r="A145" s="65">
        <v>2010</v>
      </c>
      <c r="B145" s="63" t="s">
        <v>14</v>
      </c>
      <c r="C145" s="63" t="s">
        <v>22</v>
      </c>
      <c r="D145" s="64">
        <v>5262200</v>
      </c>
    </row>
    <row r="146" spans="1:4" ht="15.5" x14ac:dyDescent="0.3">
      <c r="A146" s="65">
        <v>2011</v>
      </c>
      <c r="B146" s="63" t="s">
        <v>15</v>
      </c>
      <c r="C146" s="63" t="s">
        <v>22</v>
      </c>
      <c r="D146" s="64">
        <v>5299900</v>
      </c>
    </row>
    <row r="147" spans="1:4" ht="15.5" x14ac:dyDescent="0.3">
      <c r="A147" s="65">
        <v>2012</v>
      </c>
      <c r="B147" s="63" t="s">
        <v>16</v>
      </c>
      <c r="C147" s="63" t="s">
        <v>22</v>
      </c>
      <c r="D147" s="64">
        <v>5313600</v>
      </c>
    </row>
    <row r="148" spans="1:4" ht="15.5" x14ac:dyDescent="0.3">
      <c r="A148" s="65">
        <v>2013</v>
      </c>
      <c r="B148" s="63" t="s">
        <v>17</v>
      </c>
      <c r="C148" s="63" t="s">
        <v>22</v>
      </c>
      <c r="D148" s="64">
        <v>5327700</v>
      </c>
    </row>
    <row r="149" spans="1:4" ht="15.5" x14ac:dyDescent="0.3">
      <c r="A149" s="65">
        <v>2014</v>
      </c>
      <c r="B149" s="63" t="s">
        <v>18</v>
      </c>
      <c r="C149" s="63" t="s">
        <v>22</v>
      </c>
      <c r="D149" s="64">
        <v>5347600</v>
      </c>
    </row>
    <row r="150" spans="1:4" ht="15.5" x14ac:dyDescent="0.3">
      <c r="A150" s="65">
        <v>2015</v>
      </c>
      <c r="B150" s="63" t="s">
        <v>19</v>
      </c>
      <c r="C150" s="63" t="s">
        <v>22</v>
      </c>
      <c r="D150" s="64">
        <v>5373000</v>
      </c>
    </row>
    <row r="151" spans="1:4" ht="15.5" x14ac:dyDescent="0.3">
      <c r="A151" s="65">
        <v>2016</v>
      </c>
      <c r="B151" s="63" t="s">
        <v>20</v>
      </c>
      <c r="C151" s="63" t="s">
        <v>22</v>
      </c>
      <c r="D151" s="64">
        <v>5404700</v>
      </c>
    </row>
    <row r="152" spans="1:4" ht="15.5" x14ac:dyDescent="0.3">
      <c r="A152" s="65">
        <v>2017</v>
      </c>
      <c r="B152" s="63" t="s">
        <v>21</v>
      </c>
      <c r="C152" s="63" t="s">
        <v>22</v>
      </c>
      <c r="D152" s="64">
        <v>5424800</v>
      </c>
    </row>
    <row r="153" spans="1:4" ht="15.5" x14ac:dyDescent="0.3">
      <c r="A153" s="65">
        <v>2018</v>
      </c>
      <c r="B153" s="63" t="s">
        <v>63</v>
      </c>
      <c r="C153" s="63" t="s">
        <v>22</v>
      </c>
      <c r="D153" s="64">
        <v>5438100</v>
      </c>
    </row>
    <row r="154" spans="1:4" ht="15.5" x14ac:dyDescent="0.3">
      <c r="A154" s="65">
        <v>2019</v>
      </c>
      <c r="B154" s="63" t="s">
        <v>64</v>
      </c>
      <c r="C154" s="63" t="s">
        <v>22</v>
      </c>
      <c r="D154" s="64">
        <v>5463300</v>
      </c>
    </row>
    <row r="155" spans="1:4" ht="15.5" x14ac:dyDescent="0.3">
      <c r="A155" s="65">
        <v>2020</v>
      </c>
      <c r="B155" s="63" t="s">
        <v>92</v>
      </c>
      <c r="C155" s="63" t="s">
        <v>22</v>
      </c>
      <c r="D155" s="64">
        <v>5466000</v>
      </c>
    </row>
    <row r="156" spans="1:4" ht="15.5" x14ac:dyDescent="0.3">
      <c r="A156" s="65">
        <v>2021</v>
      </c>
      <c r="B156" s="63" t="s">
        <v>103</v>
      </c>
      <c r="C156" s="63" t="s">
        <v>22</v>
      </c>
      <c r="D156" s="64">
        <v>5479900</v>
      </c>
    </row>
    <row r="157" spans="1:4" ht="15.5" x14ac:dyDescent="0.3">
      <c r="A157" s="65">
        <v>2022</v>
      </c>
      <c r="B157" s="63" t="s">
        <v>104</v>
      </c>
      <c r="C157" s="63" t="s">
        <v>22</v>
      </c>
      <c r="D157" s="64">
        <v>5447700</v>
      </c>
    </row>
    <row r="158" spans="1:4" ht="15.5" x14ac:dyDescent="0.3">
      <c r="A158" s="65">
        <v>1971</v>
      </c>
      <c r="B158" s="63" t="s">
        <v>119</v>
      </c>
      <c r="C158" s="63" t="s">
        <v>23</v>
      </c>
      <c r="D158" s="64">
        <v>2740300</v>
      </c>
    </row>
    <row r="159" spans="1:4" ht="15.5" x14ac:dyDescent="0.3">
      <c r="A159" s="65">
        <v>1972</v>
      </c>
      <c r="B159" s="63" t="s">
        <v>120</v>
      </c>
      <c r="C159" s="63" t="s">
        <v>23</v>
      </c>
      <c r="D159" s="64">
        <v>2755200</v>
      </c>
    </row>
    <row r="160" spans="1:4" ht="15.5" x14ac:dyDescent="0.3">
      <c r="A160" s="65">
        <v>1973</v>
      </c>
      <c r="B160" s="63" t="s">
        <v>121</v>
      </c>
      <c r="C160" s="63" t="s">
        <v>23</v>
      </c>
      <c r="D160" s="64">
        <v>2772800</v>
      </c>
    </row>
    <row r="161" spans="1:4" ht="15.5" x14ac:dyDescent="0.3">
      <c r="A161" s="65">
        <v>1974</v>
      </c>
      <c r="B161" s="63" t="s">
        <v>122</v>
      </c>
      <c r="C161" s="63" t="s">
        <v>23</v>
      </c>
      <c r="D161" s="64">
        <v>2785200</v>
      </c>
    </row>
    <row r="162" spans="1:4" ht="15.5" x14ac:dyDescent="0.3">
      <c r="A162" s="65">
        <v>1975</v>
      </c>
      <c r="B162" s="63" t="s">
        <v>123</v>
      </c>
      <c r="C162" s="63" t="s">
        <v>23</v>
      </c>
      <c r="D162" s="64">
        <v>2795400</v>
      </c>
    </row>
    <row r="163" spans="1:4" ht="15.5" x14ac:dyDescent="0.3">
      <c r="A163" s="65">
        <v>1976</v>
      </c>
      <c r="B163" s="63" t="s">
        <v>124</v>
      </c>
      <c r="C163" s="63" t="s">
        <v>23</v>
      </c>
      <c r="D163" s="64">
        <v>2799300</v>
      </c>
    </row>
    <row r="164" spans="1:4" ht="15.5" x14ac:dyDescent="0.3">
      <c r="A164" s="65">
        <v>1977</v>
      </c>
      <c r="B164" s="63" t="s">
        <v>125</v>
      </c>
      <c r="C164" s="63" t="s">
        <v>23</v>
      </c>
      <c r="D164" s="64">
        <v>2800600</v>
      </c>
    </row>
    <row r="165" spans="1:4" ht="15.5" x14ac:dyDescent="0.3">
      <c r="A165" s="65">
        <v>1978</v>
      </c>
      <c r="B165" s="63" t="s">
        <v>126</v>
      </c>
      <c r="C165" s="63" t="s">
        <v>23</v>
      </c>
      <c r="D165" s="64">
        <v>2804300</v>
      </c>
    </row>
    <row r="166" spans="1:4" ht="15.5" x14ac:dyDescent="0.3">
      <c r="A166" s="65">
        <v>1979</v>
      </c>
      <c r="B166" s="63" t="s">
        <v>127</v>
      </c>
      <c r="C166" s="63" t="s">
        <v>23</v>
      </c>
      <c r="D166" s="64">
        <v>2810100</v>
      </c>
    </row>
    <row r="167" spans="1:4" ht="15.5" x14ac:dyDescent="0.3">
      <c r="A167" s="65">
        <v>1980</v>
      </c>
      <c r="B167" s="63" t="s">
        <v>128</v>
      </c>
      <c r="C167" s="63" t="s">
        <v>23</v>
      </c>
      <c r="D167" s="64">
        <v>2815800</v>
      </c>
    </row>
    <row r="168" spans="1:4" ht="15.5" x14ac:dyDescent="0.3">
      <c r="A168" s="65">
        <v>1981</v>
      </c>
      <c r="B168" s="63" t="s">
        <v>31</v>
      </c>
      <c r="C168" s="63" t="s">
        <v>23</v>
      </c>
      <c r="D168" s="64">
        <v>2813495</v>
      </c>
    </row>
    <row r="169" spans="1:4" ht="15.5" x14ac:dyDescent="0.3">
      <c r="A169" s="65">
        <v>1982</v>
      </c>
      <c r="B169" s="63" t="s">
        <v>32</v>
      </c>
      <c r="C169" s="63" t="s">
        <v>23</v>
      </c>
      <c r="D169" s="64">
        <v>2804289</v>
      </c>
    </row>
    <row r="170" spans="1:4" ht="15.5" x14ac:dyDescent="0.3">
      <c r="A170" s="65">
        <v>1983</v>
      </c>
      <c r="B170" s="63" t="s">
        <v>33</v>
      </c>
      <c r="C170" s="63" t="s">
        <v>23</v>
      </c>
      <c r="D170" s="64">
        <v>2803304</v>
      </c>
    </row>
    <row r="171" spans="1:4" ht="15.5" x14ac:dyDescent="0.3">
      <c r="A171" s="65">
        <v>1984</v>
      </c>
      <c r="B171" s="63" t="s">
        <v>34</v>
      </c>
      <c r="C171" s="63" t="s">
        <v>23</v>
      </c>
      <c r="D171" s="64">
        <v>2800686</v>
      </c>
    </row>
    <row r="172" spans="1:4" ht="15.5" x14ac:dyDescent="0.3">
      <c r="A172" s="65">
        <v>1985</v>
      </c>
      <c r="B172" s="63" t="s">
        <v>35</v>
      </c>
      <c r="C172" s="63" t="s">
        <v>23</v>
      </c>
      <c r="D172" s="64">
        <v>2803354</v>
      </c>
    </row>
    <row r="173" spans="1:4" ht="15.5" x14ac:dyDescent="0.3">
      <c r="A173" s="65">
        <v>1986</v>
      </c>
      <c r="B173" s="63" t="s">
        <v>36</v>
      </c>
      <c r="C173" s="63" t="s">
        <v>23</v>
      </c>
      <c r="D173" s="64">
        <v>2810931</v>
      </c>
    </row>
    <row r="174" spans="1:4" ht="15.5" x14ac:dyDescent="0.3">
      <c r="A174" s="65">
        <v>1987</v>
      </c>
      <c r="B174" s="63" t="s">
        <v>37</v>
      </c>
      <c r="C174" s="63" t="s">
        <v>23</v>
      </c>
      <c r="D174" s="64">
        <v>2822565</v>
      </c>
    </row>
    <row r="175" spans="1:4" ht="15.5" x14ac:dyDescent="0.3">
      <c r="A175" s="65">
        <v>1988</v>
      </c>
      <c r="B175" s="63" t="s">
        <v>38</v>
      </c>
      <c r="C175" s="63" t="s">
        <v>23</v>
      </c>
      <c r="D175" s="64">
        <v>2841226</v>
      </c>
    </row>
    <row r="176" spans="1:4" ht="15.5" x14ac:dyDescent="0.3">
      <c r="A176" s="65">
        <v>1989</v>
      </c>
      <c r="B176" s="63" t="s">
        <v>39</v>
      </c>
      <c r="C176" s="63" t="s">
        <v>23</v>
      </c>
      <c r="D176" s="64">
        <v>2855175</v>
      </c>
    </row>
    <row r="177" spans="1:4" ht="15.5" x14ac:dyDescent="0.3">
      <c r="A177" s="65">
        <v>1990</v>
      </c>
      <c r="B177" s="63" t="s">
        <v>48</v>
      </c>
      <c r="C177" s="63" t="s">
        <v>23</v>
      </c>
      <c r="D177" s="64">
        <v>2861512</v>
      </c>
    </row>
    <row r="178" spans="1:4" ht="15.5" x14ac:dyDescent="0.3">
      <c r="A178" s="65">
        <v>1991</v>
      </c>
      <c r="B178" s="63" t="s">
        <v>49</v>
      </c>
      <c r="C178" s="63" t="s">
        <v>23</v>
      </c>
      <c r="D178" s="64">
        <v>2872998</v>
      </c>
    </row>
    <row r="179" spans="1:4" ht="15.5" x14ac:dyDescent="0.3">
      <c r="A179" s="65">
        <v>1992</v>
      </c>
      <c r="B179" s="63" t="s">
        <v>50</v>
      </c>
      <c r="C179" s="63" t="s">
        <v>23</v>
      </c>
      <c r="D179" s="64">
        <v>2877674</v>
      </c>
    </row>
    <row r="180" spans="1:4" ht="15.5" x14ac:dyDescent="0.3">
      <c r="A180" s="65">
        <v>1993</v>
      </c>
      <c r="B180" s="63" t="s">
        <v>51</v>
      </c>
      <c r="C180" s="63" t="s">
        <v>23</v>
      </c>
      <c r="D180" s="64">
        <v>2883558</v>
      </c>
    </row>
    <row r="181" spans="1:4" ht="15.5" x14ac:dyDescent="0.3">
      <c r="A181" s="65">
        <v>1994</v>
      </c>
      <c r="B181" s="63" t="s">
        <v>24</v>
      </c>
      <c r="C181" s="63" t="s">
        <v>23</v>
      </c>
      <c r="D181" s="64">
        <v>2887447</v>
      </c>
    </row>
    <row r="182" spans="1:4" ht="15.5" x14ac:dyDescent="0.3">
      <c r="A182" s="65">
        <v>1995</v>
      </c>
      <c r="B182" s="63" t="s">
        <v>25</v>
      </c>
      <c r="C182" s="63" t="s">
        <v>23</v>
      </c>
      <c r="D182" s="64">
        <v>2888517</v>
      </c>
    </row>
    <row r="183" spans="1:4" ht="15.5" x14ac:dyDescent="0.3">
      <c r="A183" s="65">
        <v>1996</v>
      </c>
      <c r="B183" s="63" t="s">
        <v>26</v>
      </c>
      <c r="C183" s="63" t="s">
        <v>23</v>
      </c>
      <c r="D183" s="64">
        <v>2891304</v>
      </c>
    </row>
    <row r="184" spans="1:4" ht="15.5" x14ac:dyDescent="0.3">
      <c r="A184" s="65">
        <v>1997</v>
      </c>
      <c r="B184" s="63" t="s">
        <v>27</v>
      </c>
      <c r="C184" s="63" t="s">
        <v>23</v>
      </c>
      <c r="D184" s="64">
        <v>2894871</v>
      </c>
    </row>
    <row r="185" spans="1:4" ht="15.5" x14ac:dyDescent="0.3">
      <c r="A185" s="65">
        <v>1998</v>
      </c>
      <c r="B185" s="63" t="s">
        <v>28</v>
      </c>
      <c r="C185" s="63" t="s">
        <v>23</v>
      </c>
      <c r="D185" s="64">
        <v>2899521</v>
      </c>
    </row>
    <row r="186" spans="1:4" ht="15.5" x14ac:dyDescent="0.3">
      <c r="A186" s="65">
        <v>1999</v>
      </c>
      <c r="B186" s="63" t="s">
        <v>2</v>
      </c>
      <c r="C186" s="63" t="s">
        <v>23</v>
      </c>
      <c r="D186" s="64">
        <v>2900599</v>
      </c>
    </row>
    <row r="187" spans="1:4" ht="15.5" x14ac:dyDescent="0.3">
      <c r="A187" s="65">
        <v>2000</v>
      </c>
      <c r="B187" s="63" t="s">
        <v>4</v>
      </c>
      <c r="C187" s="63" t="s">
        <v>23</v>
      </c>
      <c r="D187" s="64">
        <v>2906870</v>
      </c>
    </row>
    <row r="188" spans="1:4" ht="15.5" x14ac:dyDescent="0.3">
      <c r="A188" s="65">
        <v>2001</v>
      </c>
      <c r="B188" s="63" t="s">
        <v>5</v>
      </c>
      <c r="C188" s="63" t="s">
        <v>23</v>
      </c>
      <c r="D188" s="64">
        <v>2910232</v>
      </c>
    </row>
    <row r="189" spans="1:4" ht="15.5" x14ac:dyDescent="0.3">
      <c r="A189" s="65">
        <v>2002</v>
      </c>
      <c r="B189" s="63" t="s">
        <v>6</v>
      </c>
      <c r="C189" s="63" t="s">
        <v>23</v>
      </c>
      <c r="D189" s="64">
        <v>2922876</v>
      </c>
    </row>
    <row r="190" spans="1:4" ht="15.5" x14ac:dyDescent="0.3">
      <c r="A190" s="65">
        <v>2003</v>
      </c>
      <c r="B190" s="63" t="s">
        <v>7</v>
      </c>
      <c r="C190" s="63" t="s">
        <v>23</v>
      </c>
      <c r="D190" s="64">
        <v>2937721</v>
      </c>
    </row>
    <row r="191" spans="1:4" ht="15.5" x14ac:dyDescent="0.3">
      <c r="A191" s="65">
        <v>2004</v>
      </c>
      <c r="B191" s="63" t="s">
        <v>8</v>
      </c>
      <c r="C191" s="63" t="s">
        <v>23</v>
      </c>
      <c r="D191" s="64">
        <v>2957422</v>
      </c>
    </row>
    <row r="192" spans="1:4" ht="15.5" x14ac:dyDescent="0.3">
      <c r="A192" s="65">
        <v>2005</v>
      </c>
      <c r="B192" s="63" t="s">
        <v>9</v>
      </c>
      <c r="C192" s="63" t="s">
        <v>23</v>
      </c>
      <c r="D192" s="64">
        <v>2969309</v>
      </c>
    </row>
    <row r="193" spans="1:4" ht="15.5" x14ac:dyDescent="0.3">
      <c r="A193" s="65">
        <v>2006</v>
      </c>
      <c r="B193" s="63" t="s">
        <v>10</v>
      </c>
      <c r="C193" s="63" t="s">
        <v>23</v>
      </c>
      <c r="D193" s="64">
        <v>2985668</v>
      </c>
    </row>
    <row r="194" spans="1:4" ht="15.5" x14ac:dyDescent="0.3">
      <c r="A194" s="65">
        <v>2007</v>
      </c>
      <c r="B194" s="63" t="s">
        <v>11</v>
      </c>
      <c r="C194" s="63" t="s">
        <v>23</v>
      </c>
      <c r="D194" s="64">
        <v>3006299</v>
      </c>
    </row>
    <row r="195" spans="1:4" ht="15.5" x14ac:dyDescent="0.3">
      <c r="A195" s="65">
        <v>2008</v>
      </c>
      <c r="B195" s="63" t="s">
        <v>12</v>
      </c>
      <c r="C195" s="63" t="s">
        <v>23</v>
      </c>
      <c r="D195" s="64">
        <v>3025867</v>
      </c>
    </row>
    <row r="196" spans="1:4" ht="15.5" x14ac:dyDescent="0.3">
      <c r="A196" s="65">
        <v>2009</v>
      </c>
      <c r="B196" s="63" t="s">
        <v>13</v>
      </c>
      <c r="C196" s="63" t="s">
        <v>23</v>
      </c>
      <c r="D196" s="64">
        <v>3038872</v>
      </c>
    </row>
    <row r="197" spans="1:4" ht="15.5" x14ac:dyDescent="0.3">
      <c r="A197" s="65">
        <v>2010</v>
      </c>
      <c r="B197" s="63" t="s">
        <v>14</v>
      </c>
      <c r="C197" s="63" t="s">
        <v>23</v>
      </c>
      <c r="D197" s="64">
        <v>3049971</v>
      </c>
    </row>
    <row r="198" spans="1:4" ht="15.5" x14ac:dyDescent="0.3">
      <c r="A198" s="65">
        <v>2011</v>
      </c>
      <c r="B198" s="63" t="s">
        <v>15</v>
      </c>
      <c r="C198" s="63" t="s">
        <v>23</v>
      </c>
      <c r="D198" s="64">
        <v>3063758</v>
      </c>
    </row>
    <row r="199" spans="1:4" ht="15.5" x14ac:dyDescent="0.3">
      <c r="A199" s="65">
        <v>2012</v>
      </c>
      <c r="B199" s="63" t="s">
        <v>16</v>
      </c>
      <c r="C199" s="63" t="s">
        <v>23</v>
      </c>
      <c r="D199" s="64">
        <v>3070928</v>
      </c>
    </row>
    <row r="200" spans="1:4" ht="15.5" x14ac:dyDescent="0.3">
      <c r="A200" s="65">
        <v>2013</v>
      </c>
      <c r="B200" s="63" t="s">
        <v>17</v>
      </c>
      <c r="C200" s="63" t="s">
        <v>23</v>
      </c>
      <c r="D200" s="64">
        <v>3071058</v>
      </c>
    </row>
    <row r="201" spans="1:4" ht="15.5" x14ac:dyDescent="0.3">
      <c r="A201" s="65">
        <v>2014</v>
      </c>
      <c r="B201" s="63" t="s">
        <v>18</v>
      </c>
      <c r="C201" s="63" t="s">
        <v>23</v>
      </c>
      <c r="D201" s="64">
        <v>3073788</v>
      </c>
    </row>
    <row r="202" spans="1:4" ht="15.5" x14ac:dyDescent="0.3">
      <c r="A202" s="65">
        <v>2015</v>
      </c>
      <c r="B202" s="63" t="s">
        <v>19</v>
      </c>
      <c r="C202" s="63" t="s">
        <v>23</v>
      </c>
      <c r="D202" s="64">
        <v>3072739</v>
      </c>
    </row>
    <row r="203" spans="1:4" ht="15.5" x14ac:dyDescent="0.3">
      <c r="A203" s="65">
        <v>2016</v>
      </c>
      <c r="B203" s="63" t="s">
        <v>20</v>
      </c>
      <c r="C203" s="63" t="s">
        <v>23</v>
      </c>
      <c r="D203" s="64">
        <v>3077165</v>
      </c>
    </row>
    <row r="204" spans="1:4" ht="15.5" x14ac:dyDescent="0.3">
      <c r="A204" s="65">
        <v>2017</v>
      </c>
      <c r="B204" s="63" t="s">
        <v>21</v>
      </c>
      <c r="C204" s="63" t="s">
        <v>23</v>
      </c>
      <c r="D204" s="64">
        <v>3081366</v>
      </c>
    </row>
    <row r="205" spans="1:4" ht="15.5" x14ac:dyDescent="0.3">
      <c r="A205" s="65">
        <v>2018</v>
      </c>
      <c r="B205" s="63" t="s">
        <v>63</v>
      </c>
      <c r="C205" s="63" t="s">
        <v>23</v>
      </c>
      <c r="D205" s="64">
        <v>3083840</v>
      </c>
    </row>
    <row r="206" spans="1:4" ht="15.5" x14ac:dyDescent="0.3">
      <c r="A206" s="65">
        <v>2019</v>
      </c>
      <c r="B206" s="63" t="s">
        <v>64</v>
      </c>
      <c r="C206" s="63" t="s">
        <v>23</v>
      </c>
      <c r="D206" s="64">
        <v>3087732</v>
      </c>
    </row>
    <row r="207" spans="1:4" ht="15.5" x14ac:dyDescent="0.3">
      <c r="A207" s="65">
        <v>2020</v>
      </c>
      <c r="B207" s="63" t="s">
        <v>92</v>
      </c>
      <c r="C207" s="63" t="s">
        <v>23</v>
      </c>
      <c r="D207" s="64">
        <v>3104483</v>
      </c>
    </row>
    <row r="208" spans="1:4" ht="15.5" x14ac:dyDescent="0.3">
      <c r="A208" s="65">
        <v>2021</v>
      </c>
      <c r="B208" s="63" t="s">
        <v>103</v>
      </c>
      <c r="C208" s="63" t="s">
        <v>23</v>
      </c>
      <c r="D208" s="64">
        <v>3105633</v>
      </c>
    </row>
    <row r="209" spans="1:4" ht="15.5" x14ac:dyDescent="0.3">
      <c r="A209" s="65">
        <v>2022</v>
      </c>
      <c r="B209" s="63" t="s">
        <v>104</v>
      </c>
      <c r="C209" s="63" t="s">
        <v>23</v>
      </c>
      <c r="D209" s="64">
        <v>3131640</v>
      </c>
    </row>
    <row r="210" spans="1:4" x14ac:dyDescent="0.3">
      <c r="A210" s="40"/>
      <c r="B210" s="40"/>
      <c r="C210" s="40"/>
      <c r="D210" s="40"/>
    </row>
    <row r="211" spans="1:4" x14ac:dyDescent="0.3">
      <c r="A211" s="40"/>
      <c r="B211" s="40"/>
      <c r="C211" s="40"/>
      <c r="D211" s="40"/>
    </row>
    <row r="212" spans="1:4" x14ac:dyDescent="0.3">
      <c r="A212" s="40"/>
      <c r="B212" s="40"/>
      <c r="C212" s="40"/>
      <c r="D212" s="40"/>
    </row>
    <row r="213" spans="1:4" x14ac:dyDescent="0.3">
      <c r="A213" s="40"/>
      <c r="B213" s="40"/>
      <c r="C213" s="40"/>
      <c r="D213" s="40"/>
    </row>
    <row r="214" spans="1:4" x14ac:dyDescent="0.3">
      <c r="A214" s="40"/>
      <c r="B214" s="40"/>
      <c r="C214" s="40"/>
      <c r="D214" s="40"/>
    </row>
    <row r="215" spans="1:4" x14ac:dyDescent="0.3">
      <c r="A215" s="40"/>
      <c r="B215" s="40"/>
      <c r="C215" s="40"/>
      <c r="D215" s="40"/>
    </row>
    <row r="216" spans="1:4" x14ac:dyDescent="0.3">
      <c r="A216" s="40"/>
      <c r="B216" s="40"/>
      <c r="C216" s="40"/>
      <c r="D216" s="40"/>
    </row>
    <row r="217" spans="1:4" x14ac:dyDescent="0.3">
      <c r="A217" s="40"/>
      <c r="B217" s="40"/>
      <c r="C217" s="40"/>
      <c r="D217" s="40"/>
    </row>
    <row r="218" spans="1:4" x14ac:dyDescent="0.3">
      <c r="A218" s="40"/>
      <c r="B218" s="40"/>
      <c r="C218" s="40"/>
      <c r="D218" s="40"/>
    </row>
    <row r="219" spans="1:4" x14ac:dyDescent="0.3">
      <c r="A219" s="40"/>
      <c r="B219" s="40"/>
      <c r="C219" s="40"/>
      <c r="D219" s="40"/>
    </row>
    <row r="220" spans="1:4" x14ac:dyDescent="0.3">
      <c r="A220" s="40"/>
      <c r="B220" s="40"/>
      <c r="C220" s="40"/>
      <c r="D220" s="40"/>
    </row>
    <row r="221" spans="1:4" x14ac:dyDescent="0.3">
      <c r="A221" s="40"/>
      <c r="B221" s="40"/>
      <c r="C221" s="40"/>
      <c r="D221" s="40"/>
    </row>
    <row r="222" spans="1:4" x14ac:dyDescent="0.3">
      <c r="A222" s="40"/>
      <c r="B222" s="40"/>
      <c r="C222" s="40"/>
      <c r="D222" s="40"/>
    </row>
    <row r="223" spans="1:4" x14ac:dyDescent="0.3">
      <c r="A223" s="40"/>
      <c r="B223" s="40"/>
      <c r="C223" s="40"/>
      <c r="D223" s="40"/>
    </row>
    <row r="224" spans="1:4" x14ac:dyDescent="0.3">
      <c r="A224" s="40"/>
      <c r="B224" s="40"/>
      <c r="C224" s="40"/>
      <c r="D224" s="40"/>
    </row>
    <row r="225" spans="1:4" x14ac:dyDescent="0.3">
      <c r="A225" s="40"/>
      <c r="B225" s="40"/>
      <c r="C225" s="40"/>
      <c r="D225" s="40"/>
    </row>
    <row r="226" spans="1:4" x14ac:dyDescent="0.3">
      <c r="A226" s="40"/>
      <c r="B226" s="40"/>
      <c r="C226" s="40"/>
      <c r="D226" s="40"/>
    </row>
    <row r="227" spans="1:4" x14ac:dyDescent="0.3">
      <c r="A227" s="40"/>
      <c r="B227" s="40"/>
      <c r="C227" s="40"/>
      <c r="D227" s="40"/>
    </row>
    <row r="228" spans="1:4" x14ac:dyDescent="0.3">
      <c r="A228" s="40"/>
      <c r="B228" s="40"/>
      <c r="C228" s="40"/>
      <c r="D228" s="40"/>
    </row>
    <row r="229" spans="1:4" x14ac:dyDescent="0.3">
      <c r="A229" s="40"/>
      <c r="B229" s="40"/>
      <c r="C229" s="40"/>
      <c r="D229" s="40"/>
    </row>
    <row r="230" spans="1:4" x14ac:dyDescent="0.3">
      <c r="A230" s="40"/>
      <c r="B230" s="40"/>
      <c r="C230" s="40"/>
      <c r="D230" s="40"/>
    </row>
    <row r="231" spans="1:4" x14ac:dyDescent="0.3">
      <c r="A231" s="40"/>
      <c r="B231" s="40"/>
      <c r="C231" s="40"/>
      <c r="D231" s="40"/>
    </row>
    <row r="232" spans="1:4" x14ac:dyDescent="0.3">
      <c r="A232" s="40"/>
      <c r="B232" s="40"/>
      <c r="C232" s="40"/>
      <c r="D232" s="40"/>
    </row>
    <row r="233" spans="1:4" x14ac:dyDescent="0.3">
      <c r="A233" s="40"/>
      <c r="B233" s="40"/>
      <c r="C233" s="40"/>
      <c r="D233" s="40"/>
    </row>
    <row r="234" spans="1:4" x14ac:dyDescent="0.3">
      <c r="A234" s="40"/>
      <c r="B234" s="40"/>
      <c r="C234" s="40"/>
      <c r="D234" s="40"/>
    </row>
    <row r="235" spans="1:4" x14ac:dyDescent="0.3">
      <c r="A235" s="40"/>
      <c r="B235" s="40"/>
      <c r="C235" s="40"/>
      <c r="D235" s="40"/>
    </row>
    <row r="236" spans="1:4" x14ac:dyDescent="0.3">
      <c r="A236" s="40"/>
      <c r="B236" s="40"/>
      <c r="C236" s="40"/>
      <c r="D236" s="40"/>
    </row>
    <row r="237" spans="1:4" x14ac:dyDescent="0.3">
      <c r="A237" s="40"/>
      <c r="B237" s="40"/>
      <c r="C237" s="40"/>
      <c r="D237" s="40"/>
    </row>
    <row r="238" spans="1:4" x14ac:dyDescent="0.3">
      <c r="A238" s="40"/>
      <c r="B238" s="40"/>
      <c r="C238" s="40"/>
      <c r="D238" s="40"/>
    </row>
    <row r="239" spans="1:4" x14ac:dyDescent="0.3">
      <c r="A239" s="40"/>
      <c r="B239" s="40"/>
      <c r="C239" s="40"/>
      <c r="D239" s="40"/>
    </row>
    <row r="240" spans="1:4" x14ac:dyDescent="0.3">
      <c r="A240" s="40"/>
      <c r="B240" s="40"/>
      <c r="C240" s="40"/>
      <c r="D240" s="40"/>
    </row>
    <row r="241" spans="1:4" x14ac:dyDescent="0.3">
      <c r="A241" s="40"/>
      <c r="B241" s="40"/>
      <c r="C241" s="40"/>
      <c r="D241" s="40"/>
    </row>
    <row r="242" spans="1:4" x14ac:dyDescent="0.3">
      <c r="A242" s="40"/>
      <c r="B242" s="40"/>
      <c r="C242" s="40"/>
      <c r="D242" s="40"/>
    </row>
    <row r="243" spans="1:4" x14ac:dyDescent="0.3">
      <c r="A243" s="40"/>
      <c r="B243" s="40"/>
      <c r="C243" s="40"/>
      <c r="D243" s="40"/>
    </row>
    <row r="244" spans="1:4" x14ac:dyDescent="0.3">
      <c r="A244" s="40"/>
      <c r="B244" s="40"/>
      <c r="C244" s="40"/>
      <c r="D244" s="40"/>
    </row>
    <row r="245" spans="1:4" x14ac:dyDescent="0.3">
      <c r="A245" s="40"/>
      <c r="B245" s="40"/>
      <c r="C245" s="40"/>
      <c r="D245" s="40"/>
    </row>
    <row r="246" spans="1:4" x14ac:dyDescent="0.3">
      <c r="A246" s="40"/>
      <c r="B246" s="40"/>
      <c r="C246" s="40"/>
      <c r="D246" s="40"/>
    </row>
    <row r="247" spans="1:4" x14ac:dyDescent="0.3">
      <c r="A247" s="40"/>
      <c r="B247" s="40"/>
      <c r="C247" s="40"/>
      <c r="D247" s="40"/>
    </row>
    <row r="248" spans="1:4" x14ac:dyDescent="0.3">
      <c r="A248" s="40"/>
      <c r="B248" s="40"/>
      <c r="C248" s="40"/>
      <c r="D248" s="40"/>
    </row>
    <row r="249" spans="1:4" x14ac:dyDescent="0.3">
      <c r="A249" s="40"/>
      <c r="B249" s="40"/>
      <c r="C249" s="40"/>
      <c r="D249" s="40"/>
    </row>
    <row r="250" spans="1:4" x14ac:dyDescent="0.3">
      <c r="A250" s="40"/>
      <c r="B250" s="40"/>
      <c r="C250" s="40"/>
      <c r="D250" s="40"/>
    </row>
    <row r="251" spans="1:4" x14ac:dyDescent="0.3">
      <c r="A251" s="40"/>
      <c r="B251" s="40"/>
      <c r="C251" s="40"/>
      <c r="D251" s="40"/>
    </row>
    <row r="252" spans="1:4" x14ac:dyDescent="0.3">
      <c r="A252" s="40"/>
      <c r="B252" s="40"/>
      <c r="C252" s="40"/>
      <c r="D252" s="40"/>
    </row>
    <row r="253" spans="1:4" x14ac:dyDescent="0.3">
      <c r="A253" s="40"/>
      <c r="B253" s="40"/>
      <c r="C253" s="40"/>
      <c r="D253" s="40"/>
    </row>
    <row r="254" spans="1:4" x14ac:dyDescent="0.3">
      <c r="A254" s="40"/>
      <c r="B254" s="40"/>
      <c r="C254" s="40"/>
      <c r="D254" s="40"/>
    </row>
    <row r="255" spans="1:4" x14ac:dyDescent="0.3">
      <c r="A255" s="40"/>
      <c r="B255" s="40"/>
      <c r="C255" s="40"/>
      <c r="D255" s="40"/>
    </row>
    <row r="256" spans="1:4" x14ac:dyDescent="0.3">
      <c r="A256" s="40"/>
      <c r="B256" s="40"/>
      <c r="C256" s="40"/>
      <c r="D256" s="40"/>
    </row>
    <row r="257" spans="1:4" x14ac:dyDescent="0.3">
      <c r="A257" s="40"/>
      <c r="B257" s="40"/>
      <c r="C257" s="40"/>
      <c r="D257" s="40"/>
    </row>
    <row r="258" spans="1:4" x14ac:dyDescent="0.3">
      <c r="A258" s="40"/>
      <c r="B258" s="40"/>
      <c r="C258" s="40"/>
      <c r="D258" s="40"/>
    </row>
    <row r="259" spans="1:4" x14ac:dyDescent="0.3">
      <c r="A259" s="40"/>
      <c r="B259" s="40"/>
      <c r="C259" s="40"/>
      <c r="D259" s="40"/>
    </row>
    <row r="260" spans="1:4" x14ac:dyDescent="0.3">
      <c r="A260" s="40"/>
      <c r="B260" s="40"/>
      <c r="C260" s="40"/>
      <c r="D260" s="40"/>
    </row>
    <row r="261" spans="1:4" x14ac:dyDescent="0.3">
      <c r="A261" s="40"/>
      <c r="B261" s="40"/>
      <c r="C261" s="40"/>
      <c r="D261" s="40"/>
    </row>
    <row r="262" spans="1:4" x14ac:dyDescent="0.3">
      <c r="A262" s="40"/>
      <c r="B262" s="40"/>
      <c r="C262" s="40"/>
      <c r="D262" s="40"/>
    </row>
    <row r="263" spans="1:4" x14ac:dyDescent="0.3">
      <c r="A263" s="40"/>
      <c r="B263" s="40"/>
      <c r="C263" s="40"/>
      <c r="D263" s="40"/>
    </row>
    <row r="264" spans="1:4" x14ac:dyDescent="0.3">
      <c r="A264" s="40"/>
      <c r="B264" s="40"/>
      <c r="C264" s="40"/>
      <c r="D264" s="40"/>
    </row>
    <row r="265" spans="1:4" x14ac:dyDescent="0.3">
      <c r="A265" s="40"/>
      <c r="B265" s="40"/>
      <c r="C265" s="40"/>
      <c r="D265" s="40"/>
    </row>
    <row r="266" spans="1:4" x14ac:dyDescent="0.3">
      <c r="A266" s="40"/>
      <c r="B266" s="40"/>
      <c r="C266" s="40"/>
      <c r="D266" s="40"/>
    </row>
    <row r="267" spans="1:4" x14ac:dyDescent="0.3">
      <c r="A267" s="40"/>
      <c r="B267" s="40"/>
      <c r="C267" s="40"/>
      <c r="D267" s="40"/>
    </row>
    <row r="268" spans="1:4" x14ac:dyDescent="0.3">
      <c r="A268" s="40"/>
      <c r="B268" s="40"/>
      <c r="C268" s="40"/>
      <c r="D268" s="40"/>
    </row>
    <row r="269" spans="1:4" x14ac:dyDescent="0.3">
      <c r="A269" s="40"/>
      <c r="B269" s="40"/>
      <c r="C269" s="40"/>
      <c r="D269" s="40"/>
    </row>
    <row r="270" spans="1:4" x14ac:dyDescent="0.3">
      <c r="A270" s="40"/>
      <c r="B270" s="40"/>
      <c r="C270" s="40"/>
      <c r="D270" s="40"/>
    </row>
    <row r="271" spans="1:4" x14ac:dyDescent="0.3">
      <c r="A271" s="40"/>
      <c r="B271" s="40"/>
      <c r="C271" s="40"/>
      <c r="D271" s="40"/>
    </row>
    <row r="272" spans="1:4" x14ac:dyDescent="0.3">
      <c r="A272" s="40"/>
      <c r="B272" s="40"/>
      <c r="C272" s="40"/>
      <c r="D272" s="40"/>
    </row>
    <row r="273" spans="1:4" x14ac:dyDescent="0.3">
      <c r="A273" s="40"/>
      <c r="B273" s="40"/>
      <c r="C273" s="40"/>
      <c r="D273" s="40"/>
    </row>
    <row r="274" spans="1:4" x14ac:dyDescent="0.3">
      <c r="A274" s="40"/>
      <c r="B274" s="40"/>
      <c r="C274" s="40"/>
      <c r="D274" s="40"/>
    </row>
    <row r="275" spans="1:4" x14ac:dyDescent="0.3">
      <c r="A275" s="40"/>
      <c r="B275" s="40"/>
      <c r="C275" s="40"/>
      <c r="D275" s="40"/>
    </row>
    <row r="276" spans="1:4" x14ac:dyDescent="0.3">
      <c r="A276" s="40"/>
      <c r="B276" s="40"/>
      <c r="C276" s="40"/>
      <c r="D276" s="40"/>
    </row>
    <row r="277" spans="1:4" x14ac:dyDescent="0.3">
      <c r="A277" s="40"/>
      <c r="B277" s="40"/>
      <c r="C277" s="40"/>
      <c r="D277" s="40"/>
    </row>
    <row r="278" spans="1:4" x14ac:dyDescent="0.3">
      <c r="A278" s="40"/>
      <c r="B278" s="40"/>
      <c r="C278" s="40"/>
      <c r="D278" s="40"/>
    </row>
    <row r="279" spans="1:4" x14ac:dyDescent="0.3">
      <c r="A279" s="40"/>
      <c r="B279" s="40"/>
      <c r="C279" s="40"/>
      <c r="D279" s="40"/>
    </row>
    <row r="280" spans="1:4" x14ac:dyDescent="0.3">
      <c r="A280" s="40"/>
      <c r="B280" s="40"/>
      <c r="C280" s="40"/>
      <c r="D280" s="40"/>
    </row>
    <row r="281" spans="1:4" x14ac:dyDescent="0.3">
      <c r="A281" s="40"/>
      <c r="B281" s="40"/>
      <c r="C281" s="40"/>
      <c r="D281" s="40"/>
    </row>
    <row r="282" spans="1:4" x14ac:dyDescent="0.3">
      <c r="A282" s="40"/>
      <c r="B282" s="40"/>
      <c r="C282" s="40"/>
      <c r="D282" s="40"/>
    </row>
    <row r="283" spans="1:4" x14ac:dyDescent="0.3">
      <c r="A283" s="40"/>
      <c r="B283" s="40"/>
      <c r="C283" s="40"/>
      <c r="D283" s="40"/>
    </row>
    <row r="284" spans="1:4" x14ac:dyDescent="0.3">
      <c r="A284" s="40"/>
      <c r="B284" s="40"/>
      <c r="C284" s="40"/>
      <c r="D284" s="40"/>
    </row>
    <row r="285" spans="1:4" x14ac:dyDescent="0.3">
      <c r="A285" s="40"/>
      <c r="B285" s="40"/>
      <c r="C285" s="40"/>
      <c r="D285" s="40"/>
    </row>
    <row r="286" spans="1:4" x14ac:dyDescent="0.3">
      <c r="A286" s="40"/>
      <c r="B286" s="40"/>
      <c r="C286" s="40"/>
      <c r="D286" s="40"/>
    </row>
    <row r="287" spans="1:4" x14ac:dyDescent="0.3">
      <c r="A287" s="40"/>
      <c r="B287" s="40"/>
      <c r="C287" s="40"/>
      <c r="D287" s="40"/>
    </row>
    <row r="288" spans="1:4" x14ac:dyDescent="0.3">
      <c r="A288" s="40"/>
      <c r="B288" s="40"/>
      <c r="C288" s="40"/>
      <c r="D288" s="40"/>
    </row>
    <row r="289" spans="1:4" x14ac:dyDescent="0.3">
      <c r="A289" s="40"/>
      <c r="B289" s="40"/>
      <c r="C289" s="40"/>
      <c r="D289" s="40"/>
    </row>
    <row r="290" spans="1:4" x14ac:dyDescent="0.3">
      <c r="A290" s="40"/>
      <c r="B290" s="40"/>
      <c r="C290" s="40"/>
      <c r="D290" s="40"/>
    </row>
    <row r="291" spans="1:4" x14ac:dyDescent="0.3">
      <c r="A291" s="40"/>
      <c r="B291" s="40"/>
      <c r="C291" s="40"/>
      <c r="D291" s="40"/>
    </row>
    <row r="292" spans="1:4" x14ac:dyDescent="0.3">
      <c r="A292" s="40"/>
      <c r="B292" s="40"/>
      <c r="C292" s="40"/>
      <c r="D292" s="40"/>
    </row>
    <row r="293" spans="1:4" x14ac:dyDescent="0.3">
      <c r="A293" s="40"/>
      <c r="B293" s="40"/>
      <c r="C293" s="40"/>
      <c r="D293" s="40"/>
    </row>
    <row r="294" spans="1:4" x14ac:dyDescent="0.3">
      <c r="A294" s="40"/>
      <c r="B294" s="40"/>
      <c r="C294" s="40"/>
      <c r="D294" s="40"/>
    </row>
    <row r="295" spans="1:4" x14ac:dyDescent="0.3">
      <c r="A295" s="40"/>
      <c r="B295" s="40"/>
      <c r="C295" s="40"/>
      <c r="D295" s="40"/>
    </row>
    <row r="296" spans="1:4" x14ac:dyDescent="0.3">
      <c r="A296" s="40"/>
      <c r="B296" s="40"/>
      <c r="C296" s="40"/>
      <c r="D296" s="40"/>
    </row>
    <row r="297" spans="1:4" x14ac:dyDescent="0.3">
      <c r="A297" s="40"/>
      <c r="B297" s="40"/>
      <c r="C297" s="40"/>
      <c r="D297" s="40"/>
    </row>
    <row r="298" spans="1:4" x14ac:dyDescent="0.3">
      <c r="A298" s="40"/>
      <c r="B298" s="40"/>
      <c r="C298" s="40"/>
      <c r="D298" s="40"/>
    </row>
    <row r="299" spans="1:4" x14ac:dyDescent="0.3">
      <c r="A299" s="40"/>
      <c r="B299" s="40"/>
      <c r="C299" s="40"/>
      <c r="D299" s="40"/>
    </row>
    <row r="300" spans="1:4" x14ac:dyDescent="0.3">
      <c r="A300" s="40"/>
      <c r="B300" s="40"/>
      <c r="C300" s="40"/>
      <c r="D300" s="40"/>
    </row>
    <row r="301" spans="1:4" x14ac:dyDescent="0.3">
      <c r="A301" s="40"/>
      <c r="B301" s="40"/>
      <c r="C301" s="40"/>
      <c r="D301" s="40"/>
    </row>
    <row r="302" spans="1:4" x14ac:dyDescent="0.3">
      <c r="A302" s="40"/>
      <c r="B302" s="40"/>
      <c r="C302" s="40"/>
      <c r="D302" s="40"/>
    </row>
    <row r="303" spans="1:4" x14ac:dyDescent="0.3">
      <c r="A303" s="40"/>
      <c r="B303" s="40"/>
      <c r="C303" s="40"/>
      <c r="D303" s="40"/>
    </row>
    <row r="304" spans="1:4" x14ac:dyDescent="0.3">
      <c r="A304" s="40"/>
      <c r="B304" s="40"/>
      <c r="C304" s="40"/>
      <c r="D304" s="40"/>
    </row>
    <row r="305" spans="1:4" x14ac:dyDescent="0.3">
      <c r="A305" s="40"/>
      <c r="B305" s="40"/>
      <c r="C305" s="40"/>
      <c r="D305" s="40"/>
    </row>
    <row r="306" spans="1:4" x14ac:dyDescent="0.3">
      <c r="A306" s="40"/>
      <c r="B306" s="40"/>
      <c r="C306" s="40"/>
      <c r="D306" s="40"/>
    </row>
    <row r="307" spans="1:4" x14ac:dyDescent="0.3">
      <c r="A307" s="40"/>
      <c r="B307" s="40"/>
      <c r="C307" s="40"/>
      <c r="D307" s="40"/>
    </row>
    <row r="308" spans="1:4" x14ac:dyDescent="0.3">
      <c r="A308" s="40"/>
      <c r="B308" s="40"/>
      <c r="C308" s="40"/>
      <c r="D308" s="40"/>
    </row>
    <row r="309" spans="1:4" x14ac:dyDescent="0.3">
      <c r="A309" s="40"/>
      <c r="B309" s="40"/>
      <c r="C309" s="40"/>
      <c r="D309" s="40"/>
    </row>
    <row r="310" spans="1:4" x14ac:dyDescent="0.3">
      <c r="A310" s="40"/>
      <c r="B310" s="40"/>
      <c r="C310" s="40"/>
      <c r="D310" s="40"/>
    </row>
    <row r="311" spans="1:4" x14ac:dyDescent="0.3">
      <c r="A311" s="40"/>
      <c r="B311" s="40"/>
      <c r="C311" s="40"/>
      <c r="D311" s="40"/>
    </row>
    <row r="312" spans="1:4" x14ac:dyDescent="0.3">
      <c r="A312" s="40"/>
      <c r="B312" s="40"/>
      <c r="C312" s="40"/>
      <c r="D312" s="40"/>
    </row>
    <row r="313" spans="1:4" x14ac:dyDescent="0.3">
      <c r="A313" s="40"/>
      <c r="B313" s="40"/>
      <c r="C313" s="40"/>
      <c r="D313" s="40"/>
    </row>
    <row r="314" spans="1:4" x14ac:dyDescent="0.3">
      <c r="A314" s="40"/>
      <c r="B314" s="40"/>
      <c r="C314" s="40"/>
      <c r="D314" s="40"/>
    </row>
    <row r="315" spans="1:4" x14ac:dyDescent="0.3">
      <c r="A315" s="40"/>
      <c r="B315" s="40"/>
      <c r="C315" s="40"/>
      <c r="D315" s="40"/>
    </row>
    <row r="316" spans="1:4" x14ac:dyDescent="0.3">
      <c r="A316" s="40"/>
      <c r="B316" s="40"/>
      <c r="C316" s="40"/>
      <c r="D316" s="40"/>
    </row>
    <row r="317" spans="1:4" x14ac:dyDescent="0.3">
      <c r="A317" s="40"/>
      <c r="B317" s="40"/>
      <c r="C317" s="40"/>
      <c r="D317" s="40"/>
    </row>
    <row r="318" spans="1:4" x14ac:dyDescent="0.3">
      <c r="A318" s="40"/>
      <c r="B318" s="40"/>
      <c r="C318" s="40"/>
      <c r="D318" s="40"/>
    </row>
    <row r="319" spans="1:4" x14ac:dyDescent="0.3">
      <c r="A319" s="40"/>
      <c r="B319" s="40"/>
      <c r="C319" s="40"/>
      <c r="D319" s="40"/>
    </row>
    <row r="320" spans="1:4" x14ac:dyDescent="0.3">
      <c r="A320" s="40"/>
      <c r="B320" s="40"/>
      <c r="C320" s="40"/>
      <c r="D320" s="40"/>
    </row>
    <row r="321" spans="1:4" x14ac:dyDescent="0.3">
      <c r="A321" s="40"/>
      <c r="B321" s="40"/>
      <c r="C321" s="40"/>
      <c r="D321" s="40"/>
    </row>
    <row r="322" spans="1:4" x14ac:dyDescent="0.3">
      <c r="A322" s="40"/>
      <c r="B322" s="40"/>
      <c r="C322" s="40"/>
      <c r="D322" s="40"/>
    </row>
    <row r="323" spans="1:4" x14ac:dyDescent="0.3">
      <c r="A323" s="40"/>
      <c r="B323" s="40"/>
      <c r="C323" s="40"/>
      <c r="D323" s="40"/>
    </row>
    <row r="324" spans="1:4" x14ac:dyDescent="0.3">
      <c r="A324" s="40"/>
      <c r="B324" s="40"/>
      <c r="C324" s="40"/>
      <c r="D324" s="40"/>
    </row>
    <row r="325" spans="1:4" x14ac:dyDescent="0.3">
      <c r="A325" s="40"/>
      <c r="B325" s="40"/>
      <c r="C325" s="40"/>
      <c r="D325" s="40"/>
    </row>
    <row r="326" spans="1:4" x14ac:dyDescent="0.3">
      <c r="A326" s="40"/>
      <c r="B326" s="40"/>
      <c r="C326" s="40"/>
      <c r="D326" s="40"/>
    </row>
    <row r="327" spans="1:4" x14ac:dyDescent="0.3">
      <c r="A327" s="40"/>
      <c r="B327" s="40"/>
      <c r="C327" s="40"/>
      <c r="D327" s="40"/>
    </row>
    <row r="328" spans="1:4" x14ac:dyDescent="0.3">
      <c r="A328" s="40"/>
      <c r="B328" s="40"/>
      <c r="C328" s="40"/>
      <c r="D328" s="40"/>
    </row>
    <row r="329" spans="1:4" x14ac:dyDescent="0.3">
      <c r="A329" s="40"/>
      <c r="B329" s="40"/>
      <c r="C329" s="40"/>
      <c r="D329" s="40"/>
    </row>
    <row r="330" spans="1:4" x14ac:dyDescent="0.3">
      <c r="A330" s="40"/>
      <c r="B330" s="40"/>
      <c r="C330" s="40"/>
      <c r="D330" s="40"/>
    </row>
    <row r="331" spans="1:4" x14ac:dyDescent="0.3">
      <c r="A331" s="40"/>
      <c r="B331" s="40"/>
      <c r="C331" s="40"/>
      <c r="D331" s="40"/>
    </row>
    <row r="332" spans="1:4" x14ac:dyDescent="0.3">
      <c r="A332" s="40"/>
      <c r="B332" s="40"/>
      <c r="C332" s="40"/>
      <c r="D332" s="40"/>
    </row>
    <row r="333" spans="1:4" x14ac:dyDescent="0.3">
      <c r="A333" s="40"/>
      <c r="B333" s="40"/>
      <c r="C333" s="40"/>
      <c r="D333" s="40"/>
    </row>
    <row r="334" spans="1:4" x14ac:dyDescent="0.3">
      <c r="A334" s="40"/>
      <c r="B334" s="40"/>
      <c r="C334" s="40"/>
      <c r="D334" s="40"/>
    </row>
    <row r="335" spans="1:4" x14ac:dyDescent="0.3">
      <c r="A335" s="40"/>
      <c r="B335" s="40"/>
      <c r="C335" s="40"/>
      <c r="D335" s="40"/>
    </row>
    <row r="336" spans="1:4" x14ac:dyDescent="0.3">
      <c r="A336" s="40"/>
      <c r="B336" s="40"/>
      <c r="C336" s="40"/>
      <c r="D336" s="40"/>
    </row>
    <row r="337" spans="1:4" x14ac:dyDescent="0.3">
      <c r="A337" s="40"/>
      <c r="B337" s="40"/>
      <c r="C337" s="40"/>
      <c r="D337" s="40"/>
    </row>
    <row r="338" spans="1:4" x14ac:dyDescent="0.3">
      <c r="A338" s="40"/>
      <c r="B338" s="40"/>
      <c r="C338" s="40"/>
      <c r="D338" s="40"/>
    </row>
    <row r="339" spans="1:4" x14ac:dyDescent="0.3">
      <c r="A339" s="40"/>
      <c r="B339" s="40"/>
      <c r="C339" s="40"/>
      <c r="D339" s="40"/>
    </row>
    <row r="340" spans="1:4" x14ac:dyDescent="0.3">
      <c r="A340" s="40"/>
      <c r="B340" s="40"/>
      <c r="C340" s="40"/>
      <c r="D340" s="40"/>
    </row>
    <row r="341" spans="1:4" x14ac:dyDescent="0.3">
      <c r="A341" s="40"/>
      <c r="B341" s="40"/>
      <c r="C341" s="40"/>
      <c r="D341" s="40"/>
    </row>
    <row r="342" spans="1:4" x14ac:dyDescent="0.3">
      <c r="A342" s="40"/>
      <c r="B342" s="40"/>
      <c r="C342" s="40"/>
      <c r="D342" s="40"/>
    </row>
    <row r="343" spans="1:4" x14ac:dyDescent="0.3">
      <c r="A343" s="40"/>
      <c r="B343" s="40"/>
      <c r="C343" s="40"/>
      <c r="D343" s="40"/>
    </row>
    <row r="344" spans="1:4" x14ac:dyDescent="0.3">
      <c r="A344" s="40"/>
      <c r="B344" s="40"/>
      <c r="C344" s="40"/>
      <c r="D344" s="40"/>
    </row>
    <row r="345" spans="1:4" x14ac:dyDescent="0.3">
      <c r="A345" s="40"/>
      <c r="B345" s="40"/>
      <c r="C345" s="40"/>
      <c r="D345" s="40"/>
    </row>
    <row r="346" spans="1:4" x14ac:dyDescent="0.3">
      <c r="A346" s="40"/>
      <c r="B346" s="40"/>
      <c r="C346" s="40"/>
      <c r="D346" s="40"/>
    </row>
    <row r="347" spans="1:4" x14ac:dyDescent="0.3">
      <c r="A347" s="40"/>
      <c r="B347" s="40"/>
      <c r="C347" s="40"/>
      <c r="D347" s="40"/>
    </row>
    <row r="348" spans="1:4" x14ac:dyDescent="0.3">
      <c r="A348" s="40"/>
      <c r="B348" s="40"/>
      <c r="C348" s="40"/>
      <c r="D348" s="40"/>
    </row>
    <row r="349" spans="1:4" x14ac:dyDescent="0.3">
      <c r="A349" s="40"/>
      <c r="B349" s="40"/>
      <c r="C349" s="40"/>
      <c r="D349" s="40"/>
    </row>
    <row r="350" spans="1:4" x14ac:dyDescent="0.3">
      <c r="A350" s="40"/>
      <c r="B350" s="40"/>
      <c r="C350" s="40"/>
      <c r="D350" s="40"/>
    </row>
    <row r="351" spans="1:4" x14ac:dyDescent="0.3">
      <c r="A351" s="40"/>
      <c r="B351" s="40"/>
      <c r="C351" s="40"/>
      <c r="D351" s="40"/>
    </row>
    <row r="352" spans="1:4" x14ac:dyDescent="0.3">
      <c r="A352" s="40"/>
      <c r="B352" s="40"/>
      <c r="C352" s="40"/>
      <c r="D352" s="40"/>
    </row>
    <row r="353" spans="1:4" x14ac:dyDescent="0.3">
      <c r="A353" s="40"/>
      <c r="B353" s="40"/>
      <c r="C353" s="40"/>
      <c r="D353" s="40"/>
    </row>
    <row r="354" spans="1:4" x14ac:dyDescent="0.3">
      <c r="A354" s="40"/>
      <c r="B354" s="40"/>
      <c r="C354" s="40"/>
      <c r="D354" s="40"/>
    </row>
    <row r="355" spans="1:4" x14ac:dyDescent="0.3">
      <c r="A355" s="40"/>
      <c r="B355" s="40"/>
      <c r="C355" s="40"/>
      <c r="D355" s="40"/>
    </row>
    <row r="356" spans="1:4" x14ac:dyDescent="0.3">
      <c r="A356" s="40"/>
      <c r="B356" s="40"/>
      <c r="C356" s="40"/>
      <c r="D356" s="40"/>
    </row>
    <row r="357" spans="1:4" x14ac:dyDescent="0.3">
      <c r="A357" s="40"/>
      <c r="B357" s="40"/>
      <c r="C357" s="40"/>
      <c r="D357" s="40"/>
    </row>
    <row r="358" spans="1:4" x14ac:dyDescent="0.3">
      <c r="A358" s="40"/>
      <c r="B358" s="40"/>
      <c r="C358" s="40"/>
      <c r="D358" s="40"/>
    </row>
    <row r="359" spans="1:4" x14ac:dyDescent="0.3">
      <c r="A359" s="40"/>
      <c r="B359" s="40"/>
      <c r="C359" s="40"/>
      <c r="D359" s="40"/>
    </row>
    <row r="360" spans="1:4" x14ac:dyDescent="0.3">
      <c r="A360" s="40"/>
      <c r="B360" s="40"/>
      <c r="C360" s="40"/>
      <c r="D360" s="40"/>
    </row>
    <row r="361" spans="1:4" x14ac:dyDescent="0.3">
      <c r="A361" s="40"/>
      <c r="B361" s="40"/>
      <c r="C361" s="40"/>
      <c r="D361" s="40"/>
    </row>
    <row r="362" spans="1:4" x14ac:dyDescent="0.3">
      <c r="A362" s="40"/>
      <c r="B362" s="40"/>
      <c r="C362" s="40"/>
      <c r="D362" s="40"/>
    </row>
    <row r="363" spans="1:4" x14ac:dyDescent="0.3">
      <c r="A363" s="40"/>
      <c r="B363" s="40"/>
      <c r="C363" s="40"/>
      <c r="D363" s="40"/>
    </row>
    <row r="364" spans="1:4" x14ac:dyDescent="0.3">
      <c r="A364" s="40"/>
      <c r="B364" s="40"/>
      <c r="C364" s="40"/>
      <c r="D364" s="40"/>
    </row>
    <row r="365" spans="1:4" x14ac:dyDescent="0.3">
      <c r="A365" s="40"/>
      <c r="B365" s="40"/>
      <c r="C365" s="40"/>
      <c r="D365" s="40"/>
    </row>
    <row r="366" spans="1:4" x14ac:dyDescent="0.3">
      <c r="A366" s="40"/>
      <c r="B366" s="40"/>
      <c r="C366" s="40"/>
      <c r="D366" s="40"/>
    </row>
    <row r="367" spans="1:4" x14ac:dyDescent="0.3">
      <c r="A367" s="40"/>
      <c r="B367" s="40"/>
      <c r="C367" s="40"/>
      <c r="D367" s="40"/>
    </row>
    <row r="368" spans="1:4" x14ac:dyDescent="0.3">
      <c r="A368" s="40"/>
      <c r="B368" s="40"/>
      <c r="C368" s="40"/>
      <c r="D368" s="40"/>
    </row>
    <row r="369" spans="1:4" x14ac:dyDescent="0.3">
      <c r="A369" s="40"/>
      <c r="B369" s="40"/>
      <c r="C369" s="40"/>
      <c r="D369" s="40"/>
    </row>
    <row r="370" spans="1:4" x14ac:dyDescent="0.3">
      <c r="A370" s="40"/>
      <c r="B370" s="40"/>
      <c r="C370" s="40"/>
      <c r="D370" s="40"/>
    </row>
    <row r="371" spans="1:4" x14ac:dyDescent="0.3">
      <c r="A371" s="40"/>
      <c r="B371" s="40"/>
      <c r="C371" s="40"/>
      <c r="D371" s="40"/>
    </row>
    <row r="372" spans="1:4" x14ac:dyDescent="0.3">
      <c r="A372" s="40"/>
      <c r="B372" s="40"/>
      <c r="C372" s="40"/>
      <c r="D372" s="40"/>
    </row>
    <row r="373" spans="1:4" x14ac:dyDescent="0.3">
      <c r="A373" s="40"/>
      <c r="B373" s="40"/>
      <c r="C373" s="40"/>
      <c r="D373" s="40"/>
    </row>
  </sheetData>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3:O49"/>
  <sheetViews>
    <sheetView workbookViewId="0">
      <selection activeCell="O5" sqref="O5:O46"/>
    </sheetView>
  </sheetViews>
  <sheetFormatPr defaultColWidth="9.08203125" defaultRowHeight="14" x14ac:dyDescent="0.3"/>
  <cols>
    <col min="1" max="1" width="9.08203125" style="36"/>
    <col min="2" max="5" width="12.6640625" style="36" customWidth="1"/>
    <col min="6" max="6" width="24.08203125" style="36" customWidth="1"/>
    <col min="7" max="9" width="12.6640625" style="36" customWidth="1"/>
    <col min="10" max="10" width="15.5" style="36" customWidth="1"/>
    <col min="11" max="14" width="12.6640625" style="36" customWidth="1"/>
    <col min="15" max="15" width="10.6640625" style="36" customWidth="1"/>
    <col min="16" max="16384" width="9.08203125" style="36"/>
  </cols>
  <sheetData>
    <row r="3" spans="1:15" x14ac:dyDescent="0.3">
      <c r="B3" s="36" t="str">
        <f>IF(FIRE0103!A3="Total Primary Fires","Primary Fire",FIRE0103!A3)</f>
        <v>Primary Fire</v>
      </c>
      <c r="J3" s="40"/>
      <c r="K3" s="36" t="s">
        <v>101</v>
      </c>
    </row>
    <row r="4" spans="1:15" x14ac:dyDescent="0.3">
      <c r="A4" s="36" t="s">
        <v>29</v>
      </c>
      <c r="B4" s="36" t="s">
        <v>3</v>
      </c>
      <c r="C4" s="36" t="s">
        <v>22</v>
      </c>
      <c r="D4" s="36" t="s">
        <v>23</v>
      </c>
      <c r="E4" s="36" t="s">
        <v>30</v>
      </c>
      <c r="F4" s="39" t="s">
        <v>3</v>
      </c>
      <c r="G4" s="39" t="s">
        <v>22</v>
      </c>
      <c r="H4" s="39" t="s">
        <v>23</v>
      </c>
      <c r="I4" s="39" t="s">
        <v>30</v>
      </c>
      <c r="K4" s="40" t="s">
        <v>3</v>
      </c>
      <c r="L4" s="40" t="s">
        <v>22</v>
      </c>
      <c r="M4" s="40" t="s">
        <v>23</v>
      </c>
      <c r="N4" s="41" t="s">
        <v>30</v>
      </c>
      <c r="O4" s="40"/>
    </row>
    <row r="5" spans="1:15" ht="14.5" x14ac:dyDescent="0.35">
      <c r="A5" s="36" t="s">
        <v>31</v>
      </c>
      <c r="B5" s="39" cm="1">
        <f t="array" ref="B5">IF($B$3="Total fires",IF(OR(SUMPRODUCT(('Data - fires'!$A$2:$A$42460=B$4)*('Data - fires'!$B$2:$B$42460=$A5)*('Data - fires'!$D$2:$D$42460))=0,SUMPRODUCT(('Data - fires'!$A$2:$A$42460=B$4)*('Data - fires'!$B$2:$B$42460=$A5)*('Data - fires'!$D$2:$D$42460))=SUMPRODUCT(('Data - fires'!$A$2:$A$42460=B$4)*('Data - fires'!$B$2:$B$42460=$A5)*('Data - fires'!$C$2:$C$42460="Primary Fire")*('Data - fires'!$D$2:$D$42460))),"..",SUMPRODUCT(('Data - fires'!$A$2:$A$42460=B$4)*('Data - fires'!$B$2:$B$42460=$A5)*('Data - fires'!$D$2:$D$42460))),IF(SUMPRODUCT(('Data - fires'!$A$2:$A$42460=B$4)*('Data - fires'!$B$2:$B$42460=$A5)*('Data - fires'!$C$2:$C$42460="Primary Fire")*('Data - fires'!$D$2:$D$42460))=0,"..",SUMPRODUCT(('Data - fires'!$A$2:$A$42460=B$4)*('Data - fires'!$B$2:$B$42460=$A5)*('Data - fires'!$C$2:$C$42460="Primary Fire")*('Data - fires'!$D$2:$D$42460))))</f>
        <v>115176</v>
      </c>
      <c r="C5" s="39" t="str" cm="1">
        <f t="array" ref="C5">IF($B$3="Total fires",IF(OR(SUMPRODUCT(('Data - fires'!$A$2:$A$42460=C$4)*('Data - fires'!$B$2:$B$42460=$A5)*('Data - fires'!$D$2:$D$42460))=0,SUMPRODUCT(('Data - fires'!$A$2:$A$42460=C$4)*('Data - fires'!$B$2:$B$42460=$A5)*('Data - fires'!$D$2:$D$42460))=SUMPRODUCT(('Data - fires'!$A$2:$A$42460=C$4)*('Data - fires'!$B$2:$B$42460=$A5)*('Data - fires'!$C$2:$C$42460="Primary Fire")*('Data - fires'!$D$2:$D$42460))),"..",SUMPRODUCT(('Data - fires'!$A$2:$A$42460=C$4)*('Data - fires'!$B$2:$B$42460=$A5)*('Data - fires'!$D$2:$D$42460))),IF(SUMPRODUCT(('Data - fires'!$A$2:$A$42460=C$4)*('Data - fires'!$B$2:$B$42460=$A5)*('Data - fires'!$C$2:$C$42460="Primary Fire")*('Data - fires'!$D$2:$D$42460))=0,"..",SUMPRODUCT(('Data - fires'!$A$2:$A$42460=C$4)*('Data - fires'!$B$2:$B$42460=$A5)*('Data - fires'!$C$2:$C$42460="Primary Fire")*('Data - fires'!$D$2:$D$42460))))</f>
        <v>..</v>
      </c>
      <c r="D5" s="39" t="str" cm="1">
        <f t="array" ref="D5">IF($B$3="Total fires",IF(OR(SUMPRODUCT(('Data - fires'!$A$2:$A$42460=D$4)*('Data - fires'!$B$2:$B$42460=$A5)*('Data - fires'!$D$2:$D$42460))=0,SUMPRODUCT(('Data - fires'!$A$2:$A$42460=D$4)*('Data - fires'!$B$2:$B$42460=$A5)*('Data - fires'!$D$2:$D$42460))=SUMPRODUCT(('Data - fires'!$A$2:$A$42460=D$4)*('Data - fires'!$B$2:$B$42460=$A5)*('Data - fires'!$C$2:$C$42460="Primary Fire")*('Data - fires'!$D$2:$D$42460))),"..",SUMPRODUCT(('Data - fires'!$A$2:$A$42460=D$4)*('Data - fires'!$B$2:$B$42460=$A5)*('Data - fires'!$D$2:$D$42460))),IF(SUMPRODUCT(('Data - fires'!$A$2:$A$42460=D$4)*('Data - fires'!$B$2:$B$42460=$A5)*('Data - fires'!$C$2:$C$42460="Primary Fire")*('Data - fires'!$D$2:$D$42460))=0,"..",SUMPRODUCT(('Data - fires'!$A$2:$A$42460=D$4)*('Data - fires'!$B$2:$B$42460=$A5)*('Data - fires'!$C$2:$C$42460="Primary Fire")*('Data - fires'!$D$2:$D$42460))))</f>
        <v>..</v>
      </c>
      <c r="E5" s="39" cm="1">
        <f t="array" ref="E5">IF(SUMPRODUCT(('Data - fires'!$A$2:$A$42460=E$4)*('Data - fires'!$B$2:$B$42460=$A5)*('Data - fires'!$C$2:$C$42460=$B$3)*('Data - fires'!$D$2:$D$42460))=0,IF(OR(B5="..",C5="..",D5=".."),"..",B5+C5+D5),SUMPRODUCT(('Data - fires'!$A$2:$A$42460=E$4)*('Data - fires'!$B$2:$B$42460=$A5)*('Data - fires'!$C$2:$C$42460=$B$3)*('Data - fires'!$D$2:$D$42460)))</f>
        <v>138723</v>
      </c>
      <c r="F5" s="2">
        <f t="shared" ref="F5:F44" si="0">IF(OR(B5="..",K5=".."),"..",ROUND(1000000*(B5/K5),0))</f>
        <v>2460</v>
      </c>
      <c r="G5" s="2" t="str">
        <f t="shared" ref="G5:G44" si="1">IF(OR(C5="..",L5=".."),"..",ROUND(1000000*(C5/L5),0))</f>
        <v>..</v>
      </c>
      <c r="H5" s="2" t="str">
        <f t="shared" ref="H5:H44" si="2">IF(OR(D5="..",M5=".."),"..",ROUND(1000000*(D5/M5),0))</f>
        <v>..</v>
      </c>
      <c r="I5" s="2">
        <f t="shared" ref="I5:I44" si="3">IF(OR(E5="..",N5=".."),"..",ROUND(1000000*(E5/N5),0))</f>
        <v>2531</v>
      </c>
      <c r="K5" s="42" cm="1">
        <f t="array" ref="K5">SUMPRODUCT(('Data - population'!$B$2:$B$1000=$A5)*('Data - population'!$C$2:$C$1000=K$4)*('Data - population'!$D$2:$D$1000))</f>
        <v>46820800</v>
      </c>
      <c r="L5" s="42" cm="1">
        <f t="array" ref="L5">SUMPRODUCT(('Data - population'!$B$2:$B$1000=$A5)*('Data - population'!$C$2:$C$1000=L$4)*('Data - population'!$D$2:$D$1000))</f>
        <v>5180200</v>
      </c>
      <c r="M5" s="42" cm="1">
        <f t="array" ref="M5">SUMPRODUCT(('Data - population'!$B$2:$B$1000=$A5)*('Data - population'!$C$2:$C$1000=M$4)*('Data - population'!$D$2:$D$1000))</f>
        <v>2813495</v>
      </c>
      <c r="N5" s="42" cm="1">
        <f t="array" ref="N5">SUMPRODUCT(('Data - population'!$B$2:$B$1000=$A5)*('Data - population'!$C$2:$C$1000=N$4)*('Data - population'!$D$2:$D$1000))</f>
        <v>54814495</v>
      </c>
      <c r="O5" s="43">
        <f>K5+L5+M5-N5</f>
        <v>0</v>
      </c>
    </row>
    <row r="6" spans="1:15" ht="14.5" x14ac:dyDescent="0.35">
      <c r="A6" s="36" t="s">
        <v>32</v>
      </c>
      <c r="B6" s="39" cm="1">
        <f t="array" ref="B6">IF($B$3="Total fires",IF(OR(SUMPRODUCT(('Data - fires'!$A$2:$A$42460=B$4)*('Data - fires'!$B$2:$B$42460=$A6)*('Data - fires'!$D$2:$D$42460))=0,SUMPRODUCT(('Data - fires'!$A$2:$A$42460=B$4)*('Data - fires'!$B$2:$B$42460=$A6)*('Data - fires'!$D$2:$D$42460))=SUMPRODUCT(('Data - fires'!$A$2:$A$42460=B$4)*('Data - fires'!$B$2:$B$42460=$A6)*('Data - fires'!$C$2:$C$42460="Primary Fire")*('Data - fires'!$D$2:$D$42460))),"..",SUMPRODUCT(('Data - fires'!$A$2:$A$42460=B$4)*('Data - fires'!$B$2:$B$42460=$A6)*('Data - fires'!$D$2:$D$42460))),IF(SUMPRODUCT(('Data - fires'!$A$2:$A$42460=B$4)*('Data - fires'!$B$2:$B$42460=$A6)*('Data - fires'!$C$2:$C$42460="Primary Fire")*('Data - fires'!$D$2:$D$42460))=0,"..",SUMPRODUCT(('Data - fires'!$A$2:$A$42460=B$4)*('Data - fires'!$B$2:$B$42460=$A6)*('Data - fires'!$C$2:$C$42460="Primary Fire")*('Data - fires'!$D$2:$D$42460))))</f>
        <v>118071</v>
      </c>
      <c r="C6" s="39" t="str" cm="1">
        <f t="array" ref="C6">IF($B$3="Total fires",IF(OR(SUMPRODUCT(('Data - fires'!$A$2:$A$42460=C$4)*('Data - fires'!$B$2:$B$42460=$A6)*('Data - fires'!$D$2:$D$42460))=0,SUMPRODUCT(('Data - fires'!$A$2:$A$42460=C$4)*('Data - fires'!$B$2:$B$42460=$A6)*('Data - fires'!$D$2:$D$42460))=SUMPRODUCT(('Data - fires'!$A$2:$A$42460=C$4)*('Data - fires'!$B$2:$B$42460=$A6)*('Data - fires'!$C$2:$C$42460="Primary Fire")*('Data - fires'!$D$2:$D$42460))),"..",SUMPRODUCT(('Data - fires'!$A$2:$A$42460=C$4)*('Data - fires'!$B$2:$B$42460=$A6)*('Data - fires'!$D$2:$D$42460))),IF(SUMPRODUCT(('Data - fires'!$A$2:$A$42460=C$4)*('Data - fires'!$B$2:$B$42460=$A6)*('Data - fires'!$C$2:$C$42460="Primary Fire")*('Data - fires'!$D$2:$D$42460))=0,"..",SUMPRODUCT(('Data - fires'!$A$2:$A$42460=C$4)*('Data - fires'!$B$2:$B$42460=$A6)*('Data - fires'!$C$2:$C$42460="Primary Fire")*('Data - fires'!$D$2:$D$42460))))</f>
        <v>..</v>
      </c>
      <c r="D6" s="39" t="str" cm="1">
        <f t="array" ref="D6">IF($B$3="Total fires",IF(OR(SUMPRODUCT(('Data - fires'!$A$2:$A$42460=D$4)*('Data - fires'!$B$2:$B$42460=$A6)*('Data - fires'!$D$2:$D$42460))=0,SUMPRODUCT(('Data - fires'!$A$2:$A$42460=D$4)*('Data - fires'!$B$2:$B$42460=$A6)*('Data - fires'!$D$2:$D$42460))=SUMPRODUCT(('Data - fires'!$A$2:$A$42460=D$4)*('Data - fires'!$B$2:$B$42460=$A6)*('Data - fires'!$C$2:$C$42460="Primary Fire")*('Data - fires'!$D$2:$D$42460))),"..",SUMPRODUCT(('Data - fires'!$A$2:$A$42460=D$4)*('Data - fires'!$B$2:$B$42460=$A6)*('Data - fires'!$D$2:$D$42460))),IF(SUMPRODUCT(('Data - fires'!$A$2:$A$42460=D$4)*('Data - fires'!$B$2:$B$42460=$A6)*('Data - fires'!$C$2:$C$42460="Primary Fire")*('Data - fires'!$D$2:$D$42460))=0,"..",SUMPRODUCT(('Data - fires'!$A$2:$A$42460=D$4)*('Data - fires'!$B$2:$B$42460=$A6)*('Data - fires'!$C$2:$C$42460="Primary Fire")*('Data - fires'!$D$2:$D$42460))))</f>
        <v>..</v>
      </c>
      <c r="E6" s="39" cm="1">
        <f t="array" ref="E6">IF(SUMPRODUCT(('Data - fires'!$A$2:$A$42460=E$4)*('Data - fires'!$B$2:$B$42460=$A6)*('Data - fires'!$C$2:$C$42460=$B$3)*('Data - fires'!$D$2:$D$42460))=0,IF(OR(B6="..",C6="..",D6=".."),"..",B6+C6+D6),SUMPRODUCT(('Data - fires'!$A$2:$A$42460=E$4)*('Data - fires'!$B$2:$B$42460=$A6)*('Data - fires'!$C$2:$C$42460=$B$3)*('Data - fires'!$D$2:$D$42460)))</f>
        <v>142390</v>
      </c>
      <c r="F6" s="2">
        <f t="shared" si="0"/>
        <v>2524</v>
      </c>
      <c r="G6" s="2" t="str">
        <f t="shared" si="1"/>
        <v>..</v>
      </c>
      <c r="H6" s="2" t="str">
        <f t="shared" si="2"/>
        <v>..</v>
      </c>
      <c r="I6" s="2">
        <f t="shared" si="3"/>
        <v>2601</v>
      </c>
      <c r="K6" s="42" cm="1">
        <f t="array" ref="K6">SUMPRODUCT(('Data - population'!$B$2:$B$1000=$A6)*('Data - population'!$C$2:$C$1000=K$4)*('Data - population'!$D$2:$D$1000))</f>
        <v>46777300</v>
      </c>
      <c r="L6" s="42" cm="1">
        <f t="array" ref="L6">SUMPRODUCT(('Data - population'!$B$2:$B$1000=$A6)*('Data - population'!$C$2:$C$1000=L$4)*('Data - population'!$D$2:$D$1000))</f>
        <v>5164500</v>
      </c>
      <c r="M6" s="42" cm="1">
        <f t="array" ref="M6">SUMPRODUCT(('Data - population'!$B$2:$B$1000=$A6)*('Data - population'!$C$2:$C$1000=M$4)*('Data - population'!$D$2:$D$1000))</f>
        <v>2804289</v>
      </c>
      <c r="N6" s="42" cm="1">
        <f t="array" ref="N6">SUMPRODUCT(('Data - population'!$B$2:$B$1000=$A6)*('Data - population'!$C$2:$C$1000=N$4)*('Data - population'!$D$2:$D$1000))</f>
        <v>54746089</v>
      </c>
      <c r="O6" s="43">
        <f t="shared" ref="O6:O26" si="4">K6+L6+M6-N6</f>
        <v>0</v>
      </c>
    </row>
    <row r="7" spans="1:15" ht="14.5" x14ac:dyDescent="0.35">
      <c r="A7" s="36" t="s">
        <v>33</v>
      </c>
      <c r="B7" s="39" cm="1">
        <f t="array" ref="B7">IF($B$3="Total fires",IF(OR(SUMPRODUCT(('Data - fires'!$A$2:$A$42460=B$4)*('Data - fires'!$B$2:$B$42460=$A7)*('Data - fires'!$D$2:$D$42460))=0,SUMPRODUCT(('Data - fires'!$A$2:$A$42460=B$4)*('Data - fires'!$B$2:$B$42460=$A7)*('Data - fires'!$D$2:$D$42460))=SUMPRODUCT(('Data - fires'!$A$2:$A$42460=B$4)*('Data - fires'!$B$2:$B$42460=$A7)*('Data - fires'!$C$2:$C$42460="Primary Fire")*('Data - fires'!$D$2:$D$42460))),"..",SUMPRODUCT(('Data - fires'!$A$2:$A$42460=B$4)*('Data - fires'!$B$2:$B$42460=$A7)*('Data - fires'!$D$2:$D$42460))),IF(SUMPRODUCT(('Data - fires'!$A$2:$A$42460=B$4)*('Data - fires'!$B$2:$B$42460=$A7)*('Data - fires'!$C$2:$C$42460="Primary Fire")*('Data - fires'!$D$2:$D$42460))=0,"..",SUMPRODUCT(('Data - fires'!$A$2:$A$42460=B$4)*('Data - fires'!$B$2:$B$42460=$A7)*('Data - fires'!$C$2:$C$42460="Primary Fire")*('Data - fires'!$D$2:$D$42460))))</f>
        <v>123351</v>
      </c>
      <c r="C7" s="39" t="str" cm="1">
        <f t="array" ref="C7">IF($B$3="Total fires",IF(OR(SUMPRODUCT(('Data - fires'!$A$2:$A$42460=C$4)*('Data - fires'!$B$2:$B$42460=$A7)*('Data - fires'!$D$2:$D$42460))=0,SUMPRODUCT(('Data - fires'!$A$2:$A$42460=C$4)*('Data - fires'!$B$2:$B$42460=$A7)*('Data - fires'!$D$2:$D$42460))=SUMPRODUCT(('Data - fires'!$A$2:$A$42460=C$4)*('Data - fires'!$B$2:$B$42460=$A7)*('Data - fires'!$C$2:$C$42460="Primary Fire")*('Data - fires'!$D$2:$D$42460))),"..",SUMPRODUCT(('Data - fires'!$A$2:$A$42460=C$4)*('Data - fires'!$B$2:$B$42460=$A7)*('Data - fires'!$D$2:$D$42460))),IF(SUMPRODUCT(('Data - fires'!$A$2:$A$42460=C$4)*('Data - fires'!$B$2:$B$42460=$A7)*('Data - fires'!$C$2:$C$42460="Primary Fire")*('Data - fires'!$D$2:$D$42460))=0,"..",SUMPRODUCT(('Data - fires'!$A$2:$A$42460=C$4)*('Data - fires'!$B$2:$B$42460=$A7)*('Data - fires'!$C$2:$C$42460="Primary Fire")*('Data - fires'!$D$2:$D$42460))))</f>
        <v>..</v>
      </c>
      <c r="D7" s="39" t="str" cm="1">
        <f t="array" ref="D7">IF($B$3="Total fires",IF(OR(SUMPRODUCT(('Data - fires'!$A$2:$A$42460=D$4)*('Data - fires'!$B$2:$B$42460=$A7)*('Data - fires'!$D$2:$D$42460))=0,SUMPRODUCT(('Data - fires'!$A$2:$A$42460=D$4)*('Data - fires'!$B$2:$B$42460=$A7)*('Data - fires'!$D$2:$D$42460))=SUMPRODUCT(('Data - fires'!$A$2:$A$42460=D$4)*('Data - fires'!$B$2:$B$42460=$A7)*('Data - fires'!$C$2:$C$42460="Primary Fire")*('Data - fires'!$D$2:$D$42460))),"..",SUMPRODUCT(('Data - fires'!$A$2:$A$42460=D$4)*('Data - fires'!$B$2:$B$42460=$A7)*('Data - fires'!$D$2:$D$42460))),IF(SUMPRODUCT(('Data - fires'!$A$2:$A$42460=D$4)*('Data - fires'!$B$2:$B$42460=$A7)*('Data - fires'!$C$2:$C$42460="Primary Fire")*('Data - fires'!$D$2:$D$42460))=0,"..",SUMPRODUCT(('Data - fires'!$A$2:$A$42460=D$4)*('Data - fires'!$B$2:$B$42460=$A7)*('Data - fires'!$C$2:$C$42460="Primary Fire")*('Data - fires'!$D$2:$D$42460))))</f>
        <v>..</v>
      </c>
      <c r="E7" s="39" cm="1">
        <f t="array" ref="E7">IF(SUMPRODUCT(('Data - fires'!$A$2:$A$42460=E$4)*('Data - fires'!$B$2:$B$42460=$A7)*('Data - fires'!$C$2:$C$42460=$B$3)*('Data - fires'!$D$2:$D$42460))=0,IF(OR(B7="..",C7="..",D7=".."),"..",B7+C7+D7),SUMPRODUCT(('Data - fires'!$A$2:$A$42460=E$4)*('Data - fires'!$B$2:$B$42460=$A7)*('Data - fires'!$C$2:$C$42460=$B$3)*('Data - fires'!$D$2:$D$42460)))</f>
        <v>148646</v>
      </c>
      <c r="F7" s="2">
        <f t="shared" si="0"/>
        <v>2635</v>
      </c>
      <c r="G7" s="2" t="str">
        <f t="shared" si="1"/>
        <v>..</v>
      </c>
      <c r="H7" s="2" t="str">
        <f t="shared" si="2"/>
        <v>..</v>
      </c>
      <c r="I7" s="2">
        <f t="shared" si="3"/>
        <v>2714</v>
      </c>
      <c r="K7" s="42" cm="1">
        <f t="array" ref="K7">SUMPRODUCT(('Data - population'!$B$2:$B$1000=$A7)*('Data - population'!$C$2:$C$1000=K$4)*('Data - population'!$D$2:$D$1000))</f>
        <v>46813700</v>
      </c>
      <c r="L7" s="42" cm="1">
        <f t="array" ref="L7">SUMPRODUCT(('Data - population'!$B$2:$B$1000=$A7)*('Data - population'!$C$2:$C$1000=L$4)*('Data - population'!$D$2:$D$1000))</f>
        <v>5148100</v>
      </c>
      <c r="M7" s="42" cm="1">
        <f t="array" ref="M7">SUMPRODUCT(('Data - population'!$B$2:$B$1000=$A7)*('Data - population'!$C$2:$C$1000=M$4)*('Data - population'!$D$2:$D$1000))</f>
        <v>2803304</v>
      </c>
      <c r="N7" s="42" cm="1">
        <f t="array" ref="N7">SUMPRODUCT(('Data - population'!$B$2:$B$1000=$A7)*('Data - population'!$C$2:$C$1000=N$4)*('Data - population'!$D$2:$D$1000))</f>
        <v>54765104</v>
      </c>
      <c r="O7" s="43">
        <f t="shared" si="4"/>
        <v>0</v>
      </c>
    </row>
    <row r="8" spans="1:15" ht="14.5" x14ac:dyDescent="0.35">
      <c r="A8" s="36" t="s">
        <v>34</v>
      </c>
      <c r="B8" s="39" cm="1">
        <f t="array" ref="B8">IF($B$3="Total fires",IF(OR(SUMPRODUCT(('Data - fires'!$A$2:$A$42460=B$4)*('Data - fires'!$B$2:$B$42460=$A8)*('Data - fires'!$D$2:$D$42460))=0,SUMPRODUCT(('Data - fires'!$A$2:$A$42460=B$4)*('Data - fires'!$B$2:$B$42460=$A8)*('Data - fires'!$D$2:$D$42460))=SUMPRODUCT(('Data - fires'!$A$2:$A$42460=B$4)*('Data - fires'!$B$2:$B$42460=$A8)*('Data - fires'!$C$2:$C$42460="Primary Fire")*('Data - fires'!$D$2:$D$42460))),"..",SUMPRODUCT(('Data - fires'!$A$2:$A$42460=B$4)*('Data - fires'!$B$2:$B$42460=$A8)*('Data - fires'!$D$2:$D$42460))),IF(SUMPRODUCT(('Data - fires'!$A$2:$A$42460=B$4)*('Data - fires'!$B$2:$B$42460=$A8)*('Data - fires'!$C$2:$C$42460="Primary Fire")*('Data - fires'!$D$2:$D$42460))=0,"..",SUMPRODUCT(('Data - fires'!$A$2:$A$42460=B$4)*('Data - fires'!$B$2:$B$42460=$A8)*('Data - fires'!$C$2:$C$42460="Primary Fire")*('Data - fires'!$D$2:$D$42460))))</f>
        <v>131944</v>
      </c>
      <c r="C8" s="39" t="str" cm="1">
        <f t="array" ref="C8">IF($B$3="Total fires",IF(OR(SUMPRODUCT(('Data - fires'!$A$2:$A$42460=C$4)*('Data - fires'!$B$2:$B$42460=$A8)*('Data - fires'!$D$2:$D$42460))=0,SUMPRODUCT(('Data - fires'!$A$2:$A$42460=C$4)*('Data - fires'!$B$2:$B$42460=$A8)*('Data - fires'!$D$2:$D$42460))=SUMPRODUCT(('Data - fires'!$A$2:$A$42460=C$4)*('Data - fires'!$B$2:$B$42460=$A8)*('Data - fires'!$C$2:$C$42460="Primary Fire")*('Data - fires'!$D$2:$D$42460))),"..",SUMPRODUCT(('Data - fires'!$A$2:$A$42460=C$4)*('Data - fires'!$B$2:$B$42460=$A8)*('Data - fires'!$D$2:$D$42460))),IF(SUMPRODUCT(('Data - fires'!$A$2:$A$42460=C$4)*('Data - fires'!$B$2:$B$42460=$A8)*('Data - fires'!$C$2:$C$42460="Primary Fire")*('Data - fires'!$D$2:$D$42460))=0,"..",SUMPRODUCT(('Data - fires'!$A$2:$A$42460=C$4)*('Data - fires'!$B$2:$B$42460=$A8)*('Data - fires'!$C$2:$C$42460="Primary Fire")*('Data - fires'!$D$2:$D$42460))))</f>
        <v>..</v>
      </c>
      <c r="D8" s="39" t="str" cm="1">
        <f t="array" ref="D8">IF($B$3="Total fires",IF(OR(SUMPRODUCT(('Data - fires'!$A$2:$A$42460=D$4)*('Data - fires'!$B$2:$B$42460=$A8)*('Data - fires'!$D$2:$D$42460))=0,SUMPRODUCT(('Data - fires'!$A$2:$A$42460=D$4)*('Data - fires'!$B$2:$B$42460=$A8)*('Data - fires'!$D$2:$D$42460))=SUMPRODUCT(('Data - fires'!$A$2:$A$42460=D$4)*('Data - fires'!$B$2:$B$42460=$A8)*('Data - fires'!$C$2:$C$42460="Primary Fire")*('Data - fires'!$D$2:$D$42460))),"..",SUMPRODUCT(('Data - fires'!$A$2:$A$42460=D$4)*('Data - fires'!$B$2:$B$42460=$A8)*('Data - fires'!$D$2:$D$42460))),IF(SUMPRODUCT(('Data - fires'!$A$2:$A$42460=D$4)*('Data - fires'!$B$2:$B$42460=$A8)*('Data - fires'!$C$2:$C$42460="Primary Fire")*('Data - fires'!$D$2:$D$42460))=0,"..",SUMPRODUCT(('Data - fires'!$A$2:$A$42460=D$4)*('Data - fires'!$B$2:$B$42460=$A8)*('Data - fires'!$C$2:$C$42460="Primary Fire")*('Data - fires'!$D$2:$D$42460))))</f>
        <v>..</v>
      </c>
      <c r="E8" s="39" cm="1">
        <f t="array" ref="E8">IF(SUMPRODUCT(('Data - fires'!$A$2:$A$42460=E$4)*('Data - fires'!$B$2:$B$42460=$A8)*('Data - fires'!$C$2:$C$42460=$B$3)*('Data - fires'!$D$2:$D$42460))=0,IF(OR(B8="..",C8="..",D8=".."),"..",B8+C8+D8),SUMPRODUCT(('Data - fires'!$A$2:$A$42460=E$4)*('Data - fires'!$B$2:$B$42460=$A8)*('Data - fires'!$C$2:$C$42460=$B$3)*('Data - fires'!$D$2:$D$42460)))</f>
        <v>160202</v>
      </c>
      <c r="F8" s="2">
        <f t="shared" si="0"/>
        <v>2813</v>
      </c>
      <c r="G8" s="2" t="str">
        <f t="shared" si="1"/>
        <v>..</v>
      </c>
      <c r="H8" s="2" t="str">
        <f t="shared" si="2"/>
        <v>..</v>
      </c>
      <c r="I8" s="2">
        <f t="shared" si="3"/>
        <v>2921</v>
      </c>
      <c r="K8" s="42" cm="1">
        <f t="array" ref="K8">SUMPRODUCT(('Data - population'!$B$2:$B$1000=$A8)*('Data - population'!$C$2:$C$1000=K$4)*('Data - population'!$D$2:$D$1000))</f>
        <v>46912400</v>
      </c>
      <c r="L8" s="42" cm="1">
        <f t="array" ref="L8">SUMPRODUCT(('Data - population'!$B$2:$B$1000=$A8)*('Data - population'!$C$2:$C$1000=L$4)*('Data - population'!$D$2:$D$1000))</f>
        <v>5138900</v>
      </c>
      <c r="M8" s="42" cm="1">
        <f t="array" ref="M8">SUMPRODUCT(('Data - population'!$B$2:$B$1000=$A8)*('Data - population'!$C$2:$C$1000=M$4)*('Data - population'!$D$2:$D$1000))</f>
        <v>2800686</v>
      </c>
      <c r="N8" s="42" cm="1">
        <f t="array" ref="N8">SUMPRODUCT(('Data - population'!$B$2:$B$1000=$A8)*('Data - population'!$C$2:$C$1000=N$4)*('Data - population'!$D$2:$D$1000))</f>
        <v>54851986</v>
      </c>
      <c r="O8" s="43">
        <f t="shared" si="4"/>
        <v>0</v>
      </c>
    </row>
    <row r="9" spans="1:15" ht="14.5" x14ac:dyDescent="0.35">
      <c r="A9" s="36" t="s">
        <v>35</v>
      </c>
      <c r="B9" s="39" cm="1">
        <f t="array" ref="B9">IF($B$3="Total fires",IF(OR(SUMPRODUCT(('Data - fires'!$A$2:$A$42460=B$4)*('Data - fires'!$B$2:$B$42460=$A9)*('Data - fires'!$D$2:$D$42460))=0,SUMPRODUCT(('Data - fires'!$A$2:$A$42460=B$4)*('Data - fires'!$B$2:$B$42460=$A9)*('Data - fires'!$D$2:$D$42460))=SUMPRODUCT(('Data - fires'!$A$2:$A$42460=B$4)*('Data - fires'!$B$2:$B$42460=$A9)*('Data - fires'!$C$2:$C$42460="Primary Fire")*('Data - fires'!$D$2:$D$42460))),"..",SUMPRODUCT(('Data - fires'!$A$2:$A$42460=B$4)*('Data - fires'!$B$2:$B$42460=$A9)*('Data - fires'!$D$2:$D$42460))),IF(SUMPRODUCT(('Data - fires'!$A$2:$A$42460=B$4)*('Data - fires'!$B$2:$B$42460=$A9)*('Data - fires'!$C$2:$C$42460="Primary Fire")*('Data - fires'!$D$2:$D$42460))=0,"..",SUMPRODUCT(('Data - fires'!$A$2:$A$42460=B$4)*('Data - fires'!$B$2:$B$42460=$A9)*('Data - fires'!$C$2:$C$42460="Primary Fire")*('Data - fires'!$D$2:$D$42460))))</f>
        <v>132517</v>
      </c>
      <c r="C9" s="39" t="str" cm="1">
        <f t="array" ref="C9">IF($B$3="Total fires",IF(OR(SUMPRODUCT(('Data - fires'!$A$2:$A$42460=C$4)*('Data - fires'!$B$2:$B$42460=$A9)*('Data - fires'!$D$2:$D$42460))=0,SUMPRODUCT(('Data - fires'!$A$2:$A$42460=C$4)*('Data - fires'!$B$2:$B$42460=$A9)*('Data - fires'!$D$2:$D$42460))=SUMPRODUCT(('Data - fires'!$A$2:$A$42460=C$4)*('Data - fires'!$B$2:$B$42460=$A9)*('Data - fires'!$C$2:$C$42460="Primary Fire")*('Data - fires'!$D$2:$D$42460))),"..",SUMPRODUCT(('Data - fires'!$A$2:$A$42460=C$4)*('Data - fires'!$B$2:$B$42460=$A9)*('Data - fires'!$D$2:$D$42460))),IF(SUMPRODUCT(('Data - fires'!$A$2:$A$42460=C$4)*('Data - fires'!$B$2:$B$42460=$A9)*('Data - fires'!$C$2:$C$42460="Primary Fire")*('Data - fires'!$D$2:$D$42460))=0,"..",SUMPRODUCT(('Data - fires'!$A$2:$A$42460=C$4)*('Data - fires'!$B$2:$B$42460=$A9)*('Data - fires'!$C$2:$C$42460="Primary Fire")*('Data - fires'!$D$2:$D$42460))))</f>
        <v>..</v>
      </c>
      <c r="D9" s="39" t="str" cm="1">
        <f t="array" ref="D9">IF($B$3="Total fires",IF(OR(SUMPRODUCT(('Data - fires'!$A$2:$A$42460=D$4)*('Data - fires'!$B$2:$B$42460=$A9)*('Data - fires'!$D$2:$D$42460))=0,SUMPRODUCT(('Data - fires'!$A$2:$A$42460=D$4)*('Data - fires'!$B$2:$B$42460=$A9)*('Data - fires'!$D$2:$D$42460))=SUMPRODUCT(('Data - fires'!$A$2:$A$42460=D$4)*('Data - fires'!$B$2:$B$42460=$A9)*('Data - fires'!$C$2:$C$42460="Primary Fire")*('Data - fires'!$D$2:$D$42460))),"..",SUMPRODUCT(('Data - fires'!$A$2:$A$42460=D$4)*('Data - fires'!$B$2:$B$42460=$A9)*('Data - fires'!$D$2:$D$42460))),IF(SUMPRODUCT(('Data - fires'!$A$2:$A$42460=D$4)*('Data - fires'!$B$2:$B$42460=$A9)*('Data - fires'!$C$2:$C$42460="Primary Fire")*('Data - fires'!$D$2:$D$42460))=0,"..",SUMPRODUCT(('Data - fires'!$A$2:$A$42460=D$4)*('Data - fires'!$B$2:$B$42460=$A9)*('Data - fires'!$C$2:$C$42460="Primary Fire")*('Data - fires'!$D$2:$D$42460))))</f>
        <v>..</v>
      </c>
      <c r="E9" s="39" cm="1">
        <f t="array" ref="E9">IF(SUMPRODUCT(('Data - fires'!$A$2:$A$42460=E$4)*('Data - fires'!$B$2:$B$42460=$A9)*('Data - fires'!$C$2:$C$42460=$B$3)*('Data - fires'!$D$2:$D$42460))=0,IF(OR(B9="..",C9="..",D9=".."),"..",B9+C9+D9),SUMPRODUCT(('Data - fires'!$A$2:$A$42460=E$4)*('Data - fires'!$B$2:$B$42460=$A9)*('Data - fires'!$C$2:$C$42460=$B$3)*('Data - fires'!$D$2:$D$42460)))</f>
        <v>159074</v>
      </c>
      <c r="F9" s="2">
        <f t="shared" si="0"/>
        <v>2816</v>
      </c>
      <c r="G9" s="2" t="str">
        <f t="shared" si="1"/>
        <v>..</v>
      </c>
      <c r="H9" s="2" t="str">
        <f t="shared" si="2"/>
        <v>..</v>
      </c>
      <c r="I9" s="2">
        <f t="shared" si="3"/>
        <v>2893</v>
      </c>
      <c r="K9" s="42" cm="1">
        <f t="array" ref="K9">SUMPRODUCT(('Data - population'!$B$2:$B$1000=$A9)*('Data - population'!$C$2:$C$1000=K$4)*('Data - population'!$D$2:$D$1000))</f>
        <v>47057400</v>
      </c>
      <c r="L9" s="42" cm="1">
        <f t="array" ref="L9">SUMPRODUCT(('Data - population'!$B$2:$B$1000=$A9)*('Data - population'!$C$2:$C$1000=L$4)*('Data - population'!$D$2:$D$1000))</f>
        <v>5127900</v>
      </c>
      <c r="M9" s="42" cm="1">
        <f t="array" ref="M9">SUMPRODUCT(('Data - population'!$B$2:$B$1000=$A9)*('Data - population'!$C$2:$C$1000=M$4)*('Data - population'!$D$2:$D$1000))</f>
        <v>2803354</v>
      </c>
      <c r="N9" s="42" cm="1">
        <f t="array" ref="N9">SUMPRODUCT(('Data - population'!$B$2:$B$1000=$A9)*('Data - population'!$C$2:$C$1000=N$4)*('Data - population'!$D$2:$D$1000))</f>
        <v>54988654</v>
      </c>
      <c r="O9" s="43">
        <f t="shared" si="4"/>
        <v>0</v>
      </c>
    </row>
    <row r="10" spans="1:15" ht="14.5" x14ac:dyDescent="0.35">
      <c r="A10" s="36" t="s">
        <v>36</v>
      </c>
      <c r="B10" s="39" cm="1">
        <f t="array" ref="B10">IF($B$3="Total fires",IF(OR(SUMPRODUCT(('Data - fires'!$A$2:$A$42460=B$4)*('Data - fires'!$B$2:$B$42460=$A10)*('Data - fires'!$D$2:$D$42460))=0,SUMPRODUCT(('Data - fires'!$A$2:$A$42460=B$4)*('Data - fires'!$B$2:$B$42460=$A10)*('Data - fires'!$D$2:$D$42460))=SUMPRODUCT(('Data - fires'!$A$2:$A$42460=B$4)*('Data - fires'!$B$2:$B$42460=$A10)*('Data - fires'!$C$2:$C$42460="Primary Fire")*('Data - fires'!$D$2:$D$42460))),"..",SUMPRODUCT(('Data - fires'!$A$2:$A$42460=B$4)*('Data - fires'!$B$2:$B$42460=$A10)*('Data - fires'!$D$2:$D$42460))),IF(SUMPRODUCT(('Data - fires'!$A$2:$A$42460=B$4)*('Data - fires'!$B$2:$B$42460=$A10)*('Data - fires'!$C$2:$C$42460="Primary Fire")*('Data - fires'!$D$2:$D$42460))=0,"..",SUMPRODUCT(('Data - fires'!$A$2:$A$42460=B$4)*('Data - fires'!$B$2:$B$42460=$A10)*('Data - fires'!$C$2:$C$42460="Primary Fire")*('Data - fires'!$D$2:$D$42460))))</f>
        <v>135199</v>
      </c>
      <c r="C10" s="39" t="str" cm="1">
        <f t="array" ref="C10">IF($B$3="Total fires",IF(OR(SUMPRODUCT(('Data - fires'!$A$2:$A$42460=C$4)*('Data - fires'!$B$2:$B$42460=$A10)*('Data - fires'!$D$2:$D$42460))=0,SUMPRODUCT(('Data - fires'!$A$2:$A$42460=C$4)*('Data - fires'!$B$2:$B$42460=$A10)*('Data - fires'!$D$2:$D$42460))=SUMPRODUCT(('Data - fires'!$A$2:$A$42460=C$4)*('Data - fires'!$B$2:$B$42460=$A10)*('Data - fires'!$C$2:$C$42460="Primary Fire")*('Data - fires'!$D$2:$D$42460))),"..",SUMPRODUCT(('Data - fires'!$A$2:$A$42460=C$4)*('Data - fires'!$B$2:$B$42460=$A10)*('Data - fires'!$D$2:$D$42460))),IF(SUMPRODUCT(('Data - fires'!$A$2:$A$42460=C$4)*('Data - fires'!$B$2:$B$42460=$A10)*('Data - fires'!$C$2:$C$42460="Primary Fire")*('Data - fires'!$D$2:$D$42460))=0,"..",SUMPRODUCT(('Data - fires'!$A$2:$A$42460=C$4)*('Data - fires'!$B$2:$B$42460=$A10)*('Data - fires'!$C$2:$C$42460="Primary Fire")*('Data - fires'!$D$2:$D$42460))))</f>
        <v>..</v>
      </c>
      <c r="D10" s="39" t="str" cm="1">
        <f t="array" ref="D10">IF($B$3="Total fires",IF(OR(SUMPRODUCT(('Data - fires'!$A$2:$A$42460=D$4)*('Data - fires'!$B$2:$B$42460=$A10)*('Data - fires'!$D$2:$D$42460))=0,SUMPRODUCT(('Data - fires'!$A$2:$A$42460=D$4)*('Data - fires'!$B$2:$B$42460=$A10)*('Data - fires'!$D$2:$D$42460))=SUMPRODUCT(('Data - fires'!$A$2:$A$42460=D$4)*('Data - fires'!$B$2:$B$42460=$A10)*('Data - fires'!$C$2:$C$42460="Primary Fire")*('Data - fires'!$D$2:$D$42460))),"..",SUMPRODUCT(('Data - fires'!$A$2:$A$42460=D$4)*('Data - fires'!$B$2:$B$42460=$A10)*('Data - fires'!$D$2:$D$42460))),IF(SUMPRODUCT(('Data - fires'!$A$2:$A$42460=D$4)*('Data - fires'!$B$2:$B$42460=$A10)*('Data - fires'!$C$2:$C$42460="Primary Fire")*('Data - fires'!$D$2:$D$42460))=0,"..",SUMPRODUCT(('Data - fires'!$A$2:$A$42460=D$4)*('Data - fires'!$B$2:$B$42460=$A10)*('Data - fires'!$C$2:$C$42460="Primary Fire")*('Data - fires'!$D$2:$D$42460))))</f>
        <v>..</v>
      </c>
      <c r="E10" s="39" cm="1">
        <f t="array" ref="E10">IF(SUMPRODUCT(('Data - fires'!$A$2:$A$42460=E$4)*('Data - fires'!$B$2:$B$42460=$A10)*('Data - fires'!$C$2:$C$42460=$B$3)*('Data - fires'!$D$2:$D$42460))=0,IF(OR(B10="..",C10="..",D10=".."),"..",B10+C10+D10),SUMPRODUCT(('Data - fires'!$A$2:$A$42460=E$4)*('Data - fires'!$B$2:$B$42460=$A10)*('Data - fires'!$C$2:$C$42460=$B$3)*('Data - fires'!$D$2:$D$42460)))</f>
        <v>161568</v>
      </c>
      <c r="F10" s="2">
        <f t="shared" si="0"/>
        <v>2865</v>
      </c>
      <c r="G10" s="2" t="str">
        <f t="shared" si="1"/>
        <v>..</v>
      </c>
      <c r="H10" s="2" t="str">
        <f t="shared" si="2"/>
        <v>..</v>
      </c>
      <c r="I10" s="2">
        <f t="shared" si="3"/>
        <v>2932</v>
      </c>
      <c r="K10" s="42" cm="1">
        <f t="array" ref="K10">SUMPRODUCT(('Data - population'!$B$2:$B$1000=$A10)*('Data - population'!$C$2:$C$1000=K$4)*('Data - population'!$D$2:$D$1000))</f>
        <v>47187600</v>
      </c>
      <c r="L10" s="42" cm="1">
        <f t="array" ref="L10">SUMPRODUCT(('Data - population'!$B$2:$B$1000=$A10)*('Data - population'!$C$2:$C$1000=L$4)*('Data - population'!$D$2:$D$1000))</f>
        <v>5111800</v>
      </c>
      <c r="M10" s="42" cm="1">
        <f t="array" ref="M10">SUMPRODUCT(('Data - population'!$B$2:$B$1000=$A10)*('Data - population'!$C$2:$C$1000=M$4)*('Data - population'!$D$2:$D$1000))</f>
        <v>2810931</v>
      </c>
      <c r="N10" s="42" cm="1">
        <f t="array" ref="N10">SUMPRODUCT(('Data - population'!$B$2:$B$1000=$A10)*('Data - population'!$C$2:$C$1000=N$4)*('Data - population'!$D$2:$D$1000))</f>
        <v>55110331</v>
      </c>
      <c r="O10" s="43">
        <f t="shared" si="4"/>
        <v>0</v>
      </c>
    </row>
    <row r="11" spans="1:15" ht="14.5" x14ac:dyDescent="0.35">
      <c r="A11" s="36" t="s">
        <v>37</v>
      </c>
      <c r="B11" s="39" cm="1">
        <f t="array" ref="B11">IF($B$3="Total fires",IF(OR(SUMPRODUCT(('Data - fires'!$A$2:$A$42460=B$4)*('Data - fires'!$B$2:$B$42460=$A11)*('Data - fires'!$D$2:$D$42460))=0,SUMPRODUCT(('Data - fires'!$A$2:$A$42460=B$4)*('Data - fires'!$B$2:$B$42460=$A11)*('Data - fires'!$D$2:$D$42460))=SUMPRODUCT(('Data - fires'!$A$2:$A$42460=B$4)*('Data - fires'!$B$2:$B$42460=$A11)*('Data - fires'!$C$2:$C$42460="Primary Fire")*('Data - fires'!$D$2:$D$42460))),"..",SUMPRODUCT(('Data - fires'!$A$2:$A$42460=B$4)*('Data - fires'!$B$2:$B$42460=$A11)*('Data - fires'!$D$2:$D$42460))),IF(SUMPRODUCT(('Data - fires'!$A$2:$A$42460=B$4)*('Data - fires'!$B$2:$B$42460=$A11)*('Data - fires'!$C$2:$C$42460="Primary Fire")*('Data - fires'!$D$2:$D$42460))=0,"..",SUMPRODUCT(('Data - fires'!$A$2:$A$42460=B$4)*('Data - fires'!$B$2:$B$42460=$A11)*('Data - fires'!$C$2:$C$42460="Primary Fire")*('Data - fires'!$D$2:$D$42460))))</f>
        <v>133551</v>
      </c>
      <c r="C11" s="39" t="str" cm="1">
        <f t="array" ref="C11">IF($B$3="Total fires",IF(OR(SUMPRODUCT(('Data - fires'!$A$2:$A$42460=C$4)*('Data - fires'!$B$2:$B$42460=$A11)*('Data - fires'!$D$2:$D$42460))=0,SUMPRODUCT(('Data - fires'!$A$2:$A$42460=C$4)*('Data - fires'!$B$2:$B$42460=$A11)*('Data - fires'!$D$2:$D$42460))=SUMPRODUCT(('Data - fires'!$A$2:$A$42460=C$4)*('Data - fires'!$B$2:$B$42460=$A11)*('Data - fires'!$C$2:$C$42460="Primary Fire")*('Data - fires'!$D$2:$D$42460))),"..",SUMPRODUCT(('Data - fires'!$A$2:$A$42460=C$4)*('Data - fires'!$B$2:$B$42460=$A11)*('Data - fires'!$D$2:$D$42460))),IF(SUMPRODUCT(('Data - fires'!$A$2:$A$42460=C$4)*('Data - fires'!$B$2:$B$42460=$A11)*('Data - fires'!$C$2:$C$42460="Primary Fire")*('Data - fires'!$D$2:$D$42460))=0,"..",SUMPRODUCT(('Data - fires'!$A$2:$A$42460=C$4)*('Data - fires'!$B$2:$B$42460=$A11)*('Data - fires'!$C$2:$C$42460="Primary Fire")*('Data - fires'!$D$2:$D$42460))))</f>
        <v>..</v>
      </c>
      <c r="D11" s="39" t="str" cm="1">
        <f t="array" ref="D11">IF($B$3="Total fires",IF(OR(SUMPRODUCT(('Data - fires'!$A$2:$A$42460=D$4)*('Data - fires'!$B$2:$B$42460=$A11)*('Data - fires'!$D$2:$D$42460))=0,SUMPRODUCT(('Data - fires'!$A$2:$A$42460=D$4)*('Data - fires'!$B$2:$B$42460=$A11)*('Data - fires'!$D$2:$D$42460))=SUMPRODUCT(('Data - fires'!$A$2:$A$42460=D$4)*('Data - fires'!$B$2:$B$42460=$A11)*('Data - fires'!$C$2:$C$42460="Primary Fire")*('Data - fires'!$D$2:$D$42460))),"..",SUMPRODUCT(('Data - fires'!$A$2:$A$42460=D$4)*('Data - fires'!$B$2:$B$42460=$A11)*('Data - fires'!$D$2:$D$42460))),IF(SUMPRODUCT(('Data - fires'!$A$2:$A$42460=D$4)*('Data - fires'!$B$2:$B$42460=$A11)*('Data - fires'!$C$2:$C$42460="Primary Fire")*('Data - fires'!$D$2:$D$42460))=0,"..",SUMPRODUCT(('Data - fires'!$A$2:$A$42460=D$4)*('Data - fires'!$B$2:$B$42460=$A11)*('Data - fires'!$C$2:$C$42460="Primary Fire")*('Data - fires'!$D$2:$D$42460))))</f>
        <v>..</v>
      </c>
      <c r="E11" s="39" cm="1">
        <f t="array" ref="E11">IF(SUMPRODUCT(('Data - fires'!$A$2:$A$42460=E$4)*('Data - fires'!$B$2:$B$42460=$A11)*('Data - fires'!$C$2:$C$42460=$B$3)*('Data - fires'!$D$2:$D$42460))=0,IF(OR(B11="..",C11="..",D11=".."),"..",B11+C11+D11),SUMPRODUCT(('Data - fires'!$A$2:$A$42460=E$4)*('Data - fires'!$B$2:$B$42460=$A11)*('Data - fires'!$C$2:$C$42460=$B$3)*('Data - fires'!$D$2:$D$42460)))</f>
        <v>159734</v>
      </c>
      <c r="F11" s="2">
        <f t="shared" si="0"/>
        <v>2823</v>
      </c>
      <c r="G11" s="2" t="str">
        <f t="shared" si="1"/>
        <v>..</v>
      </c>
      <c r="H11" s="2" t="str">
        <f t="shared" si="2"/>
        <v>..</v>
      </c>
      <c r="I11" s="2">
        <f t="shared" si="3"/>
        <v>2893</v>
      </c>
      <c r="K11" s="42" cm="1">
        <f t="array" ref="K11">SUMPRODUCT(('Data - population'!$B$2:$B$1000=$A11)*('Data - population'!$C$2:$C$1000=K$4)*('Data - population'!$D$2:$D$1000))</f>
        <v>47300400</v>
      </c>
      <c r="L11" s="42" cm="1">
        <f t="array" ref="L11">SUMPRODUCT(('Data - population'!$B$2:$B$1000=$A11)*('Data - population'!$C$2:$C$1000=L$4)*('Data - population'!$D$2:$D$1000))</f>
        <v>5099000</v>
      </c>
      <c r="M11" s="42" cm="1">
        <f t="array" ref="M11">SUMPRODUCT(('Data - population'!$B$2:$B$1000=$A11)*('Data - population'!$C$2:$C$1000=M$4)*('Data - population'!$D$2:$D$1000))</f>
        <v>2822565</v>
      </c>
      <c r="N11" s="42" cm="1">
        <f t="array" ref="N11">SUMPRODUCT(('Data - population'!$B$2:$B$1000=$A11)*('Data - population'!$C$2:$C$1000=N$4)*('Data - population'!$D$2:$D$1000))</f>
        <v>55221965</v>
      </c>
      <c r="O11" s="43">
        <f t="shared" si="4"/>
        <v>0</v>
      </c>
    </row>
    <row r="12" spans="1:15" ht="14.5" x14ac:dyDescent="0.35">
      <c r="A12" s="36" t="s">
        <v>38</v>
      </c>
      <c r="B12" s="39" cm="1">
        <f t="array" ref="B12">IF($B$3="Total fires",IF(OR(SUMPRODUCT(('Data - fires'!$A$2:$A$42460=B$4)*('Data - fires'!$B$2:$B$42460=$A12)*('Data - fires'!$D$2:$D$42460))=0,SUMPRODUCT(('Data - fires'!$A$2:$A$42460=B$4)*('Data - fires'!$B$2:$B$42460=$A12)*('Data - fires'!$D$2:$D$42460))=SUMPRODUCT(('Data - fires'!$A$2:$A$42460=B$4)*('Data - fires'!$B$2:$B$42460=$A12)*('Data - fires'!$C$2:$C$42460="Primary Fire")*('Data - fires'!$D$2:$D$42460))),"..",SUMPRODUCT(('Data - fires'!$A$2:$A$42460=B$4)*('Data - fires'!$B$2:$B$42460=$A12)*('Data - fires'!$D$2:$D$42460))),IF(SUMPRODUCT(('Data - fires'!$A$2:$A$42460=B$4)*('Data - fires'!$B$2:$B$42460=$A12)*('Data - fires'!$C$2:$C$42460="Primary Fire")*('Data - fires'!$D$2:$D$42460))=0,"..",SUMPRODUCT(('Data - fires'!$A$2:$A$42460=B$4)*('Data - fires'!$B$2:$B$42460=$A12)*('Data - fires'!$C$2:$C$42460="Primary Fire")*('Data - fires'!$D$2:$D$42460))))</f>
        <v>135655</v>
      </c>
      <c r="C12" s="39" t="str" cm="1">
        <f t="array" ref="C12">IF($B$3="Total fires",IF(OR(SUMPRODUCT(('Data - fires'!$A$2:$A$42460=C$4)*('Data - fires'!$B$2:$B$42460=$A12)*('Data - fires'!$D$2:$D$42460))=0,SUMPRODUCT(('Data - fires'!$A$2:$A$42460=C$4)*('Data - fires'!$B$2:$B$42460=$A12)*('Data - fires'!$D$2:$D$42460))=SUMPRODUCT(('Data - fires'!$A$2:$A$42460=C$4)*('Data - fires'!$B$2:$B$42460=$A12)*('Data - fires'!$C$2:$C$42460="Primary Fire")*('Data - fires'!$D$2:$D$42460))),"..",SUMPRODUCT(('Data - fires'!$A$2:$A$42460=C$4)*('Data - fires'!$B$2:$B$42460=$A12)*('Data - fires'!$D$2:$D$42460))),IF(SUMPRODUCT(('Data - fires'!$A$2:$A$42460=C$4)*('Data - fires'!$B$2:$B$42460=$A12)*('Data - fires'!$C$2:$C$42460="Primary Fire")*('Data - fires'!$D$2:$D$42460))=0,"..",SUMPRODUCT(('Data - fires'!$A$2:$A$42460=C$4)*('Data - fires'!$B$2:$B$42460=$A12)*('Data - fires'!$C$2:$C$42460="Primary Fire")*('Data - fires'!$D$2:$D$42460))))</f>
        <v>..</v>
      </c>
      <c r="D12" s="39" t="str" cm="1">
        <f t="array" ref="D12">IF($B$3="Total fires",IF(OR(SUMPRODUCT(('Data - fires'!$A$2:$A$42460=D$4)*('Data - fires'!$B$2:$B$42460=$A12)*('Data - fires'!$D$2:$D$42460))=0,SUMPRODUCT(('Data - fires'!$A$2:$A$42460=D$4)*('Data - fires'!$B$2:$B$42460=$A12)*('Data - fires'!$D$2:$D$42460))=SUMPRODUCT(('Data - fires'!$A$2:$A$42460=D$4)*('Data - fires'!$B$2:$B$42460=$A12)*('Data - fires'!$C$2:$C$42460="Primary Fire")*('Data - fires'!$D$2:$D$42460))),"..",SUMPRODUCT(('Data - fires'!$A$2:$A$42460=D$4)*('Data - fires'!$B$2:$B$42460=$A12)*('Data - fires'!$D$2:$D$42460))),IF(SUMPRODUCT(('Data - fires'!$A$2:$A$42460=D$4)*('Data - fires'!$B$2:$B$42460=$A12)*('Data - fires'!$C$2:$C$42460="Primary Fire")*('Data - fires'!$D$2:$D$42460))=0,"..",SUMPRODUCT(('Data - fires'!$A$2:$A$42460=D$4)*('Data - fires'!$B$2:$B$42460=$A12)*('Data - fires'!$C$2:$C$42460="Primary Fire")*('Data - fires'!$D$2:$D$42460))))</f>
        <v>..</v>
      </c>
      <c r="E12" s="39" cm="1">
        <f t="array" ref="E12">IF(SUMPRODUCT(('Data - fires'!$A$2:$A$42460=E$4)*('Data - fires'!$B$2:$B$42460=$A12)*('Data - fires'!$C$2:$C$42460=$B$3)*('Data - fires'!$D$2:$D$42460))=0,IF(OR(B12="..",C12="..",D12=".."),"..",B12+C12+D12),SUMPRODUCT(('Data - fires'!$A$2:$A$42460=E$4)*('Data - fires'!$B$2:$B$42460=$A12)*('Data - fires'!$C$2:$C$42460=$B$3)*('Data - fires'!$D$2:$D$42460)))</f>
        <v>161936</v>
      </c>
      <c r="F12" s="2">
        <f t="shared" si="0"/>
        <v>2861</v>
      </c>
      <c r="G12" s="2" t="str">
        <f t="shared" si="1"/>
        <v>..</v>
      </c>
      <c r="H12" s="2" t="str">
        <f t="shared" si="2"/>
        <v>..</v>
      </c>
      <c r="I12" s="2">
        <f t="shared" si="3"/>
        <v>2927</v>
      </c>
      <c r="K12" s="42" cm="1">
        <f t="array" ref="K12">SUMPRODUCT(('Data - population'!$B$2:$B$1000=$A12)*('Data - population'!$C$2:$C$1000=K$4)*('Data - population'!$D$2:$D$1000))</f>
        <v>47412300</v>
      </c>
      <c r="L12" s="42" cm="1">
        <f t="array" ref="L12">SUMPRODUCT(('Data - population'!$B$2:$B$1000=$A12)*('Data - population'!$C$2:$C$1000=L$4)*('Data - population'!$D$2:$D$1000))</f>
        <v>5077400</v>
      </c>
      <c r="M12" s="42" cm="1">
        <f t="array" ref="M12">SUMPRODUCT(('Data - population'!$B$2:$B$1000=$A12)*('Data - population'!$C$2:$C$1000=M$4)*('Data - population'!$D$2:$D$1000))</f>
        <v>2841226</v>
      </c>
      <c r="N12" s="42" cm="1">
        <f t="array" ref="N12">SUMPRODUCT(('Data - population'!$B$2:$B$1000=$A12)*('Data - population'!$C$2:$C$1000=N$4)*('Data - population'!$D$2:$D$1000))</f>
        <v>55330926</v>
      </c>
      <c r="O12" s="43">
        <f t="shared" si="4"/>
        <v>0</v>
      </c>
    </row>
    <row r="13" spans="1:15" ht="14.5" x14ac:dyDescent="0.35">
      <c r="A13" s="36" t="s">
        <v>39</v>
      </c>
      <c r="B13" s="39" cm="1">
        <f t="array" ref="B13">IF($B$3="Total fires",IF(OR(SUMPRODUCT(('Data - fires'!$A$2:$A$42460=B$4)*('Data - fires'!$B$2:$B$42460=$A13)*('Data - fires'!$D$2:$D$42460))=0,SUMPRODUCT(('Data - fires'!$A$2:$A$42460=B$4)*('Data - fires'!$B$2:$B$42460=$A13)*('Data - fires'!$D$2:$D$42460))=SUMPRODUCT(('Data - fires'!$A$2:$A$42460=B$4)*('Data - fires'!$B$2:$B$42460=$A13)*('Data - fires'!$C$2:$C$42460="Primary Fire")*('Data - fires'!$D$2:$D$42460))),"..",SUMPRODUCT(('Data - fires'!$A$2:$A$42460=B$4)*('Data - fires'!$B$2:$B$42460=$A13)*('Data - fires'!$D$2:$D$42460))),IF(SUMPRODUCT(('Data - fires'!$A$2:$A$42460=B$4)*('Data - fires'!$B$2:$B$42460=$A13)*('Data - fires'!$C$2:$C$42460="Primary Fire")*('Data - fires'!$D$2:$D$42460))=0,"..",SUMPRODUCT(('Data - fires'!$A$2:$A$42460=B$4)*('Data - fires'!$B$2:$B$42460=$A13)*('Data - fires'!$C$2:$C$42460="Primary Fire")*('Data - fires'!$D$2:$D$42460))))</f>
        <v>145260</v>
      </c>
      <c r="C13" s="39" t="str" cm="1">
        <f t="array" ref="C13">IF($B$3="Total fires",IF(OR(SUMPRODUCT(('Data - fires'!$A$2:$A$42460=C$4)*('Data - fires'!$B$2:$B$42460=$A13)*('Data - fires'!$D$2:$D$42460))=0,SUMPRODUCT(('Data - fires'!$A$2:$A$42460=C$4)*('Data - fires'!$B$2:$B$42460=$A13)*('Data - fires'!$D$2:$D$42460))=SUMPRODUCT(('Data - fires'!$A$2:$A$42460=C$4)*('Data - fires'!$B$2:$B$42460=$A13)*('Data - fires'!$C$2:$C$42460="Primary Fire")*('Data - fires'!$D$2:$D$42460))),"..",SUMPRODUCT(('Data - fires'!$A$2:$A$42460=C$4)*('Data - fires'!$B$2:$B$42460=$A13)*('Data - fires'!$D$2:$D$42460))),IF(SUMPRODUCT(('Data - fires'!$A$2:$A$42460=C$4)*('Data - fires'!$B$2:$B$42460=$A13)*('Data - fires'!$C$2:$C$42460="Primary Fire")*('Data - fires'!$D$2:$D$42460))=0,"..",SUMPRODUCT(('Data - fires'!$A$2:$A$42460=C$4)*('Data - fires'!$B$2:$B$42460=$A13)*('Data - fires'!$C$2:$C$42460="Primary Fire")*('Data - fires'!$D$2:$D$42460))))</f>
        <v>..</v>
      </c>
      <c r="D13" s="39" t="str" cm="1">
        <f t="array" ref="D13">IF($B$3="Total fires",IF(OR(SUMPRODUCT(('Data - fires'!$A$2:$A$42460=D$4)*('Data - fires'!$B$2:$B$42460=$A13)*('Data - fires'!$D$2:$D$42460))=0,SUMPRODUCT(('Data - fires'!$A$2:$A$42460=D$4)*('Data - fires'!$B$2:$B$42460=$A13)*('Data - fires'!$D$2:$D$42460))=SUMPRODUCT(('Data - fires'!$A$2:$A$42460=D$4)*('Data - fires'!$B$2:$B$42460=$A13)*('Data - fires'!$C$2:$C$42460="Primary Fire")*('Data - fires'!$D$2:$D$42460))),"..",SUMPRODUCT(('Data - fires'!$A$2:$A$42460=D$4)*('Data - fires'!$B$2:$B$42460=$A13)*('Data - fires'!$D$2:$D$42460))),IF(SUMPRODUCT(('Data - fires'!$A$2:$A$42460=D$4)*('Data - fires'!$B$2:$B$42460=$A13)*('Data - fires'!$C$2:$C$42460="Primary Fire")*('Data - fires'!$D$2:$D$42460))=0,"..",SUMPRODUCT(('Data - fires'!$A$2:$A$42460=D$4)*('Data - fires'!$B$2:$B$42460=$A13)*('Data - fires'!$C$2:$C$42460="Primary Fire")*('Data - fires'!$D$2:$D$42460))))</f>
        <v>..</v>
      </c>
      <c r="E13" s="39" cm="1">
        <f t="array" ref="E13">IF(SUMPRODUCT(('Data - fires'!$A$2:$A$42460=E$4)*('Data - fires'!$B$2:$B$42460=$A13)*('Data - fires'!$C$2:$C$42460=$B$3)*('Data - fires'!$D$2:$D$42460))=0,IF(OR(B13="..",C13="..",D13=".."),"..",B13+C13+D13),SUMPRODUCT(('Data - fires'!$A$2:$A$42460=E$4)*('Data - fires'!$B$2:$B$42460=$A13)*('Data - fires'!$C$2:$C$42460=$B$3)*('Data - fires'!$D$2:$D$42460)))</f>
        <v>173294</v>
      </c>
      <c r="F13" s="2">
        <f t="shared" si="0"/>
        <v>3055</v>
      </c>
      <c r="G13" s="2" t="str">
        <f t="shared" si="1"/>
        <v>..</v>
      </c>
      <c r="H13" s="2" t="str">
        <f t="shared" si="2"/>
        <v>..</v>
      </c>
      <c r="I13" s="2">
        <f t="shared" si="3"/>
        <v>3123</v>
      </c>
      <c r="K13" s="42" cm="1">
        <f t="array" ref="K13">SUMPRODUCT(('Data - population'!$B$2:$B$1000=$A13)*('Data - population'!$C$2:$C$1000=K$4)*('Data - population'!$D$2:$D$1000))</f>
        <v>47552700</v>
      </c>
      <c r="L13" s="42" cm="1">
        <f t="array" ref="L13">SUMPRODUCT(('Data - population'!$B$2:$B$1000=$A13)*('Data - population'!$C$2:$C$1000=L$4)*('Data - population'!$D$2:$D$1000))</f>
        <v>5078200</v>
      </c>
      <c r="M13" s="42" cm="1">
        <f t="array" ref="M13">SUMPRODUCT(('Data - population'!$B$2:$B$1000=$A13)*('Data - population'!$C$2:$C$1000=M$4)*('Data - population'!$D$2:$D$1000))</f>
        <v>2855175</v>
      </c>
      <c r="N13" s="42" cm="1">
        <f t="array" ref="N13">SUMPRODUCT(('Data - population'!$B$2:$B$1000=$A13)*('Data - population'!$C$2:$C$1000=N$4)*('Data - population'!$D$2:$D$1000))</f>
        <v>55486075</v>
      </c>
      <c r="O13" s="43">
        <f t="shared" si="4"/>
        <v>0</v>
      </c>
    </row>
    <row r="14" spans="1:15" ht="14.5" x14ac:dyDescent="0.35">
      <c r="A14" s="36" t="s">
        <v>48</v>
      </c>
      <c r="B14" s="39" cm="1">
        <f t="array" ref="B14">IF($B$3="Total fires",IF(OR(SUMPRODUCT(('Data - fires'!$A$2:$A$42460=B$4)*('Data - fires'!$B$2:$B$42460=$A14)*('Data - fires'!$D$2:$D$42460))=0,SUMPRODUCT(('Data - fires'!$A$2:$A$42460=B$4)*('Data - fires'!$B$2:$B$42460=$A14)*('Data - fires'!$D$2:$D$42460))=SUMPRODUCT(('Data - fires'!$A$2:$A$42460=B$4)*('Data - fires'!$B$2:$B$42460=$A14)*('Data - fires'!$C$2:$C$42460="Primary Fire")*('Data - fires'!$D$2:$D$42460))),"..",SUMPRODUCT(('Data - fires'!$A$2:$A$42460=B$4)*('Data - fires'!$B$2:$B$42460=$A14)*('Data - fires'!$D$2:$D$42460))),IF(SUMPRODUCT(('Data - fires'!$A$2:$A$42460=B$4)*('Data - fires'!$B$2:$B$42460=$A14)*('Data - fires'!$C$2:$C$42460="Primary Fire")*('Data - fires'!$D$2:$D$42460))=0,"..",SUMPRODUCT(('Data - fires'!$A$2:$A$42460=B$4)*('Data - fires'!$B$2:$B$42460=$A14)*('Data - fires'!$C$2:$C$42460="Primary Fire")*('Data - fires'!$D$2:$D$42460))))</f>
        <v>148670</v>
      </c>
      <c r="C14" s="39" cm="1">
        <f t="array" ref="C14">IF($B$3="Total fires",IF(OR(SUMPRODUCT(('Data - fires'!$A$2:$A$42460=C$4)*('Data - fires'!$B$2:$B$42460=$A14)*('Data - fires'!$D$2:$D$42460))=0,SUMPRODUCT(('Data - fires'!$A$2:$A$42460=C$4)*('Data - fires'!$B$2:$B$42460=$A14)*('Data - fires'!$D$2:$D$42460))=SUMPRODUCT(('Data - fires'!$A$2:$A$42460=C$4)*('Data - fires'!$B$2:$B$42460=$A14)*('Data - fires'!$C$2:$C$42460="Primary Fire")*('Data - fires'!$D$2:$D$42460))),"..",SUMPRODUCT(('Data - fires'!$A$2:$A$42460=C$4)*('Data - fires'!$B$2:$B$42460=$A14)*('Data - fires'!$D$2:$D$42460))),IF(SUMPRODUCT(('Data - fires'!$A$2:$A$42460=C$4)*('Data - fires'!$B$2:$B$42460=$A14)*('Data - fires'!$C$2:$C$42460="Primary Fire")*('Data - fires'!$D$2:$D$42460))=0,"..",SUMPRODUCT(('Data - fires'!$A$2:$A$42460=C$4)*('Data - fires'!$B$2:$B$42460=$A14)*('Data - fires'!$C$2:$C$42460="Primary Fire")*('Data - fires'!$D$2:$D$42460))))</f>
        <v>19544</v>
      </c>
      <c r="D14" s="39" t="str" cm="1">
        <f t="array" ref="D14">IF($B$3="Total fires",IF(OR(SUMPRODUCT(('Data - fires'!$A$2:$A$42460=D$4)*('Data - fires'!$B$2:$B$42460=$A14)*('Data - fires'!$D$2:$D$42460))=0,SUMPRODUCT(('Data - fires'!$A$2:$A$42460=D$4)*('Data - fires'!$B$2:$B$42460=$A14)*('Data - fires'!$D$2:$D$42460))=SUMPRODUCT(('Data - fires'!$A$2:$A$42460=D$4)*('Data - fires'!$B$2:$B$42460=$A14)*('Data - fires'!$C$2:$C$42460="Primary Fire")*('Data - fires'!$D$2:$D$42460))),"..",SUMPRODUCT(('Data - fires'!$A$2:$A$42460=D$4)*('Data - fires'!$B$2:$B$42460=$A14)*('Data - fires'!$D$2:$D$42460))),IF(SUMPRODUCT(('Data - fires'!$A$2:$A$42460=D$4)*('Data - fires'!$B$2:$B$42460=$A14)*('Data - fires'!$C$2:$C$42460="Primary Fire")*('Data - fires'!$D$2:$D$42460))=0,"..",SUMPRODUCT(('Data - fires'!$A$2:$A$42460=D$4)*('Data - fires'!$B$2:$B$42460=$A14)*('Data - fires'!$C$2:$C$42460="Primary Fire")*('Data - fires'!$D$2:$D$42460))))</f>
        <v>..</v>
      </c>
      <c r="E14" s="39" cm="1">
        <f t="array" ref="E14">IF(SUMPRODUCT(('Data - fires'!$A$2:$A$42460=E$4)*('Data - fires'!$B$2:$B$42460=$A14)*('Data - fires'!$C$2:$C$42460=$B$3)*('Data - fires'!$D$2:$D$42460))=0,IF(OR(B14="..",C14="..",D14=".."),"..",B14+C14+D14),SUMPRODUCT(('Data - fires'!$A$2:$A$42460=E$4)*('Data - fires'!$B$2:$B$42460=$A14)*('Data - fires'!$C$2:$C$42460=$B$3)*('Data - fires'!$D$2:$D$42460)))</f>
        <v>177974</v>
      </c>
      <c r="F14" s="2">
        <f t="shared" si="0"/>
        <v>3117</v>
      </c>
      <c r="G14" s="2">
        <f t="shared" si="1"/>
        <v>3846</v>
      </c>
      <c r="H14" s="2" t="str">
        <f t="shared" si="2"/>
        <v>..</v>
      </c>
      <c r="I14" s="2">
        <f t="shared" si="3"/>
        <v>3199</v>
      </c>
      <c r="J14" s="42"/>
      <c r="K14" s="42" cm="1">
        <f t="array" ref="K14">SUMPRODUCT(('Data - population'!$B$2:$B$1000=$A14)*('Data - population'!$C$2:$C$1000=K$4)*('Data - population'!$D$2:$D$1000))</f>
        <v>47699100</v>
      </c>
      <c r="L14" s="42" cm="1">
        <f t="array" ref="L14">SUMPRODUCT(('Data - population'!$B$2:$B$1000=$A14)*('Data - population'!$C$2:$C$1000=L$4)*('Data - population'!$D$2:$D$1000))</f>
        <v>5081300</v>
      </c>
      <c r="M14" s="42" cm="1">
        <f t="array" ref="M14">SUMPRODUCT(('Data - population'!$B$2:$B$1000=$A14)*('Data - population'!$C$2:$C$1000=M$4)*('Data - population'!$D$2:$D$1000))</f>
        <v>2861512</v>
      </c>
      <c r="N14" s="42" cm="1">
        <f t="array" ref="N14">SUMPRODUCT(('Data - population'!$B$2:$B$1000=$A14)*('Data - population'!$C$2:$C$1000=N$4)*('Data - population'!$D$2:$D$1000))</f>
        <v>55641912</v>
      </c>
      <c r="O14" s="43">
        <f t="shared" si="4"/>
        <v>0</v>
      </c>
    </row>
    <row r="15" spans="1:15" ht="14.5" x14ac:dyDescent="0.35">
      <c r="A15" s="36" t="s">
        <v>49</v>
      </c>
      <c r="B15" s="39" cm="1">
        <f t="array" ref="B15">IF($B$3="Total fires",IF(OR(SUMPRODUCT(('Data - fires'!$A$2:$A$42460=B$4)*('Data - fires'!$B$2:$B$42460=$A15)*('Data - fires'!$D$2:$D$42460))=0,SUMPRODUCT(('Data - fires'!$A$2:$A$42460=B$4)*('Data - fires'!$B$2:$B$42460=$A15)*('Data - fires'!$D$2:$D$42460))=SUMPRODUCT(('Data - fires'!$A$2:$A$42460=B$4)*('Data - fires'!$B$2:$B$42460=$A15)*('Data - fires'!$C$2:$C$42460="Primary Fire")*('Data - fires'!$D$2:$D$42460))),"..",SUMPRODUCT(('Data - fires'!$A$2:$A$42460=B$4)*('Data - fires'!$B$2:$B$42460=$A15)*('Data - fires'!$D$2:$D$42460))),IF(SUMPRODUCT(('Data - fires'!$A$2:$A$42460=B$4)*('Data - fires'!$B$2:$B$42460=$A15)*('Data - fires'!$C$2:$C$42460="Primary Fire")*('Data - fires'!$D$2:$D$42460))=0,"..",SUMPRODUCT(('Data - fires'!$A$2:$A$42460=B$4)*('Data - fires'!$B$2:$B$42460=$A15)*('Data - fires'!$C$2:$C$42460="Primary Fire")*('Data - fires'!$D$2:$D$42460))))</f>
        <v>158857</v>
      </c>
      <c r="C15" s="39" cm="1">
        <f t="array" ref="C15">IF($B$3="Total fires",IF(OR(SUMPRODUCT(('Data - fires'!$A$2:$A$42460=C$4)*('Data - fires'!$B$2:$B$42460=$A15)*('Data - fires'!$D$2:$D$42460))=0,SUMPRODUCT(('Data - fires'!$A$2:$A$42460=C$4)*('Data - fires'!$B$2:$B$42460=$A15)*('Data - fires'!$D$2:$D$42460))=SUMPRODUCT(('Data - fires'!$A$2:$A$42460=C$4)*('Data - fires'!$B$2:$B$42460=$A15)*('Data - fires'!$C$2:$C$42460="Primary Fire")*('Data - fires'!$D$2:$D$42460))),"..",SUMPRODUCT(('Data - fires'!$A$2:$A$42460=C$4)*('Data - fires'!$B$2:$B$42460=$A15)*('Data - fires'!$D$2:$D$42460))),IF(SUMPRODUCT(('Data - fires'!$A$2:$A$42460=C$4)*('Data - fires'!$B$2:$B$42460=$A15)*('Data - fires'!$C$2:$C$42460="Primary Fire")*('Data - fires'!$D$2:$D$42460))=0,"..",SUMPRODUCT(('Data - fires'!$A$2:$A$42460=C$4)*('Data - fires'!$B$2:$B$42460=$A15)*('Data - fires'!$C$2:$C$42460="Primary Fire")*('Data - fires'!$D$2:$D$42460))))</f>
        <v>20908</v>
      </c>
      <c r="D15" s="39" t="str" cm="1">
        <f t="array" ref="D15">IF($B$3="Total fires",IF(OR(SUMPRODUCT(('Data - fires'!$A$2:$A$42460=D$4)*('Data - fires'!$B$2:$B$42460=$A15)*('Data - fires'!$D$2:$D$42460))=0,SUMPRODUCT(('Data - fires'!$A$2:$A$42460=D$4)*('Data - fires'!$B$2:$B$42460=$A15)*('Data - fires'!$D$2:$D$42460))=SUMPRODUCT(('Data - fires'!$A$2:$A$42460=D$4)*('Data - fires'!$B$2:$B$42460=$A15)*('Data - fires'!$C$2:$C$42460="Primary Fire")*('Data - fires'!$D$2:$D$42460))),"..",SUMPRODUCT(('Data - fires'!$A$2:$A$42460=D$4)*('Data - fires'!$B$2:$B$42460=$A15)*('Data - fires'!$D$2:$D$42460))),IF(SUMPRODUCT(('Data - fires'!$A$2:$A$42460=D$4)*('Data - fires'!$B$2:$B$42460=$A15)*('Data - fires'!$C$2:$C$42460="Primary Fire")*('Data - fires'!$D$2:$D$42460))=0,"..",SUMPRODUCT(('Data - fires'!$A$2:$A$42460=D$4)*('Data - fires'!$B$2:$B$42460=$A15)*('Data - fires'!$C$2:$C$42460="Primary Fire")*('Data - fires'!$D$2:$D$42460))))</f>
        <v>..</v>
      </c>
      <c r="E15" s="39" cm="1">
        <f t="array" ref="E15">IF(SUMPRODUCT(('Data - fires'!$A$2:$A$42460=E$4)*('Data - fires'!$B$2:$B$42460=$A15)*('Data - fires'!$C$2:$C$42460=$B$3)*('Data - fires'!$D$2:$D$42460))=0,IF(OR(B15="..",C15="..",D15=".."),"..",B15+C15+D15),SUMPRODUCT(('Data - fires'!$A$2:$A$42460=E$4)*('Data - fires'!$B$2:$B$42460=$A15)*('Data - fires'!$C$2:$C$42460=$B$3)*('Data - fires'!$D$2:$D$42460)))</f>
        <v>189651</v>
      </c>
      <c r="F15" s="2">
        <f t="shared" si="0"/>
        <v>3318</v>
      </c>
      <c r="G15" s="2">
        <f t="shared" si="1"/>
        <v>4113</v>
      </c>
      <c r="H15" s="2" t="str">
        <f t="shared" si="2"/>
        <v>..</v>
      </c>
      <c r="I15" s="2">
        <f t="shared" si="3"/>
        <v>3397</v>
      </c>
      <c r="J15" s="42"/>
      <c r="K15" s="42" cm="1">
        <f t="array" ref="K15">SUMPRODUCT(('Data - population'!$B$2:$B$1000=$A15)*('Data - population'!$C$2:$C$1000=K$4)*('Data - population'!$D$2:$D$1000))</f>
        <v>47875000</v>
      </c>
      <c r="L15" s="42" cm="1">
        <f t="array" ref="L15">SUMPRODUCT(('Data - population'!$B$2:$B$1000=$A15)*('Data - population'!$C$2:$C$1000=L$4)*('Data - population'!$D$2:$D$1000))</f>
        <v>5083300</v>
      </c>
      <c r="M15" s="42" cm="1">
        <f t="array" ref="M15">SUMPRODUCT(('Data - population'!$B$2:$B$1000=$A15)*('Data - population'!$C$2:$C$1000=M$4)*('Data - population'!$D$2:$D$1000))</f>
        <v>2872998</v>
      </c>
      <c r="N15" s="42" cm="1">
        <f t="array" ref="N15">SUMPRODUCT(('Data - population'!$B$2:$B$1000=$A15)*('Data - population'!$C$2:$C$1000=N$4)*('Data - population'!$D$2:$D$1000))</f>
        <v>55831298</v>
      </c>
      <c r="O15" s="43">
        <f t="shared" si="4"/>
        <v>0</v>
      </c>
    </row>
    <row r="16" spans="1:15" ht="14.5" x14ac:dyDescent="0.35">
      <c r="A16" s="36" t="s">
        <v>50</v>
      </c>
      <c r="B16" s="39" cm="1">
        <f t="array" ref="B16">IF($B$3="Total fires",IF(OR(SUMPRODUCT(('Data - fires'!$A$2:$A$42460=B$4)*('Data - fires'!$B$2:$B$42460=$A16)*('Data - fires'!$D$2:$D$42460))=0,SUMPRODUCT(('Data - fires'!$A$2:$A$42460=B$4)*('Data - fires'!$B$2:$B$42460=$A16)*('Data - fires'!$D$2:$D$42460))=SUMPRODUCT(('Data - fires'!$A$2:$A$42460=B$4)*('Data - fires'!$B$2:$B$42460=$A16)*('Data - fires'!$C$2:$C$42460="Primary Fire")*('Data - fires'!$D$2:$D$42460))),"..",SUMPRODUCT(('Data - fires'!$A$2:$A$42460=B$4)*('Data - fires'!$B$2:$B$42460=$A16)*('Data - fires'!$D$2:$D$42460))),IF(SUMPRODUCT(('Data - fires'!$A$2:$A$42460=B$4)*('Data - fires'!$B$2:$B$42460=$A16)*('Data - fires'!$C$2:$C$42460="Primary Fire")*('Data - fires'!$D$2:$D$42460))=0,"..",SUMPRODUCT(('Data - fires'!$A$2:$A$42460=B$4)*('Data - fires'!$B$2:$B$42460=$A16)*('Data - fires'!$C$2:$C$42460="Primary Fire")*('Data - fires'!$D$2:$D$42460))))</f>
        <v>163719</v>
      </c>
      <c r="C16" s="39" cm="1">
        <f t="array" ref="C16">IF($B$3="Total fires",IF(OR(SUMPRODUCT(('Data - fires'!$A$2:$A$42460=C$4)*('Data - fires'!$B$2:$B$42460=$A16)*('Data - fires'!$D$2:$D$42460))=0,SUMPRODUCT(('Data - fires'!$A$2:$A$42460=C$4)*('Data - fires'!$B$2:$B$42460=$A16)*('Data - fires'!$D$2:$D$42460))=SUMPRODUCT(('Data - fires'!$A$2:$A$42460=C$4)*('Data - fires'!$B$2:$B$42460=$A16)*('Data - fires'!$C$2:$C$42460="Primary Fire")*('Data - fires'!$D$2:$D$42460))),"..",SUMPRODUCT(('Data - fires'!$A$2:$A$42460=C$4)*('Data - fires'!$B$2:$B$42460=$A16)*('Data - fires'!$D$2:$D$42460))),IF(SUMPRODUCT(('Data - fires'!$A$2:$A$42460=C$4)*('Data - fires'!$B$2:$B$42460=$A16)*('Data - fires'!$C$2:$C$42460="Primary Fire")*('Data - fires'!$D$2:$D$42460))=0,"..",SUMPRODUCT(('Data - fires'!$A$2:$A$42460=C$4)*('Data - fires'!$B$2:$B$42460=$A16)*('Data - fires'!$C$2:$C$42460="Primary Fire")*('Data - fires'!$D$2:$D$42460))))</f>
        <v>20923</v>
      </c>
      <c r="D16" s="39" t="str" cm="1">
        <f t="array" ref="D16">IF($B$3="Total fires",IF(OR(SUMPRODUCT(('Data - fires'!$A$2:$A$42460=D$4)*('Data - fires'!$B$2:$B$42460=$A16)*('Data - fires'!$D$2:$D$42460))=0,SUMPRODUCT(('Data - fires'!$A$2:$A$42460=D$4)*('Data - fires'!$B$2:$B$42460=$A16)*('Data - fires'!$D$2:$D$42460))=SUMPRODUCT(('Data - fires'!$A$2:$A$42460=D$4)*('Data - fires'!$B$2:$B$42460=$A16)*('Data - fires'!$C$2:$C$42460="Primary Fire")*('Data - fires'!$D$2:$D$42460))),"..",SUMPRODUCT(('Data - fires'!$A$2:$A$42460=D$4)*('Data - fires'!$B$2:$B$42460=$A16)*('Data - fires'!$D$2:$D$42460))),IF(SUMPRODUCT(('Data - fires'!$A$2:$A$42460=D$4)*('Data - fires'!$B$2:$B$42460=$A16)*('Data - fires'!$C$2:$C$42460="Primary Fire")*('Data - fires'!$D$2:$D$42460))=0,"..",SUMPRODUCT(('Data - fires'!$A$2:$A$42460=D$4)*('Data - fires'!$B$2:$B$42460=$A16)*('Data - fires'!$C$2:$C$42460="Primary Fire")*('Data - fires'!$D$2:$D$42460))))</f>
        <v>..</v>
      </c>
      <c r="E16" s="39" cm="1">
        <f t="array" ref="E16">IF(SUMPRODUCT(('Data - fires'!$A$2:$A$42460=E$4)*('Data - fires'!$B$2:$B$42460=$A16)*('Data - fires'!$C$2:$C$42460=$B$3)*('Data - fires'!$D$2:$D$42460))=0,IF(OR(B16="..",C16="..",D16=".."),"..",B16+C16+D16),SUMPRODUCT(('Data - fires'!$A$2:$A$42460=E$4)*('Data - fires'!$B$2:$B$42460=$A16)*('Data - fires'!$C$2:$C$42460=$B$3)*('Data - fires'!$D$2:$D$42460)))</f>
        <v>195112</v>
      </c>
      <c r="F16" s="2">
        <f t="shared" si="0"/>
        <v>3411</v>
      </c>
      <c r="G16" s="2">
        <f t="shared" si="1"/>
        <v>4114</v>
      </c>
      <c r="H16" s="2" t="str">
        <f t="shared" si="2"/>
        <v>..</v>
      </c>
      <c r="I16" s="2">
        <f t="shared" si="3"/>
        <v>3487</v>
      </c>
      <c r="J16" s="42"/>
      <c r="K16" s="42" cm="1">
        <f t="array" ref="K16">SUMPRODUCT(('Data - population'!$B$2:$B$1000=$A16)*('Data - population'!$C$2:$C$1000=K$4)*('Data - population'!$D$2:$D$1000))</f>
        <v>47998000</v>
      </c>
      <c r="L16" s="42" cm="1">
        <f t="array" ref="L16">SUMPRODUCT(('Data - population'!$B$2:$B$1000=$A16)*('Data - population'!$C$2:$C$1000=L$4)*('Data - population'!$D$2:$D$1000))</f>
        <v>5085600</v>
      </c>
      <c r="M16" s="42" cm="1">
        <f t="array" ref="M16">SUMPRODUCT(('Data - population'!$B$2:$B$1000=$A16)*('Data - population'!$C$2:$C$1000=M$4)*('Data - population'!$D$2:$D$1000))</f>
        <v>2877674</v>
      </c>
      <c r="N16" s="42" cm="1">
        <f t="array" ref="N16">SUMPRODUCT(('Data - population'!$B$2:$B$1000=$A16)*('Data - population'!$C$2:$C$1000=N$4)*('Data - population'!$D$2:$D$1000))</f>
        <v>55961274</v>
      </c>
      <c r="O16" s="43">
        <f t="shared" si="4"/>
        <v>0</v>
      </c>
    </row>
    <row r="17" spans="1:15" ht="14.5" x14ac:dyDescent="0.35">
      <c r="A17" s="36" t="s">
        <v>51</v>
      </c>
      <c r="B17" s="39" cm="1">
        <f t="array" ref="B17">IF($B$3="Total fires",IF(OR(SUMPRODUCT(('Data - fires'!$A$2:$A$42460=B$4)*('Data - fires'!$B$2:$B$42460=$A17)*('Data - fires'!$D$2:$D$42460))=0,SUMPRODUCT(('Data - fires'!$A$2:$A$42460=B$4)*('Data - fires'!$B$2:$B$42460=$A17)*('Data - fires'!$D$2:$D$42460))=SUMPRODUCT(('Data - fires'!$A$2:$A$42460=B$4)*('Data - fires'!$B$2:$B$42460=$A17)*('Data - fires'!$C$2:$C$42460="Primary Fire")*('Data - fires'!$D$2:$D$42460))),"..",SUMPRODUCT(('Data - fires'!$A$2:$A$42460=B$4)*('Data - fires'!$B$2:$B$42460=$A17)*('Data - fires'!$D$2:$D$42460))),IF(SUMPRODUCT(('Data - fires'!$A$2:$A$42460=B$4)*('Data - fires'!$B$2:$B$42460=$A17)*('Data - fires'!$C$2:$C$42460="Primary Fire")*('Data - fires'!$D$2:$D$42460))=0,"..",SUMPRODUCT(('Data - fires'!$A$2:$A$42460=B$4)*('Data - fires'!$B$2:$B$42460=$A17)*('Data - fires'!$C$2:$C$42460="Primary Fire")*('Data - fires'!$D$2:$D$42460))))</f>
        <v>157873</v>
      </c>
      <c r="C17" s="39" cm="1">
        <f t="array" ref="C17">IF($B$3="Total fires",IF(OR(SUMPRODUCT(('Data - fires'!$A$2:$A$42460=C$4)*('Data - fires'!$B$2:$B$42460=$A17)*('Data - fires'!$D$2:$D$42460))=0,SUMPRODUCT(('Data - fires'!$A$2:$A$42460=C$4)*('Data - fires'!$B$2:$B$42460=$A17)*('Data - fires'!$D$2:$D$42460))=SUMPRODUCT(('Data - fires'!$A$2:$A$42460=C$4)*('Data - fires'!$B$2:$B$42460=$A17)*('Data - fires'!$C$2:$C$42460="Primary Fire")*('Data - fires'!$D$2:$D$42460))),"..",SUMPRODUCT(('Data - fires'!$A$2:$A$42460=C$4)*('Data - fires'!$B$2:$B$42460=$A17)*('Data - fires'!$D$2:$D$42460))),IF(SUMPRODUCT(('Data - fires'!$A$2:$A$42460=C$4)*('Data - fires'!$B$2:$B$42460=$A17)*('Data - fires'!$C$2:$C$42460="Primary Fire")*('Data - fires'!$D$2:$D$42460))=0,"..",SUMPRODUCT(('Data - fires'!$A$2:$A$42460=C$4)*('Data - fires'!$B$2:$B$42460=$A17)*('Data - fires'!$C$2:$C$42460="Primary Fire")*('Data - fires'!$D$2:$D$42460))))</f>
        <v>20538</v>
      </c>
      <c r="D17" s="39" t="str" cm="1">
        <f t="array" ref="D17">IF($B$3="Total fires",IF(OR(SUMPRODUCT(('Data - fires'!$A$2:$A$42460=D$4)*('Data - fires'!$B$2:$B$42460=$A17)*('Data - fires'!$D$2:$D$42460))=0,SUMPRODUCT(('Data - fires'!$A$2:$A$42460=D$4)*('Data - fires'!$B$2:$B$42460=$A17)*('Data - fires'!$D$2:$D$42460))=SUMPRODUCT(('Data - fires'!$A$2:$A$42460=D$4)*('Data - fires'!$B$2:$B$42460=$A17)*('Data - fires'!$C$2:$C$42460="Primary Fire")*('Data - fires'!$D$2:$D$42460))),"..",SUMPRODUCT(('Data - fires'!$A$2:$A$42460=D$4)*('Data - fires'!$B$2:$B$42460=$A17)*('Data - fires'!$D$2:$D$42460))),IF(SUMPRODUCT(('Data - fires'!$A$2:$A$42460=D$4)*('Data - fires'!$B$2:$B$42460=$A17)*('Data - fires'!$C$2:$C$42460="Primary Fire")*('Data - fires'!$D$2:$D$42460))=0,"..",SUMPRODUCT(('Data - fires'!$A$2:$A$42460=D$4)*('Data - fires'!$B$2:$B$42460=$A17)*('Data - fires'!$C$2:$C$42460="Primary Fire")*('Data - fires'!$D$2:$D$42460))))</f>
        <v>..</v>
      </c>
      <c r="E17" s="39" cm="1">
        <f t="array" ref="E17">IF(SUMPRODUCT(('Data - fires'!$A$2:$A$42460=E$4)*('Data - fires'!$B$2:$B$42460=$A17)*('Data - fires'!$C$2:$C$42460=$B$3)*('Data - fires'!$D$2:$D$42460))=0,IF(OR(B17="..",C17="..",D17=".."),"..",B17+C17+D17),SUMPRODUCT(('Data - fires'!$A$2:$A$42460=E$4)*('Data - fires'!$B$2:$B$42460=$A17)*('Data - fires'!$C$2:$C$42460=$B$3)*('Data - fires'!$D$2:$D$42460)))</f>
        <v>188909</v>
      </c>
      <c r="F17" s="2">
        <f t="shared" si="0"/>
        <v>3282</v>
      </c>
      <c r="G17" s="2">
        <f t="shared" si="1"/>
        <v>4033</v>
      </c>
      <c r="H17" s="2" t="str">
        <f t="shared" si="2"/>
        <v>..</v>
      </c>
      <c r="I17" s="2">
        <f t="shared" si="3"/>
        <v>3369</v>
      </c>
      <c r="J17" s="42"/>
      <c r="K17" s="42" cm="1">
        <f t="array" ref="K17">SUMPRODUCT(('Data - population'!$B$2:$B$1000=$A17)*('Data - population'!$C$2:$C$1000=K$4)*('Data - population'!$D$2:$D$1000))</f>
        <v>48102300</v>
      </c>
      <c r="L17" s="42" cm="1">
        <f t="array" ref="L17">SUMPRODUCT(('Data - population'!$B$2:$B$1000=$A17)*('Data - population'!$C$2:$C$1000=L$4)*('Data - population'!$D$2:$D$1000))</f>
        <v>5092500</v>
      </c>
      <c r="M17" s="42" cm="1">
        <f t="array" ref="M17">SUMPRODUCT(('Data - population'!$B$2:$B$1000=$A17)*('Data - population'!$C$2:$C$1000=M$4)*('Data - population'!$D$2:$D$1000))</f>
        <v>2883558</v>
      </c>
      <c r="N17" s="42" cm="1">
        <f t="array" ref="N17">SUMPRODUCT(('Data - population'!$B$2:$B$1000=$A17)*('Data - population'!$C$2:$C$1000=N$4)*('Data - population'!$D$2:$D$1000))</f>
        <v>56078358</v>
      </c>
      <c r="O17" s="43">
        <f t="shared" si="4"/>
        <v>0</v>
      </c>
    </row>
    <row r="18" spans="1:15" ht="14.5" x14ac:dyDescent="0.35">
      <c r="A18" s="36" t="s">
        <v>24</v>
      </c>
      <c r="B18" s="39" cm="1">
        <f t="array" ref="B18">IF($B$3="Total fires",IF(OR(SUMPRODUCT(('Data - fires'!$A$2:$A$42460=B$4)*('Data - fires'!$B$2:$B$42460=$A18)*('Data - fires'!$D$2:$D$42460))=0,SUMPRODUCT(('Data - fires'!$A$2:$A$42460=B$4)*('Data - fires'!$B$2:$B$42460=$A18)*('Data - fires'!$D$2:$D$42460))=SUMPRODUCT(('Data - fires'!$A$2:$A$42460=B$4)*('Data - fires'!$B$2:$B$42460=$A18)*('Data - fires'!$C$2:$C$42460="Primary Fire")*('Data - fires'!$D$2:$D$42460))),"..",SUMPRODUCT(('Data - fires'!$A$2:$A$42460=B$4)*('Data - fires'!$B$2:$B$42460=$A18)*('Data - fires'!$D$2:$D$42460))),IF(SUMPRODUCT(('Data - fires'!$A$2:$A$42460=B$4)*('Data - fires'!$B$2:$B$42460=$A18)*('Data - fires'!$C$2:$C$42460="Primary Fire")*('Data - fires'!$D$2:$D$42460))=0,"..",SUMPRODUCT(('Data - fires'!$A$2:$A$42460=B$4)*('Data - fires'!$B$2:$B$42460=$A18)*('Data - fires'!$C$2:$C$42460="Primary Fire")*('Data - fires'!$D$2:$D$42460))))</f>
        <v>156245</v>
      </c>
      <c r="C18" s="39" cm="1">
        <f t="array" ref="C18">IF($B$3="Total fires",IF(OR(SUMPRODUCT(('Data - fires'!$A$2:$A$42460=C$4)*('Data - fires'!$B$2:$B$42460=$A18)*('Data - fires'!$D$2:$D$42460))=0,SUMPRODUCT(('Data - fires'!$A$2:$A$42460=C$4)*('Data - fires'!$B$2:$B$42460=$A18)*('Data - fires'!$D$2:$D$42460))=SUMPRODUCT(('Data - fires'!$A$2:$A$42460=C$4)*('Data - fires'!$B$2:$B$42460=$A18)*('Data - fires'!$C$2:$C$42460="Primary Fire")*('Data - fires'!$D$2:$D$42460))),"..",SUMPRODUCT(('Data - fires'!$A$2:$A$42460=C$4)*('Data - fires'!$B$2:$B$42460=$A18)*('Data - fires'!$D$2:$D$42460))),IF(SUMPRODUCT(('Data - fires'!$A$2:$A$42460=C$4)*('Data - fires'!$B$2:$B$42460=$A18)*('Data - fires'!$C$2:$C$42460="Primary Fire")*('Data - fires'!$D$2:$D$42460))=0,"..",SUMPRODUCT(('Data - fires'!$A$2:$A$42460=C$4)*('Data - fires'!$B$2:$B$42460=$A18)*('Data - fires'!$C$2:$C$42460="Primary Fire")*('Data - fires'!$D$2:$D$42460))))</f>
        <v>18821</v>
      </c>
      <c r="D18" s="39" cm="1">
        <f t="array" ref="D18">IF($B$3="Total fires",IF(OR(SUMPRODUCT(('Data - fires'!$A$2:$A$42460=D$4)*('Data - fires'!$B$2:$B$42460=$A18)*('Data - fires'!$D$2:$D$42460))=0,SUMPRODUCT(('Data - fires'!$A$2:$A$42460=D$4)*('Data - fires'!$B$2:$B$42460=$A18)*('Data - fires'!$D$2:$D$42460))=SUMPRODUCT(('Data - fires'!$A$2:$A$42460=D$4)*('Data - fires'!$B$2:$B$42460=$A18)*('Data - fires'!$C$2:$C$42460="Primary Fire")*('Data - fires'!$D$2:$D$42460))),"..",SUMPRODUCT(('Data - fires'!$A$2:$A$42460=D$4)*('Data - fires'!$B$2:$B$42460=$A18)*('Data - fires'!$D$2:$D$42460))),IF(SUMPRODUCT(('Data - fires'!$A$2:$A$42460=D$4)*('Data - fires'!$B$2:$B$42460=$A18)*('Data - fires'!$C$2:$C$42460="Primary Fire")*('Data - fires'!$D$2:$D$42460))=0,"..",SUMPRODUCT(('Data - fires'!$A$2:$A$42460=D$4)*('Data - fires'!$B$2:$B$42460=$A18)*('Data - fires'!$C$2:$C$42460="Primary Fire")*('Data - fires'!$D$2:$D$42460))))</f>
        <v>10201</v>
      </c>
      <c r="E18" s="39" cm="1">
        <f t="array" ref="E18">IF(SUMPRODUCT(('Data - fires'!$A$2:$A$42460=E$4)*('Data - fires'!$B$2:$B$42460=$A18)*('Data - fires'!$C$2:$C$42460=$B$3)*('Data - fires'!$D$2:$D$42460))=0,IF(OR(B18="..",C18="..",D18=".."),"..",B18+C18+D18),SUMPRODUCT(('Data - fires'!$A$2:$A$42460=E$4)*('Data - fires'!$B$2:$B$42460=$A18)*('Data - fires'!$C$2:$C$42460=$B$3)*('Data - fires'!$D$2:$D$42460)))</f>
        <v>185267</v>
      </c>
      <c r="F18" s="2">
        <f t="shared" si="0"/>
        <v>3240</v>
      </c>
      <c r="G18" s="2">
        <f t="shared" si="1"/>
        <v>3689</v>
      </c>
      <c r="H18" s="2">
        <f t="shared" si="2"/>
        <v>3533</v>
      </c>
      <c r="I18" s="2">
        <f t="shared" si="3"/>
        <v>3295</v>
      </c>
      <c r="J18" s="42"/>
      <c r="K18" s="42" cm="1">
        <f t="array" ref="K18">SUMPRODUCT(('Data - population'!$B$2:$B$1000=$A18)*('Data - population'!$C$2:$C$1000=K$4)*('Data - population'!$D$2:$D$1000))</f>
        <v>48228800</v>
      </c>
      <c r="L18" s="42" cm="1">
        <f t="array" ref="L18">SUMPRODUCT(('Data - population'!$B$2:$B$1000=$A18)*('Data - population'!$C$2:$C$1000=L$4)*('Data - population'!$D$2:$D$1000))</f>
        <v>5102200</v>
      </c>
      <c r="M18" s="42" cm="1">
        <f t="array" ref="M18">SUMPRODUCT(('Data - population'!$B$2:$B$1000=$A18)*('Data - population'!$C$2:$C$1000=M$4)*('Data - population'!$D$2:$D$1000))</f>
        <v>2887447</v>
      </c>
      <c r="N18" s="42" cm="1">
        <f t="array" ref="N18">SUMPRODUCT(('Data - population'!$B$2:$B$1000=$A18)*('Data - population'!$C$2:$C$1000=N$4)*('Data - population'!$D$2:$D$1000))</f>
        <v>56218447</v>
      </c>
      <c r="O18" s="43">
        <f t="shared" si="4"/>
        <v>0</v>
      </c>
    </row>
    <row r="19" spans="1:15" ht="14.5" x14ac:dyDescent="0.35">
      <c r="A19" s="36" t="s">
        <v>25</v>
      </c>
      <c r="B19" s="39" cm="1">
        <f t="array" ref="B19">IF($B$3="Total fires",IF(OR(SUMPRODUCT(('Data - fires'!$A$2:$A$42460=B$4)*('Data - fires'!$B$2:$B$42460=$A19)*('Data - fires'!$D$2:$D$42460))=0,SUMPRODUCT(('Data - fires'!$A$2:$A$42460=B$4)*('Data - fires'!$B$2:$B$42460=$A19)*('Data - fires'!$D$2:$D$42460))=SUMPRODUCT(('Data - fires'!$A$2:$A$42460=B$4)*('Data - fires'!$B$2:$B$42460=$A19)*('Data - fires'!$C$2:$C$42460="Primary Fire")*('Data - fires'!$D$2:$D$42460))),"..",SUMPRODUCT(('Data - fires'!$A$2:$A$42460=B$4)*('Data - fires'!$B$2:$B$42460=$A19)*('Data - fires'!$D$2:$D$42460))),IF(SUMPRODUCT(('Data - fires'!$A$2:$A$42460=B$4)*('Data - fires'!$B$2:$B$42460=$A19)*('Data - fires'!$C$2:$C$42460="Primary Fire")*('Data - fires'!$D$2:$D$42460))=0,"..",SUMPRODUCT(('Data - fires'!$A$2:$A$42460=B$4)*('Data - fires'!$B$2:$B$42460=$A19)*('Data - fires'!$C$2:$C$42460="Primary Fire")*('Data - fires'!$D$2:$D$42460))))</f>
        <v>165924</v>
      </c>
      <c r="C19" s="39" cm="1">
        <f t="array" ref="C19">IF($B$3="Total fires",IF(OR(SUMPRODUCT(('Data - fires'!$A$2:$A$42460=C$4)*('Data - fires'!$B$2:$B$42460=$A19)*('Data - fires'!$D$2:$D$42460))=0,SUMPRODUCT(('Data - fires'!$A$2:$A$42460=C$4)*('Data - fires'!$B$2:$B$42460=$A19)*('Data - fires'!$D$2:$D$42460))=SUMPRODUCT(('Data - fires'!$A$2:$A$42460=C$4)*('Data - fires'!$B$2:$B$42460=$A19)*('Data - fires'!$C$2:$C$42460="Primary Fire")*('Data - fires'!$D$2:$D$42460))),"..",SUMPRODUCT(('Data - fires'!$A$2:$A$42460=C$4)*('Data - fires'!$B$2:$B$42460=$A19)*('Data - fires'!$D$2:$D$42460))),IF(SUMPRODUCT(('Data - fires'!$A$2:$A$42460=C$4)*('Data - fires'!$B$2:$B$42460=$A19)*('Data - fires'!$C$2:$C$42460="Primary Fire")*('Data - fires'!$D$2:$D$42460))=0,"..",SUMPRODUCT(('Data - fires'!$A$2:$A$42460=C$4)*('Data - fires'!$B$2:$B$42460=$A19)*('Data - fires'!$C$2:$C$42460="Primary Fire")*('Data - fires'!$D$2:$D$42460))))</f>
        <v>19851</v>
      </c>
      <c r="D19" s="39" cm="1">
        <f t="array" ref="D19">IF($B$3="Total fires",IF(OR(SUMPRODUCT(('Data - fires'!$A$2:$A$42460=D$4)*('Data - fires'!$B$2:$B$42460=$A19)*('Data - fires'!$D$2:$D$42460))=0,SUMPRODUCT(('Data - fires'!$A$2:$A$42460=D$4)*('Data - fires'!$B$2:$B$42460=$A19)*('Data - fires'!$D$2:$D$42460))=SUMPRODUCT(('Data - fires'!$A$2:$A$42460=D$4)*('Data - fires'!$B$2:$B$42460=$A19)*('Data - fires'!$C$2:$C$42460="Primary Fire")*('Data - fires'!$D$2:$D$42460))),"..",SUMPRODUCT(('Data - fires'!$A$2:$A$42460=D$4)*('Data - fires'!$B$2:$B$42460=$A19)*('Data - fires'!$D$2:$D$42460))),IF(SUMPRODUCT(('Data - fires'!$A$2:$A$42460=D$4)*('Data - fires'!$B$2:$B$42460=$A19)*('Data - fires'!$C$2:$C$42460="Primary Fire")*('Data - fires'!$D$2:$D$42460))=0,"..",SUMPRODUCT(('Data - fires'!$A$2:$A$42460=D$4)*('Data - fires'!$B$2:$B$42460=$A19)*('Data - fires'!$C$2:$C$42460="Primary Fire")*('Data - fires'!$D$2:$D$42460))))</f>
        <v>10828</v>
      </c>
      <c r="E19" s="39" cm="1">
        <f t="array" ref="E19">IF(SUMPRODUCT(('Data - fires'!$A$2:$A$42460=E$4)*('Data - fires'!$B$2:$B$42460=$A19)*('Data - fires'!$C$2:$C$42460=$B$3)*('Data - fires'!$D$2:$D$42460))=0,IF(OR(B19="..",C19="..",D19=".."),"..",B19+C19+D19),SUMPRODUCT(('Data - fires'!$A$2:$A$42460=E$4)*('Data - fires'!$B$2:$B$42460=$A19)*('Data - fires'!$C$2:$C$42460=$B$3)*('Data - fires'!$D$2:$D$42460)))</f>
        <v>196603</v>
      </c>
      <c r="F19" s="2">
        <f t="shared" si="0"/>
        <v>3429</v>
      </c>
      <c r="G19" s="2">
        <f t="shared" si="1"/>
        <v>3890</v>
      </c>
      <c r="H19" s="2">
        <f t="shared" si="2"/>
        <v>3749</v>
      </c>
      <c r="I19" s="2">
        <f t="shared" si="3"/>
        <v>3487</v>
      </c>
      <c r="J19" s="42"/>
      <c r="K19" s="42" cm="1">
        <f t="array" ref="K19">SUMPRODUCT(('Data - population'!$B$2:$B$1000=$A19)*('Data - population'!$C$2:$C$1000=K$4)*('Data - population'!$D$2:$D$1000))</f>
        <v>48383500</v>
      </c>
      <c r="L19" s="42" cm="1">
        <f t="array" ref="L19">SUMPRODUCT(('Data - population'!$B$2:$B$1000=$A19)*('Data - population'!$C$2:$C$1000=L$4)*('Data - population'!$D$2:$D$1000))</f>
        <v>5103700</v>
      </c>
      <c r="M19" s="42" cm="1">
        <f t="array" ref="M19">SUMPRODUCT(('Data - population'!$B$2:$B$1000=$A19)*('Data - population'!$C$2:$C$1000=M$4)*('Data - population'!$D$2:$D$1000))</f>
        <v>2888517</v>
      </c>
      <c r="N19" s="42" cm="1">
        <f t="array" ref="N19">SUMPRODUCT(('Data - population'!$B$2:$B$1000=$A19)*('Data - population'!$C$2:$C$1000=N$4)*('Data - population'!$D$2:$D$1000))</f>
        <v>56375717</v>
      </c>
      <c r="O19" s="43">
        <f t="shared" si="4"/>
        <v>0</v>
      </c>
    </row>
    <row r="20" spans="1:15" ht="14.5" x14ac:dyDescent="0.35">
      <c r="A20" s="36" t="s">
        <v>26</v>
      </c>
      <c r="B20" s="39" cm="1">
        <f t="array" ref="B20">IF($B$3="Total fires",IF(OR(SUMPRODUCT(('Data - fires'!$A$2:$A$42460=B$4)*('Data - fires'!$B$2:$B$42460=$A20)*('Data - fires'!$D$2:$D$42460))=0,SUMPRODUCT(('Data - fires'!$A$2:$A$42460=B$4)*('Data - fires'!$B$2:$B$42460=$A20)*('Data - fires'!$D$2:$D$42460))=SUMPRODUCT(('Data - fires'!$A$2:$A$42460=B$4)*('Data - fires'!$B$2:$B$42460=$A20)*('Data - fires'!$C$2:$C$42460="Primary Fire")*('Data - fires'!$D$2:$D$42460))),"..",SUMPRODUCT(('Data - fires'!$A$2:$A$42460=B$4)*('Data - fires'!$B$2:$B$42460=$A20)*('Data - fires'!$D$2:$D$42460))),IF(SUMPRODUCT(('Data - fires'!$A$2:$A$42460=B$4)*('Data - fires'!$B$2:$B$42460=$A20)*('Data - fires'!$C$2:$C$42460="Primary Fire")*('Data - fires'!$D$2:$D$42460))=0,"..",SUMPRODUCT(('Data - fires'!$A$2:$A$42460=B$4)*('Data - fires'!$B$2:$B$42460=$A20)*('Data - fires'!$C$2:$C$42460="Primary Fire")*('Data - fires'!$D$2:$D$42460))))</f>
        <v>168004</v>
      </c>
      <c r="C20" s="39" cm="1">
        <f t="array" ref="C20">IF($B$3="Total fires",IF(OR(SUMPRODUCT(('Data - fires'!$A$2:$A$42460=C$4)*('Data - fires'!$B$2:$B$42460=$A20)*('Data - fires'!$D$2:$D$42460))=0,SUMPRODUCT(('Data - fires'!$A$2:$A$42460=C$4)*('Data - fires'!$B$2:$B$42460=$A20)*('Data - fires'!$D$2:$D$42460))=SUMPRODUCT(('Data - fires'!$A$2:$A$42460=C$4)*('Data - fires'!$B$2:$B$42460=$A20)*('Data - fires'!$C$2:$C$42460="Primary Fire")*('Data - fires'!$D$2:$D$42460))),"..",SUMPRODUCT(('Data - fires'!$A$2:$A$42460=C$4)*('Data - fires'!$B$2:$B$42460=$A20)*('Data - fires'!$D$2:$D$42460))),IF(SUMPRODUCT(('Data - fires'!$A$2:$A$42460=C$4)*('Data - fires'!$B$2:$B$42460=$A20)*('Data - fires'!$C$2:$C$42460="Primary Fire")*('Data - fires'!$D$2:$D$42460))=0,"..",SUMPRODUCT(('Data - fires'!$A$2:$A$42460=C$4)*('Data - fires'!$B$2:$B$42460=$A20)*('Data - fires'!$C$2:$C$42460="Primary Fire")*('Data - fires'!$D$2:$D$42460))))</f>
        <v>19389</v>
      </c>
      <c r="D20" s="39" cm="1">
        <f t="array" ref="D20">IF($B$3="Total fires",IF(OR(SUMPRODUCT(('Data - fires'!$A$2:$A$42460=D$4)*('Data - fires'!$B$2:$B$42460=$A20)*('Data - fires'!$D$2:$D$42460))=0,SUMPRODUCT(('Data - fires'!$A$2:$A$42460=D$4)*('Data - fires'!$B$2:$B$42460=$A20)*('Data - fires'!$D$2:$D$42460))=SUMPRODUCT(('Data - fires'!$A$2:$A$42460=D$4)*('Data - fires'!$B$2:$B$42460=$A20)*('Data - fires'!$C$2:$C$42460="Primary Fire")*('Data - fires'!$D$2:$D$42460))),"..",SUMPRODUCT(('Data - fires'!$A$2:$A$42460=D$4)*('Data - fires'!$B$2:$B$42460=$A20)*('Data - fires'!$D$2:$D$42460))),IF(SUMPRODUCT(('Data - fires'!$A$2:$A$42460=D$4)*('Data - fires'!$B$2:$B$42460=$A20)*('Data - fires'!$C$2:$C$42460="Primary Fire")*('Data - fires'!$D$2:$D$42460))=0,"..",SUMPRODUCT(('Data - fires'!$A$2:$A$42460=D$4)*('Data - fires'!$B$2:$B$42460=$A20)*('Data - fires'!$C$2:$C$42460="Primary Fire")*('Data - fires'!$D$2:$D$42460))))</f>
        <v>11231</v>
      </c>
      <c r="E20" s="39" cm="1">
        <f t="array" ref="E20">IF(SUMPRODUCT(('Data - fires'!$A$2:$A$42460=E$4)*('Data - fires'!$B$2:$B$42460=$A20)*('Data - fires'!$C$2:$C$42460=$B$3)*('Data - fires'!$D$2:$D$42460))=0,IF(OR(B20="..",C20="..",D20=".."),"..",B20+C20+D20),SUMPRODUCT(('Data - fires'!$A$2:$A$42460=E$4)*('Data - fires'!$B$2:$B$42460=$A20)*('Data - fires'!$C$2:$C$42460=$B$3)*('Data - fires'!$D$2:$D$42460)))</f>
        <v>198624</v>
      </c>
      <c r="F20" s="2">
        <f t="shared" si="0"/>
        <v>3463</v>
      </c>
      <c r="G20" s="2">
        <f t="shared" si="1"/>
        <v>3808</v>
      </c>
      <c r="H20" s="2">
        <f t="shared" si="2"/>
        <v>3884</v>
      </c>
      <c r="I20" s="2">
        <f t="shared" si="3"/>
        <v>3515</v>
      </c>
      <c r="J20" s="42"/>
      <c r="K20" s="42" cm="1">
        <f t="array" ref="K20">SUMPRODUCT(('Data - population'!$B$2:$B$1000=$A20)*('Data - population'!$C$2:$C$1000=K$4)*('Data - population'!$D$2:$D$1000))</f>
        <v>48519100</v>
      </c>
      <c r="L20" s="42" cm="1">
        <f t="array" ref="L20">SUMPRODUCT(('Data - population'!$B$2:$B$1000=$A20)*('Data - population'!$C$2:$C$1000=L$4)*('Data - population'!$D$2:$D$1000))</f>
        <v>5092200</v>
      </c>
      <c r="M20" s="42" cm="1">
        <f t="array" ref="M20">SUMPRODUCT(('Data - population'!$B$2:$B$1000=$A20)*('Data - population'!$C$2:$C$1000=M$4)*('Data - population'!$D$2:$D$1000))</f>
        <v>2891304</v>
      </c>
      <c r="N20" s="42" cm="1">
        <f t="array" ref="N20">SUMPRODUCT(('Data - population'!$B$2:$B$1000=$A20)*('Data - population'!$C$2:$C$1000=N$4)*('Data - population'!$D$2:$D$1000))</f>
        <v>56502604</v>
      </c>
      <c r="O20" s="43">
        <f t="shared" si="4"/>
        <v>0</v>
      </c>
    </row>
    <row r="21" spans="1:15" ht="14.5" x14ac:dyDescent="0.35">
      <c r="A21" s="36" t="s">
        <v>27</v>
      </c>
      <c r="B21" s="39" cm="1">
        <f t="array" ref="B21">IF($B$3="Total fires",IF(OR(SUMPRODUCT(('Data - fires'!$A$2:$A$42460=B$4)*('Data - fires'!$B$2:$B$42460=$A21)*('Data - fires'!$D$2:$D$42460))=0,SUMPRODUCT(('Data - fires'!$A$2:$A$42460=B$4)*('Data - fires'!$B$2:$B$42460=$A21)*('Data - fires'!$D$2:$D$42460))=SUMPRODUCT(('Data - fires'!$A$2:$A$42460=B$4)*('Data - fires'!$B$2:$B$42460=$A21)*('Data - fires'!$C$2:$C$42460="Primary Fire")*('Data - fires'!$D$2:$D$42460))),"..",SUMPRODUCT(('Data - fires'!$A$2:$A$42460=B$4)*('Data - fires'!$B$2:$B$42460=$A21)*('Data - fires'!$D$2:$D$42460))),IF(SUMPRODUCT(('Data - fires'!$A$2:$A$42460=B$4)*('Data - fires'!$B$2:$B$42460=$A21)*('Data - fires'!$C$2:$C$42460="Primary Fire")*('Data - fires'!$D$2:$D$42460))=0,"..",SUMPRODUCT(('Data - fires'!$A$2:$A$42460=B$4)*('Data - fires'!$B$2:$B$42460=$A21)*('Data - fires'!$C$2:$C$42460="Primary Fire")*('Data - fires'!$D$2:$D$42460))))</f>
        <v>164605</v>
      </c>
      <c r="C21" s="39" cm="1">
        <f t="array" ref="C21">IF($B$3="Total fires",IF(OR(SUMPRODUCT(('Data - fires'!$A$2:$A$42460=C$4)*('Data - fires'!$B$2:$B$42460=$A21)*('Data - fires'!$D$2:$D$42460))=0,SUMPRODUCT(('Data - fires'!$A$2:$A$42460=C$4)*('Data - fires'!$B$2:$B$42460=$A21)*('Data - fires'!$D$2:$D$42460))=SUMPRODUCT(('Data - fires'!$A$2:$A$42460=C$4)*('Data - fires'!$B$2:$B$42460=$A21)*('Data - fires'!$C$2:$C$42460="Primary Fire")*('Data - fires'!$D$2:$D$42460))),"..",SUMPRODUCT(('Data - fires'!$A$2:$A$42460=C$4)*('Data - fires'!$B$2:$B$42460=$A21)*('Data - fires'!$D$2:$D$42460))),IF(SUMPRODUCT(('Data - fires'!$A$2:$A$42460=C$4)*('Data - fires'!$B$2:$B$42460=$A21)*('Data - fires'!$C$2:$C$42460="Primary Fire")*('Data - fires'!$D$2:$D$42460))=0,"..",SUMPRODUCT(('Data - fires'!$A$2:$A$42460=C$4)*('Data - fires'!$B$2:$B$42460=$A21)*('Data - fires'!$C$2:$C$42460="Primary Fire")*('Data - fires'!$D$2:$D$42460))))</f>
        <v>18785</v>
      </c>
      <c r="D21" s="39" cm="1">
        <f t="array" ref="D21">IF($B$3="Total fires",IF(OR(SUMPRODUCT(('Data - fires'!$A$2:$A$42460=D$4)*('Data - fires'!$B$2:$B$42460=$A21)*('Data - fires'!$D$2:$D$42460))=0,SUMPRODUCT(('Data - fires'!$A$2:$A$42460=D$4)*('Data - fires'!$B$2:$B$42460=$A21)*('Data - fires'!$D$2:$D$42460))=SUMPRODUCT(('Data - fires'!$A$2:$A$42460=D$4)*('Data - fires'!$B$2:$B$42460=$A21)*('Data - fires'!$C$2:$C$42460="Primary Fire")*('Data - fires'!$D$2:$D$42460))),"..",SUMPRODUCT(('Data - fires'!$A$2:$A$42460=D$4)*('Data - fires'!$B$2:$B$42460=$A21)*('Data - fires'!$D$2:$D$42460))),IF(SUMPRODUCT(('Data - fires'!$A$2:$A$42460=D$4)*('Data - fires'!$B$2:$B$42460=$A21)*('Data - fires'!$C$2:$C$42460="Primary Fire")*('Data - fires'!$D$2:$D$42460))=0,"..",SUMPRODUCT(('Data - fires'!$A$2:$A$42460=D$4)*('Data - fires'!$B$2:$B$42460=$A21)*('Data - fires'!$C$2:$C$42460="Primary Fire")*('Data - fires'!$D$2:$D$42460))))</f>
        <v>11335</v>
      </c>
      <c r="E21" s="39" cm="1">
        <f t="array" ref="E21">IF(SUMPRODUCT(('Data - fires'!$A$2:$A$42460=E$4)*('Data - fires'!$B$2:$B$42460=$A21)*('Data - fires'!$C$2:$C$42460=$B$3)*('Data - fires'!$D$2:$D$42460))=0,IF(OR(B21="..",C21="..",D21=".."),"..",B21+C21+D21),SUMPRODUCT(('Data - fires'!$A$2:$A$42460=E$4)*('Data - fires'!$B$2:$B$42460=$A21)*('Data - fires'!$C$2:$C$42460=$B$3)*('Data - fires'!$D$2:$D$42460)))</f>
        <v>194725</v>
      </c>
      <c r="F21" s="2">
        <f t="shared" si="0"/>
        <v>3382</v>
      </c>
      <c r="G21" s="2">
        <f t="shared" si="1"/>
        <v>3695</v>
      </c>
      <c r="H21" s="2">
        <f t="shared" si="2"/>
        <v>3916</v>
      </c>
      <c r="I21" s="2">
        <f t="shared" si="3"/>
        <v>3438</v>
      </c>
      <c r="J21" s="42"/>
      <c r="K21" s="42" cm="1">
        <f t="array" ref="K21">SUMPRODUCT(('Data - population'!$B$2:$B$1000=$A21)*('Data - population'!$C$2:$C$1000=K$4)*('Data - population'!$D$2:$D$1000))</f>
        <v>48664800</v>
      </c>
      <c r="L21" s="42" cm="1">
        <f t="array" ref="L21">SUMPRODUCT(('Data - population'!$B$2:$B$1000=$A21)*('Data - population'!$C$2:$C$1000=L$4)*('Data - population'!$D$2:$D$1000))</f>
        <v>5083300</v>
      </c>
      <c r="M21" s="42" cm="1">
        <f t="array" ref="M21">SUMPRODUCT(('Data - population'!$B$2:$B$1000=$A21)*('Data - population'!$C$2:$C$1000=M$4)*('Data - population'!$D$2:$D$1000))</f>
        <v>2894871</v>
      </c>
      <c r="N21" s="42" cm="1">
        <f t="array" ref="N21">SUMPRODUCT(('Data - population'!$B$2:$B$1000=$A21)*('Data - population'!$C$2:$C$1000=N$4)*('Data - population'!$D$2:$D$1000))</f>
        <v>56642971</v>
      </c>
      <c r="O21" s="43">
        <f t="shared" si="4"/>
        <v>0</v>
      </c>
    </row>
    <row r="22" spans="1:15" ht="14.5" x14ac:dyDescent="0.35">
      <c r="A22" s="36" t="s">
        <v>28</v>
      </c>
      <c r="B22" s="39" cm="1">
        <f t="array" ref="B22">IF($B$3="Total fires",IF(OR(SUMPRODUCT(('Data - fires'!$A$2:$A$42460=B$4)*('Data - fires'!$B$2:$B$42460=$A22)*('Data - fires'!$D$2:$D$42460))=0,SUMPRODUCT(('Data - fires'!$A$2:$A$42460=B$4)*('Data - fires'!$B$2:$B$42460=$A22)*('Data - fires'!$D$2:$D$42460))=SUMPRODUCT(('Data - fires'!$A$2:$A$42460=B$4)*('Data - fires'!$B$2:$B$42460=$A22)*('Data - fires'!$C$2:$C$42460="Primary Fire")*('Data - fires'!$D$2:$D$42460))),"..",SUMPRODUCT(('Data - fires'!$A$2:$A$42460=B$4)*('Data - fires'!$B$2:$B$42460=$A22)*('Data - fires'!$D$2:$D$42460))),IF(SUMPRODUCT(('Data - fires'!$A$2:$A$42460=B$4)*('Data - fires'!$B$2:$B$42460=$A22)*('Data - fires'!$C$2:$C$42460="Primary Fire")*('Data - fires'!$D$2:$D$42460))=0,"..",SUMPRODUCT(('Data - fires'!$A$2:$A$42460=B$4)*('Data - fires'!$B$2:$B$42460=$A22)*('Data - fires'!$C$2:$C$42460="Primary Fire")*('Data - fires'!$D$2:$D$42460))))</f>
        <v>165155</v>
      </c>
      <c r="C22" s="39" cm="1">
        <f t="array" ref="C22">IF($B$3="Total fires",IF(OR(SUMPRODUCT(('Data - fires'!$A$2:$A$42460=C$4)*('Data - fires'!$B$2:$B$42460=$A22)*('Data - fires'!$D$2:$D$42460))=0,SUMPRODUCT(('Data - fires'!$A$2:$A$42460=C$4)*('Data - fires'!$B$2:$B$42460=$A22)*('Data - fires'!$D$2:$D$42460))=SUMPRODUCT(('Data - fires'!$A$2:$A$42460=C$4)*('Data - fires'!$B$2:$B$42460=$A22)*('Data - fires'!$C$2:$C$42460="Primary Fire")*('Data - fires'!$D$2:$D$42460))),"..",SUMPRODUCT(('Data - fires'!$A$2:$A$42460=C$4)*('Data - fires'!$B$2:$B$42460=$A22)*('Data - fires'!$D$2:$D$42460))),IF(SUMPRODUCT(('Data - fires'!$A$2:$A$42460=C$4)*('Data - fires'!$B$2:$B$42460=$A22)*('Data - fires'!$C$2:$C$42460="Primary Fire")*('Data - fires'!$D$2:$D$42460))=0,"..",SUMPRODUCT(('Data - fires'!$A$2:$A$42460=C$4)*('Data - fires'!$B$2:$B$42460=$A22)*('Data - fires'!$C$2:$C$42460="Primary Fire")*('Data - fires'!$D$2:$D$42460))))</f>
        <v>19339</v>
      </c>
      <c r="D22" s="39" cm="1">
        <f t="array" ref="D22">IF($B$3="Total fires",IF(OR(SUMPRODUCT(('Data - fires'!$A$2:$A$42460=D$4)*('Data - fires'!$B$2:$B$42460=$A22)*('Data - fires'!$D$2:$D$42460))=0,SUMPRODUCT(('Data - fires'!$A$2:$A$42460=D$4)*('Data - fires'!$B$2:$B$42460=$A22)*('Data - fires'!$D$2:$D$42460))=SUMPRODUCT(('Data - fires'!$A$2:$A$42460=D$4)*('Data - fires'!$B$2:$B$42460=$A22)*('Data - fires'!$C$2:$C$42460="Primary Fire")*('Data - fires'!$D$2:$D$42460))),"..",SUMPRODUCT(('Data - fires'!$A$2:$A$42460=D$4)*('Data - fires'!$B$2:$B$42460=$A22)*('Data - fires'!$D$2:$D$42460))),IF(SUMPRODUCT(('Data - fires'!$A$2:$A$42460=D$4)*('Data - fires'!$B$2:$B$42460=$A22)*('Data - fires'!$C$2:$C$42460="Primary Fire")*('Data - fires'!$D$2:$D$42460))=0,"..",SUMPRODUCT(('Data - fires'!$A$2:$A$42460=D$4)*('Data - fires'!$B$2:$B$42460=$A22)*('Data - fires'!$C$2:$C$42460="Primary Fire")*('Data - fires'!$D$2:$D$42460))))</f>
        <v>11961</v>
      </c>
      <c r="E22" s="39" cm="1">
        <f t="array" ref="E22">IF(SUMPRODUCT(('Data - fires'!$A$2:$A$42460=E$4)*('Data - fires'!$B$2:$B$42460=$A22)*('Data - fires'!$C$2:$C$42460=$B$3)*('Data - fires'!$D$2:$D$42460))=0,IF(OR(B22="..",C22="..",D22=".."),"..",B22+C22+D22),SUMPRODUCT(('Data - fires'!$A$2:$A$42460=E$4)*('Data - fires'!$B$2:$B$42460=$A22)*('Data - fires'!$C$2:$C$42460=$B$3)*('Data - fires'!$D$2:$D$42460)))</f>
        <v>196455</v>
      </c>
      <c r="F22" s="2">
        <f t="shared" si="0"/>
        <v>3383</v>
      </c>
      <c r="G22" s="2">
        <f t="shared" si="1"/>
        <v>3809</v>
      </c>
      <c r="H22" s="2">
        <f t="shared" si="2"/>
        <v>4125</v>
      </c>
      <c r="I22" s="2">
        <f t="shared" si="3"/>
        <v>3459</v>
      </c>
      <c r="J22" s="42"/>
      <c r="K22" s="42" cm="1">
        <f t="array" ref="K22">SUMPRODUCT(('Data - population'!$B$2:$B$1000=$A22)*('Data - population'!$C$2:$C$1000=K$4)*('Data - population'!$D$2:$D$1000))</f>
        <v>48820600</v>
      </c>
      <c r="L22" s="42" cm="1">
        <f t="array" ref="L22">SUMPRODUCT(('Data - population'!$B$2:$B$1000=$A22)*('Data - population'!$C$2:$C$1000=L$4)*('Data - population'!$D$2:$D$1000))</f>
        <v>5077100</v>
      </c>
      <c r="M22" s="42" cm="1">
        <f t="array" ref="M22">SUMPRODUCT(('Data - population'!$B$2:$B$1000=$A22)*('Data - population'!$C$2:$C$1000=M$4)*('Data - population'!$D$2:$D$1000))</f>
        <v>2899521</v>
      </c>
      <c r="N22" s="42" cm="1">
        <f t="array" ref="N22">SUMPRODUCT(('Data - population'!$B$2:$B$1000=$A22)*('Data - population'!$C$2:$C$1000=N$4)*('Data - population'!$D$2:$D$1000))</f>
        <v>56797221</v>
      </c>
      <c r="O22" s="43">
        <f t="shared" si="4"/>
        <v>0</v>
      </c>
    </row>
    <row r="23" spans="1:15" ht="14.5" x14ac:dyDescent="0.35">
      <c r="A23" s="36" t="s">
        <v>2</v>
      </c>
      <c r="B23" s="39" cm="1">
        <f t="array" ref="B23">IF($B$3="Total fires",IF(OR(SUMPRODUCT(('Data - fires'!$A$2:$A$42460=B$4)*('Data - fires'!$B$2:$B$42460=$A23)*('Data - fires'!$D$2:$D$42460))=0,SUMPRODUCT(('Data - fires'!$A$2:$A$42460=B$4)*('Data - fires'!$B$2:$B$42460=$A23)*('Data - fires'!$D$2:$D$42460))=SUMPRODUCT(('Data - fires'!$A$2:$A$42460=B$4)*('Data - fires'!$B$2:$B$42460=$A23)*('Data - fires'!$C$2:$C$42460="Primary Fire")*('Data - fires'!$D$2:$D$42460))),"..",SUMPRODUCT(('Data - fires'!$A$2:$A$42460=B$4)*('Data - fires'!$B$2:$B$42460=$A23)*('Data - fires'!$D$2:$D$42460))),IF(SUMPRODUCT(('Data - fires'!$A$2:$A$42460=B$4)*('Data - fires'!$B$2:$B$42460=$A23)*('Data - fires'!$C$2:$C$42460="Primary Fire")*('Data - fires'!$D$2:$D$42460))=0,"..",SUMPRODUCT(('Data - fires'!$A$2:$A$42460=B$4)*('Data - fires'!$B$2:$B$42460=$A23)*('Data - fires'!$C$2:$C$42460="Primary Fire")*('Data - fires'!$D$2:$D$42460))))</f>
        <v>182570</v>
      </c>
      <c r="C23" s="39" cm="1">
        <f t="array" ref="C23">IF($B$3="Total fires",IF(OR(SUMPRODUCT(('Data - fires'!$A$2:$A$42460=C$4)*('Data - fires'!$B$2:$B$42460=$A23)*('Data - fires'!$D$2:$D$42460))=0,SUMPRODUCT(('Data - fires'!$A$2:$A$42460=C$4)*('Data - fires'!$B$2:$B$42460=$A23)*('Data - fires'!$D$2:$D$42460))=SUMPRODUCT(('Data - fires'!$A$2:$A$42460=C$4)*('Data - fires'!$B$2:$B$42460=$A23)*('Data - fires'!$C$2:$C$42460="Primary Fire")*('Data - fires'!$D$2:$D$42460))),"..",SUMPRODUCT(('Data - fires'!$A$2:$A$42460=C$4)*('Data - fires'!$B$2:$B$42460=$A23)*('Data - fires'!$D$2:$D$42460))),IF(SUMPRODUCT(('Data - fires'!$A$2:$A$42460=C$4)*('Data - fires'!$B$2:$B$42460=$A23)*('Data - fires'!$C$2:$C$42460="Primary Fire")*('Data - fires'!$D$2:$D$42460))=0,"..",SUMPRODUCT(('Data - fires'!$A$2:$A$42460=C$4)*('Data - fires'!$B$2:$B$42460=$A23)*('Data - fires'!$C$2:$C$42460="Primary Fire")*('Data - fires'!$D$2:$D$42460))))</f>
        <v>20677</v>
      </c>
      <c r="D23" s="39" cm="1">
        <f t="array" ref="D23">IF($B$3="Total fires",IF(OR(SUMPRODUCT(('Data - fires'!$A$2:$A$42460=D$4)*('Data - fires'!$B$2:$B$42460=$A23)*('Data - fires'!$D$2:$D$42460))=0,SUMPRODUCT(('Data - fires'!$A$2:$A$42460=D$4)*('Data - fires'!$B$2:$B$42460=$A23)*('Data - fires'!$D$2:$D$42460))=SUMPRODUCT(('Data - fires'!$A$2:$A$42460=D$4)*('Data - fires'!$B$2:$B$42460=$A23)*('Data - fires'!$C$2:$C$42460="Primary Fire")*('Data - fires'!$D$2:$D$42460))),"..",SUMPRODUCT(('Data - fires'!$A$2:$A$42460=D$4)*('Data - fires'!$B$2:$B$42460=$A23)*('Data - fires'!$D$2:$D$42460))),IF(SUMPRODUCT(('Data - fires'!$A$2:$A$42460=D$4)*('Data - fires'!$B$2:$B$42460=$A23)*('Data - fires'!$C$2:$C$42460="Primary Fire")*('Data - fires'!$D$2:$D$42460))=0,"..",SUMPRODUCT(('Data - fires'!$A$2:$A$42460=D$4)*('Data - fires'!$B$2:$B$42460=$A23)*('Data - fires'!$C$2:$C$42460="Primary Fire")*('Data - fires'!$D$2:$D$42460))))</f>
        <v>13151</v>
      </c>
      <c r="E23" s="39" cm="1">
        <f t="array" ref="E23">IF(SUMPRODUCT(('Data - fires'!$A$2:$A$42460=E$4)*('Data - fires'!$B$2:$B$42460=$A23)*('Data - fires'!$C$2:$C$42460=$B$3)*('Data - fires'!$D$2:$D$42460))=0,IF(OR(B23="..",C23="..",D23=".."),"..",B23+C23+D23),SUMPRODUCT(('Data - fires'!$A$2:$A$42460=E$4)*('Data - fires'!$B$2:$B$42460=$A23)*('Data - fires'!$C$2:$C$42460=$B$3)*('Data - fires'!$D$2:$D$42460)))</f>
        <v>216398</v>
      </c>
      <c r="F23" s="2">
        <f t="shared" si="0"/>
        <v>3723</v>
      </c>
      <c r="G23" s="2">
        <f t="shared" si="1"/>
        <v>4077</v>
      </c>
      <c r="H23" s="2">
        <f t="shared" si="2"/>
        <v>4534</v>
      </c>
      <c r="I23" s="2">
        <f t="shared" si="3"/>
        <v>3796</v>
      </c>
      <c r="J23" s="42"/>
      <c r="K23" s="42" cm="1">
        <f t="array" ref="K23">SUMPRODUCT(('Data - population'!$B$2:$B$1000=$A23)*('Data - population'!$C$2:$C$1000=K$4)*('Data - population'!$D$2:$D$1000))</f>
        <v>49032900</v>
      </c>
      <c r="L23" s="42" cm="1">
        <f t="array" ref="L23">SUMPRODUCT(('Data - population'!$B$2:$B$1000=$A23)*('Data - population'!$C$2:$C$1000=L$4)*('Data - population'!$D$2:$D$1000))</f>
        <v>5072000</v>
      </c>
      <c r="M23" s="42" cm="1">
        <f t="array" ref="M23">SUMPRODUCT(('Data - population'!$B$2:$B$1000=$A23)*('Data - population'!$C$2:$C$1000=M$4)*('Data - population'!$D$2:$D$1000))</f>
        <v>2900599</v>
      </c>
      <c r="N23" s="42" cm="1">
        <f t="array" ref="N23">SUMPRODUCT(('Data - population'!$B$2:$B$1000=$A23)*('Data - population'!$C$2:$C$1000=N$4)*('Data - population'!$D$2:$D$1000))</f>
        <v>57005499</v>
      </c>
      <c r="O23" s="43">
        <f t="shared" si="4"/>
        <v>0</v>
      </c>
    </row>
    <row r="24" spans="1:15" ht="14.5" x14ac:dyDescent="0.35">
      <c r="A24" s="36" t="s">
        <v>4</v>
      </c>
      <c r="B24" s="39" cm="1">
        <f t="array" ref="B24">IF($B$3="Total fires",IF(OR(SUMPRODUCT(('Data - fires'!$A$2:$A$42460=B$4)*('Data - fires'!$B$2:$B$42460=$A24)*('Data - fires'!$D$2:$D$42460))=0,SUMPRODUCT(('Data - fires'!$A$2:$A$42460=B$4)*('Data - fires'!$B$2:$B$42460=$A24)*('Data - fires'!$D$2:$D$42460))=SUMPRODUCT(('Data - fires'!$A$2:$A$42460=B$4)*('Data - fires'!$B$2:$B$42460=$A24)*('Data - fires'!$C$2:$C$42460="Primary Fire")*('Data - fires'!$D$2:$D$42460))),"..",SUMPRODUCT(('Data - fires'!$A$2:$A$42460=B$4)*('Data - fires'!$B$2:$B$42460=$A24)*('Data - fires'!$D$2:$D$42460))),IF(SUMPRODUCT(('Data - fires'!$A$2:$A$42460=B$4)*('Data - fires'!$B$2:$B$42460=$A24)*('Data - fires'!$C$2:$C$42460="Primary Fire")*('Data - fires'!$D$2:$D$42460))=0,"..",SUMPRODUCT(('Data - fires'!$A$2:$A$42460=B$4)*('Data - fires'!$B$2:$B$42460=$A24)*('Data - fires'!$C$2:$C$42460="Primary Fire")*('Data - fires'!$D$2:$D$42460))))</f>
        <v>177301</v>
      </c>
      <c r="C24" s="39" cm="1">
        <f t="array" ref="C24">IF($B$3="Total fires",IF(OR(SUMPRODUCT(('Data - fires'!$A$2:$A$42460=C$4)*('Data - fires'!$B$2:$B$42460=$A24)*('Data - fires'!$D$2:$D$42460))=0,SUMPRODUCT(('Data - fires'!$A$2:$A$42460=C$4)*('Data - fires'!$B$2:$B$42460=$A24)*('Data - fires'!$D$2:$D$42460))=SUMPRODUCT(('Data - fires'!$A$2:$A$42460=C$4)*('Data - fires'!$B$2:$B$42460=$A24)*('Data - fires'!$C$2:$C$42460="Primary Fire")*('Data - fires'!$D$2:$D$42460))),"..",SUMPRODUCT(('Data - fires'!$A$2:$A$42460=C$4)*('Data - fires'!$B$2:$B$42460=$A24)*('Data - fires'!$D$2:$D$42460))),IF(SUMPRODUCT(('Data - fires'!$A$2:$A$42460=C$4)*('Data - fires'!$B$2:$B$42460=$A24)*('Data - fires'!$C$2:$C$42460="Primary Fire")*('Data - fires'!$D$2:$D$42460))=0,"..",SUMPRODUCT(('Data - fires'!$A$2:$A$42460=C$4)*('Data - fires'!$B$2:$B$42460=$A24)*('Data - fires'!$C$2:$C$42460="Primary Fire")*('Data - fires'!$D$2:$D$42460))))</f>
        <v>19970</v>
      </c>
      <c r="D24" s="39" cm="1">
        <f t="array" ref="D24">IF($B$3="Total fires",IF(OR(SUMPRODUCT(('Data - fires'!$A$2:$A$42460=D$4)*('Data - fires'!$B$2:$B$42460=$A24)*('Data - fires'!$D$2:$D$42460))=0,SUMPRODUCT(('Data - fires'!$A$2:$A$42460=D$4)*('Data - fires'!$B$2:$B$42460=$A24)*('Data - fires'!$D$2:$D$42460))=SUMPRODUCT(('Data - fires'!$A$2:$A$42460=D$4)*('Data - fires'!$B$2:$B$42460=$A24)*('Data - fires'!$C$2:$C$42460="Primary Fire")*('Data - fires'!$D$2:$D$42460))),"..",SUMPRODUCT(('Data - fires'!$A$2:$A$42460=D$4)*('Data - fires'!$B$2:$B$42460=$A24)*('Data - fires'!$D$2:$D$42460))),IF(SUMPRODUCT(('Data - fires'!$A$2:$A$42460=D$4)*('Data - fires'!$B$2:$B$42460=$A24)*('Data - fires'!$C$2:$C$42460="Primary Fire")*('Data - fires'!$D$2:$D$42460))=0,"..",SUMPRODUCT(('Data - fires'!$A$2:$A$42460=D$4)*('Data - fires'!$B$2:$B$42460=$A24)*('Data - fires'!$C$2:$C$42460="Primary Fire")*('Data - fires'!$D$2:$D$42460))))</f>
        <v>12175</v>
      </c>
      <c r="E24" s="39" cm="1">
        <f t="array" ref="E24">IF(SUMPRODUCT(('Data - fires'!$A$2:$A$42460=E$4)*('Data - fires'!$B$2:$B$42460=$A24)*('Data - fires'!$C$2:$C$42460=$B$3)*('Data - fires'!$D$2:$D$42460))=0,IF(OR(B24="..",C24="..",D24=".."),"..",B24+C24+D24),SUMPRODUCT(('Data - fires'!$A$2:$A$42460=E$4)*('Data - fires'!$B$2:$B$42460=$A24)*('Data - fires'!$C$2:$C$42460=$B$3)*('Data - fires'!$D$2:$D$42460)))</f>
        <v>209446</v>
      </c>
      <c r="F24" s="2">
        <f t="shared" si="0"/>
        <v>3601</v>
      </c>
      <c r="G24" s="2">
        <f t="shared" si="1"/>
        <v>3944</v>
      </c>
      <c r="H24" s="2">
        <f t="shared" si="2"/>
        <v>4188</v>
      </c>
      <c r="I24" s="2">
        <f t="shared" si="3"/>
        <v>3661</v>
      </c>
      <c r="J24" s="42"/>
      <c r="K24" s="42" cm="1">
        <f t="array" ref="K24">SUMPRODUCT(('Data - population'!$B$2:$B$1000=$A24)*('Data - population'!$C$2:$C$1000=K$4)*('Data - population'!$D$2:$D$1000))</f>
        <v>49233300</v>
      </c>
      <c r="L24" s="42" cm="1">
        <f t="array" ref="L24">SUMPRODUCT(('Data - population'!$B$2:$B$1000=$A24)*('Data - population'!$C$2:$C$1000=L$4)*('Data - population'!$D$2:$D$1000))</f>
        <v>5062900</v>
      </c>
      <c r="M24" s="42" cm="1">
        <f t="array" ref="M24">SUMPRODUCT(('Data - population'!$B$2:$B$1000=$A24)*('Data - population'!$C$2:$C$1000=M$4)*('Data - population'!$D$2:$D$1000))</f>
        <v>2906870</v>
      </c>
      <c r="N24" s="42" cm="1">
        <f t="array" ref="N24">SUMPRODUCT(('Data - population'!$B$2:$B$1000=$A24)*('Data - population'!$C$2:$C$1000=N$4)*('Data - population'!$D$2:$D$1000))</f>
        <v>57203070</v>
      </c>
      <c r="O24" s="43">
        <f t="shared" si="4"/>
        <v>0</v>
      </c>
    </row>
    <row r="25" spans="1:15" ht="14.5" x14ac:dyDescent="0.35">
      <c r="A25" s="36" t="s">
        <v>5</v>
      </c>
      <c r="B25" s="39" cm="1">
        <f t="array" ref="B25">IF($B$3="Total fires",IF(OR(SUMPRODUCT(('Data - fires'!$A$2:$A$42460=B$4)*('Data - fires'!$B$2:$B$42460=$A25)*('Data - fires'!$D$2:$D$42460))=0,SUMPRODUCT(('Data - fires'!$A$2:$A$42460=B$4)*('Data - fires'!$B$2:$B$42460=$A25)*('Data - fires'!$D$2:$D$42460))=SUMPRODUCT(('Data - fires'!$A$2:$A$42460=B$4)*('Data - fires'!$B$2:$B$42460=$A25)*('Data - fires'!$C$2:$C$42460="Primary Fire")*('Data - fires'!$D$2:$D$42460))),"..",SUMPRODUCT(('Data - fires'!$A$2:$A$42460=B$4)*('Data - fires'!$B$2:$B$42460=$A25)*('Data - fires'!$D$2:$D$42460))),IF(SUMPRODUCT(('Data - fires'!$A$2:$A$42460=B$4)*('Data - fires'!$B$2:$B$42460=$A25)*('Data - fires'!$C$2:$C$42460="Primary Fire")*('Data - fires'!$D$2:$D$42460))=0,"..",SUMPRODUCT(('Data - fires'!$A$2:$A$42460=B$4)*('Data - fires'!$B$2:$B$42460=$A25)*('Data - fires'!$C$2:$C$42460="Primary Fire")*('Data - fires'!$D$2:$D$42460))))</f>
        <v>189068</v>
      </c>
      <c r="C25" s="39" cm="1">
        <f t="array" ref="C25">IF($B$3="Total fires",IF(OR(SUMPRODUCT(('Data - fires'!$A$2:$A$42460=C$4)*('Data - fires'!$B$2:$B$42460=$A25)*('Data - fires'!$D$2:$D$42460))=0,SUMPRODUCT(('Data - fires'!$A$2:$A$42460=C$4)*('Data - fires'!$B$2:$B$42460=$A25)*('Data - fires'!$D$2:$D$42460))=SUMPRODUCT(('Data - fires'!$A$2:$A$42460=C$4)*('Data - fires'!$B$2:$B$42460=$A25)*('Data - fires'!$C$2:$C$42460="Primary Fire")*('Data - fires'!$D$2:$D$42460))),"..",SUMPRODUCT(('Data - fires'!$A$2:$A$42460=C$4)*('Data - fires'!$B$2:$B$42460=$A25)*('Data - fires'!$D$2:$D$42460))),IF(SUMPRODUCT(('Data - fires'!$A$2:$A$42460=C$4)*('Data - fires'!$B$2:$B$42460=$A25)*('Data - fires'!$C$2:$C$42460="Primary Fire")*('Data - fires'!$D$2:$D$42460))=0,"..",SUMPRODUCT(('Data - fires'!$A$2:$A$42460=C$4)*('Data - fires'!$B$2:$B$42460=$A25)*('Data - fires'!$C$2:$C$42460="Primary Fire")*('Data - fires'!$D$2:$D$42460))))</f>
        <v>19699</v>
      </c>
      <c r="D25" s="39" cm="1">
        <f t="array" ref="D25">IF($B$3="Total fires",IF(OR(SUMPRODUCT(('Data - fires'!$A$2:$A$42460=D$4)*('Data - fires'!$B$2:$B$42460=$A25)*('Data - fires'!$D$2:$D$42460))=0,SUMPRODUCT(('Data - fires'!$A$2:$A$42460=D$4)*('Data - fires'!$B$2:$B$42460=$A25)*('Data - fires'!$D$2:$D$42460))=SUMPRODUCT(('Data - fires'!$A$2:$A$42460=D$4)*('Data - fires'!$B$2:$B$42460=$A25)*('Data - fires'!$C$2:$C$42460="Primary Fire")*('Data - fires'!$D$2:$D$42460))),"..",SUMPRODUCT(('Data - fires'!$A$2:$A$42460=D$4)*('Data - fires'!$B$2:$B$42460=$A25)*('Data - fires'!$D$2:$D$42460))),IF(SUMPRODUCT(('Data - fires'!$A$2:$A$42460=D$4)*('Data - fires'!$B$2:$B$42460=$A25)*('Data - fires'!$C$2:$C$42460="Primary Fire")*('Data - fires'!$D$2:$D$42460))=0,"..",SUMPRODUCT(('Data - fires'!$A$2:$A$42460=D$4)*('Data - fires'!$B$2:$B$42460=$A25)*('Data - fires'!$C$2:$C$42460="Primary Fire")*('Data - fires'!$D$2:$D$42460))))</f>
        <v>12722</v>
      </c>
      <c r="E25" s="39" cm="1">
        <f t="array" ref="E25">IF(SUMPRODUCT(('Data - fires'!$A$2:$A$42460=E$4)*('Data - fires'!$B$2:$B$42460=$A25)*('Data - fires'!$C$2:$C$42460=$B$3)*('Data - fires'!$D$2:$D$42460))=0,IF(OR(B25="..",C25="..",D25=".."),"..",B25+C25+D25),SUMPRODUCT(('Data - fires'!$A$2:$A$42460=E$4)*('Data - fires'!$B$2:$B$42460=$A25)*('Data - fires'!$C$2:$C$42460=$B$3)*('Data - fires'!$D$2:$D$42460)))</f>
        <v>221489</v>
      </c>
      <c r="F25" s="2">
        <f t="shared" si="0"/>
        <v>3823</v>
      </c>
      <c r="G25" s="2">
        <f t="shared" si="1"/>
        <v>3890</v>
      </c>
      <c r="H25" s="2">
        <f t="shared" si="2"/>
        <v>4371</v>
      </c>
      <c r="I25" s="2">
        <f t="shared" si="3"/>
        <v>3857</v>
      </c>
      <c r="J25" s="42"/>
      <c r="K25" s="42" cm="1">
        <f t="array" ref="K25">SUMPRODUCT(('Data - population'!$B$2:$B$1000=$A25)*('Data - population'!$C$2:$C$1000=K$4)*('Data - population'!$D$2:$D$1000))</f>
        <v>49449746</v>
      </c>
      <c r="L25" s="42" cm="1">
        <f t="array" ref="L25">SUMPRODUCT(('Data - population'!$B$2:$B$1000=$A25)*('Data - population'!$C$2:$C$1000=L$4)*('Data - population'!$D$2:$D$1000))</f>
        <v>5064200</v>
      </c>
      <c r="M25" s="42" cm="1">
        <f t="array" ref="M25">SUMPRODUCT(('Data - population'!$B$2:$B$1000=$A25)*('Data - population'!$C$2:$C$1000=M$4)*('Data - population'!$D$2:$D$1000))</f>
        <v>2910232</v>
      </c>
      <c r="N25" s="42" cm="1">
        <f t="array" ref="N25">SUMPRODUCT(('Data - population'!$B$2:$B$1000=$A25)*('Data - population'!$C$2:$C$1000=N$4)*('Data - population'!$D$2:$D$1000))</f>
        <v>57424178</v>
      </c>
      <c r="O25" s="43">
        <f t="shared" si="4"/>
        <v>0</v>
      </c>
    </row>
    <row r="26" spans="1:15" ht="14.5" x14ac:dyDescent="0.35">
      <c r="A26" s="36" t="s">
        <v>6</v>
      </c>
      <c r="B26" s="39" cm="1">
        <f t="array" ref="B26">IF($B$3="Total fires",IF(OR(SUMPRODUCT(('Data - fires'!$A$2:$A$42460=B$4)*('Data - fires'!$B$2:$B$42460=$A26)*('Data - fires'!$D$2:$D$42460))=0,SUMPRODUCT(('Data - fires'!$A$2:$A$42460=B$4)*('Data - fires'!$B$2:$B$42460=$A26)*('Data - fires'!$D$2:$D$42460))=SUMPRODUCT(('Data - fires'!$A$2:$A$42460=B$4)*('Data - fires'!$B$2:$B$42460=$A26)*('Data - fires'!$C$2:$C$42460="Primary Fire")*('Data - fires'!$D$2:$D$42460))),"..",SUMPRODUCT(('Data - fires'!$A$2:$A$42460=B$4)*('Data - fires'!$B$2:$B$42460=$A26)*('Data - fires'!$D$2:$D$42460))),IF(SUMPRODUCT(('Data - fires'!$A$2:$A$42460=B$4)*('Data - fires'!$B$2:$B$42460=$A26)*('Data - fires'!$C$2:$C$42460="Primary Fire")*('Data - fires'!$D$2:$D$42460))=0,"..",SUMPRODUCT(('Data - fires'!$A$2:$A$42460=B$4)*('Data - fires'!$B$2:$B$42460=$A26)*('Data - fires'!$C$2:$C$42460="Primary Fire")*('Data - fires'!$D$2:$D$42460))))</f>
        <v>173455</v>
      </c>
      <c r="C26" s="39" cm="1">
        <f t="array" ref="C26">IF($B$3="Total fires",IF(OR(SUMPRODUCT(('Data - fires'!$A$2:$A$42460=C$4)*('Data - fires'!$B$2:$B$42460=$A26)*('Data - fires'!$D$2:$D$42460))=0,SUMPRODUCT(('Data - fires'!$A$2:$A$42460=C$4)*('Data - fires'!$B$2:$B$42460=$A26)*('Data - fires'!$D$2:$D$42460))=SUMPRODUCT(('Data - fires'!$A$2:$A$42460=C$4)*('Data - fires'!$B$2:$B$42460=$A26)*('Data - fires'!$C$2:$C$42460="Primary Fire")*('Data - fires'!$D$2:$D$42460))),"..",SUMPRODUCT(('Data - fires'!$A$2:$A$42460=C$4)*('Data - fires'!$B$2:$B$42460=$A26)*('Data - fires'!$D$2:$D$42460))),IF(SUMPRODUCT(('Data - fires'!$A$2:$A$42460=C$4)*('Data - fires'!$B$2:$B$42460=$A26)*('Data - fires'!$C$2:$C$42460="Primary Fire")*('Data - fires'!$D$2:$D$42460))=0,"..",SUMPRODUCT(('Data - fires'!$A$2:$A$42460=C$4)*('Data - fires'!$B$2:$B$42460=$A26)*('Data - fires'!$C$2:$C$42460="Primary Fire")*('Data - fires'!$D$2:$D$42460))))</f>
        <v>18207</v>
      </c>
      <c r="D26" s="39" cm="1">
        <f t="array" ref="D26">IF($B$3="Total fires",IF(OR(SUMPRODUCT(('Data - fires'!$A$2:$A$42460=D$4)*('Data - fires'!$B$2:$B$42460=$A26)*('Data - fires'!$D$2:$D$42460))=0,SUMPRODUCT(('Data - fires'!$A$2:$A$42460=D$4)*('Data - fires'!$B$2:$B$42460=$A26)*('Data - fires'!$D$2:$D$42460))=SUMPRODUCT(('Data - fires'!$A$2:$A$42460=D$4)*('Data - fires'!$B$2:$B$42460=$A26)*('Data - fires'!$C$2:$C$42460="Primary Fire")*('Data - fires'!$D$2:$D$42460))),"..",SUMPRODUCT(('Data - fires'!$A$2:$A$42460=D$4)*('Data - fires'!$B$2:$B$42460=$A26)*('Data - fires'!$D$2:$D$42460))),IF(SUMPRODUCT(('Data - fires'!$A$2:$A$42460=D$4)*('Data - fires'!$B$2:$B$42460=$A26)*('Data - fires'!$C$2:$C$42460="Primary Fire")*('Data - fires'!$D$2:$D$42460))=0,"..",SUMPRODUCT(('Data - fires'!$A$2:$A$42460=D$4)*('Data - fires'!$B$2:$B$42460=$A26)*('Data - fires'!$C$2:$C$42460="Primary Fire")*('Data - fires'!$D$2:$D$42460))))</f>
        <v>12030</v>
      </c>
      <c r="E26" s="39" cm="1">
        <f t="array" ref="E26">IF(SUMPRODUCT(('Data - fires'!$A$2:$A$42460=E$4)*('Data - fires'!$B$2:$B$42460=$A26)*('Data - fires'!$C$2:$C$42460=$B$3)*('Data - fires'!$D$2:$D$42460))=0,IF(OR(B26="..",C26="..",D26=".."),"..",B26+C26+D26),SUMPRODUCT(('Data - fires'!$A$2:$A$42460=E$4)*('Data - fires'!$B$2:$B$42460=$A26)*('Data - fires'!$C$2:$C$42460=$B$3)*('Data - fires'!$D$2:$D$42460)))</f>
        <v>203692</v>
      </c>
      <c r="F26" s="2">
        <f t="shared" si="0"/>
        <v>3491</v>
      </c>
      <c r="G26" s="2">
        <f t="shared" si="1"/>
        <v>3594</v>
      </c>
      <c r="H26" s="2">
        <f t="shared" si="2"/>
        <v>4116</v>
      </c>
      <c r="I26" s="2">
        <f t="shared" si="3"/>
        <v>3532</v>
      </c>
      <c r="K26" s="42" cm="1">
        <f t="array" ref="K26">SUMPRODUCT(('Data - population'!$B$2:$B$1000=$A26)*('Data - population'!$C$2:$C$1000=K$4)*('Data - population'!$D$2:$D$1000))</f>
        <v>49679267</v>
      </c>
      <c r="L26" s="42" cm="1">
        <f t="array" ref="L26">SUMPRODUCT(('Data - population'!$B$2:$B$1000=$A26)*('Data - population'!$C$2:$C$1000=L$4)*('Data - population'!$D$2:$D$1000))</f>
        <v>5066000</v>
      </c>
      <c r="M26" s="42" cm="1">
        <f t="array" ref="M26">SUMPRODUCT(('Data - population'!$B$2:$B$1000=$A26)*('Data - population'!$C$2:$C$1000=M$4)*('Data - population'!$D$2:$D$1000))</f>
        <v>2922876</v>
      </c>
      <c r="N26" s="42" cm="1">
        <f t="array" ref="N26">SUMPRODUCT(('Data - population'!$B$2:$B$1000=$A26)*('Data - population'!$C$2:$C$1000=N$4)*('Data - population'!$D$2:$D$1000))</f>
        <v>57668143</v>
      </c>
      <c r="O26" s="43">
        <f t="shared" si="4"/>
        <v>0</v>
      </c>
    </row>
    <row r="27" spans="1:15" ht="14.5" x14ac:dyDescent="0.35">
      <c r="A27" s="36" t="s">
        <v>7</v>
      </c>
      <c r="B27" s="39" cm="1">
        <f t="array" ref="B27">IF($B$3="Total fires",IF(OR(SUMPRODUCT(('Data - fires'!$A$2:$A$42460=B$4)*('Data - fires'!$B$2:$B$42460=$A27)*('Data - fires'!$D$2:$D$42460))=0,SUMPRODUCT(('Data - fires'!$A$2:$A$42460=B$4)*('Data - fires'!$B$2:$B$42460=$A27)*('Data - fires'!$D$2:$D$42460))=SUMPRODUCT(('Data - fires'!$A$2:$A$42460=B$4)*('Data - fires'!$B$2:$B$42460=$A27)*('Data - fires'!$C$2:$C$42460="Primary Fire")*('Data - fires'!$D$2:$D$42460))),"..",SUMPRODUCT(('Data - fires'!$A$2:$A$42460=B$4)*('Data - fires'!$B$2:$B$42460=$A27)*('Data - fires'!$D$2:$D$42460))),IF(SUMPRODUCT(('Data - fires'!$A$2:$A$42460=B$4)*('Data - fires'!$B$2:$B$42460=$A27)*('Data - fires'!$C$2:$C$42460="Primary Fire")*('Data - fires'!$D$2:$D$42460))=0,"..",SUMPRODUCT(('Data - fires'!$A$2:$A$42460=B$4)*('Data - fires'!$B$2:$B$42460=$A27)*('Data - fires'!$C$2:$C$42460="Primary Fire")*('Data - fires'!$D$2:$D$42460))))</f>
        <v>172384</v>
      </c>
      <c r="C27" s="39" cm="1">
        <f t="array" ref="C27">IF($B$3="Total fires",IF(OR(SUMPRODUCT(('Data - fires'!$A$2:$A$42460=C$4)*('Data - fires'!$B$2:$B$42460=$A27)*('Data - fires'!$D$2:$D$42460))=0,SUMPRODUCT(('Data - fires'!$A$2:$A$42460=C$4)*('Data - fires'!$B$2:$B$42460=$A27)*('Data - fires'!$D$2:$D$42460))=SUMPRODUCT(('Data - fires'!$A$2:$A$42460=C$4)*('Data - fires'!$B$2:$B$42460=$A27)*('Data - fires'!$C$2:$C$42460="Primary Fire")*('Data - fires'!$D$2:$D$42460))),"..",SUMPRODUCT(('Data - fires'!$A$2:$A$42460=C$4)*('Data - fires'!$B$2:$B$42460=$A27)*('Data - fires'!$D$2:$D$42460))),IF(SUMPRODUCT(('Data - fires'!$A$2:$A$42460=C$4)*('Data - fires'!$B$2:$B$42460=$A27)*('Data - fires'!$C$2:$C$42460="Primary Fire")*('Data - fires'!$D$2:$D$42460))=0,"..",SUMPRODUCT(('Data - fires'!$A$2:$A$42460=C$4)*('Data - fires'!$B$2:$B$42460=$A27)*('Data - fires'!$C$2:$C$42460="Primary Fire")*('Data - fires'!$D$2:$D$42460))))</f>
        <v>17688</v>
      </c>
      <c r="D27" s="39" cm="1">
        <f t="array" ref="D27">IF($B$3="Total fires",IF(OR(SUMPRODUCT(('Data - fires'!$A$2:$A$42460=D$4)*('Data - fires'!$B$2:$B$42460=$A27)*('Data - fires'!$D$2:$D$42460))=0,SUMPRODUCT(('Data - fires'!$A$2:$A$42460=D$4)*('Data - fires'!$B$2:$B$42460=$A27)*('Data - fires'!$D$2:$D$42460))=SUMPRODUCT(('Data - fires'!$A$2:$A$42460=D$4)*('Data - fires'!$B$2:$B$42460=$A27)*('Data - fires'!$C$2:$C$42460="Primary Fire")*('Data - fires'!$D$2:$D$42460))),"..",SUMPRODUCT(('Data - fires'!$A$2:$A$42460=D$4)*('Data - fires'!$B$2:$B$42460=$A27)*('Data - fires'!$D$2:$D$42460))),IF(SUMPRODUCT(('Data - fires'!$A$2:$A$42460=D$4)*('Data - fires'!$B$2:$B$42460=$A27)*('Data - fires'!$C$2:$C$42460="Primary Fire")*('Data - fires'!$D$2:$D$42460))=0,"..",SUMPRODUCT(('Data - fires'!$A$2:$A$42460=D$4)*('Data - fires'!$B$2:$B$42460=$A27)*('Data - fires'!$C$2:$C$42460="Primary Fire")*('Data - fires'!$D$2:$D$42460))))</f>
        <v>11802</v>
      </c>
      <c r="E27" s="39" cm="1">
        <f t="array" ref="E27">IF(SUMPRODUCT(('Data - fires'!$A$2:$A$42460=E$4)*('Data - fires'!$B$2:$B$42460=$A27)*('Data - fires'!$C$2:$C$42460=$B$3)*('Data - fires'!$D$2:$D$42460))=0,IF(OR(B27="..",C27="..",D27=".."),"..",B27+C27+D27),SUMPRODUCT(('Data - fires'!$A$2:$A$42460=E$4)*('Data - fires'!$B$2:$B$42460=$A27)*('Data - fires'!$C$2:$C$42460=$B$3)*('Data - fires'!$D$2:$D$42460)))</f>
        <v>201874</v>
      </c>
      <c r="F27" s="2">
        <f t="shared" si="0"/>
        <v>3453</v>
      </c>
      <c r="G27" s="2">
        <f t="shared" si="1"/>
        <v>3490</v>
      </c>
      <c r="H27" s="2">
        <f t="shared" si="2"/>
        <v>4017</v>
      </c>
      <c r="I27" s="2">
        <f t="shared" si="3"/>
        <v>3485</v>
      </c>
      <c r="K27" s="42" cm="1">
        <f t="array" ref="K27">SUMPRODUCT(('Data - population'!$B$2:$B$1000=$A27)*('Data - population'!$C$2:$C$1000=K$4)*('Data - population'!$D$2:$D$1000))</f>
        <v>49925517</v>
      </c>
      <c r="L27" s="42" cm="1">
        <f t="array" ref="L27">SUMPRODUCT(('Data - population'!$B$2:$B$1000=$A27)*('Data - population'!$C$2:$C$1000=L$4)*('Data - population'!$D$2:$D$1000))</f>
        <v>5068500</v>
      </c>
      <c r="M27" s="42" cm="1">
        <f t="array" ref="M27">SUMPRODUCT(('Data - population'!$B$2:$B$1000=$A27)*('Data - population'!$C$2:$C$1000=M$4)*('Data - population'!$D$2:$D$1000))</f>
        <v>2937721</v>
      </c>
      <c r="N27" s="42" cm="1">
        <f t="array" ref="N27">SUMPRODUCT(('Data - population'!$B$2:$B$1000=$A27)*('Data - population'!$C$2:$C$1000=N$4)*('Data - population'!$D$2:$D$1000))</f>
        <v>57931738</v>
      </c>
      <c r="O27" s="43">
        <f t="shared" ref="O27:O44" si="5">K27+L27+M27-N27</f>
        <v>0</v>
      </c>
    </row>
    <row r="28" spans="1:15" ht="14.5" x14ac:dyDescent="0.35">
      <c r="A28" s="36" t="s">
        <v>8</v>
      </c>
      <c r="B28" s="39" cm="1">
        <f t="array" ref="B28">IF($B$3="Total fires",IF(OR(SUMPRODUCT(('Data - fires'!$A$2:$A$42460=B$4)*('Data - fires'!$B$2:$B$42460=$A28)*('Data - fires'!$D$2:$D$42460))=0,SUMPRODUCT(('Data - fires'!$A$2:$A$42460=B$4)*('Data - fires'!$B$2:$B$42460=$A28)*('Data - fires'!$D$2:$D$42460))=SUMPRODUCT(('Data - fires'!$A$2:$A$42460=B$4)*('Data - fires'!$B$2:$B$42460=$A28)*('Data - fires'!$C$2:$C$42460="Primary Fire")*('Data - fires'!$D$2:$D$42460))),"..",SUMPRODUCT(('Data - fires'!$A$2:$A$42460=B$4)*('Data - fires'!$B$2:$B$42460=$A28)*('Data - fires'!$D$2:$D$42460))),IF(SUMPRODUCT(('Data - fires'!$A$2:$A$42460=B$4)*('Data - fires'!$B$2:$B$42460=$A28)*('Data - fires'!$C$2:$C$42460="Primary Fire")*('Data - fires'!$D$2:$D$42460))=0,"..",SUMPRODUCT(('Data - fires'!$A$2:$A$42460=B$4)*('Data - fires'!$B$2:$B$42460=$A28)*('Data - fires'!$C$2:$C$42460="Primary Fire")*('Data - fires'!$D$2:$D$42460))))</f>
        <v>147224</v>
      </c>
      <c r="C28" s="39" cm="1">
        <f t="array" ref="C28">IF($B$3="Total fires",IF(OR(SUMPRODUCT(('Data - fires'!$A$2:$A$42460=C$4)*('Data - fires'!$B$2:$B$42460=$A28)*('Data - fires'!$D$2:$D$42460))=0,SUMPRODUCT(('Data - fires'!$A$2:$A$42460=C$4)*('Data - fires'!$B$2:$B$42460=$A28)*('Data - fires'!$D$2:$D$42460))=SUMPRODUCT(('Data - fires'!$A$2:$A$42460=C$4)*('Data - fires'!$B$2:$B$42460=$A28)*('Data - fires'!$C$2:$C$42460="Primary Fire")*('Data - fires'!$D$2:$D$42460))),"..",SUMPRODUCT(('Data - fires'!$A$2:$A$42460=C$4)*('Data - fires'!$B$2:$B$42460=$A28)*('Data - fires'!$D$2:$D$42460))),IF(SUMPRODUCT(('Data - fires'!$A$2:$A$42460=C$4)*('Data - fires'!$B$2:$B$42460=$A28)*('Data - fires'!$C$2:$C$42460="Primary Fire")*('Data - fires'!$D$2:$D$42460))=0,"..",SUMPRODUCT(('Data - fires'!$A$2:$A$42460=C$4)*('Data - fires'!$B$2:$B$42460=$A28)*('Data - fires'!$C$2:$C$42460="Primary Fire")*('Data - fires'!$D$2:$D$42460))))</f>
        <v>15150</v>
      </c>
      <c r="D28" s="39" cm="1">
        <f t="array" ref="D28">IF($B$3="Total fires",IF(OR(SUMPRODUCT(('Data - fires'!$A$2:$A$42460=D$4)*('Data - fires'!$B$2:$B$42460=$A28)*('Data - fires'!$D$2:$D$42460))=0,SUMPRODUCT(('Data - fires'!$A$2:$A$42460=D$4)*('Data - fires'!$B$2:$B$42460=$A28)*('Data - fires'!$D$2:$D$42460))=SUMPRODUCT(('Data - fires'!$A$2:$A$42460=D$4)*('Data - fires'!$B$2:$B$42460=$A28)*('Data - fires'!$C$2:$C$42460="Primary Fire")*('Data - fires'!$D$2:$D$42460))),"..",SUMPRODUCT(('Data - fires'!$A$2:$A$42460=D$4)*('Data - fires'!$B$2:$B$42460=$A28)*('Data - fires'!$D$2:$D$42460))),IF(SUMPRODUCT(('Data - fires'!$A$2:$A$42460=D$4)*('Data - fires'!$B$2:$B$42460=$A28)*('Data - fires'!$C$2:$C$42460="Primary Fire")*('Data - fires'!$D$2:$D$42460))=0,"..",SUMPRODUCT(('Data - fires'!$A$2:$A$42460=D$4)*('Data - fires'!$B$2:$B$42460=$A28)*('Data - fires'!$C$2:$C$42460="Primary Fire")*('Data - fires'!$D$2:$D$42460))))</f>
        <v>9633</v>
      </c>
      <c r="E28" s="39" cm="1">
        <f t="array" ref="E28">IF(SUMPRODUCT(('Data - fires'!$A$2:$A$42460=E$4)*('Data - fires'!$B$2:$B$42460=$A28)*('Data - fires'!$C$2:$C$42460=$B$3)*('Data - fires'!$D$2:$D$42460))=0,IF(OR(B28="..",C28="..",D28=".."),"..",B28+C28+D28),SUMPRODUCT(('Data - fires'!$A$2:$A$42460=E$4)*('Data - fires'!$B$2:$B$42460=$A28)*('Data - fires'!$C$2:$C$42460=$B$3)*('Data - fires'!$D$2:$D$42460)))</f>
        <v>172007</v>
      </c>
      <c r="F28" s="2">
        <f t="shared" si="0"/>
        <v>2933</v>
      </c>
      <c r="G28" s="2">
        <f t="shared" si="1"/>
        <v>2980</v>
      </c>
      <c r="H28" s="2">
        <f t="shared" si="2"/>
        <v>3257</v>
      </c>
      <c r="I28" s="2">
        <f t="shared" si="3"/>
        <v>2954</v>
      </c>
      <c r="K28" s="42" cm="1">
        <f t="array" ref="K28">SUMPRODUCT(('Data - population'!$B$2:$B$1000=$A28)*('Data - population'!$C$2:$C$1000=K$4)*('Data - population'!$D$2:$D$1000))</f>
        <v>50194600</v>
      </c>
      <c r="L28" s="42" cm="1">
        <f t="array" ref="L28">SUMPRODUCT(('Data - population'!$B$2:$B$1000=$A28)*('Data - population'!$C$2:$C$1000=L$4)*('Data - population'!$D$2:$D$1000))</f>
        <v>5084300</v>
      </c>
      <c r="M28" s="42" cm="1">
        <f t="array" ref="M28">SUMPRODUCT(('Data - population'!$B$2:$B$1000=$A28)*('Data - population'!$C$2:$C$1000=M$4)*('Data - population'!$D$2:$D$1000))</f>
        <v>2957422</v>
      </c>
      <c r="N28" s="42" cm="1">
        <f t="array" ref="N28">SUMPRODUCT(('Data - population'!$B$2:$B$1000=$A28)*('Data - population'!$C$2:$C$1000=N$4)*('Data - population'!$D$2:$D$1000))</f>
        <v>58236322</v>
      </c>
      <c r="O28" s="43">
        <f t="shared" si="5"/>
        <v>0</v>
      </c>
    </row>
    <row r="29" spans="1:15" ht="14.5" x14ac:dyDescent="0.35">
      <c r="A29" s="36" t="s">
        <v>9</v>
      </c>
      <c r="B29" s="39" cm="1">
        <f t="array" ref="B29">IF($B$3="Total fires",IF(OR(SUMPRODUCT(('Data - fires'!$A$2:$A$42460=B$4)*('Data - fires'!$B$2:$B$42460=$A29)*('Data - fires'!$D$2:$D$42460))=0,SUMPRODUCT(('Data - fires'!$A$2:$A$42460=B$4)*('Data - fires'!$B$2:$B$42460=$A29)*('Data - fires'!$D$2:$D$42460))=SUMPRODUCT(('Data - fires'!$A$2:$A$42460=B$4)*('Data - fires'!$B$2:$B$42460=$A29)*('Data - fires'!$C$2:$C$42460="Primary Fire")*('Data - fires'!$D$2:$D$42460))),"..",SUMPRODUCT(('Data - fires'!$A$2:$A$42460=B$4)*('Data - fires'!$B$2:$B$42460=$A29)*('Data - fires'!$D$2:$D$42460))),IF(SUMPRODUCT(('Data - fires'!$A$2:$A$42460=B$4)*('Data - fires'!$B$2:$B$42460=$A29)*('Data - fires'!$C$2:$C$42460="Primary Fire")*('Data - fires'!$D$2:$D$42460))=0,"..",SUMPRODUCT(('Data - fires'!$A$2:$A$42460=B$4)*('Data - fires'!$B$2:$B$42460=$A29)*('Data - fires'!$C$2:$C$42460="Primary Fire")*('Data - fires'!$D$2:$D$42460))))</f>
        <v>137726</v>
      </c>
      <c r="C29" s="39" cm="1">
        <f t="array" ref="C29">IF($B$3="Total fires",IF(OR(SUMPRODUCT(('Data - fires'!$A$2:$A$42460=C$4)*('Data - fires'!$B$2:$B$42460=$A29)*('Data - fires'!$D$2:$D$42460))=0,SUMPRODUCT(('Data - fires'!$A$2:$A$42460=C$4)*('Data - fires'!$B$2:$B$42460=$A29)*('Data - fires'!$D$2:$D$42460))=SUMPRODUCT(('Data - fires'!$A$2:$A$42460=C$4)*('Data - fires'!$B$2:$B$42460=$A29)*('Data - fires'!$C$2:$C$42460="Primary Fire")*('Data - fires'!$D$2:$D$42460))),"..",SUMPRODUCT(('Data - fires'!$A$2:$A$42460=C$4)*('Data - fires'!$B$2:$B$42460=$A29)*('Data - fires'!$D$2:$D$42460))),IF(SUMPRODUCT(('Data - fires'!$A$2:$A$42460=C$4)*('Data - fires'!$B$2:$B$42460=$A29)*('Data - fires'!$C$2:$C$42460="Primary Fire")*('Data - fires'!$D$2:$D$42460))=0,"..",SUMPRODUCT(('Data - fires'!$A$2:$A$42460=C$4)*('Data - fires'!$B$2:$B$42460=$A29)*('Data - fires'!$C$2:$C$42460="Primary Fire")*('Data - fires'!$D$2:$D$42460))))</f>
        <v>15125</v>
      </c>
      <c r="D29" s="39" cm="1">
        <f t="array" ref="D29">IF($B$3="Total fires",IF(OR(SUMPRODUCT(('Data - fires'!$A$2:$A$42460=D$4)*('Data - fires'!$B$2:$B$42460=$A29)*('Data - fires'!$D$2:$D$42460))=0,SUMPRODUCT(('Data - fires'!$A$2:$A$42460=D$4)*('Data - fires'!$B$2:$B$42460=$A29)*('Data - fires'!$D$2:$D$42460))=SUMPRODUCT(('Data - fires'!$A$2:$A$42460=D$4)*('Data - fires'!$B$2:$B$42460=$A29)*('Data - fires'!$C$2:$C$42460="Primary Fire")*('Data - fires'!$D$2:$D$42460))),"..",SUMPRODUCT(('Data - fires'!$A$2:$A$42460=D$4)*('Data - fires'!$B$2:$B$42460=$A29)*('Data - fires'!$D$2:$D$42460))),IF(SUMPRODUCT(('Data - fires'!$A$2:$A$42460=D$4)*('Data - fires'!$B$2:$B$42460=$A29)*('Data - fires'!$C$2:$C$42460="Primary Fire")*('Data - fires'!$D$2:$D$42460))=0,"..",SUMPRODUCT(('Data - fires'!$A$2:$A$42460=D$4)*('Data - fires'!$B$2:$B$42460=$A29)*('Data - fires'!$C$2:$C$42460="Primary Fire")*('Data - fires'!$D$2:$D$42460))))</f>
        <v>9017</v>
      </c>
      <c r="E29" s="39" cm="1">
        <f t="array" ref="E29">IF(SUMPRODUCT(('Data - fires'!$A$2:$A$42460=E$4)*('Data - fires'!$B$2:$B$42460=$A29)*('Data - fires'!$C$2:$C$42460=$B$3)*('Data - fires'!$D$2:$D$42460))=0,IF(OR(B29="..",C29="..",D29=".."),"..",B29+C29+D29),SUMPRODUCT(('Data - fires'!$A$2:$A$42460=E$4)*('Data - fires'!$B$2:$B$42460=$A29)*('Data - fires'!$C$2:$C$42460=$B$3)*('Data - fires'!$D$2:$D$42460)))</f>
        <v>161868</v>
      </c>
      <c r="F29" s="2">
        <f t="shared" si="0"/>
        <v>2722</v>
      </c>
      <c r="G29" s="2">
        <f t="shared" si="1"/>
        <v>2960</v>
      </c>
      <c r="H29" s="2">
        <f t="shared" si="2"/>
        <v>3037</v>
      </c>
      <c r="I29" s="2">
        <f t="shared" si="3"/>
        <v>2758</v>
      </c>
      <c r="K29" s="42" cm="1">
        <f t="array" ref="K29">SUMPRODUCT(('Data - population'!$B$2:$B$1000=$A29)*('Data - population'!$C$2:$C$1000=K$4)*('Data - population'!$D$2:$D$1000))</f>
        <v>50606034</v>
      </c>
      <c r="L29" s="42" cm="1">
        <f t="array" ref="L29">SUMPRODUCT(('Data - population'!$B$2:$B$1000=$A29)*('Data - population'!$C$2:$C$1000=L$4)*('Data - population'!$D$2:$D$1000))</f>
        <v>5110200</v>
      </c>
      <c r="M29" s="42" cm="1">
        <f t="array" ref="M29">SUMPRODUCT(('Data - population'!$B$2:$B$1000=$A29)*('Data - population'!$C$2:$C$1000=M$4)*('Data - population'!$D$2:$D$1000))</f>
        <v>2969309</v>
      </c>
      <c r="N29" s="42" cm="1">
        <f t="array" ref="N29">SUMPRODUCT(('Data - population'!$B$2:$B$1000=$A29)*('Data - population'!$C$2:$C$1000=N$4)*('Data - population'!$D$2:$D$1000))</f>
        <v>58685543</v>
      </c>
      <c r="O29" s="43">
        <f t="shared" si="5"/>
        <v>0</v>
      </c>
    </row>
    <row r="30" spans="1:15" ht="14.5" x14ac:dyDescent="0.35">
      <c r="A30" s="36" t="s">
        <v>10</v>
      </c>
      <c r="B30" s="39" cm="1">
        <f t="array" ref="B30">IF($B$3="Total fires",IF(OR(SUMPRODUCT(('Data - fires'!$A$2:$A$42460=B$4)*('Data - fires'!$B$2:$B$42460=$A30)*('Data - fires'!$D$2:$D$42460))=0,SUMPRODUCT(('Data - fires'!$A$2:$A$42460=B$4)*('Data - fires'!$B$2:$B$42460=$A30)*('Data - fires'!$D$2:$D$42460))=SUMPRODUCT(('Data - fires'!$A$2:$A$42460=B$4)*('Data - fires'!$B$2:$B$42460=$A30)*('Data - fires'!$C$2:$C$42460="Primary Fire")*('Data - fires'!$D$2:$D$42460))),"..",SUMPRODUCT(('Data - fires'!$A$2:$A$42460=B$4)*('Data - fires'!$B$2:$B$42460=$A30)*('Data - fires'!$D$2:$D$42460))),IF(SUMPRODUCT(('Data - fires'!$A$2:$A$42460=B$4)*('Data - fires'!$B$2:$B$42460=$A30)*('Data - fires'!$C$2:$C$42460="Primary Fire")*('Data - fires'!$D$2:$D$42460))=0,"..",SUMPRODUCT(('Data - fires'!$A$2:$A$42460=B$4)*('Data - fires'!$B$2:$B$42460=$A30)*('Data - fires'!$C$2:$C$42460="Primary Fire")*('Data - fires'!$D$2:$D$42460))))</f>
        <v>129134</v>
      </c>
      <c r="C30" s="39" cm="1">
        <f t="array" ref="C30">IF($B$3="Total fires",IF(OR(SUMPRODUCT(('Data - fires'!$A$2:$A$42460=C$4)*('Data - fires'!$B$2:$B$42460=$A30)*('Data - fires'!$D$2:$D$42460))=0,SUMPRODUCT(('Data - fires'!$A$2:$A$42460=C$4)*('Data - fires'!$B$2:$B$42460=$A30)*('Data - fires'!$D$2:$D$42460))=SUMPRODUCT(('Data - fires'!$A$2:$A$42460=C$4)*('Data - fires'!$B$2:$B$42460=$A30)*('Data - fires'!$C$2:$C$42460="Primary Fire")*('Data - fires'!$D$2:$D$42460))),"..",SUMPRODUCT(('Data - fires'!$A$2:$A$42460=C$4)*('Data - fires'!$B$2:$B$42460=$A30)*('Data - fires'!$D$2:$D$42460))),IF(SUMPRODUCT(('Data - fires'!$A$2:$A$42460=C$4)*('Data - fires'!$B$2:$B$42460=$A30)*('Data - fires'!$C$2:$C$42460="Primary Fire")*('Data - fires'!$D$2:$D$42460))=0,"..",SUMPRODUCT(('Data - fires'!$A$2:$A$42460=C$4)*('Data - fires'!$B$2:$B$42460=$A30)*('Data - fires'!$C$2:$C$42460="Primary Fire")*('Data - fires'!$D$2:$D$42460))))</f>
        <v>14758</v>
      </c>
      <c r="D30" s="39" cm="1">
        <f t="array" ref="D30">IF($B$3="Total fires",IF(OR(SUMPRODUCT(('Data - fires'!$A$2:$A$42460=D$4)*('Data - fires'!$B$2:$B$42460=$A30)*('Data - fires'!$D$2:$D$42460))=0,SUMPRODUCT(('Data - fires'!$A$2:$A$42460=D$4)*('Data - fires'!$B$2:$B$42460=$A30)*('Data - fires'!$D$2:$D$42460))=SUMPRODUCT(('Data - fires'!$A$2:$A$42460=D$4)*('Data - fires'!$B$2:$B$42460=$A30)*('Data - fires'!$C$2:$C$42460="Primary Fire")*('Data - fires'!$D$2:$D$42460))),"..",SUMPRODUCT(('Data - fires'!$A$2:$A$42460=D$4)*('Data - fires'!$B$2:$B$42460=$A30)*('Data - fires'!$D$2:$D$42460))),IF(SUMPRODUCT(('Data - fires'!$A$2:$A$42460=D$4)*('Data - fires'!$B$2:$B$42460=$A30)*('Data - fires'!$C$2:$C$42460="Primary Fire")*('Data - fires'!$D$2:$D$42460))=0,"..",SUMPRODUCT(('Data - fires'!$A$2:$A$42460=D$4)*('Data - fires'!$B$2:$B$42460=$A30)*('Data - fires'!$C$2:$C$42460="Primary Fire")*('Data - fires'!$D$2:$D$42460))))</f>
        <v>8587</v>
      </c>
      <c r="E30" s="39" cm="1">
        <f t="array" ref="E30">IF(SUMPRODUCT(('Data - fires'!$A$2:$A$42460=E$4)*('Data - fires'!$B$2:$B$42460=$A30)*('Data - fires'!$C$2:$C$42460=$B$3)*('Data - fires'!$D$2:$D$42460))=0,IF(OR(B30="..",C30="..",D30=".."),"..",B30+C30+D30),SUMPRODUCT(('Data - fires'!$A$2:$A$42460=E$4)*('Data - fires'!$B$2:$B$42460=$A30)*('Data - fires'!$C$2:$C$42460=$B$3)*('Data - fires'!$D$2:$D$42460)))</f>
        <v>152479</v>
      </c>
      <c r="F30" s="2">
        <f t="shared" si="0"/>
        <v>2534</v>
      </c>
      <c r="G30" s="2">
        <f t="shared" si="1"/>
        <v>2875</v>
      </c>
      <c r="H30" s="2">
        <f t="shared" si="2"/>
        <v>2876</v>
      </c>
      <c r="I30" s="2">
        <f t="shared" si="3"/>
        <v>2581</v>
      </c>
      <c r="K30" s="42" cm="1">
        <f t="array" ref="K30">SUMPRODUCT(('Data - population'!$B$2:$B$1000=$A30)*('Data - population'!$C$2:$C$1000=K$4)*('Data - population'!$D$2:$D$1000))</f>
        <v>50965186</v>
      </c>
      <c r="L30" s="42" cm="1">
        <f t="array" ref="L30">SUMPRODUCT(('Data - population'!$B$2:$B$1000=$A30)*('Data - population'!$C$2:$C$1000=L$4)*('Data - population'!$D$2:$D$1000))</f>
        <v>5133100</v>
      </c>
      <c r="M30" s="42" cm="1">
        <f t="array" ref="M30">SUMPRODUCT(('Data - population'!$B$2:$B$1000=$A30)*('Data - population'!$C$2:$C$1000=M$4)*('Data - population'!$D$2:$D$1000))</f>
        <v>2985668</v>
      </c>
      <c r="N30" s="42" cm="1">
        <f t="array" ref="N30">SUMPRODUCT(('Data - population'!$B$2:$B$1000=$A30)*('Data - population'!$C$2:$C$1000=N$4)*('Data - population'!$D$2:$D$1000))</f>
        <v>59083954</v>
      </c>
      <c r="O30" s="43">
        <f t="shared" si="5"/>
        <v>0</v>
      </c>
    </row>
    <row r="31" spans="1:15" ht="14.5" x14ac:dyDescent="0.35">
      <c r="A31" s="36" t="s">
        <v>11</v>
      </c>
      <c r="B31" s="39" cm="1">
        <f t="array" ref="B31">IF($B$3="Total fires",IF(OR(SUMPRODUCT(('Data - fires'!$A$2:$A$42460=B$4)*('Data - fires'!$B$2:$B$42460=$A31)*('Data - fires'!$D$2:$D$42460))=0,SUMPRODUCT(('Data - fires'!$A$2:$A$42460=B$4)*('Data - fires'!$B$2:$B$42460=$A31)*('Data - fires'!$D$2:$D$42460))=SUMPRODUCT(('Data - fires'!$A$2:$A$42460=B$4)*('Data - fires'!$B$2:$B$42460=$A31)*('Data - fires'!$C$2:$C$42460="Primary Fire")*('Data - fires'!$D$2:$D$42460))),"..",SUMPRODUCT(('Data - fires'!$A$2:$A$42460=B$4)*('Data - fires'!$B$2:$B$42460=$A31)*('Data - fires'!$D$2:$D$42460))),IF(SUMPRODUCT(('Data - fires'!$A$2:$A$42460=B$4)*('Data - fires'!$B$2:$B$42460=$A31)*('Data - fires'!$C$2:$C$42460="Primary Fire")*('Data - fires'!$D$2:$D$42460))=0,"..",SUMPRODUCT(('Data - fires'!$A$2:$A$42460=B$4)*('Data - fires'!$B$2:$B$42460=$A31)*('Data - fires'!$C$2:$C$42460="Primary Fire")*('Data - fires'!$D$2:$D$42460))))</f>
        <v>115271</v>
      </c>
      <c r="C31" s="39" cm="1">
        <f t="array" ref="C31">IF($B$3="Total fires",IF(OR(SUMPRODUCT(('Data - fires'!$A$2:$A$42460=C$4)*('Data - fires'!$B$2:$B$42460=$A31)*('Data - fires'!$D$2:$D$42460))=0,SUMPRODUCT(('Data - fires'!$A$2:$A$42460=C$4)*('Data - fires'!$B$2:$B$42460=$A31)*('Data - fires'!$D$2:$D$42460))=SUMPRODUCT(('Data - fires'!$A$2:$A$42460=C$4)*('Data - fires'!$B$2:$B$42460=$A31)*('Data - fires'!$C$2:$C$42460="Primary Fire")*('Data - fires'!$D$2:$D$42460))),"..",SUMPRODUCT(('Data - fires'!$A$2:$A$42460=C$4)*('Data - fires'!$B$2:$B$42460=$A31)*('Data - fires'!$D$2:$D$42460))),IF(SUMPRODUCT(('Data - fires'!$A$2:$A$42460=C$4)*('Data - fires'!$B$2:$B$42460=$A31)*('Data - fires'!$C$2:$C$42460="Primary Fire")*('Data - fires'!$D$2:$D$42460))=0,"..",SUMPRODUCT(('Data - fires'!$A$2:$A$42460=C$4)*('Data - fires'!$B$2:$B$42460=$A31)*('Data - fires'!$C$2:$C$42460="Primary Fire")*('Data - fires'!$D$2:$D$42460))))</f>
        <v>13618</v>
      </c>
      <c r="D31" s="39" cm="1">
        <f t="array" ref="D31">IF($B$3="Total fires",IF(OR(SUMPRODUCT(('Data - fires'!$A$2:$A$42460=D$4)*('Data - fires'!$B$2:$B$42460=$A31)*('Data - fires'!$D$2:$D$42460))=0,SUMPRODUCT(('Data - fires'!$A$2:$A$42460=D$4)*('Data - fires'!$B$2:$B$42460=$A31)*('Data - fires'!$D$2:$D$42460))=SUMPRODUCT(('Data - fires'!$A$2:$A$42460=D$4)*('Data - fires'!$B$2:$B$42460=$A31)*('Data - fires'!$C$2:$C$42460="Primary Fire")*('Data - fires'!$D$2:$D$42460))),"..",SUMPRODUCT(('Data - fires'!$A$2:$A$42460=D$4)*('Data - fires'!$B$2:$B$42460=$A31)*('Data - fires'!$D$2:$D$42460))),IF(SUMPRODUCT(('Data - fires'!$A$2:$A$42460=D$4)*('Data - fires'!$B$2:$B$42460=$A31)*('Data - fires'!$C$2:$C$42460="Primary Fire")*('Data - fires'!$D$2:$D$42460))=0,"..",SUMPRODUCT(('Data - fires'!$A$2:$A$42460=D$4)*('Data - fires'!$B$2:$B$42460=$A31)*('Data - fires'!$C$2:$C$42460="Primary Fire")*('Data - fires'!$D$2:$D$42460))))</f>
        <v>7689</v>
      </c>
      <c r="E31" s="39" cm="1">
        <f t="array" ref="E31">IF(SUMPRODUCT(('Data - fires'!$A$2:$A$42460=E$4)*('Data - fires'!$B$2:$B$42460=$A31)*('Data - fires'!$C$2:$C$42460=$B$3)*('Data - fires'!$D$2:$D$42460))=0,IF(OR(B31="..",C31="..",D31=".."),"..",B31+C31+D31),SUMPRODUCT(('Data - fires'!$A$2:$A$42460=E$4)*('Data - fires'!$B$2:$B$42460=$A31)*('Data - fires'!$C$2:$C$42460=$B$3)*('Data - fires'!$D$2:$D$42460)))</f>
        <v>136578</v>
      </c>
      <c r="F31" s="2">
        <f t="shared" si="0"/>
        <v>2243</v>
      </c>
      <c r="G31" s="2">
        <f t="shared" si="1"/>
        <v>2634</v>
      </c>
      <c r="H31" s="2">
        <f t="shared" si="2"/>
        <v>2558</v>
      </c>
      <c r="I31" s="2">
        <f t="shared" si="3"/>
        <v>2293</v>
      </c>
      <c r="K31" s="42" cm="1">
        <f t="array" ref="K31">SUMPRODUCT(('Data - population'!$B$2:$B$1000=$A31)*('Data - population'!$C$2:$C$1000=K$4)*('Data - population'!$D$2:$D$1000))</f>
        <v>51381093</v>
      </c>
      <c r="L31" s="42" cm="1">
        <f t="array" ref="L31">SUMPRODUCT(('Data - population'!$B$2:$B$1000=$A31)*('Data - population'!$C$2:$C$1000=L$4)*('Data - population'!$D$2:$D$1000))</f>
        <v>5170000</v>
      </c>
      <c r="M31" s="42" cm="1">
        <f t="array" ref="M31">SUMPRODUCT(('Data - population'!$B$2:$B$1000=$A31)*('Data - population'!$C$2:$C$1000=M$4)*('Data - population'!$D$2:$D$1000))</f>
        <v>3006299</v>
      </c>
      <c r="N31" s="42" cm="1">
        <f t="array" ref="N31">SUMPRODUCT(('Data - population'!$B$2:$B$1000=$A31)*('Data - population'!$C$2:$C$1000=N$4)*('Data - population'!$D$2:$D$1000))</f>
        <v>59557392</v>
      </c>
      <c r="O31" s="43">
        <f t="shared" si="5"/>
        <v>0</v>
      </c>
    </row>
    <row r="32" spans="1:15" ht="14.5" x14ac:dyDescent="0.35">
      <c r="A32" s="36" t="s">
        <v>12</v>
      </c>
      <c r="B32" s="39" cm="1">
        <f t="array" ref="B32">IF($B$3="Total fires",IF(OR(SUMPRODUCT(('Data - fires'!$A$2:$A$42460=B$4)*('Data - fires'!$B$2:$B$42460=$A32)*('Data - fires'!$D$2:$D$42460))=0,SUMPRODUCT(('Data - fires'!$A$2:$A$42460=B$4)*('Data - fires'!$B$2:$B$42460=$A32)*('Data - fires'!$D$2:$D$42460))=SUMPRODUCT(('Data - fires'!$A$2:$A$42460=B$4)*('Data - fires'!$B$2:$B$42460=$A32)*('Data - fires'!$C$2:$C$42460="Primary Fire")*('Data - fires'!$D$2:$D$42460))),"..",SUMPRODUCT(('Data - fires'!$A$2:$A$42460=B$4)*('Data - fires'!$B$2:$B$42460=$A32)*('Data - fires'!$D$2:$D$42460))),IF(SUMPRODUCT(('Data - fires'!$A$2:$A$42460=B$4)*('Data - fires'!$B$2:$B$42460=$A32)*('Data - fires'!$C$2:$C$42460="Primary Fire")*('Data - fires'!$D$2:$D$42460))=0,"..",SUMPRODUCT(('Data - fires'!$A$2:$A$42460=B$4)*('Data - fires'!$B$2:$B$42460=$A32)*('Data - fires'!$C$2:$C$42460="Primary Fire")*('Data - fires'!$D$2:$D$42460))))</f>
        <v>104348</v>
      </c>
      <c r="C32" s="39" cm="1">
        <f t="array" ref="C32">IF($B$3="Total fires",IF(OR(SUMPRODUCT(('Data - fires'!$A$2:$A$42460=C$4)*('Data - fires'!$B$2:$B$42460=$A32)*('Data - fires'!$D$2:$D$42460))=0,SUMPRODUCT(('Data - fires'!$A$2:$A$42460=C$4)*('Data - fires'!$B$2:$B$42460=$A32)*('Data - fires'!$D$2:$D$42460))=SUMPRODUCT(('Data - fires'!$A$2:$A$42460=C$4)*('Data - fires'!$B$2:$B$42460=$A32)*('Data - fires'!$C$2:$C$42460="Primary Fire")*('Data - fires'!$D$2:$D$42460))),"..",SUMPRODUCT(('Data - fires'!$A$2:$A$42460=C$4)*('Data - fires'!$B$2:$B$42460=$A32)*('Data - fires'!$D$2:$D$42460))),IF(SUMPRODUCT(('Data - fires'!$A$2:$A$42460=C$4)*('Data - fires'!$B$2:$B$42460=$A32)*('Data - fires'!$C$2:$C$42460="Primary Fire")*('Data - fires'!$D$2:$D$42460))=0,"..",SUMPRODUCT(('Data - fires'!$A$2:$A$42460=C$4)*('Data - fires'!$B$2:$B$42460=$A32)*('Data - fires'!$C$2:$C$42460="Primary Fire")*('Data - fires'!$D$2:$D$42460))))</f>
        <v>13174</v>
      </c>
      <c r="D32" s="39" cm="1">
        <f t="array" ref="D32">IF($B$3="Total fires",IF(OR(SUMPRODUCT(('Data - fires'!$A$2:$A$42460=D$4)*('Data - fires'!$B$2:$B$42460=$A32)*('Data - fires'!$D$2:$D$42460))=0,SUMPRODUCT(('Data - fires'!$A$2:$A$42460=D$4)*('Data - fires'!$B$2:$B$42460=$A32)*('Data - fires'!$D$2:$D$42460))=SUMPRODUCT(('Data - fires'!$A$2:$A$42460=D$4)*('Data - fires'!$B$2:$B$42460=$A32)*('Data - fires'!$C$2:$C$42460="Primary Fire")*('Data - fires'!$D$2:$D$42460))),"..",SUMPRODUCT(('Data - fires'!$A$2:$A$42460=D$4)*('Data - fires'!$B$2:$B$42460=$A32)*('Data - fires'!$D$2:$D$42460))),IF(SUMPRODUCT(('Data - fires'!$A$2:$A$42460=D$4)*('Data - fires'!$B$2:$B$42460=$A32)*('Data - fires'!$C$2:$C$42460="Primary Fire")*('Data - fires'!$D$2:$D$42460))=0,"..",SUMPRODUCT(('Data - fires'!$A$2:$A$42460=D$4)*('Data - fires'!$B$2:$B$42460=$A32)*('Data - fires'!$C$2:$C$42460="Primary Fire")*('Data - fires'!$D$2:$D$42460))))</f>
        <v>6985</v>
      </c>
      <c r="E32" s="39" cm="1">
        <f t="array" ref="E32">IF(SUMPRODUCT(('Data - fires'!$A$2:$A$42460=E$4)*('Data - fires'!$B$2:$B$42460=$A32)*('Data - fires'!$C$2:$C$42460=$B$3)*('Data - fires'!$D$2:$D$42460))=0,IF(OR(B32="..",C32="..",D32=".."),"..",B32+C32+D32),SUMPRODUCT(('Data - fires'!$A$2:$A$42460=E$4)*('Data - fires'!$B$2:$B$42460=$A32)*('Data - fires'!$C$2:$C$42460=$B$3)*('Data - fires'!$D$2:$D$42460)))</f>
        <v>124507</v>
      </c>
      <c r="F32" s="2">
        <f t="shared" si="0"/>
        <v>2014</v>
      </c>
      <c r="G32" s="2">
        <f t="shared" si="1"/>
        <v>2532</v>
      </c>
      <c r="H32" s="2">
        <f t="shared" si="2"/>
        <v>2308</v>
      </c>
      <c r="I32" s="2">
        <f t="shared" si="3"/>
        <v>2074</v>
      </c>
      <c r="K32" s="42" cm="1">
        <f t="array" ref="K32">SUMPRODUCT(('Data - population'!$B$2:$B$1000=$A32)*('Data - population'!$C$2:$C$1000=K$4)*('Data - population'!$D$2:$D$1000))</f>
        <v>51815853</v>
      </c>
      <c r="L32" s="42" cm="1">
        <f t="array" ref="L32">SUMPRODUCT(('Data - population'!$B$2:$B$1000=$A32)*('Data - population'!$C$2:$C$1000=L$4)*('Data - population'!$D$2:$D$1000))</f>
        <v>5202900</v>
      </c>
      <c r="M32" s="42" cm="1">
        <f t="array" ref="M32">SUMPRODUCT(('Data - population'!$B$2:$B$1000=$A32)*('Data - population'!$C$2:$C$1000=M$4)*('Data - population'!$D$2:$D$1000))</f>
        <v>3025867</v>
      </c>
      <c r="N32" s="42" cm="1">
        <f t="array" ref="N32">SUMPRODUCT(('Data - population'!$B$2:$B$1000=$A32)*('Data - population'!$C$2:$C$1000=N$4)*('Data - population'!$D$2:$D$1000))</f>
        <v>60044620</v>
      </c>
      <c r="O32" s="43">
        <f t="shared" si="5"/>
        <v>0</v>
      </c>
    </row>
    <row r="33" spans="1:15" ht="14.5" x14ac:dyDescent="0.35">
      <c r="A33" s="36" t="s">
        <v>13</v>
      </c>
      <c r="B33" s="39" cm="1">
        <f t="array" ref="B33">IF($B$3="Total fires",IF(OR(SUMPRODUCT(('Data - fires'!$A$2:$A$42460=B$4)*('Data - fires'!$B$2:$B$42460=$A33)*('Data - fires'!$D$2:$D$42460))=0,SUMPRODUCT(('Data - fires'!$A$2:$A$42460=B$4)*('Data - fires'!$B$2:$B$42460=$A33)*('Data - fires'!$D$2:$D$42460))=SUMPRODUCT(('Data - fires'!$A$2:$A$42460=B$4)*('Data - fires'!$B$2:$B$42460=$A33)*('Data - fires'!$C$2:$C$42460="Primary Fire")*('Data - fires'!$D$2:$D$42460))),"..",SUMPRODUCT(('Data - fires'!$A$2:$A$42460=B$4)*('Data - fires'!$B$2:$B$42460=$A33)*('Data - fires'!$D$2:$D$42460))),IF(SUMPRODUCT(('Data - fires'!$A$2:$A$42460=B$4)*('Data - fires'!$B$2:$B$42460=$A33)*('Data - fires'!$C$2:$C$42460="Primary Fire")*('Data - fires'!$D$2:$D$42460))=0,"..",SUMPRODUCT(('Data - fires'!$A$2:$A$42460=B$4)*('Data - fires'!$B$2:$B$42460=$A33)*('Data - fires'!$C$2:$C$42460="Primary Fire")*('Data - fires'!$D$2:$D$42460))))</f>
        <v>101159</v>
      </c>
      <c r="C33" s="39" cm="1">
        <f t="array" ref="C33">IF($B$3="Total fires",IF(OR(SUMPRODUCT(('Data - fires'!$A$2:$A$42460=C$4)*('Data - fires'!$B$2:$B$42460=$A33)*('Data - fires'!$D$2:$D$42460))=0,SUMPRODUCT(('Data - fires'!$A$2:$A$42460=C$4)*('Data - fires'!$B$2:$B$42460=$A33)*('Data - fires'!$D$2:$D$42460))=SUMPRODUCT(('Data - fires'!$A$2:$A$42460=C$4)*('Data - fires'!$B$2:$B$42460=$A33)*('Data - fires'!$C$2:$C$42460="Primary Fire")*('Data - fires'!$D$2:$D$42460))),"..",SUMPRODUCT(('Data - fires'!$A$2:$A$42460=C$4)*('Data - fires'!$B$2:$B$42460=$A33)*('Data - fires'!$D$2:$D$42460))),IF(SUMPRODUCT(('Data - fires'!$A$2:$A$42460=C$4)*('Data - fires'!$B$2:$B$42460=$A33)*('Data - fires'!$C$2:$C$42460="Primary Fire")*('Data - fires'!$D$2:$D$42460))=0,"..",SUMPRODUCT(('Data - fires'!$A$2:$A$42460=C$4)*('Data - fires'!$B$2:$B$42460=$A33)*('Data - fires'!$C$2:$C$42460="Primary Fire")*('Data - fires'!$D$2:$D$42460))))</f>
        <v>13992</v>
      </c>
      <c r="D33" s="39" cm="1">
        <f t="array" ref="D33">IF($B$3="Total fires",IF(OR(SUMPRODUCT(('Data - fires'!$A$2:$A$42460=D$4)*('Data - fires'!$B$2:$B$42460=$A33)*('Data - fires'!$D$2:$D$42460))=0,SUMPRODUCT(('Data - fires'!$A$2:$A$42460=D$4)*('Data - fires'!$B$2:$B$42460=$A33)*('Data - fires'!$D$2:$D$42460))=SUMPRODUCT(('Data - fires'!$A$2:$A$42460=D$4)*('Data - fires'!$B$2:$B$42460=$A33)*('Data - fires'!$C$2:$C$42460="Primary Fire")*('Data - fires'!$D$2:$D$42460))),"..",SUMPRODUCT(('Data - fires'!$A$2:$A$42460=D$4)*('Data - fires'!$B$2:$B$42460=$A33)*('Data - fires'!$D$2:$D$42460))),IF(SUMPRODUCT(('Data - fires'!$A$2:$A$42460=D$4)*('Data - fires'!$B$2:$B$42460=$A33)*('Data - fires'!$C$2:$C$42460="Primary Fire")*('Data - fires'!$D$2:$D$42460))=0,"..",SUMPRODUCT(('Data - fires'!$A$2:$A$42460=D$4)*('Data - fires'!$B$2:$B$42460=$A33)*('Data - fires'!$C$2:$C$42460="Primary Fire")*('Data - fires'!$D$2:$D$42460))))</f>
        <v>6800</v>
      </c>
      <c r="E33" s="39" cm="1">
        <f t="array" ref="E33">IF(SUMPRODUCT(('Data - fires'!$A$2:$A$42460=E$4)*('Data - fires'!$B$2:$B$42460=$A33)*('Data - fires'!$C$2:$C$42460=$B$3)*('Data - fires'!$D$2:$D$42460))=0,IF(OR(B33="..",C33="..",D33=".."),"..",B33+C33+D33),SUMPRODUCT(('Data - fires'!$A$2:$A$42460=E$4)*('Data - fires'!$B$2:$B$42460=$A33)*('Data - fires'!$C$2:$C$42460=$B$3)*('Data - fires'!$D$2:$D$42460)))</f>
        <v>121951</v>
      </c>
      <c r="F33" s="2">
        <f t="shared" si="0"/>
        <v>1938</v>
      </c>
      <c r="G33" s="2">
        <f t="shared" si="1"/>
        <v>2674</v>
      </c>
      <c r="H33" s="2">
        <f t="shared" si="2"/>
        <v>2238</v>
      </c>
      <c r="I33" s="2">
        <f t="shared" si="3"/>
        <v>2017</v>
      </c>
      <c r="K33" s="42" cm="1">
        <f t="array" ref="K33">SUMPRODUCT(('Data - population'!$B$2:$B$1000=$A33)*('Data - population'!$C$2:$C$1000=K$4)*('Data - population'!$D$2:$D$1000))</f>
        <v>52196381</v>
      </c>
      <c r="L33" s="42" cm="1">
        <f t="array" ref="L33">SUMPRODUCT(('Data - population'!$B$2:$B$1000=$A33)*('Data - population'!$C$2:$C$1000=L$4)*('Data - population'!$D$2:$D$1000))</f>
        <v>5231900</v>
      </c>
      <c r="M33" s="42" cm="1">
        <f t="array" ref="M33">SUMPRODUCT(('Data - population'!$B$2:$B$1000=$A33)*('Data - population'!$C$2:$C$1000=M$4)*('Data - population'!$D$2:$D$1000))</f>
        <v>3038872</v>
      </c>
      <c r="N33" s="42" cm="1">
        <f t="array" ref="N33">SUMPRODUCT(('Data - population'!$B$2:$B$1000=$A33)*('Data - population'!$C$2:$C$1000=N$4)*('Data - population'!$D$2:$D$1000))</f>
        <v>60467153</v>
      </c>
      <c r="O33" s="43">
        <f t="shared" si="5"/>
        <v>0</v>
      </c>
    </row>
    <row r="34" spans="1:15" ht="14.5" x14ac:dyDescent="0.35">
      <c r="A34" s="36" t="s">
        <v>14</v>
      </c>
      <c r="B34" s="39" cm="1">
        <f t="array" ref="B34">IF($B$3="Total fires",IF(OR(SUMPRODUCT(('Data - fires'!$A$2:$A$42460=B$4)*('Data - fires'!$B$2:$B$42460=$A34)*('Data - fires'!$D$2:$D$42460))=0,SUMPRODUCT(('Data - fires'!$A$2:$A$42460=B$4)*('Data - fires'!$B$2:$B$42460=$A34)*('Data - fires'!$D$2:$D$42460))=SUMPRODUCT(('Data - fires'!$A$2:$A$42460=B$4)*('Data - fires'!$B$2:$B$42460=$A34)*('Data - fires'!$C$2:$C$42460="Primary Fire")*('Data - fires'!$D$2:$D$42460))),"..",SUMPRODUCT(('Data - fires'!$A$2:$A$42460=B$4)*('Data - fires'!$B$2:$B$42460=$A34)*('Data - fires'!$D$2:$D$42460))),IF(SUMPRODUCT(('Data - fires'!$A$2:$A$42460=B$4)*('Data - fires'!$B$2:$B$42460=$A34)*('Data - fires'!$C$2:$C$42460="Primary Fire")*('Data - fires'!$D$2:$D$42460))=0,"..",SUMPRODUCT(('Data - fires'!$A$2:$A$42460=B$4)*('Data - fires'!$B$2:$B$42460=$A34)*('Data - fires'!$C$2:$C$42460="Primary Fire")*('Data - fires'!$D$2:$D$42460))))</f>
        <v>92248</v>
      </c>
      <c r="C34" s="39" cm="1">
        <f t="array" ref="C34">IF($B$3="Total fires",IF(OR(SUMPRODUCT(('Data - fires'!$A$2:$A$42460=C$4)*('Data - fires'!$B$2:$B$42460=$A34)*('Data - fires'!$D$2:$D$42460))=0,SUMPRODUCT(('Data - fires'!$A$2:$A$42460=C$4)*('Data - fires'!$B$2:$B$42460=$A34)*('Data - fires'!$D$2:$D$42460))=SUMPRODUCT(('Data - fires'!$A$2:$A$42460=C$4)*('Data - fires'!$B$2:$B$42460=$A34)*('Data - fires'!$C$2:$C$42460="Primary Fire")*('Data - fires'!$D$2:$D$42460))),"..",SUMPRODUCT(('Data - fires'!$A$2:$A$42460=C$4)*('Data - fires'!$B$2:$B$42460=$A34)*('Data - fires'!$D$2:$D$42460))),IF(SUMPRODUCT(('Data - fires'!$A$2:$A$42460=C$4)*('Data - fires'!$B$2:$B$42460=$A34)*('Data - fires'!$C$2:$C$42460="Primary Fire")*('Data - fires'!$D$2:$D$42460))=0,"..",SUMPRODUCT(('Data - fires'!$A$2:$A$42460=C$4)*('Data - fires'!$B$2:$B$42460=$A34)*('Data - fires'!$C$2:$C$42460="Primary Fire")*('Data - fires'!$D$2:$D$42460))))</f>
        <v>13144</v>
      </c>
      <c r="D34" s="39" cm="1">
        <f t="array" ref="D34">IF($B$3="Total fires",IF(OR(SUMPRODUCT(('Data - fires'!$A$2:$A$42460=D$4)*('Data - fires'!$B$2:$B$42460=$A34)*('Data - fires'!$D$2:$D$42460))=0,SUMPRODUCT(('Data - fires'!$A$2:$A$42460=D$4)*('Data - fires'!$B$2:$B$42460=$A34)*('Data - fires'!$D$2:$D$42460))=SUMPRODUCT(('Data - fires'!$A$2:$A$42460=D$4)*('Data - fires'!$B$2:$B$42460=$A34)*('Data - fires'!$C$2:$C$42460="Primary Fire")*('Data - fires'!$D$2:$D$42460))),"..",SUMPRODUCT(('Data - fires'!$A$2:$A$42460=D$4)*('Data - fires'!$B$2:$B$42460=$A34)*('Data - fires'!$D$2:$D$42460))),IF(SUMPRODUCT(('Data - fires'!$A$2:$A$42460=D$4)*('Data - fires'!$B$2:$B$42460=$A34)*('Data - fires'!$C$2:$C$42460="Primary Fire")*('Data - fires'!$D$2:$D$42460))=0,"..",SUMPRODUCT(('Data - fires'!$A$2:$A$42460=D$4)*('Data - fires'!$B$2:$B$42460=$A34)*('Data - fires'!$C$2:$C$42460="Primary Fire")*('Data - fires'!$D$2:$D$42460))))</f>
        <v>6414</v>
      </c>
      <c r="E34" s="39" cm="1">
        <f t="array" ref="E34">IF(SUMPRODUCT(('Data - fires'!$A$2:$A$42460=E$4)*('Data - fires'!$B$2:$B$42460=$A34)*('Data - fires'!$C$2:$C$42460=$B$3)*('Data - fires'!$D$2:$D$42460))=0,IF(OR(B34="..",C34="..",D34=".."),"..",B34+C34+D34),SUMPRODUCT(('Data - fires'!$A$2:$A$42460=E$4)*('Data - fires'!$B$2:$B$42460=$A34)*('Data - fires'!$C$2:$C$42460=$B$3)*('Data - fires'!$D$2:$D$42460)))</f>
        <v>111806</v>
      </c>
      <c r="F34" s="2">
        <f t="shared" si="0"/>
        <v>1752</v>
      </c>
      <c r="G34" s="2">
        <f t="shared" si="1"/>
        <v>2498</v>
      </c>
      <c r="H34" s="2">
        <f t="shared" si="2"/>
        <v>2103</v>
      </c>
      <c r="I34" s="2">
        <f t="shared" si="3"/>
        <v>1834</v>
      </c>
      <c r="K34" s="42" cm="1">
        <f t="array" ref="K34">SUMPRODUCT(('Data - population'!$B$2:$B$1000=$A34)*('Data - population'!$C$2:$C$1000=K$4)*('Data - population'!$D$2:$D$1000))</f>
        <v>52642452</v>
      </c>
      <c r="L34" s="42" cm="1">
        <f t="array" ref="L34">SUMPRODUCT(('Data - population'!$B$2:$B$1000=$A34)*('Data - population'!$C$2:$C$1000=L$4)*('Data - population'!$D$2:$D$1000))</f>
        <v>5262200</v>
      </c>
      <c r="M34" s="42" cm="1">
        <f t="array" ref="M34">SUMPRODUCT(('Data - population'!$B$2:$B$1000=$A34)*('Data - population'!$C$2:$C$1000=M$4)*('Data - population'!$D$2:$D$1000))</f>
        <v>3049971</v>
      </c>
      <c r="N34" s="42" cm="1">
        <f t="array" ref="N34">SUMPRODUCT(('Data - population'!$B$2:$B$1000=$A34)*('Data - population'!$C$2:$C$1000=N$4)*('Data - population'!$D$2:$D$1000))</f>
        <v>60954623</v>
      </c>
      <c r="O34" s="43">
        <f t="shared" si="5"/>
        <v>0</v>
      </c>
    </row>
    <row r="35" spans="1:15" ht="14.5" x14ac:dyDescent="0.35">
      <c r="A35" s="36" t="s">
        <v>15</v>
      </c>
      <c r="B35" s="39" cm="1">
        <f t="array" ref="B35">IF($B$3="Total fires",IF(OR(SUMPRODUCT(('Data - fires'!$A$2:$A$42460=B$4)*('Data - fires'!$B$2:$B$42460=$A35)*('Data - fires'!$D$2:$D$42460))=0,SUMPRODUCT(('Data - fires'!$A$2:$A$42460=B$4)*('Data - fires'!$B$2:$B$42460=$A35)*('Data - fires'!$D$2:$D$42460))=SUMPRODUCT(('Data - fires'!$A$2:$A$42460=B$4)*('Data - fires'!$B$2:$B$42460=$A35)*('Data - fires'!$C$2:$C$42460="Primary Fire")*('Data - fires'!$D$2:$D$42460))),"..",SUMPRODUCT(('Data - fires'!$A$2:$A$42460=B$4)*('Data - fires'!$B$2:$B$42460=$A35)*('Data - fires'!$D$2:$D$42460))),IF(SUMPRODUCT(('Data - fires'!$A$2:$A$42460=B$4)*('Data - fires'!$B$2:$B$42460=$A35)*('Data - fires'!$C$2:$C$42460="Primary Fire")*('Data - fires'!$D$2:$D$42460))=0,"..",SUMPRODUCT(('Data - fires'!$A$2:$A$42460=B$4)*('Data - fires'!$B$2:$B$42460=$A35)*('Data - fires'!$C$2:$C$42460="Primary Fire")*('Data - fires'!$D$2:$D$42460))))</f>
        <v>86982</v>
      </c>
      <c r="C35" s="39" cm="1">
        <f t="array" ref="C35">IF($B$3="Total fires",IF(OR(SUMPRODUCT(('Data - fires'!$A$2:$A$42460=C$4)*('Data - fires'!$B$2:$B$42460=$A35)*('Data - fires'!$D$2:$D$42460))=0,SUMPRODUCT(('Data - fires'!$A$2:$A$42460=C$4)*('Data - fires'!$B$2:$B$42460=$A35)*('Data - fires'!$D$2:$D$42460))=SUMPRODUCT(('Data - fires'!$A$2:$A$42460=C$4)*('Data - fires'!$B$2:$B$42460=$A35)*('Data - fires'!$C$2:$C$42460="Primary Fire")*('Data - fires'!$D$2:$D$42460))),"..",SUMPRODUCT(('Data - fires'!$A$2:$A$42460=C$4)*('Data - fires'!$B$2:$B$42460=$A35)*('Data - fires'!$D$2:$D$42460))),IF(SUMPRODUCT(('Data - fires'!$A$2:$A$42460=C$4)*('Data - fires'!$B$2:$B$42460=$A35)*('Data - fires'!$C$2:$C$42460="Primary Fire")*('Data - fires'!$D$2:$D$42460))=0,"..",SUMPRODUCT(('Data - fires'!$A$2:$A$42460=C$4)*('Data - fires'!$B$2:$B$42460=$A35)*('Data - fires'!$C$2:$C$42460="Primary Fire")*('Data - fires'!$D$2:$D$42460))))</f>
        <v>12411</v>
      </c>
      <c r="D35" s="39" cm="1">
        <f t="array" ref="D35">IF($B$3="Total fires",IF(OR(SUMPRODUCT(('Data - fires'!$A$2:$A$42460=D$4)*('Data - fires'!$B$2:$B$42460=$A35)*('Data - fires'!$D$2:$D$42460))=0,SUMPRODUCT(('Data - fires'!$A$2:$A$42460=D$4)*('Data - fires'!$B$2:$B$42460=$A35)*('Data - fires'!$D$2:$D$42460))=SUMPRODUCT(('Data - fires'!$A$2:$A$42460=D$4)*('Data - fires'!$B$2:$B$42460=$A35)*('Data - fires'!$C$2:$C$42460="Primary Fire")*('Data - fires'!$D$2:$D$42460))),"..",SUMPRODUCT(('Data - fires'!$A$2:$A$42460=D$4)*('Data - fires'!$B$2:$B$42460=$A35)*('Data - fires'!$D$2:$D$42460))),IF(SUMPRODUCT(('Data - fires'!$A$2:$A$42460=D$4)*('Data - fires'!$B$2:$B$42460=$A35)*('Data - fires'!$C$2:$C$42460="Primary Fire")*('Data - fires'!$D$2:$D$42460))=0,"..",SUMPRODUCT(('Data - fires'!$A$2:$A$42460=D$4)*('Data - fires'!$B$2:$B$42460=$A35)*('Data - fires'!$C$2:$C$42460="Primary Fire")*('Data - fires'!$D$2:$D$42460))))</f>
        <v>5687</v>
      </c>
      <c r="E35" s="39" cm="1">
        <f t="array" ref="E35">IF(SUMPRODUCT(('Data - fires'!$A$2:$A$42460=E$4)*('Data - fires'!$B$2:$B$42460=$A35)*('Data - fires'!$C$2:$C$42460=$B$3)*('Data - fires'!$D$2:$D$42460))=0,IF(OR(B35="..",C35="..",D35=".."),"..",B35+C35+D35),SUMPRODUCT(('Data - fires'!$A$2:$A$42460=E$4)*('Data - fires'!$B$2:$B$42460=$A35)*('Data - fires'!$C$2:$C$42460=$B$3)*('Data - fires'!$D$2:$D$42460)))</f>
        <v>105080</v>
      </c>
      <c r="F35" s="2">
        <f t="shared" si="0"/>
        <v>1638</v>
      </c>
      <c r="G35" s="2">
        <f t="shared" si="1"/>
        <v>2342</v>
      </c>
      <c r="H35" s="2">
        <f t="shared" si="2"/>
        <v>1856</v>
      </c>
      <c r="I35" s="2">
        <f t="shared" si="3"/>
        <v>1709</v>
      </c>
      <c r="K35" s="42" cm="1">
        <f t="array" ref="K35">SUMPRODUCT(('Data - population'!$B$2:$B$1000=$A35)*('Data - population'!$C$2:$C$1000=K$4)*('Data - population'!$D$2:$D$1000))</f>
        <v>53107169</v>
      </c>
      <c r="L35" s="42" cm="1">
        <f t="array" ref="L35">SUMPRODUCT(('Data - population'!$B$2:$B$1000=$A35)*('Data - population'!$C$2:$C$1000=L$4)*('Data - population'!$D$2:$D$1000))</f>
        <v>5299900</v>
      </c>
      <c r="M35" s="42" cm="1">
        <f t="array" ref="M35">SUMPRODUCT(('Data - population'!$B$2:$B$1000=$A35)*('Data - population'!$C$2:$C$1000=M$4)*('Data - population'!$D$2:$D$1000))</f>
        <v>3063758</v>
      </c>
      <c r="N35" s="42" cm="1">
        <f t="array" ref="N35">SUMPRODUCT(('Data - population'!$B$2:$B$1000=$A35)*('Data - population'!$C$2:$C$1000=N$4)*('Data - population'!$D$2:$D$1000))</f>
        <v>61470827</v>
      </c>
      <c r="O35" s="43">
        <f t="shared" si="5"/>
        <v>0</v>
      </c>
    </row>
    <row r="36" spans="1:15" ht="14.5" x14ac:dyDescent="0.35">
      <c r="A36" s="36" t="s">
        <v>16</v>
      </c>
      <c r="B36" s="39" cm="1">
        <f t="array" ref="B36">IF($B$3="Total fires",IF(OR(SUMPRODUCT(('Data - fires'!$A$2:$A$42460=B$4)*('Data - fires'!$B$2:$B$42460=$A36)*('Data - fires'!$D$2:$D$42460))=0,SUMPRODUCT(('Data - fires'!$A$2:$A$42460=B$4)*('Data - fires'!$B$2:$B$42460=$A36)*('Data - fires'!$D$2:$D$42460))=SUMPRODUCT(('Data - fires'!$A$2:$A$42460=B$4)*('Data - fires'!$B$2:$B$42460=$A36)*('Data - fires'!$C$2:$C$42460="Primary Fire")*('Data - fires'!$D$2:$D$42460))),"..",SUMPRODUCT(('Data - fires'!$A$2:$A$42460=B$4)*('Data - fires'!$B$2:$B$42460=$A36)*('Data - fires'!$D$2:$D$42460))),IF(SUMPRODUCT(('Data - fires'!$A$2:$A$42460=B$4)*('Data - fires'!$B$2:$B$42460=$A36)*('Data - fires'!$C$2:$C$42460="Primary Fire")*('Data - fires'!$D$2:$D$42460))=0,"..",SUMPRODUCT(('Data - fires'!$A$2:$A$42460=B$4)*('Data - fires'!$B$2:$B$42460=$A36)*('Data - fires'!$C$2:$C$42460="Primary Fire")*('Data - fires'!$D$2:$D$42460))))</f>
        <v>74715</v>
      </c>
      <c r="C36" s="39" cm="1">
        <f t="array" ref="C36">IF($B$3="Total fires",IF(OR(SUMPRODUCT(('Data - fires'!$A$2:$A$42460=C$4)*('Data - fires'!$B$2:$B$42460=$A36)*('Data - fires'!$D$2:$D$42460))=0,SUMPRODUCT(('Data - fires'!$A$2:$A$42460=C$4)*('Data - fires'!$B$2:$B$42460=$A36)*('Data - fires'!$D$2:$D$42460))=SUMPRODUCT(('Data - fires'!$A$2:$A$42460=C$4)*('Data - fires'!$B$2:$B$42460=$A36)*('Data - fires'!$C$2:$C$42460="Primary Fire")*('Data - fires'!$D$2:$D$42460))),"..",SUMPRODUCT(('Data - fires'!$A$2:$A$42460=C$4)*('Data - fires'!$B$2:$B$42460=$A36)*('Data - fires'!$D$2:$D$42460))),IF(SUMPRODUCT(('Data - fires'!$A$2:$A$42460=C$4)*('Data - fires'!$B$2:$B$42460=$A36)*('Data - fires'!$C$2:$C$42460="Primary Fire")*('Data - fires'!$D$2:$D$42460))=0,"..",SUMPRODUCT(('Data - fires'!$A$2:$A$42460=C$4)*('Data - fires'!$B$2:$B$42460=$A36)*('Data - fires'!$C$2:$C$42460="Primary Fire")*('Data - fires'!$D$2:$D$42460))))</f>
        <v>11086</v>
      </c>
      <c r="D36" s="39" cm="1">
        <f t="array" ref="D36">IF($B$3="Total fires",IF(OR(SUMPRODUCT(('Data - fires'!$A$2:$A$42460=D$4)*('Data - fires'!$B$2:$B$42460=$A36)*('Data - fires'!$D$2:$D$42460))=0,SUMPRODUCT(('Data - fires'!$A$2:$A$42460=D$4)*('Data - fires'!$B$2:$B$42460=$A36)*('Data - fires'!$D$2:$D$42460))=SUMPRODUCT(('Data - fires'!$A$2:$A$42460=D$4)*('Data - fires'!$B$2:$B$42460=$A36)*('Data - fires'!$C$2:$C$42460="Primary Fire")*('Data - fires'!$D$2:$D$42460))),"..",SUMPRODUCT(('Data - fires'!$A$2:$A$42460=D$4)*('Data - fires'!$B$2:$B$42460=$A36)*('Data - fires'!$D$2:$D$42460))),IF(SUMPRODUCT(('Data - fires'!$A$2:$A$42460=D$4)*('Data - fires'!$B$2:$B$42460=$A36)*('Data - fires'!$C$2:$C$42460="Primary Fire")*('Data - fires'!$D$2:$D$42460))=0,"..",SUMPRODUCT(('Data - fires'!$A$2:$A$42460=D$4)*('Data - fires'!$B$2:$B$42460=$A36)*('Data - fires'!$C$2:$C$42460="Primary Fire")*('Data - fires'!$D$2:$D$42460))))</f>
        <v>4745</v>
      </c>
      <c r="E36" s="39" cm="1">
        <f t="array" ref="E36">IF(SUMPRODUCT(('Data - fires'!$A$2:$A$42460=E$4)*('Data - fires'!$B$2:$B$42460=$A36)*('Data - fires'!$C$2:$C$42460=$B$3)*('Data - fires'!$D$2:$D$42460))=0,IF(OR(B36="..",C36="..",D36=".."),"..",B36+C36+D36),SUMPRODUCT(('Data - fires'!$A$2:$A$42460=E$4)*('Data - fires'!$B$2:$B$42460=$A36)*('Data - fires'!$C$2:$C$42460=$B$3)*('Data - fires'!$D$2:$D$42460)))</f>
        <v>90546</v>
      </c>
      <c r="F36" s="2">
        <f t="shared" si="0"/>
        <v>1396</v>
      </c>
      <c r="G36" s="2">
        <f t="shared" si="1"/>
        <v>2086</v>
      </c>
      <c r="H36" s="2">
        <f t="shared" si="2"/>
        <v>1545</v>
      </c>
      <c r="I36" s="2">
        <f t="shared" si="3"/>
        <v>1463</v>
      </c>
      <c r="K36" s="42" cm="1">
        <f t="array" ref="K36">SUMPRODUCT(('Data - population'!$B$2:$B$1000=$A36)*('Data - population'!$C$2:$C$1000=K$4)*('Data - population'!$D$2:$D$1000))</f>
        <v>53506812</v>
      </c>
      <c r="L36" s="42" cm="1">
        <f t="array" ref="L36">SUMPRODUCT(('Data - population'!$B$2:$B$1000=$A36)*('Data - population'!$C$2:$C$1000=L$4)*('Data - population'!$D$2:$D$1000))</f>
        <v>5313600</v>
      </c>
      <c r="M36" s="42" cm="1">
        <f t="array" ref="M36">SUMPRODUCT(('Data - population'!$B$2:$B$1000=$A36)*('Data - population'!$C$2:$C$1000=M$4)*('Data - population'!$D$2:$D$1000))</f>
        <v>3070928</v>
      </c>
      <c r="N36" s="42" cm="1">
        <f t="array" ref="N36">SUMPRODUCT(('Data - population'!$B$2:$B$1000=$A36)*('Data - population'!$C$2:$C$1000=N$4)*('Data - population'!$D$2:$D$1000))</f>
        <v>61891340</v>
      </c>
      <c r="O36" s="43">
        <f t="shared" si="5"/>
        <v>0</v>
      </c>
    </row>
    <row r="37" spans="1:15" ht="15" customHeight="1" x14ac:dyDescent="0.35">
      <c r="A37" s="36" t="s">
        <v>17</v>
      </c>
      <c r="B37" s="39" cm="1">
        <f t="array" ref="B37">IF($B$3="Total fires",IF(OR(SUMPRODUCT(('Data - fires'!$A$2:$A$42460=B$4)*('Data - fires'!$B$2:$B$42460=$A37)*('Data - fires'!$D$2:$D$42460))=0,SUMPRODUCT(('Data - fires'!$A$2:$A$42460=B$4)*('Data - fires'!$B$2:$B$42460=$A37)*('Data - fires'!$D$2:$D$42460))=SUMPRODUCT(('Data - fires'!$A$2:$A$42460=B$4)*('Data - fires'!$B$2:$B$42460=$A37)*('Data - fires'!$C$2:$C$42460="Primary Fire")*('Data - fires'!$D$2:$D$42460))),"..",SUMPRODUCT(('Data - fires'!$A$2:$A$42460=B$4)*('Data - fires'!$B$2:$B$42460=$A37)*('Data - fires'!$D$2:$D$42460))),IF(SUMPRODUCT(('Data - fires'!$A$2:$A$42460=B$4)*('Data - fires'!$B$2:$B$42460=$A37)*('Data - fires'!$C$2:$C$42460="Primary Fire")*('Data - fires'!$D$2:$D$42460))=0,"..",SUMPRODUCT(('Data - fires'!$A$2:$A$42460=B$4)*('Data - fires'!$B$2:$B$42460=$A37)*('Data - fires'!$C$2:$C$42460="Primary Fire")*('Data - fires'!$D$2:$D$42460))))</f>
        <v>73235</v>
      </c>
      <c r="C37" s="39" cm="1">
        <f t="array" ref="C37">IF($B$3="Total fires",IF(OR(SUMPRODUCT(('Data - fires'!$A$2:$A$42460=C$4)*('Data - fires'!$B$2:$B$42460=$A37)*('Data - fires'!$D$2:$D$42460))=0,SUMPRODUCT(('Data - fires'!$A$2:$A$42460=C$4)*('Data - fires'!$B$2:$B$42460=$A37)*('Data - fires'!$D$2:$D$42460))=SUMPRODUCT(('Data - fires'!$A$2:$A$42460=C$4)*('Data - fires'!$B$2:$B$42460=$A37)*('Data - fires'!$C$2:$C$42460="Primary Fire")*('Data - fires'!$D$2:$D$42460))),"..",SUMPRODUCT(('Data - fires'!$A$2:$A$42460=C$4)*('Data - fires'!$B$2:$B$42460=$A37)*('Data - fires'!$D$2:$D$42460))),IF(SUMPRODUCT(('Data - fires'!$A$2:$A$42460=C$4)*('Data - fires'!$B$2:$B$42460=$A37)*('Data - fires'!$C$2:$C$42460="Primary Fire")*('Data - fires'!$D$2:$D$42460))=0,"..",SUMPRODUCT(('Data - fires'!$A$2:$A$42460=C$4)*('Data - fires'!$B$2:$B$42460=$A37)*('Data - fires'!$C$2:$C$42460="Primary Fire")*('Data - fires'!$D$2:$D$42460))))</f>
        <v>10521</v>
      </c>
      <c r="D37" s="39" cm="1">
        <f t="array" ref="D37">IF($B$3="Total fires",IF(OR(SUMPRODUCT(('Data - fires'!$A$2:$A$42460=D$4)*('Data - fires'!$B$2:$B$42460=$A37)*('Data - fires'!$D$2:$D$42460))=0,SUMPRODUCT(('Data - fires'!$A$2:$A$42460=D$4)*('Data - fires'!$B$2:$B$42460=$A37)*('Data - fires'!$D$2:$D$42460))=SUMPRODUCT(('Data - fires'!$A$2:$A$42460=D$4)*('Data - fires'!$B$2:$B$42460=$A37)*('Data - fires'!$C$2:$C$42460="Primary Fire")*('Data - fires'!$D$2:$D$42460))),"..",SUMPRODUCT(('Data - fires'!$A$2:$A$42460=D$4)*('Data - fires'!$B$2:$B$42460=$A37)*('Data - fires'!$D$2:$D$42460))),IF(SUMPRODUCT(('Data - fires'!$A$2:$A$42460=D$4)*('Data - fires'!$B$2:$B$42460=$A37)*('Data - fires'!$C$2:$C$42460="Primary Fire")*('Data - fires'!$D$2:$D$42460))=0,"..",SUMPRODUCT(('Data - fires'!$A$2:$A$42460=D$4)*('Data - fires'!$B$2:$B$42460=$A37)*('Data - fires'!$C$2:$C$42460="Primary Fire")*('Data - fires'!$D$2:$D$42460))))</f>
        <v>4790</v>
      </c>
      <c r="E37" s="39" cm="1">
        <f t="array" ref="E37">IF(SUMPRODUCT(('Data - fires'!$A$2:$A$42460=E$4)*('Data - fires'!$B$2:$B$42460=$A37)*('Data - fires'!$C$2:$C$42460=$B$3)*('Data - fires'!$D$2:$D$42460))=0,IF(OR(B37="..",C37="..",D37=".."),"..",B37+C37+D37),SUMPRODUCT(('Data - fires'!$A$2:$A$42460=E$4)*('Data - fires'!$B$2:$B$42460=$A37)*('Data - fires'!$C$2:$C$42460=$B$3)*('Data - fires'!$D$2:$D$42460)))</f>
        <v>88546</v>
      </c>
      <c r="F37" s="2">
        <f t="shared" si="0"/>
        <v>1358</v>
      </c>
      <c r="G37" s="2">
        <f t="shared" si="1"/>
        <v>1975</v>
      </c>
      <c r="H37" s="2">
        <f t="shared" si="2"/>
        <v>1560</v>
      </c>
      <c r="I37" s="2">
        <f t="shared" si="3"/>
        <v>1421</v>
      </c>
      <c r="K37" s="42" cm="1">
        <f t="array" ref="K37">SUMPRODUCT(('Data - population'!$B$2:$B$1000=$A37)*('Data - population'!$C$2:$C$1000=K$4)*('Data - population'!$D$2:$D$1000))</f>
        <v>53918686</v>
      </c>
      <c r="L37" s="42" cm="1">
        <f t="array" ref="L37">SUMPRODUCT(('Data - population'!$B$2:$B$1000=$A37)*('Data - population'!$C$2:$C$1000=L$4)*('Data - population'!$D$2:$D$1000))</f>
        <v>5327700</v>
      </c>
      <c r="M37" s="42" cm="1">
        <f t="array" ref="M37">SUMPRODUCT(('Data - population'!$B$2:$B$1000=$A37)*('Data - population'!$C$2:$C$1000=M$4)*('Data - population'!$D$2:$D$1000))</f>
        <v>3071058</v>
      </c>
      <c r="N37" s="42" cm="1">
        <f t="array" ref="N37">SUMPRODUCT(('Data - population'!$B$2:$B$1000=$A37)*('Data - population'!$C$2:$C$1000=N$4)*('Data - population'!$D$2:$D$1000))</f>
        <v>62317444</v>
      </c>
      <c r="O37" s="43">
        <f t="shared" si="5"/>
        <v>0</v>
      </c>
    </row>
    <row r="38" spans="1:15" ht="15" customHeight="1" x14ac:dyDescent="0.35">
      <c r="A38" s="36" t="s">
        <v>18</v>
      </c>
      <c r="B38" s="39" cm="1">
        <f t="array" ref="B38">IF($B$3="Total fires",IF(OR(SUMPRODUCT(('Data - fires'!$A$2:$A$42460=B$4)*('Data - fires'!$B$2:$B$42460=$A38)*('Data - fires'!$D$2:$D$42460))=0,SUMPRODUCT(('Data - fires'!$A$2:$A$42460=B$4)*('Data - fires'!$B$2:$B$42460=$A38)*('Data - fires'!$D$2:$D$42460))=SUMPRODUCT(('Data - fires'!$A$2:$A$42460=B$4)*('Data - fires'!$B$2:$B$42460=$A38)*('Data - fires'!$C$2:$C$42460="Primary Fire")*('Data - fires'!$D$2:$D$42460))),"..",SUMPRODUCT(('Data - fires'!$A$2:$A$42460=B$4)*('Data - fires'!$B$2:$B$42460=$A38)*('Data - fires'!$D$2:$D$42460))),IF(SUMPRODUCT(('Data - fires'!$A$2:$A$42460=B$4)*('Data - fires'!$B$2:$B$42460=$A38)*('Data - fires'!$C$2:$C$42460="Primary Fire")*('Data - fires'!$D$2:$D$42460))=0,"..",SUMPRODUCT(('Data - fires'!$A$2:$A$42460=B$4)*('Data - fires'!$B$2:$B$42460=$A38)*('Data - fires'!$C$2:$C$42460="Primary Fire")*('Data - fires'!$D$2:$D$42460))))</f>
        <v>71125</v>
      </c>
      <c r="C38" s="39" cm="1">
        <f t="array" ref="C38">IF($B$3="Total fires",IF(OR(SUMPRODUCT(('Data - fires'!$A$2:$A$42460=C$4)*('Data - fires'!$B$2:$B$42460=$A38)*('Data - fires'!$D$2:$D$42460))=0,SUMPRODUCT(('Data - fires'!$A$2:$A$42460=C$4)*('Data - fires'!$B$2:$B$42460=$A38)*('Data - fires'!$D$2:$D$42460))=SUMPRODUCT(('Data - fires'!$A$2:$A$42460=C$4)*('Data - fires'!$B$2:$B$42460=$A38)*('Data - fires'!$C$2:$C$42460="Primary Fire")*('Data - fires'!$D$2:$D$42460))),"..",SUMPRODUCT(('Data - fires'!$A$2:$A$42460=C$4)*('Data - fires'!$B$2:$B$42460=$A38)*('Data - fires'!$D$2:$D$42460))),IF(SUMPRODUCT(('Data - fires'!$A$2:$A$42460=C$4)*('Data - fires'!$B$2:$B$42460=$A38)*('Data - fires'!$C$2:$C$42460="Primary Fire")*('Data - fires'!$D$2:$D$42460))=0,"..",SUMPRODUCT(('Data - fires'!$A$2:$A$42460=C$4)*('Data - fires'!$B$2:$B$42460=$A38)*('Data - fires'!$C$2:$C$42460="Primary Fire")*('Data - fires'!$D$2:$D$42460))))</f>
        <v>10633</v>
      </c>
      <c r="D38" s="39" cm="1">
        <f t="array" ref="D38">IF($B$3="Total fires",IF(OR(SUMPRODUCT(('Data - fires'!$A$2:$A$42460=D$4)*('Data - fires'!$B$2:$B$42460=$A38)*('Data - fires'!$D$2:$D$42460))=0,SUMPRODUCT(('Data - fires'!$A$2:$A$42460=D$4)*('Data - fires'!$B$2:$B$42460=$A38)*('Data - fires'!$D$2:$D$42460))=SUMPRODUCT(('Data - fires'!$A$2:$A$42460=D$4)*('Data - fires'!$B$2:$B$42460=$A38)*('Data - fires'!$C$2:$C$42460="Primary Fire")*('Data - fires'!$D$2:$D$42460))),"..",SUMPRODUCT(('Data - fires'!$A$2:$A$42460=D$4)*('Data - fires'!$B$2:$B$42460=$A38)*('Data - fires'!$D$2:$D$42460))),IF(SUMPRODUCT(('Data - fires'!$A$2:$A$42460=D$4)*('Data - fires'!$B$2:$B$42460=$A38)*('Data - fires'!$C$2:$C$42460="Primary Fire")*('Data - fires'!$D$2:$D$42460))=0,"..",SUMPRODUCT(('Data - fires'!$A$2:$A$42460=D$4)*('Data - fires'!$B$2:$B$42460=$A38)*('Data - fires'!$C$2:$C$42460="Primary Fire")*('Data - fires'!$D$2:$D$42460))))</f>
        <v>4561</v>
      </c>
      <c r="E38" s="39" cm="1">
        <f t="array" ref="E38">IF(SUMPRODUCT(('Data - fires'!$A$2:$A$42460=E$4)*('Data - fires'!$B$2:$B$42460=$A38)*('Data - fires'!$C$2:$C$42460=$B$3)*('Data - fires'!$D$2:$D$42460))=0,IF(OR(B38="..",C38="..",D38=".."),"..",B38+C38+D38),SUMPRODUCT(('Data - fires'!$A$2:$A$42460=E$4)*('Data - fires'!$B$2:$B$42460=$A38)*('Data - fires'!$C$2:$C$42460=$B$3)*('Data - fires'!$D$2:$D$42460)))</f>
        <v>86319</v>
      </c>
      <c r="F38" s="2">
        <f t="shared" si="0"/>
        <v>1308</v>
      </c>
      <c r="G38" s="2">
        <f t="shared" si="1"/>
        <v>1988</v>
      </c>
      <c r="H38" s="2">
        <f t="shared" si="2"/>
        <v>1484</v>
      </c>
      <c r="I38" s="2">
        <f t="shared" si="3"/>
        <v>1375</v>
      </c>
      <c r="K38" s="42" cm="1">
        <f t="array" ref="K38">SUMPRODUCT(('Data - population'!$B$2:$B$1000=$A38)*('Data - population'!$C$2:$C$1000=K$4)*('Data - population'!$D$2:$D$1000))</f>
        <v>54370319</v>
      </c>
      <c r="L38" s="42" cm="1">
        <f t="array" ref="L38">SUMPRODUCT(('Data - population'!$B$2:$B$1000=$A38)*('Data - population'!$C$2:$C$1000=L$4)*('Data - population'!$D$2:$D$1000))</f>
        <v>5347600</v>
      </c>
      <c r="M38" s="42" cm="1">
        <f t="array" ref="M38">SUMPRODUCT(('Data - population'!$B$2:$B$1000=$A38)*('Data - population'!$C$2:$C$1000=M$4)*('Data - population'!$D$2:$D$1000))</f>
        <v>3073788</v>
      </c>
      <c r="N38" s="42" cm="1">
        <f t="array" ref="N38">SUMPRODUCT(('Data - population'!$B$2:$B$1000=$A38)*('Data - population'!$C$2:$C$1000=N$4)*('Data - population'!$D$2:$D$1000))</f>
        <v>62791707</v>
      </c>
      <c r="O38" s="43">
        <f t="shared" si="5"/>
        <v>0</v>
      </c>
    </row>
    <row r="39" spans="1:15" ht="15" customHeight="1" x14ac:dyDescent="0.35">
      <c r="A39" s="36" t="s">
        <v>19</v>
      </c>
      <c r="B39" s="39" cm="1">
        <f t="array" ref="B39">IF($B$3="Total fires",IF(OR(SUMPRODUCT(('Data - fires'!$A$2:$A$42460=B$4)*('Data - fires'!$B$2:$B$42460=$A39)*('Data - fires'!$D$2:$D$42460))=0,SUMPRODUCT(('Data - fires'!$A$2:$A$42460=B$4)*('Data - fires'!$B$2:$B$42460=$A39)*('Data - fires'!$D$2:$D$42460))=SUMPRODUCT(('Data - fires'!$A$2:$A$42460=B$4)*('Data - fires'!$B$2:$B$42460=$A39)*('Data - fires'!$C$2:$C$42460="Primary Fire")*('Data - fires'!$D$2:$D$42460))),"..",SUMPRODUCT(('Data - fires'!$A$2:$A$42460=B$4)*('Data - fires'!$B$2:$B$42460=$A39)*('Data - fires'!$D$2:$D$42460))),IF(SUMPRODUCT(('Data - fires'!$A$2:$A$42460=B$4)*('Data - fires'!$B$2:$B$42460=$A39)*('Data - fires'!$C$2:$C$42460="Primary Fire")*('Data - fires'!$D$2:$D$42460))=0,"..",SUMPRODUCT(('Data - fires'!$A$2:$A$42460=B$4)*('Data - fires'!$B$2:$B$42460=$A39)*('Data - fires'!$C$2:$C$42460="Primary Fire")*('Data - fires'!$D$2:$D$42460))))</f>
        <v>73488</v>
      </c>
      <c r="C39" s="39" cm="1">
        <f t="array" ref="C39">IF($B$3="Total fires",IF(OR(SUMPRODUCT(('Data - fires'!$A$2:$A$42460=C$4)*('Data - fires'!$B$2:$B$42460=$A39)*('Data - fires'!$D$2:$D$42460))=0,SUMPRODUCT(('Data - fires'!$A$2:$A$42460=C$4)*('Data - fires'!$B$2:$B$42460=$A39)*('Data - fires'!$D$2:$D$42460))=SUMPRODUCT(('Data - fires'!$A$2:$A$42460=C$4)*('Data - fires'!$B$2:$B$42460=$A39)*('Data - fires'!$C$2:$C$42460="Primary Fire")*('Data - fires'!$D$2:$D$42460))),"..",SUMPRODUCT(('Data - fires'!$A$2:$A$42460=C$4)*('Data - fires'!$B$2:$B$42460=$A39)*('Data - fires'!$D$2:$D$42460))),IF(SUMPRODUCT(('Data - fires'!$A$2:$A$42460=C$4)*('Data - fires'!$B$2:$B$42460=$A39)*('Data - fires'!$C$2:$C$42460="Primary Fire")*('Data - fires'!$D$2:$D$42460))=0,"..",SUMPRODUCT(('Data - fires'!$A$2:$A$42460=C$4)*('Data - fires'!$B$2:$B$42460=$A39)*('Data - fires'!$C$2:$C$42460="Primary Fire")*('Data - fires'!$D$2:$D$42460))))</f>
        <v>11005</v>
      </c>
      <c r="D39" s="39" cm="1">
        <f t="array" ref="D39">IF($B$3="Total fires",IF(OR(SUMPRODUCT(('Data - fires'!$A$2:$A$42460=D$4)*('Data - fires'!$B$2:$B$42460=$A39)*('Data - fires'!$D$2:$D$42460))=0,SUMPRODUCT(('Data - fires'!$A$2:$A$42460=D$4)*('Data - fires'!$B$2:$B$42460=$A39)*('Data - fires'!$D$2:$D$42460))=SUMPRODUCT(('Data - fires'!$A$2:$A$42460=D$4)*('Data - fires'!$B$2:$B$42460=$A39)*('Data - fires'!$C$2:$C$42460="Primary Fire")*('Data - fires'!$D$2:$D$42460))),"..",SUMPRODUCT(('Data - fires'!$A$2:$A$42460=D$4)*('Data - fires'!$B$2:$B$42460=$A39)*('Data - fires'!$D$2:$D$42460))),IF(SUMPRODUCT(('Data - fires'!$A$2:$A$42460=D$4)*('Data - fires'!$B$2:$B$42460=$A39)*('Data - fires'!$C$2:$C$42460="Primary Fire")*('Data - fires'!$D$2:$D$42460))=0,"..",SUMPRODUCT(('Data - fires'!$A$2:$A$42460=D$4)*('Data - fires'!$B$2:$B$42460=$A39)*('Data - fires'!$C$2:$C$42460="Primary Fire")*('Data - fires'!$D$2:$D$42460))))</f>
        <v>4678</v>
      </c>
      <c r="E39" s="39" cm="1">
        <f t="array" ref="E39">IF(SUMPRODUCT(('Data - fires'!$A$2:$A$42460=E$4)*('Data - fires'!$B$2:$B$42460=$A39)*('Data - fires'!$C$2:$C$42460=$B$3)*('Data - fires'!$D$2:$D$42460))=0,IF(OR(B39="..",C39="..",D39=".."),"..",B39+C39+D39),SUMPRODUCT(('Data - fires'!$A$2:$A$42460=E$4)*('Data - fires'!$B$2:$B$42460=$A39)*('Data - fires'!$C$2:$C$42460=$B$3)*('Data - fires'!$D$2:$D$42460)))</f>
        <v>89171</v>
      </c>
      <c r="F39" s="2">
        <f t="shared" si="0"/>
        <v>1341</v>
      </c>
      <c r="G39" s="2">
        <f t="shared" si="1"/>
        <v>2048</v>
      </c>
      <c r="H39" s="2">
        <f t="shared" si="2"/>
        <v>1522</v>
      </c>
      <c r="I39" s="2">
        <f t="shared" si="3"/>
        <v>1410</v>
      </c>
      <c r="K39" s="42" cm="1">
        <f t="array" ref="K39">SUMPRODUCT(('Data - population'!$B$2:$B$1000=$A39)*('Data - population'!$C$2:$C$1000=K$4)*('Data - population'!$D$2:$D$1000))</f>
        <v>54808676</v>
      </c>
      <c r="L39" s="42" cm="1">
        <f t="array" ref="L39">SUMPRODUCT(('Data - population'!$B$2:$B$1000=$A39)*('Data - population'!$C$2:$C$1000=L$4)*('Data - population'!$D$2:$D$1000))</f>
        <v>5373000</v>
      </c>
      <c r="M39" s="42" cm="1">
        <f t="array" ref="M39">SUMPRODUCT(('Data - population'!$B$2:$B$1000=$A39)*('Data - population'!$C$2:$C$1000=M$4)*('Data - population'!$D$2:$D$1000))</f>
        <v>3072739</v>
      </c>
      <c r="N39" s="42" cm="1">
        <f t="array" ref="N39">SUMPRODUCT(('Data - population'!$B$2:$B$1000=$A39)*('Data - population'!$C$2:$C$1000=N$4)*('Data - population'!$D$2:$D$1000))</f>
        <v>63254415</v>
      </c>
      <c r="O39" s="43">
        <f t="shared" si="5"/>
        <v>0</v>
      </c>
    </row>
    <row r="40" spans="1:15" ht="15" customHeight="1" x14ac:dyDescent="0.35">
      <c r="A40" s="36" t="s">
        <v>20</v>
      </c>
      <c r="B40" s="39" cm="1">
        <f t="array" ref="B40">IF($B$3="Total fires",IF(OR(SUMPRODUCT(('Data - fires'!$A$2:$A$42460=B$4)*('Data - fires'!$B$2:$B$42460=$A40)*('Data - fires'!$D$2:$D$42460))=0,SUMPRODUCT(('Data - fires'!$A$2:$A$42460=B$4)*('Data - fires'!$B$2:$B$42460=$A40)*('Data - fires'!$D$2:$D$42460))=SUMPRODUCT(('Data - fires'!$A$2:$A$42460=B$4)*('Data - fires'!$B$2:$B$42460=$A40)*('Data - fires'!$C$2:$C$42460="Primary Fire")*('Data - fires'!$D$2:$D$42460))),"..",SUMPRODUCT(('Data - fires'!$A$2:$A$42460=B$4)*('Data - fires'!$B$2:$B$42460=$A40)*('Data - fires'!$D$2:$D$42460))),IF(SUMPRODUCT(('Data - fires'!$A$2:$A$42460=B$4)*('Data - fires'!$B$2:$B$42460=$A40)*('Data - fires'!$C$2:$C$42460="Primary Fire")*('Data - fires'!$D$2:$D$42460))=0,"..",SUMPRODUCT(('Data - fires'!$A$2:$A$42460=B$4)*('Data - fires'!$B$2:$B$42460=$A40)*('Data - fires'!$C$2:$C$42460="Primary Fire")*('Data - fires'!$D$2:$D$42460))))</f>
        <v>74959</v>
      </c>
      <c r="C40" s="39" cm="1">
        <f t="array" ref="C40">IF($B$3="Total fires",IF(OR(SUMPRODUCT(('Data - fires'!$A$2:$A$42460=C$4)*('Data - fires'!$B$2:$B$42460=$A40)*('Data - fires'!$D$2:$D$42460))=0,SUMPRODUCT(('Data - fires'!$A$2:$A$42460=C$4)*('Data - fires'!$B$2:$B$42460=$A40)*('Data - fires'!$D$2:$D$42460))=SUMPRODUCT(('Data - fires'!$A$2:$A$42460=C$4)*('Data - fires'!$B$2:$B$42460=$A40)*('Data - fires'!$C$2:$C$42460="Primary Fire")*('Data - fires'!$D$2:$D$42460))),"..",SUMPRODUCT(('Data - fires'!$A$2:$A$42460=C$4)*('Data - fires'!$B$2:$B$42460=$A40)*('Data - fires'!$D$2:$D$42460))),IF(SUMPRODUCT(('Data - fires'!$A$2:$A$42460=C$4)*('Data - fires'!$B$2:$B$42460=$A40)*('Data - fires'!$C$2:$C$42460="Primary Fire")*('Data - fires'!$D$2:$D$42460))=0,"..",SUMPRODUCT(('Data - fires'!$A$2:$A$42460=C$4)*('Data - fires'!$B$2:$B$42460=$A40)*('Data - fires'!$C$2:$C$42460="Primary Fire")*('Data - fires'!$D$2:$D$42460))))</f>
        <v>10894</v>
      </c>
      <c r="D40" s="39" cm="1">
        <f t="array" ref="D40">IF($B$3="Total fires",IF(OR(SUMPRODUCT(('Data - fires'!$A$2:$A$42460=D$4)*('Data - fires'!$B$2:$B$42460=$A40)*('Data - fires'!$D$2:$D$42460))=0,SUMPRODUCT(('Data - fires'!$A$2:$A$42460=D$4)*('Data - fires'!$B$2:$B$42460=$A40)*('Data - fires'!$D$2:$D$42460))=SUMPRODUCT(('Data - fires'!$A$2:$A$42460=D$4)*('Data - fires'!$B$2:$B$42460=$A40)*('Data - fires'!$C$2:$C$42460="Primary Fire")*('Data - fires'!$D$2:$D$42460))),"..",SUMPRODUCT(('Data - fires'!$A$2:$A$42460=D$4)*('Data - fires'!$B$2:$B$42460=$A40)*('Data - fires'!$D$2:$D$42460))),IF(SUMPRODUCT(('Data - fires'!$A$2:$A$42460=D$4)*('Data - fires'!$B$2:$B$42460=$A40)*('Data - fires'!$C$2:$C$42460="Primary Fire")*('Data - fires'!$D$2:$D$42460))=0,"..",SUMPRODUCT(('Data - fires'!$A$2:$A$42460=D$4)*('Data - fires'!$B$2:$B$42460=$A40)*('Data - fires'!$C$2:$C$42460="Primary Fire")*('Data - fires'!$D$2:$D$42460))))</f>
        <v>4757</v>
      </c>
      <c r="E40" s="39" cm="1">
        <f t="array" ref="E40">IF(SUMPRODUCT(('Data - fires'!$A$2:$A$42460=E$4)*('Data - fires'!$B$2:$B$42460=$A40)*('Data - fires'!$C$2:$C$42460=$B$3)*('Data - fires'!$D$2:$D$42460))=0,IF(OR(B40="..",C40="..",D40=".."),"..",B40+C40+D40),SUMPRODUCT(('Data - fires'!$A$2:$A$42460=E$4)*('Data - fires'!$B$2:$B$42460=$A40)*('Data - fires'!$C$2:$C$42460=$B$3)*('Data - fires'!$D$2:$D$42460)))</f>
        <v>90610</v>
      </c>
      <c r="F40" s="2">
        <f t="shared" si="0"/>
        <v>1356</v>
      </c>
      <c r="G40" s="2">
        <f t="shared" si="1"/>
        <v>2016</v>
      </c>
      <c r="H40" s="2">
        <f t="shared" si="2"/>
        <v>1546</v>
      </c>
      <c r="I40" s="2">
        <f t="shared" si="3"/>
        <v>1421</v>
      </c>
      <c r="K40" s="42" cm="1">
        <f t="array" ref="K40">SUMPRODUCT(('Data - population'!$B$2:$B$1000=$A40)*('Data - population'!$C$2:$C$1000=K$4)*('Data - population'!$D$2:$D$1000))</f>
        <v>55289034</v>
      </c>
      <c r="L40" s="42" cm="1">
        <f t="array" ref="L40">SUMPRODUCT(('Data - population'!$B$2:$B$1000=$A40)*('Data - population'!$C$2:$C$1000=L$4)*('Data - population'!$D$2:$D$1000))</f>
        <v>5404700</v>
      </c>
      <c r="M40" s="42" cm="1">
        <f t="array" ref="M40">SUMPRODUCT(('Data - population'!$B$2:$B$1000=$A40)*('Data - population'!$C$2:$C$1000=M$4)*('Data - population'!$D$2:$D$1000))</f>
        <v>3077165</v>
      </c>
      <c r="N40" s="42" cm="1">
        <f t="array" ref="N40">SUMPRODUCT(('Data - population'!$B$2:$B$1000=$A40)*('Data - population'!$C$2:$C$1000=N$4)*('Data - population'!$D$2:$D$1000))</f>
        <v>63770899</v>
      </c>
      <c r="O40" s="43">
        <f t="shared" si="5"/>
        <v>0</v>
      </c>
    </row>
    <row r="41" spans="1:15" ht="15" customHeight="1" x14ac:dyDescent="0.35">
      <c r="A41" s="36" t="s">
        <v>21</v>
      </c>
      <c r="B41" s="39" cm="1">
        <f t="array" ref="B41">IF($B$3="Total fires",IF(OR(SUMPRODUCT(('Data - fires'!$A$2:$A$42460=B$4)*('Data - fires'!$B$2:$B$42460=$A41)*('Data - fires'!$D$2:$D$42460))=0,SUMPRODUCT(('Data - fires'!$A$2:$A$42460=B$4)*('Data - fires'!$B$2:$B$42460=$A41)*('Data - fires'!$D$2:$D$42460))=SUMPRODUCT(('Data - fires'!$A$2:$A$42460=B$4)*('Data - fires'!$B$2:$B$42460=$A41)*('Data - fires'!$C$2:$C$42460="Primary Fire")*('Data - fires'!$D$2:$D$42460))),"..",SUMPRODUCT(('Data - fires'!$A$2:$A$42460=B$4)*('Data - fires'!$B$2:$B$42460=$A41)*('Data - fires'!$D$2:$D$42460))),IF(SUMPRODUCT(('Data - fires'!$A$2:$A$42460=B$4)*('Data - fires'!$B$2:$B$42460=$A41)*('Data - fires'!$C$2:$C$42460="Primary Fire")*('Data - fires'!$D$2:$D$42460))=0,"..",SUMPRODUCT(('Data - fires'!$A$2:$A$42460=B$4)*('Data - fires'!$B$2:$B$42460=$A41)*('Data - fires'!$C$2:$C$42460="Primary Fire")*('Data - fires'!$D$2:$D$42460))))</f>
        <v>74291</v>
      </c>
      <c r="C41" s="39" cm="1">
        <f t="array" ref="C41">IF($B$3="Total fires",IF(OR(SUMPRODUCT(('Data - fires'!$A$2:$A$42460=C$4)*('Data - fires'!$B$2:$B$42460=$A41)*('Data - fires'!$D$2:$D$42460))=0,SUMPRODUCT(('Data - fires'!$A$2:$A$42460=C$4)*('Data - fires'!$B$2:$B$42460=$A41)*('Data - fires'!$D$2:$D$42460))=SUMPRODUCT(('Data - fires'!$A$2:$A$42460=C$4)*('Data - fires'!$B$2:$B$42460=$A41)*('Data - fires'!$C$2:$C$42460="Primary Fire")*('Data - fires'!$D$2:$D$42460))),"..",SUMPRODUCT(('Data - fires'!$A$2:$A$42460=C$4)*('Data - fires'!$B$2:$B$42460=$A41)*('Data - fires'!$D$2:$D$42460))),IF(SUMPRODUCT(('Data - fires'!$A$2:$A$42460=C$4)*('Data - fires'!$B$2:$B$42460=$A41)*('Data - fires'!$C$2:$C$42460="Primary Fire")*('Data - fires'!$D$2:$D$42460))=0,"..",SUMPRODUCT(('Data - fires'!$A$2:$A$42460=C$4)*('Data - fires'!$B$2:$B$42460=$A41)*('Data - fires'!$C$2:$C$42460="Primary Fire")*('Data - fires'!$D$2:$D$42460))))</f>
        <v>10672</v>
      </c>
      <c r="D41" s="39" cm="1">
        <f t="array" ref="D41">IF($B$3="Total fires",IF(OR(SUMPRODUCT(('Data - fires'!$A$2:$A$42460=D$4)*('Data - fires'!$B$2:$B$42460=$A41)*('Data - fires'!$D$2:$D$42460))=0,SUMPRODUCT(('Data - fires'!$A$2:$A$42460=D$4)*('Data - fires'!$B$2:$B$42460=$A41)*('Data - fires'!$D$2:$D$42460))=SUMPRODUCT(('Data - fires'!$A$2:$A$42460=D$4)*('Data - fires'!$B$2:$B$42460=$A41)*('Data - fires'!$C$2:$C$42460="Primary Fire")*('Data - fires'!$D$2:$D$42460))),"..",SUMPRODUCT(('Data - fires'!$A$2:$A$42460=D$4)*('Data - fires'!$B$2:$B$42460=$A41)*('Data - fires'!$D$2:$D$42460))),IF(SUMPRODUCT(('Data - fires'!$A$2:$A$42460=D$4)*('Data - fires'!$B$2:$B$42460=$A41)*('Data - fires'!$C$2:$C$42460="Primary Fire")*('Data - fires'!$D$2:$D$42460))=0,"..",SUMPRODUCT(('Data - fires'!$A$2:$A$42460=D$4)*('Data - fires'!$B$2:$B$42460=$A41)*('Data - fires'!$C$2:$C$42460="Primary Fire")*('Data - fires'!$D$2:$D$42460))))</f>
        <v>4316</v>
      </c>
      <c r="E41" s="39" cm="1">
        <f t="array" ref="E41">IF(SUMPRODUCT(('Data - fires'!$A$2:$A$42460=E$4)*('Data - fires'!$B$2:$B$42460=$A41)*('Data - fires'!$C$2:$C$42460=$B$3)*('Data - fires'!$D$2:$D$42460))=0,IF(OR(B41="..",C41="..",D41=".."),"..",B41+C41+D41),SUMPRODUCT(('Data - fires'!$A$2:$A$42460=E$4)*('Data - fires'!$B$2:$B$42460=$A41)*('Data - fires'!$C$2:$C$42460=$B$3)*('Data - fires'!$D$2:$D$42460)))</f>
        <v>89279</v>
      </c>
      <c r="F41" s="2">
        <f t="shared" si="0"/>
        <v>1336</v>
      </c>
      <c r="G41" s="2">
        <f t="shared" si="1"/>
        <v>1967</v>
      </c>
      <c r="H41" s="2">
        <f t="shared" si="2"/>
        <v>1401</v>
      </c>
      <c r="I41" s="2">
        <f t="shared" si="3"/>
        <v>1392</v>
      </c>
      <c r="K41" s="42" cm="1">
        <f t="array" ref="K41">SUMPRODUCT(('Data - population'!$B$2:$B$1000=$A41)*('Data - population'!$C$2:$C$1000=K$4)*('Data - population'!$D$2:$D$1000))</f>
        <v>55619548</v>
      </c>
      <c r="L41" s="42" cm="1">
        <f t="array" ref="L41">SUMPRODUCT(('Data - population'!$B$2:$B$1000=$A41)*('Data - population'!$C$2:$C$1000=L$4)*('Data - population'!$D$2:$D$1000))</f>
        <v>5424800</v>
      </c>
      <c r="M41" s="42" cm="1">
        <f t="array" ref="M41">SUMPRODUCT(('Data - population'!$B$2:$B$1000=$A41)*('Data - population'!$C$2:$C$1000=M$4)*('Data - population'!$D$2:$D$1000))</f>
        <v>3081366</v>
      </c>
      <c r="N41" s="42" cm="1">
        <f t="array" ref="N41">SUMPRODUCT(('Data - population'!$B$2:$B$1000=$A41)*('Data - population'!$C$2:$C$1000=N$4)*('Data - population'!$D$2:$D$1000))</f>
        <v>64125714</v>
      </c>
      <c r="O41" s="43">
        <f t="shared" si="5"/>
        <v>0</v>
      </c>
    </row>
    <row r="42" spans="1:15" ht="15" customHeight="1" x14ac:dyDescent="0.35">
      <c r="A42" s="36" t="s">
        <v>63</v>
      </c>
      <c r="B42" s="39" cm="1">
        <f t="array" ref="B42">IF($B$3="Total fires",IF(OR(SUMPRODUCT(('Data - fires'!$A$2:$A$42460=B$4)*('Data - fires'!$B$2:$B$42460=$A42)*('Data - fires'!$D$2:$D$42460))=0,SUMPRODUCT(('Data - fires'!$A$2:$A$42460=B$4)*('Data - fires'!$B$2:$B$42460=$A42)*('Data - fires'!$D$2:$D$42460))=SUMPRODUCT(('Data - fires'!$A$2:$A$42460=B$4)*('Data - fires'!$B$2:$B$42460=$A42)*('Data - fires'!$C$2:$C$42460="Primary Fire")*('Data - fires'!$D$2:$D$42460))),"..",SUMPRODUCT(('Data - fires'!$A$2:$A$42460=B$4)*('Data - fires'!$B$2:$B$42460=$A42)*('Data - fires'!$D$2:$D$42460))),IF(SUMPRODUCT(('Data - fires'!$A$2:$A$42460=B$4)*('Data - fires'!$B$2:$B$42460=$A42)*('Data - fires'!$C$2:$C$42460="Primary Fire")*('Data - fires'!$D$2:$D$42460))=0,"..",SUMPRODUCT(('Data - fires'!$A$2:$A$42460=B$4)*('Data - fires'!$B$2:$B$42460=$A42)*('Data - fires'!$C$2:$C$42460="Primary Fire")*('Data - fires'!$D$2:$D$42460))))</f>
        <v>73300</v>
      </c>
      <c r="C42" s="39" cm="1">
        <f t="array" ref="C42">IF($B$3="Total fires",IF(OR(SUMPRODUCT(('Data - fires'!$A$2:$A$42460=C$4)*('Data - fires'!$B$2:$B$42460=$A42)*('Data - fires'!$D$2:$D$42460))=0,SUMPRODUCT(('Data - fires'!$A$2:$A$42460=C$4)*('Data - fires'!$B$2:$B$42460=$A42)*('Data - fires'!$D$2:$D$42460))=SUMPRODUCT(('Data - fires'!$A$2:$A$42460=C$4)*('Data - fires'!$B$2:$B$42460=$A42)*('Data - fires'!$C$2:$C$42460="Primary Fire")*('Data - fires'!$D$2:$D$42460))),"..",SUMPRODUCT(('Data - fires'!$A$2:$A$42460=C$4)*('Data - fires'!$B$2:$B$42460=$A42)*('Data - fires'!$D$2:$D$42460))),IF(SUMPRODUCT(('Data - fires'!$A$2:$A$42460=C$4)*('Data - fires'!$B$2:$B$42460=$A42)*('Data - fires'!$C$2:$C$42460="Primary Fire")*('Data - fires'!$D$2:$D$42460))=0,"..",SUMPRODUCT(('Data - fires'!$A$2:$A$42460=C$4)*('Data - fires'!$B$2:$B$42460=$A42)*('Data - fires'!$C$2:$C$42460="Primary Fire")*('Data - fires'!$D$2:$D$42460))))</f>
        <v>10473</v>
      </c>
      <c r="D42" s="39" cm="1">
        <f t="array" ref="D42">IF($B$3="Total fires",IF(OR(SUMPRODUCT(('Data - fires'!$A$2:$A$42460=D$4)*('Data - fires'!$B$2:$B$42460=$A42)*('Data - fires'!$D$2:$D$42460))=0,SUMPRODUCT(('Data - fires'!$A$2:$A$42460=D$4)*('Data - fires'!$B$2:$B$42460=$A42)*('Data - fires'!$D$2:$D$42460))=SUMPRODUCT(('Data - fires'!$A$2:$A$42460=D$4)*('Data - fires'!$B$2:$B$42460=$A42)*('Data - fires'!$C$2:$C$42460="Primary Fire")*('Data - fires'!$D$2:$D$42460))),"..",SUMPRODUCT(('Data - fires'!$A$2:$A$42460=D$4)*('Data - fires'!$B$2:$B$42460=$A42)*('Data - fires'!$D$2:$D$42460))),IF(SUMPRODUCT(('Data - fires'!$A$2:$A$42460=D$4)*('Data - fires'!$B$2:$B$42460=$A42)*('Data - fires'!$C$2:$C$42460="Primary Fire")*('Data - fires'!$D$2:$D$42460))=0,"..",SUMPRODUCT(('Data - fires'!$A$2:$A$42460=D$4)*('Data - fires'!$B$2:$B$42460=$A42)*('Data - fires'!$C$2:$C$42460="Primary Fire")*('Data - fires'!$D$2:$D$42460))))</f>
        <v>4392</v>
      </c>
      <c r="E42" s="39" cm="1">
        <f t="array" ref="E42">IF(SUMPRODUCT(('Data - fires'!$A$2:$A$42460=E$4)*('Data - fires'!$B$2:$B$42460=$A42)*('Data - fires'!$C$2:$C$42460=$B$3)*('Data - fires'!$D$2:$D$42460))=0,IF(OR(B42="..",C42="..",D42=".."),"..",B42+C42+D42),SUMPRODUCT(('Data - fires'!$A$2:$A$42460=E$4)*('Data - fires'!$B$2:$B$42460=$A42)*('Data - fires'!$C$2:$C$42460=$B$3)*('Data - fires'!$D$2:$D$42460)))</f>
        <v>88165</v>
      </c>
      <c r="F42" s="2">
        <f t="shared" si="0"/>
        <v>1311</v>
      </c>
      <c r="G42" s="2">
        <f t="shared" si="1"/>
        <v>1926</v>
      </c>
      <c r="H42" s="2">
        <f t="shared" si="2"/>
        <v>1424</v>
      </c>
      <c r="I42" s="2">
        <f t="shared" si="3"/>
        <v>1368</v>
      </c>
      <c r="K42" s="42" cm="1">
        <f t="array" ref="K42">SUMPRODUCT(('Data - population'!$B$2:$B$1000=$A42)*('Data - population'!$C$2:$C$1000=K$4)*('Data - population'!$D$2:$D$1000))</f>
        <v>55924528</v>
      </c>
      <c r="L42" s="42" cm="1">
        <f t="array" ref="L42">SUMPRODUCT(('Data - population'!$B$2:$B$1000=$A42)*('Data - population'!$C$2:$C$1000=L$4)*('Data - population'!$D$2:$D$1000))</f>
        <v>5438100</v>
      </c>
      <c r="M42" s="42" cm="1">
        <f t="array" ref="M42">SUMPRODUCT(('Data - population'!$B$2:$B$1000=$A42)*('Data - population'!$C$2:$C$1000=M$4)*('Data - population'!$D$2:$D$1000))</f>
        <v>3083840</v>
      </c>
      <c r="N42" s="42" cm="1">
        <f t="array" ref="N42">SUMPRODUCT(('Data - population'!$B$2:$B$1000=$A42)*('Data - population'!$C$2:$C$1000=N$4)*('Data - population'!$D$2:$D$1000))</f>
        <v>64446468</v>
      </c>
      <c r="O42" s="43">
        <f t="shared" si="5"/>
        <v>0</v>
      </c>
    </row>
    <row r="43" spans="1:15" ht="15" customHeight="1" x14ac:dyDescent="0.35">
      <c r="A43" s="36" t="s">
        <v>64</v>
      </c>
      <c r="B43" s="39" cm="1">
        <f t="array" ref="B43">IF($B$3="Total fires",IF(OR(SUMPRODUCT(('Data - fires'!$A$2:$A$42460=B$4)*('Data - fires'!$B$2:$B$42460=$A43)*('Data - fires'!$D$2:$D$42460))=0,SUMPRODUCT(('Data - fires'!$A$2:$A$42460=B$4)*('Data - fires'!$B$2:$B$42460=$A43)*('Data - fires'!$D$2:$D$42460))=SUMPRODUCT(('Data - fires'!$A$2:$A$42460=B$4)*('Data - fires'!$B$2:$B$42460=$A43)*('Data - fires'!$C$2:$C$42460="Primary Fire")*('Data - fires'!$D$2:$D$42460))),"..",SUMPRODUCT(('Data - fires'!$A$2:$A$42460=B$4)*('Data - fires'!$B$2:$B$42460=$A43)*('Data - fires'!$D$2:$D$42460))),IF(SUMPRODUCT(('Data - fires'!$A$2:$A$42460=B$4)*('Data - fires'!$B$2:$B$42460=$A43)*('Data - fires'!$C$2:$C$42460="Primary Fire")*('Data - fires'!$D$2:$D$42460))=0,"..",SUMPRODUCT(('Data - fires'!$A$2:$A$42460=B$4)*('Data - fires'!$B$2:$B$42460=$A43)*('Data - fires'!$C$2:$C$42460="Primary Fire")*('Data - fires'!$D$2:$D$42460))))</f>
        <v>68781</v>
      </c>
      <c r="C43" s="39" cm="1">
        <f t="array" ref="C43">IF($B$3="Total fires",IF(OR(SUMPRODUCT(('Data - fires'!$A$2:$A$42460=C$4)*('Data - fires'!$B$2:$B$42460=$A43)*('Data - fires'!$D$2:$D$42460))=0,SUMPRODUCT(('Data - fires'!$A$2:$A$42460=C$4)*('Data - fires'!$B$2:$B$42460=$A43)*('Data - fires'!$D$2:$D$42460))=SUMPRODUCT(('Data - fires'!$A$2:$A$42460=C$4)*('Data - fires'!$B$2:$B$42460=$A43)*('Data - fires'!$C$2:$C$42460="Primary Fire")*('Data - fires'!$D$2:$D$42460))),"..",SUMPRODUCT(('Data - fires'!$A$2:$A$42460=C$4)*('Data - fires'!$B$2:$B$42460=$A43)*('Data - fires'!$D$2:$D$42460))),IF(SUMPRODUCT(('Data - fires'!$A$2:$A$42460=C$4)*('Data - fires'!$B$2:$B$42460=$A43)*('Data - fires'!$C$2:$C$42460="Primary Fire")*('Data - fires'!$D$2:$D$42460))=0,"..",SUMPRODUCT(('Data - fires'!$A$2:$A$42460=C$4)*('Data - fires'!$B$2:$B$42460=$A43)*('Data - fires'!$C$2:$C$42460="Primary Fire")*('Data - fires'!$D$2:$D$42460))))</f>
        <v>9853</v>
      </c>
      <c r="D43" s="39" cm="1">
        <f t="array" ref="D43">IF($B$3="Total fires",IF(OR(SUMPRODUCT(('Data - fires'!$A$2:$A$42460=D$4)*('Data - fires'!$B$2:$B$42460=$A43)*('Data - fires'!$D$2:$D$42460))=0,SUMPRODUCT(('Data - fires'!$A$2:$A$42460=D$4)*('Data - fires'!$B$2:$B$42460=$A43)*('Data - fires'!$D$2:$D$42460))=SUMPRODUCT(('Data - fires'!$A$2:$A$42460=D$4)*('Data - fires'!$B$2:$B$42460=$A43)*('Data - fires'!$C$2:$C$42460="Primary Fire")*('Data - fires'!$D$2:$D$42460))),"..",SUMPRODUCT(('Data - fires'!$A$2:$A$42460=D$4)*('Data - fires'!$B$2:$B$42460=$A43)*('Data - fires'!$D$2:$D$42460))),IF(SUMPRODUCT(('Data - fires'!$A$2:$A$42460=D$4)*('Data - fires'!$B$2:$B$42460=$A43)*('Data - fires'!$C$2:$C$42460="Primary Fire")*('Data - fires'!$D$2:$D$42460))=0,"..",SUMPRODUCT(('Data - fires'!$A$2:$A$42460=D$4)*('Data - fires'!$B$2:$B$42460=$A43)*('Data - fires'!$C$2:$C$42460="Primary Fire")*('Data - fires'!$D$2:$D$42460))))</f>
        <v>4279</v>
      </c>
      <c r="E43" s="39" cm="1">
        <f t="array" ref="E43">IF(SUMPRODUCT(('Data - fires'!$A$2:$A$42460=E$4)*('Data - fires'!$B$2:$B$42460=$A43)*('Data - fires'!$C$2:$C$42460=$B$3)*('Data - fires'!$D$2:$D$42460))=0,IF(OR(B43="..",C43="..",D43=".."),"..",B43+C43+D43),SUMPRODUCT(('Data - fires'!$A$2:$A$42460=E$4)*('Data - fires'!$B$2:$B$42460=$A43)*('Data - fires'!$C$2:$C$42460=$B$3)*('Data - fires'!$D$2:$D$42460)))</f>
        <v>82913</v>
      </c>
      <c r="F43" s="2">
        <f t="shared" si="0"/>
        <v>1223</v>
      </c>
      <c r="G43" s="2">
        <f t="shared" si="1"/>
        <v>1803</v>
      </c>
      <c r="H43" s="2">
        <f t="shared" si="2"/>
        <v>1386</v>
      </c>
      <c r="I43" s="2">
        <f t="shared" si="3"/>
        <v>1280</v>
      </c>
      <c r="K43" s="42" cm="1">
        <f t="array" ref="K43">SUMPRODUCT(('Data - population'!$B$2:$B$1000=$A43)*('Data - population'!$C$2:$C$1000=K$4)*('Data - population'!$D$2:$D$1000))</f>
        <v>56230056</v>
      </c>
      <c r="L43" s="42" cm="1">
        <f t="array" ref="L43">SUMPRODUCT(('Data - population'!$B$2:$B$1000=$A43)*('Data - population'!$C$2:$C$1000=L$4)*('Data - population'!$D$2:$D$1000))</f>
        <v>5463300</v>
      </c>
      <c r="M43" s="42" cm="1">
        <f t="array" ref="M43">SUMPRODUCT(('Data - population'!$B$2:$B$1000=$A43)*('Data - population'!$C$2:$C$1000=M$4)*('Data - population'!$D$2:$D$1000))</f>
        <v>3087732</v>
      </c>
      <c r="N43" s="42" cm="1">
        <f t="array" ref="N43">SUMPRODUCT(('Data - population'!$B$2:$B$1000=$A43)*('Data - population'!$C$2:$C$1000=N$4)*('Data - population'!$D$2:$D$1000))</f>
        <v>64781088</v>
      </c>
      <c r="O43" s="43">
        <f t="shared" si="5"/>
        <v>0</v>
      </c>
    </row>
    <row r="44" spans="1:15" ht="15" customHeight="1" x14ac:dyDescent="0.35">
      <c r="A44" s="36" t="s">
        <v>92</v>
      </c>
      <c r="B44" s="39" cm="1">
        <f t="array" ref="B44">IF($B$3="Total fires",IF(OR(SUMPRODUCT(('Data - fires'!$A$2:$A$42460=B$4)*('Data - fires'!$B$2:$B$42460=$A44)*('Data - fires'!$D$2:$D$42460))=0,SUMPRODUCT(('Data - fires'!$A$2:$A$42460=B$4)*('Data - fires'!$B$2:$B$42460=$A44)*('Data - fires'!$D$2:$D$42460))=SUMPRODUCT(('Data - fires'!$A$2:$A$42460=B$4)*('Data - fires'!$B$2:$B$42460=$A44)*('Data - fires'!$C$2:$C$42460="Primary Fire")*('Data - fires'!$D$2:$D$42460))),"..",SUMPRODUCT(('Data - fires'!$A$2:$A$42460=B$4)*('Data - fires'!$B$2:$B$42460=$A44)*('Data - fires'!$D$2:$D$42460))),IF(SUMPRODUCT(('Data - fires'!$A$2:$A$42460=B$4)*('Data - fires'!$B$2:$B$42460=$A44)*('Data - fires'!$C$2:$C$42460="Primary Fire")*('Data - fires'!$D$2:$D$42460))=0,"..",SUMPRODUCT(('Data - fires'!$A$2:$A$42460=B$4)*('Data - fires'!$B$2:$B$42460=$A44)*('Data - fires'!$C$2:$C$42460="Primary Fire")*('Data - fires'!$D$2:$D$42460))))</f>
        <v>61922</v>
      </c>
      <c r="C44" s="39" cm="1">
        <f t="array" ref="C44">IF($B$3="Total fires",IF(OR(SUMPRODUCT(('Data - fires'!$A$2:$A$42460=C$4)*('Data - fires'!$B$2:$B$42460=$A44)*('Data - fires'!$D$2:$D$42460))=0,SUMPRODUCT(('Data - fires'!$A$2:$A$42460=C$4)*('Data - fires'!$B$2:$B$42460=$A44)*('Data - fires'!$D$2:$D$42460))=SUMPRODUCT(('Data - fires'!$A$2:$A$42460=C$4)*('Data - fires'!$B$2:$B$42460=$A44)*('Data - fires'!$C$2:$C$42460="Primary Fire")*('Data - fires'!$D$2:$D$42460))),"..",SUMPRODUCT(('Data - fires'!$A$2:$A$42460=C$4)*('Data - fires'!$B$2:$B$42460=$A44)*('Data - fires'!$D$2:$D$42460))),IF(SUMPRODUCT(('Data - fires'!$A$2:$A$42460=C$4)*('Data - fires'!$B$2:$B$42460=$A44)*('Data - fires'!$C$2:$C$42460="Primary Fire")*('Data - fires'!$D$2:$D$42460))=0,"..",SUMPRODUCT(('Data - fires'!$A$2:$A$42460=C$4)*('Data - fires'!$B$2:$B$42460=$A44)*('Data - fires'!$C$2:$C$42460="Primary Fire")*('Data - fires'!$D$2:$D$42460))))</f>
        <v>9423</v>
      </c>
      <c r="D44" s="39" cm="1">
        <f t="array" ref="D44">IF($B$3="Total fires",IF(OR(SUMPRODUCT(('Data - fires'!$A$2:$A$42460=D$4)*('Data - fires'!$B$2:$B$42460=$A44)*('Data - fires'!$D$2:$D$42460))=0,SUMPRODUCT(('Data - fires'!$A$2:$A$42460=D$4)*('Data - fires'!$B$2:$B$42460=$A44)*('Data - fires'!$D$2:$D$42460))=SUMPRODUCT(('Data - fires'!$A$2:$A$42460=D$4)*('Data - fires'!$B$2:$B$42460=$A44)*('Data - fires'!$C$2:$C$42460="Primary Fire")*('Data - fires'!$D$2:$D$42460))),"..",SUMPRODUCT(('Data - fires'!$A$2:$A$42460=D$4)*('Data - fires'!$B$2:$B$42460=$A44)*('Data - fires'!$D$2:$D$42460))),IF(SUMPRODUCT(('Data - fires'!$A$2:$A$42460=D$4)*('Data - fires'!$B$2:$B$42460=$A44)*('Data - fires'!$C$2:$C$42460="Primary Fire")*('Data - fires'!$D$2:$D$42460))=0,"..",SUMPRODUCT(('Data - fires'!$A$2:$A$42460=D$4)*('Data - fires'!$B$2:$B$42460=$A44)*('Data - fires'!$C$2:$C$42460="Primary Fire")*('Data - fires'!$D$2:$D$42460))))</f>
        <v>3796</v>
      </c>
      <c r="E44" s="39" cm="1">
        <f t="array" ref="E44">IF(SUMPRODUCT(('Data - fires'!$A$2:$A$42460=E$4)*('Data - fires'!$B$2:$B$42460=$A44)*('Data - fires'!$C$2:$C$42460=$B$3)*('Data - fires'!$D$2:$D$42460))=0,IF(OR(B44="..",C44="..",D44=".."),"..",B44+C44+D44),SUMPRODUCT(('Data - fires'!$A$2:$A$42460=E$4)*('Data - fires'!$B$2:$B$42460=$A44)*('Data - fires'!$C$2:$C$42460=$B$3)*('Data - fires'!$D$2:$D$42460)))</f>
        <v>75141</v>
      </c>
      <c r="F44" s="2">
        <f t="shared" si="0"/>
        <v>1099</v>
      </c>
      <c r="G44" s="2">
        <f t="shared" si="1"/>
        <v>1724</v>
      </c>
      <c r="H44" s="2">
        <f t="shared" si="2"/>
        <v>1223</v>
      </c>
      <c r="I44" s="2">
        <f t="shared" si="3"/>
        <v>1158</v>
      </c>
      <c r="K44" s="42" cm="1">
        <f t="array" ref="K44">SUMPRODUCT(('Data - population'!$B$2:$B$1000=$A44)*('Data - population'!$C$2:$C$1000=K$4)*('Data - population'!$D$2:$D$1000))</f>
        <v>56325961</v>
      </c>
      <c r="L44" s="42" cm="1">
        <f t="array" ref="L44">SUMPRODUCT(('Data - population'!$B$2:$B$1000=$A44)*('Data - population'!$C$2:$C$1000=L$4)*('Data - population'!$D$2:$D$1000))</f>
        <v>5466000</v>
      </c>
      <c r="M44" s="42" cm="1">
        <f t="array" ref="M44">SUMPRODUCT(('Data - population'!$B$2:$B$1000=$A44)*('Data - population'!$C$2:$C$1000=M$4)*('Data - population'!$D$2:$D$1000))</f>
        <v>3104483</v>
      </c>
      <c r="N44" s="42" cm="1">
        <f t="array" ref="N44">SUMPRODUCT(('Data - population'!$B$2:$B$1000=$A44)*('Data - population'!$C$2:$C$1000=N$4)*('Data - population'!$D$2:$D$1000))</f>
        <v>64896444</v>
      </c>
      <c r="O44" s="43">
        <f t="shared" si="5"/>
        <v>0</v>
      </c>
    </row>
    <row r="45" spans="1:15" ht="15" customHeight="1" x14ac:dyDescent="0.35">
      <c r="A45" s="36" t="s">
        <v>103</v>
      </c>
      <c r="B45" s="39" cm="1">
        <f t="array" ref="B45">IF($B$3="Total fires",IF(OR(SUMPRODUCT(('Data - fires'!$A$2:$A$42460=B$4)*('Data - fires'!$B$2:$B$42460=$A45)*('Data - fires'!$D$2:$D$42460))=0,SUMPRODUCT(('Data - fires'!$A$2:$A$42460=B$4)*('Data - fires'!$B$2:$B$42460=$A45)*('Data - fires'!$D$2:$D$42460))=SUMPRODUCT(('Data - fires'!$A$2:$A$42460=B$4)*('Data - fires'!$B$2:$B$42460=$A45)*('Data - fires'!$C$2:$C$42460="Primary Fire")*('Data - fires'!$D$2:$D$42460))),"..",SUMPRODUCT(('Data - fires'!$A$2:$A$42460=B$4)*('Data - fires'!$B$2:$B$42460=$A45)*('Data - fires'!$D$2:$D$42460))),IF(SUMPRODUCT(('Data - fires'!$A$2:$A$42460=B$4)*('Data - fires'!$B$2:$B$42460=$A45)*('Data - fires'!$C$2:$C$42460="Primary Fire")*('Data - fires'!$D$2:$D$42460))=0,"..",SUMPRODUCT(('Data - fires'!$A$2:$A$42460=B$4)*('Data - fires'!$B$2:$B$42460=$A45)*('Data - fires'!$C$2:$C$42460="Primary Fire")*('Data - fires'!$D$2:$D$42460))))</f>
        <v>63507</v>
      </c>
      <c r="C45" s="39" cm="1">
        <f t="array" ref="C45">IF($B$3="Total fires",IF(OR(SUMPRODUCT(('Data - fires'!$A$2:$A$42460=C$4)*('Data - fires'!$B$2:$B$42460=$A45)*('Data - fires'!$D$2:$D$42460))=0,SUMPRODUCT(('Data - fires'!$A$2:$A$42460=C$4)*('Data - fires'!$B$2:$B$42460=$A45)*('Data - fires'!$D$2:$D$42460))=SUMPRODUCT(('Data - fires'!$A$2:$A$42460=C$4)*('Data - fires'!$B$2:$B$42460=$A45)*('Data - fires'!$C$2:$C$42460="Primary Fire")*('Data - fires'!$D$2:$D$42460))),"..",SUMPRODUCT(('Data - fires'!$A$2:$A$42460=C$4)*('Data - fires'!$B$2:$B$42460=$A45)*('Data - fires'!$D$2:$D$42460))),IF(SUMPRODUCT(('Data - fires'!$A$2:$A$42460=C$4)*('Data - fires'!$B$2:$B$42460=$A45)*('Data - fires'!$C$2:$C$42460="Primary Fire")*('Data - fires'!$D$2:$D$42460))=0,"..",SUMPRODUCT(('Data - fires'!$A$2:$A$42460=C$4)*('Data - fires'!$B$2:$B$42460=$A45)*('Data - fires'!$C$2:$C$42460="Primary Fire")*('Data - fires'!$D$2:$D$42460))))</f>
        <v>9795</v>
      </c>
      <c r="D45" s="39" cm="1">
        <f t="array" ref="D45">IF($B$3="Total fires",IF(OR(SUMPRODUCT(('Data - fires'!$A$2:$A$42460=D$4)*('Data - fires'!$B$2:$B$42460=$A45)*('Data - fires'!$D$2:$D$42460))=0,SUMPRODUCT(('Data - fires'!$A$2:$A$42460=D$4)*('Data - fires'!$B$2:$B$42460=$A45)*('Data - fires'!$D$2:$D$42460))=SUMPRODUCT(('Data - fires'!$A$2:$A$42460=D$4)*('Data - fires'!$B$2:$B$42460=$A45)*('Data - fires'!$C$2:$C$42460="Primary Fire")*('Data - fires'!$D$2:$D$42460))),"..",SUMPRODUCT(('Data - fires'!$A$2:$A$42460=D$4)*('Data - fires'!$B$2:$B$42460=$A45)*('Data - fires'!$D$2:$D$42460))),IF(SUMPRODUCT(('Data - fires'!$A$2:$A$42460=D$4)*('Data - fires'!$B$2:$B$42460=$A45)*('Data - fires'!$C$2:$C$42460="Primary Fire")*('Data - fires'!$D$2:$D$42460))=0,"..",SUMPRODUCT(('Data - fires'!$A$2:$A$42460=D$4)*('Data - fires'!$B$2:$B$42460=$A45)*('Data - fires'!$C$2:$C$42460="Primary Fire")*('Data - fires'!$D$2:$D$42460))))</f>
        <v>3944</v>
      </c>
      <c r="E45" s="39" cm="1">
        <f t="array" ref="E45">IF(SUMPRODUCT(('Data - fires'!$A$2:$A$42460=E$4)*('Data - fires'!$B$2:$B$42460=$A45)*('Data - fires'!$C$2:$C$42460=$B$3)*('Data - fires'!$D$2:$D$42460))=0,IF(OR(B45="..",C45="..",D45=".."),"..",B45+C45+D45),SUMPRODUCT(('Data - fires'!$A$2:$A$42460=E$4)*('Data - fires'!$B$2:$B$42460=$A45)*('Data - fires'!$C$2:$C$42460=$B$3)*('Data - fires'!$D$2:$D$42460)))</f>
        <v>77246</v>
      </c>
      <c r="F45" s="2">
        <f t="shared" ref="F45" si="6">IF(OR(B45="..",K45=".."),"..",ROUND(1000000*(B45/K45),0))</f>
        <v>1123</v>
      </c>
      <c r="G45" s="2">
        <f t="shared" ref="G45" si="7">IF(OR(C45="..",L45=".."),"..",ROUND(1000000*(C45/L45),0))</f>
        <v>1787</v>
      </c>
      <c r="H45" s="2">
        <f t="shared" ref="H45" si="8">IF(OR(D45="..",M45=".."),"..",ROUND(1000000*(D45/M45),0))</f>
        <v>1270</v>
      </c>
      <c r="I45" s="2">
        <f t="shared" ref="I45" si="9">IF(OR(E45="..",N45=".."),"..",ROUND(1000000*(E45/N45),0))</f>
        <v>1186</v>
      </c>
      <c r="K45" s="42" cm="1">
        <f t="array" ref="K45">SUMPRODUCT(('Data - population'!$B$2:$B$1000=$A45)*('Data - population'!$C$2:$C$1000=K$4)*('Data - population'!$D$2:$D$1000))</f>
        <v>56554891</v>
      </c>
      <c r="L45" s="42" cm="1">
        <f t="array" ref="L45">SUMPRODUCT(('Data - population'!$B$2:$B$1000=$A45)*('Data - population'!$C$2:$C$1000=L$4)*('Data - population'!$D$2:$D$1000))</f>
        <v>5479900</v>
      </c>
      <c r="M45" s="42" cm="1">
        <f t="array" ref="M45">SUMPRODUCT(('Data - population'!$B$2:$B$1000=$A45)*('Data - population'!$C$2:$C$1000=M$4)*('Data - population'!$D$2:$D$1000))</f>
        <v>3105633</v>
      </c>
      <c r="N45" s="42" cm="1">
        <f t="array" ref="N45">SUMPRODUCT(('Data - population'!$B$2:$B$1000=$A45)*('Data - population'!$C$2:$C$1000=N$4)*('Data - population'!$D$2:$D$1000))</f>
        <v>65140424</v>
      </c>
      <c r="O45" s="43">
        <f t="shared" ref="O45" si="10">K45+L45+M45-N45</f>
        <v>0</v>
      </c>
    </row>
    <row r="46" spans="1:15" ht="15" customHeight="1" x14ac:dyDescent="0.35">
      <c r="A46" s="36" t="s">
        <v>104</v>
      </c>
      <c r="B46" s="39" cm="1">
        <f t="array" ref="B46">IF($B$3="Total fires",IF(OR(SUMPRODUCT(('Data - fires'!$A$2:$A$42460=B$4)*('Data - fires'!$B$2:$B$42460=$A46)*('Data - fires'!$D$2:$D$42460))=0,SUMPRODUCT(('Data - fires'!$A$2:$A$42460=B$4)*('Data - fires'!$B$2:$B$42460=$A46)*('Data - fires'!$D$2:$D$42460))=SUMPRODUCT(('Data - fires'!$A$2:$A$42460=B$4)*('Data - fires'!$B$2:$B$42460=$A46)*('Data - fires'!$C$2:$C$42460="Primary Fire")*('Data - fires'!$D$2:$D$42460))),"..",SUMPRODUCT(('Data - fires'!$A$2:$A$42460=B$4)*('Data - fires'!$B$2:$B$42460=$A46)*('Data - fires'!$D$2:$D$42460))),IF(SUMPRODUCT(('Data - fires'!$A$2:$A$42460=B$4)*('Data - fires'!$B$2:$B$42460=$A46)*('Data - fires'!$C$2:$C$42460="Primary Fire")*('Data - fires'!$D$2:$D$42460))=0,"..",SUMPRODUCT(('Data - fires'!$A$2:$A$42460=B$4)*('Data - fires'!$B$2:$B$42460=$A46)*('Data - fires'!$C$2:$C$42460="Primary Fire")*('Data - fires'!$D$2:$D$42460))))</f>
        <v>66782</v>
      </c>
      <c r="C46" s="39" cm="1">
        <f t="array" ref="C46">IF($B$3="Total fires",IF(OR(SUMPRODUCT(('Data - fires'!$A$2:$A$42460=C$4)*('Data - fires'!$B$2:$B$42460=$A46)*('Data - fires'!$D$2:$D$42460))=0,SUMPRODUCT(('Data - fires'!$A$2:$A$42460=C$4)*('Data - fires'!$B$2:$B$42460=$A46)*('Data - fires'!$D$2:$D$42460))=SUMPRODUCT(('Data - fires'!$A$2:$A$42460=C$4)*('Data - fires'!$B$2:$B$42460=$A46)*('Data - fires'!$C$2:$C$42460="Primary Fire")*('Data - fires'!$D$2:$D$42460))),"..",SUMPRODUCT(('Data - fires'!$A$2:$A$42460=C$4)*('Data - fires'!$B$2:$B$42460=$A46)*('Data - fires'!$D$2:$D$42460))),IF(SUMPRODUCT(('Data - fires'!$A$2:$A$42460=C$4)*('Data - fires'!$B$2:$B$42460=$A46)*('Data - fires'!$C$2:$C$42460="Primary Fire")*('Data - fires'!$D$2:$D$42460))=0,"..",SUMPRODUCT(('Data - fires'!$A$2:$A$42460=C$4)*('Data - fires'!$B$2:$B$42460=$A46)*('Data - fires'!$C$2:$C$42460="Primary Fire")*('Data - fires'!$D$2:$D$42460))))</f>
        <v>9771</v>
      </c>
      <c r="D46" s="39" cm="1">
        <f t="array" ref="D46">IF($B$3="Total fires",IF(OR(SUMPRODUCT(('Data - fires'!$A$2:$A$42460=D$4)*('Data - fires'!$B$2:$B$42460=$A46)*('Data - fires'!$D$2:$D$42460))=0,SUMPRODUCT(('Data - fires'!$A$2:$A$42460=D$4)*('Data - fires'!$B$2:$B$42460=$A46)*('Data - fires'!$D$2:$D$42460))=SUMPRODUCT(('Data - fires'!$A$2:$A$42460=D$4)*('Data - fires'!$B$2:$B$42460=$A46)*('Data - fires'!$C$2:$C$42460="Primary Fire")*('Data - fires'!$D$2:$D$42460))),"..",SUMPRODUCT(('Data - fires'!$A$2:$A$42460=D$4)*('Data - fires'!$B$2:$B$42460=$A46)*('Data - fires'!$D$2:$D$42460))),IF(SUMPRODUCT(('Data - fires'!$A$2:$A$42460=D$4)*('Data - fires'!$B$2:$B$42460=$A46)*('Data - fires'!$C$2:$C$42460="Primary Fire")*('Data - fires'!$D$2:$D$42460))=0,"..",SUMPRODUCT(('Data - fires'!$A$2:$A$42460=D$4)*('Data - fires'!$B$2:$B$42460=$A46)*('Data - fires'!$C$2:$C$42460="Primary Fire")*('Data - fires'!$D$2:$D$42460))))</f>
        <v>3918</v>
      </c>
      <c r="E46" s="39" cm="1">
        <f t="array" ref="E46">IF(SUMPRODUCT(('Data - fires'!$A$2:$A$42460=E$4)*('Data - fires'!$B$2:$B$42460=$A46)*('Data - fires'!$C$2:$C$42460=$B$3)*('Data - fires'!$D$2:$D$42460))=0,IF(OR(B46="..",C46="..",D46=".."),"..",B46+C46+D46),SUMPRODUCT(('Data - fires'!$A$2:$A$42460=E$4)*('Data - fires'!$B$2:$B$42460=$A46)*('Data - fires'!$C$2:$C$42460=$B$3)*('Data - fires'!$D$2:$D$42460)))</f>
        <v>80471</v>
      </c>
      <c r="F46" s="2">
        <f t="shared" ref="F46" si="11">IF(OR(B46="..",K46=".."),"..",ROUND(1000000*(B46/K46),0))</f>
        <v>1169</v>
      </c>
      <c r="G46" s="2">
        <f t="shared" ref="G46" si="12">IF(OR(C46="..",L46=".."),"..",ROUND(1000000*(C46/L46),0))</f>
        <v>1794</v>
      </c>
      <c r="H46" s="2">
        <f t="shared" ref="H46" si="13">IF(OR(D46="..",M46=".."),"..",ROUND(1000000*(D46/M46),0))</f>
        <v>1251</v>
      </c>
      <c r="I46" s="2">
        <f t="shared" ref="I46" si="14">IF(OR(E46="..",N46=".."),"..",ROUND(1000000*(E46/N46),0))</f>
        <v>1225</v>
      </c>
      <c r="K46" s="42" cm="1">
        <f t="array" ref="K46">SUMPRODUCT(('Data - population'!$B$2:$B$1000=$A46)*('Data - population'!$C$2:$C$1000=K$4)*('Data - population'!$D$2:$D$1000))</f>
        <v>57106398</v>
      </c>
      <c r="L46" s="42" cm="1">
        <f t="array" ref="L46">SUMPRODUCT(('Data - population'!$B$2:$B$1000=$A46)*('Data - population'!$C$2:$C$1000=L$4)*('Data - population'!$D$2:$D$1000))</f>
        <v>5447700</v>
      </c>
      <c r="M46" s="42" cm="1">
        <f t="array" ref="M46">SUMPRODUCT(('Data - population'!$B$2:$B$1000=$A46)*('Data - population'!$C$2:$C$1000=M$4)*('Data - population'!$D$2:$D$1000))</f>
        <v>3131640</v>
      </c>
      <c r="N46" s="42" cm="1">
        <f t="array" ref="N46">SUMPRODUCT(('Data - population'!$B$2:$B$1000=$A46)*('Data - population'!$C$2:$C$1000=N$4)*('Data - population'!$D$2:$D$1000))</f>
        <v>65685738</v>
      </c>
      <c r="O46" s="43">
        <f t="shared" ref="O46" si="15">K46+L46+M46-N46</f>
        <v>0</v>
      </c>
    </row>
    <row r="47" spans="1:15" ht="15" customHeight="1" x14ac:dyDescent="0.3"/>
    <row r="48" spans="1:15" ht="15" customHeight="1" x14ac:dyDescent="0.3"/>
    <row r="49" ht="15" customHeight="1" x14ac:dyDescent="0.3"/>
  </sheetData>
  <phoneticPr fontId="78"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57"/>
  <sheetViews>
    <sheetView zoomScaleNormal="100" workbookViewId="0">
      <pane ySplit="4" topLeftCell="A5" activePane="bottomLeft" state="frozen"/>
      <selection activeCell="A34" sqref="A34"/>
      <selection pane="bottomLeft"/>
    </sheetView>
  </sheetViews>
  <sheetFormatPr defaultColWidth="11.4140625" defaultRowHeight="15.5" x14ac:dyDescent="0.35"/>
  <cols>
    <col min="1" max="1" width="20.5" style="4" customWidth="1"/>
    <col min="2" max="5" width="13.5" style="4" customWidth="1"/>
    <col min="6" max="6" width="18.5" style="4" customWidth="1"/>
    <col min="7" max="9" width="13.5" style="4" customWidth="1"/>
    <col min="10" max="10" width="11.4140625" style="4"/>
    <col min="11" max="11" width="12.4140625" style="4" hidden="1" customWidth="1"/>
    <col min="12" max="12" width="11.4140625" style="4" customWidth="1"/>
    <col min="13" max="13" width="11.4140625" style="4"/>
    <col min="14" max="17" width="11.4140625" style="4" customWidth="1"/>
    <col min="18" max="16384" width="11.4140625" style="4"/>
  </cols>
  <sheetData>
    <row r="1" spans="1:13" ht="18.75" customHeight="1" x14ac:dyDescent="0.35">
      <c r="A1" s="69" t="s">
        <v>136</v>
      </c>
      <c r="B1" s="69"/>
      <c r="C1" s="69"/>
      <c r="D1" s="69"/>
      <c r="E1" s="69"/>
      <c r="F1" s="69"/>
      <c r="G1" s="69"/>
      <c r="H1" s="69"/>
      <c r="I1" s="69"/>
      <c r="J1" s="3"/>
      <c r="K1" s="3"/>
    </row>
    <row r="2" spans="1:13" ht="34.5" customHeight="1" x14ac:dyDescent="0.35">
      <c r="A2" s="70" t="s">
        <v>137</v>
      </c>
      <c r="B2" s="32"/>
      <c r="C2" s="32"/>
      <c r="D2" s="32"/>
      <c r="E2" s="32"/>
      <c r="F2" s="32"/>
      <c r="G2" s="32"/>
      <c r="H2" s="32"/>
      <c r="I2" s="32"/>
      <c r="J2" s="5"/>
      <c r="K2" s="5"/>
    </row>
    <row r="3" spans="1:13" ht="20.149999999999999" customHeight="1" thickBot="1" x14ac:dyDescent="0.4">
      <c r="A3" s="71" t="s">
        <v>98</v>
      </c>
      <c r="B3" s="98"/>
      <c r="C3" s="98"/>
      <c r="D3" s="98" t="str">
        <f>A3</f>
        <v>Total primary fires</v>
      </c>
      <c r="E3" s="98"/>
      <c r="F3" s="98"/>
      <c r="G3" s="98" t="str">
        <f>CONCATENATE(A3," per 1 million people")</f>
        <v>Total primary fires per 1 million people</v>
      </c>
      <c r="H3" s="98"/>
      <c r="I3" s="72"/>
      <c r="J3" s="5"/>
      <c r="K3" s="5"/>
    </row>
    <row r="4" spans="1:13" ht="20.149999999999999" customHeight="1" thickBot="1" x14ac:dyDescent="0.4">
      <c r="A4" s="97" t="s">
        <v>29</v>
      </c>
      <c r="B4" s="74" t="s">
        <v>138</v>
      </c>
      <c r="C4" s="74" t="s">
        <v>139</v>
      </c>
      <c r="D4" s="74" t="s">
        <v>140</v>
      </c>
      <c r="E4" s="74" t="s">
        <v>30</v>
      </c>
      <c r="F4" s="74" t="s">
        <v>138</v>
      </c>
      <c r="G4" s="74" t="s">
        <v>139</v>
      </c>
      <c r="H4" s="74" t="s">
        <v>140</v>
      </c>
      <c r="I4" s="74" t="s">
        <v>30</v>
      </c>
      <c r="J4" s="5"/>
      <c r="K4" s="5"/>
    </row>
    <row r="5" spans="1:13" x14ac:dyDescent="0.35">
      <c r="A5" s="75" t="s">
        <v>31</v>
      </c>
      <c r="B5" s="76">
        <f>IF(FIRE0103_working!B5="..","..",ROUND(FIRE0103_working!B5,0))</f>
        <v>115176</v>
      </c>
      <c r="C5" s="76" t="str">
        <f>IF(FIRE0103_working!C5="..","..",ROUND(FIRE0103_working!C5,0))</f>
        <v>..</v>
      </c>
      <c r="D5" s="76" t="str">
        <f>IF(FIRE0103_working!D5="..","..",ROUND(FIRE0103_working!D5,0))</f>
        <v>..</v>
      </c>
      <c r="E5" s="77">
        <f>IF(FIRE0103_working!E5="..","..",ROUND(FIRE0103_working!E5,0))</f>
        <v>138723</v>
      </c>
      <c r="F5" s="76">
        <f>IF(FIRE0103_working!F5="..","..",ROUND(FIRE0103_working!F5,0))</f>
        <v>2460</v>
      </c>
      <c r="G5" s="76" t="str">
        <f>IF(FIRE0103_working!G5="..","..",ROUND(FIRE0103_working!G5,0))</f>
        <v>..</v>
      </c>
      <c r="H5" s="76" t="str">
        <f>IF(FIRE0103_working!H5="..","..",ROUND(FIRE0103_working!H5,0))</f>
        <v>..</v>
      </c>
      <c r="I5" s="77">
        <f>IF(FIRE0103_working!I5="..","..",ROUND(FIRE0103_working!I5,0))</f>
        <v>2531</v>
      </c>
      <c r="J5" s="5"/>
      <c r="K5" s="5"/>
      <c r="L5" s="14"/>
      <c r="M5" s="14"/>
    </row>
    <row r="6" spans="1:13" x14ac:dyDescent="0.35">
      <c r="A6" s="73" t="s">
        <v>32</v>
      </c>
      <c r="B6" s="78">
        <f>IF(FIRE0103_working!B6="..","..",ROUND(FIRE0103_working!B6,0))</f>
        <v>118071</v>
      </c>
      <c r="C6" s="78" t="str">
        <f>IF(FIRE0103_working!C6="..","..",ROUND(FIRE0103_working!C6,0))</f>
        <v>..</v>
      </c>
      <c r="D6" s="78" t="str">
        <f>IF(FIRE0103_working!D6="..","..",ROUND(FIRE0103_working!D6,0))</f>
        <v>..</v>
      </c>
      <c r="E6" s="79">
        <f>IF(FIRE0103_working!E6="..","..",ROUND(FIRE0103_working!E6,0))</f>
        <v>142390</v>
      </c>
      <c r="F6" s="78">
        <f>IF(FIRE0103_working!F6="..","..",ROUND(FIRE0103_working!F6,0))</f>
        <v>2524</v>
      </c>
      <c r="G6" s="78" t="str">
        <f>IF(FIRE0103_working!G6="..","..",ROUND(FIRE0103_working!G6,0))</f>
        <v>..</v>
      </c>
      <c r="H6" s="78" t="str">
        <f>IF(FIRE0103_working!H6="..","..",ROUND(FIRE0103_working!H6,0))</f>
        <v>..</v>
      </c>
      <c r="I6" s="79">
        <f>IF(FIRE0103_working!I6="..","..",ROUND(FIRE0103_working!I6,0))</f>
        <v>2601</v>
      </c>
      <c r="J6" s="5"/>
      <c r="K6" s="5"/>
      <c r="L6" s="14"/>
    </row>
    <row r="7" spans="1:13" x14ac:dyDescent="0.35">
      <c r="A7" s="73" t="s">
        <v>33</v>
      </c>
      <c r="B7" s="78">
        <f>IF(FIRE0103_working!B7="..","..",ROUND(FIRE0103_working!B7,0))</f>
        <v>123351</v>
      </c>
      <c r="C7" s="78" t="str">
        <f>IF(FIRE0103_working!C7="..","..",ROUND(FIRE0103_working!C7,0))</f>
        <v>..</v>
      </c>
      <c r="D7" s="78" t="str">
        <f>IF(FIRE0103_working!D7="..","..",ROUND(FIRE0103_working!D7,0))</f>
        <v>..</v>
      </c>
      <c r="E7" s="79">
        <f>IF(FIRE0103_working!E7="..","..",ROUND(FIRE0103_working!E7,0))</f>
        <v>148646</v>
      </c>
      <c r="F7" s="78">
        <f>IF(FIRE0103_working!F7="..","..",ROUND(FIRE0103_working!F7,0))</f>
        <v>2635</v>
      </c>
      <c r="G7" s="78" t="str">
        <f>IF(FIRE0103_working!G7="..","..",ROUND(FIRE0103_working!G7,0))</f>
        <v>..</v>
      </c>
      <c r="H7" s="78" t="str">
        <f>IF(FIRE0103_working!H7="..","..",ROUND(FIRE0103_working!H7,0))</f>
        <v>..</v>
      </c>
      <c r="I7" s="79">
        <f>IF(FIRE0103_working!I7="..","..",ROUND(FIRE0103_working!I7,0))</f>
        <v>2714</v>
      </c>
      <c r="J7" s="5"/>
      <c r="K7" s="5"/>
      <c r="L7" s="14"/>
    </row>
    <row r="8" spans="1:13" x14ac:dyDescent="0.35">
      <c r="A8" s="73" t="s">
        <v>34</v>
      </c>
      <c r="B8" s="78">
        <f>IF(FIRE0103_working!B8="..","..",ROUND(FIRE0103_working!B8,0))</f>
        <v>131944</v>
      </c>
      <c r="C8" s="78" t="str">
        <f>IF(FIRE0103_working!C8="..","..",ROUND(FIRE0103_working!C8,0))</f>
        <v>..</v>
      </c>
      <c r="D8" s="78" t="str">
        <f>IF(FIRE0103_working!D8="..","..",ROUND(FIRE0103_working!D8,0))</f>
        <v>..</v>
      </c>
      <c r="E8" s="79">
        <f>IF(FIRE0103_working!E8="..","..",ROUND(FIRE0103_working!E8,0))</f>
        <v>160202</v>
      </c>
      <c r="F8" s="78">
        <f>IF(FIRE0103_working!F8="..","..",ROUND(FIRE0103_working!F8,0))</f>
        <v>2813</v>
      </c>
      <c r="G8" s="78" t="str">
        <f>IF(FIRE0103_working!G8="..","..",ROUND(FIRE0103_working!G8,0))</f>
        <v>..</v>
      </c>
      <c r="H8" s="78" t="str">
        <f>IF(FIRE0103_working!H8="..","..",ROUND(FIRE0103_working!H8,0))</f>
        <v>..</v>
      </c>
      <c r="I8" s="79">
        <f>IF(FIRE0103_working!I8="..","..",ROUND(FIRE0103_working!I8,0))</f>
        <v>2921</v>
      </c>
      <c r="J8" s="5"/>
      <c r="K8" s="5"/>
      <c r="L8" s="14"/>
    </row>
    <row r="9" spans="1:13" x14ac:dyDescent="0.35">
      <c r="A9" s="73" t="s">
        <v>35</v>
      </c>
      <c r="B9" s="78">
        <f>IF(FIRE0103_working!B9="..","..",ROUND(FIRE0103_working!B9,0))</f>
        <v>132517</v>
      </c>
      <c r="C9" s="78" t="str">
        <f>IF(FIRE0103_working!C9="..","..",ROUND(FIRE0103_working!C9,0))</f>
        <v>..</v>
      </c>
      <c r="D9" s="78" t="str">
        <f>IF(FIRE0103_working!D9="..","..",ROUND(FIRE0103_working!D9,0))</f>
        <v>..</v>
      </c>
      <c r="E9" s="79">
        <f>IF(FIRE0103_working!E9="..","..",ROUND(FIRE0103_working!E9,0))</f>
        <v>159074</v>
      </c>
      <c r="F9" s="78">
        <f>IF(FIRE0103_working!F9="..","..",ROUND(FIRE0103_working!F9,0))</f>
        <v>2816</v>
      </c>
      <c r="G9" s="78" t="str">
        <f>IF(FIRE0103_working!G9="..","..",ROUND(FIRE0103_working!G9,0))</f>
        <v>..</v>
      </c>
      <c r="H9" s="78" t="str">
        <f>IF(FIRE0103_working!H9="..","..",ROUND(FIRE0103_working!H9,0))</f>
        <v>..</v>
      </c>
      <c r="I9" s="79">
        <f>IF(FIRE0103_working!I9="..","..",ROUND(FIRE0103_working!I9,0))</f>
        <v>2893</v>
      </c>
      <c r="J9" s="5"/>
      <c r="K9" s="5"/>
      <c r="L9" s="14"/>
    </row>
    <row r="10" spans="1:13" x14ac:dyDescent="0.35">
      <c r="A10" s="73" t="s">
        <v>36</v>
      </c>
      <c r="B10" s="78">
        <f>IF(FIRE0103_working!B10="..","..",ROUND(FIRE0103_working!B10,0))</f>
        <v>135199</v>
      </c>
      <c r="C10" s="78" t="str">
        <f>IF(FIRE0103_working!C10="..","..",ROUND(FIRE0103_working!C10,0))</f>
        <v>..</v>
      </c>
      <c r="D10" s="78" t="str">
        <f>IF(FIRE0103_working!D10="..","..",ROUND(FIRE0103_working!D10,0))</f>
        <v>..</v>
      </c>
      <c r="E10" s="79">
        <f>IF(FIRE0103_working!E10="..","..",ROUND(FIRE0103_working!E10,0))</f>
        <v>161568</v>
      </c>
      <c r="F10" s="78">
        <f>IF(FIRE0103_working!F10="..","..",ROUND(FIRE0103_working!F10,0))</f>
        <v>2865</v>
      </c>
      <c r="G10" s="78" t="str">
        <f>IF(FIRE0103_working!G10="..","..",ROUND(FIRE0103_working!G10,0))</f>
        <v>..</v>
      </c>
      <c r="H10" s="78" t="str">
        <f>IF(FIRE0103_working!H10="..","..",ROUND(FIRE0103_working!H10,0))</f>
        <v>..</v>
      </c>
      <c r="I10" s="79">
        <f>IF(FIRE0103_working!I10="..","..",ROUND(FIRE0103_working!I10,0))</f>
        <v>2932</v>
      </c>
      <c r="J10" s="5"/>
      <c r="K10" s="5"/>
      <c r="L10" s="14"/>
    </row>
    <row r="11" spans="1:13" x14ac:dyDescent="0.35">
      <c r="A11" s="73" t="s">
        <v>37</v>
      </c>
      <c r="B11" s="78">
        <f>IF(FIRE0103_working!B11="..","..",ROUND(FIRE0103_working!B11,0))</f>
        <v>133551</v>
      </c>
      <c r="C11" s="78" t="str">
        <f>IF(FIRE0103_working!C11="..","..",ROUND(FIRE0103_working!C11,0))</f>
        <v>..</v>
      </c>
      <c r="D11" s="78" t="str">
        <f>IF(FIRE0103_working!D11="..","..",ROUND(FIRE0103_working!D11,0))</f>
        <v>..</v>
      </c>
      <c r="E11" s="79">
        <f>IF(FIRE0103_working!E11="..","..",ROUND(FIRE0103_working!E11,0))</f>
        <v>159734</v>
      </c>
      <c r="F11" s="78">
        <f>IF(FIRE0103_working!F11="..","..",ROUND(FIRE0103_working!F11,0))</f>
        <v>2823</v>
      </c>
      <c r="G11" s="78" t="str">
        <f>IF(FIRE0103_working!G11="..","..",ROUND(FIRE0103_working!G11,0))</f>
        <v>..</v>
      </c>
      <c r="H11" s="78" t="str">
        <f>IF(FIRE0103_working!H11="..","..",ROUND(FIRE0103_working!H11,0))</f>
        <v>..</v>
      </c>
      <c r="I11" s="79">
        <f>IF(FIRE0103_working!I11="..","..",ROUND(FIRE0103_working!I11,0))</f>
        <v>2893</v>
      </c>
      <c r="J11" s="5"/>
      <c r="K11" s="5"/>
      <c r="L11" s="14"/>
    </row>
    <row r="12" spans="1:13" x14ac:dyDescent="0.35">
      <c r="A12" s="73" t="s">
        <v>38</v>
      </c>
      <c r="B12" s="78">
        <f>IF(FIRE0103_working!B12="..","..",ROUND(FIRE0103_working!B12,0))</f>
        <v>135655</v>
      </c>
      <c r="C12" s="78" t="str">
        <f>IF(FIRE0103_working!C12="..","..",ROUND(FIRE0103_working!C12,0))</f>
        <v>..</v>
      </c>
      <c r="D12" s="78" t="str">
        <f>IF(FIRE0103_working!D12="..","..",ROUND(FIRE0103_working!D12,0))</f>
        <v>..</v>
      </c>
      <c r="E12" s="79">
        <f>IF(FIRE0103_working!E12="..","..",ROUND(FIRE0103_working!E12,0))</f>
        <v>161936</v>
      </c>
      <c r="F12" s="78">
        <f>IF(FIRE0103_working!F12="..","..",ROUND(FIRE0103_working!F12,0))</f>
        <v>2861</v>
      </c>
      <c r="G12" s="78" t="str">
        <f>IF(FIRE0103_working!G12="..","..",ROUND(FIRE0103_working!G12,0))</f>
        <v>..</v>
      </c>
      <c r="H12" s="78" t="str">
        <f>IF(FIRE0103_working!H12="..","..",ROUND(FIRE0103_working!H12,0))</f>
        <v>..</v>
      </c>
      <c r="I12" s="79">
        <f>IF(FIRE0103_working!I12="..","..",ROUND(FIRE0103_working!I12,0))</f>
        <v>2927</v>
      </c>
      <c r="J12" s="5"/>
      <c r="K12" s="5"/>
      <c r="L12" s="14"/>
    </row>
    <row r="13" spans="1:13" x14ac:dyDescent="0.35">
      <c r="A13" s="73" t="s">
        <v>39</v>
      </c>
      <c r="B13" s="78">
        <f>IF(FIRE0103_working!B13="..","..",ROUND(FIRE0103_working!B13,0))</f>
        <v>145260</v>
      </c>
      <c r="C13" s="78" t="str">
        <f>IF(FIRE0103_working!C13="..","..",ROUND(FIRE0103_working!C13,0))</f>
        <v>..</v>
      </c>
      <c r="D13" s="78" t="str">
        <f>IF(FIRE0103_working!D13="..","..",ROUND(FIRE0103_working!D13,0))</f>
        <v>..</v>
      </c>
      <c r="E13" s="79">
        <f>IF(FIRE0103_working!E13="..","..",ROUND(FIRE0103_working!E13,0))</f>
        <v>173294</v>
      </c>
      <c r="F13" s="78">
        <f>IF(FIRE0103_working!F13="..","..",ROUND(FIRE0103_working!F13,0))</f>
        <v>3055</v>
      </c>
      <c r="G13" s="78" t="str">
        <f>IF(FIRE0103_working!G13="..","..",ROUND(FIRE0103_working!G13,0))</f>
        <v>..</v>
      </c>
      <c r="H13" s="78" t="str">
        <f>IF(FIRE0103_working!H13="..","..",ROUND(FIRE0103_working!H13,0))</f>
        <v>..</v>
      </c>
      <c r="I13" s="79">
        <f>IF(FIRE0103_working!I13="..","..",ROUND(FIRE0103_working!I13,0))</f>
        <v>3123</v>
      </c>
      <c r="J13" s="5"/>
      <c r="K13" s="5"/>
      <c r="L13" s="14"/>
    </row>
    <row r="14" spans="1:13" ht="15" customHeight="1" x14ac:dyDescent="0.35">
      <c r="A14" s="80" t="s">
        <v>48</v>
      </c>
      <c r="B14" s="78">
        <f>IF(FIRE0103_working!B14="..","..",ROUND(FIRE0103_working!B14,0))</f>
        <v>148670</v>
      </c>
      <c r="C14" s="78">
        <f>IF(FIRE0103_working!C14="..","..",ROUND(FIRE0103_working!C14,0))</f>
        <v>19544</v>
      </c>
      <c r="D14" s="78" t="str">
        <f>IF(FIRE0103_working!D14="..","..",ROUND(FIRE0103_working!D14,0))</f>
        <v>..</v>
      </c>
      <c r="E14" s="79">
        <f>IF(FIRE0103_working!E14="..","..",ROUND(FIRE0103_working!E14,0))</f>
        <v>177974</v>
      </c>
      <c r="F14" s="78">
        <f>IF(FIRE0103_working!F14="..","..",ROUND(FIRE0103_working!F14,0))</f>
        <v>3117</v>
      </c>
      <c r="G14" s="78">
        <f>IF(FIRE0103_working!G14="..","..",ROUND(FIRE0103_working!G14,0))</f>
        <v>3846</v>
      </c>
      <c r="H14" s="78" t="str">
        <f>IF(FIRE0103_working!H14="..","..",ROUND(FIRE0103_working!H14,0))</f>
        <v>..</v>
      </c>
      <c r="I14" s="79">
        <f>IF(FIRE0103_working!I14="..","..",ROUND(FIRE0103_working!I14,0))</f>
        <v>3199</v>
      </c>
      <c r="J14" s="5"/>
      <c r="K14" s="5"/>
      <c r="L14" s="14"/>
      <c r="M14" s="14"/>
    </row>
    <row r="15" spans="1:13" ht="15" customHeight="1" x14ac:dyDescent="0.35">
      <c r="A15" s="80" t="s">
        <v>49</v>
      </c>
      <c r="B15" s="78">
        <f>IF(FIRE0103_working!B15="..","..",ROUND(FIRE0103_working!B15,0))</f>
        <v>158857</v>
      </c>
      <c r="C15" s="78">
        <f>IF(FIRE0103_working!C15="..","..",ROUND(FIRE0103_working!C15,0))</f>
        <v>20908</v>
      </c>
      <c r="D15" s="78" t="str">
        <f>IF(FIRE0103_working!D15="..","..",ROUND(FIRE0103_working!D15,0))</f>
        <v>..</v>
      </c>
      <c r="E15" s="79">
        <f>IF(FIRE0103_working!E15="..","..",ROUND(FIRE0103_working!E15,0))</f>
        <v>189651</v>
      </c>
      <c r="F15" s="78">
        <f>IF(FIRE0103_working!F15="..","..",ROUND(FIRE0103_working!F15,0))</f>
        <v>3318</v>
      </c>
      <c r="G15" s="78">
        <f>IF(FIRE0103_working!G15="..","..",ROUND(FIRE0103_working!G15,0))</f>
        <v>4113</v>
      </c>
      <c r="H15" s="78" t="str">
        <f>IF(FIRE0103_working!H15="..","..",ROUND(FIRE0103_working!H15,0))</f>
        <v>..</v>
      </c>
      <c r="I15" s="79">
        <f>IF(FIRE0103_working!I15="..","..",ROUND(FIRE0103_working!I15,0))</f>
        <v>3397</v>
      </c>
      <c r="J15" s="5"/>
      <c r="K15" s="5"/>
      <c r="L15" s="14"/>
      <c r="M15" s="14"/>
    </row>
    <row r="16" spans="1:13" ht="15" customHeight="1" x14ac:dyDescent="0.35">
      <c r="A16" s="80" t="s">
        <v>50</v>
      </c>
      <c r="B16" s="78">
        <f>IF(FIRE0103_working!B16="..","..",ROUND(FIRE0103_working!B16,0))</f>
        <v>163719</v>
      </c>
      <c r="C16" s="78">
        <f>IF(FIRE0103_working!C16="..","..",ROUND(FIRE0103_working!C16,0))</f>
        <v>20923</v>
      </c>
      <c r="D16" s="78" t="str">
        <f>IF(FIRE0103_working!D16="..","..",ROUND(FIRE0103_working!D16,0))</f>
        <v>..</v>
      </c>
      <c r="E16" s="79">
        <f>IF(FIRE0103_working!E16="..","..",ROUND(FIRE0103_working!E16,0))</f>
        <v>195112</v>
      </c>
      <c r="F16" s="78">
        <f>IF(FIRE0103_working!F16="..","..",ROUND(FIRE0103_working!F16,0))</f>
        <v>3411</v>
      </c>
      <c r="G16" s="78">
        <f>IF(FIRE0103_working!G16="..","..",ROUND(FIRE0103_working!G16,0))</f>
        <v>4114</v>
      </c>
      <c r="H16" s="78" t="str">
        <f>IF(FIRE0103_working!H16="..","..",ROUND(FIRE0103_working!H16,0))</f>
        <v>..</v>
      </c>
      <c r="I16" s="79">
        <f>IF(FIRE0103_working!I16="..","..",ROUND(FIRE0103_working!I16,0))</f>
        <v>3487</v>
      </c>
      <c r="J16" s="5"/>
      <c r="K16" s="5"/>
      <c r="L16" s="14"/>
      <c r="M16" s="14"/>
    </row>
    <row r="17" spans="1:13" ht="15" customHeight="1" x14ac:dyDescent="0.35">
      <c r="A17" s="80" t="s">
        <v>51</v>
      </c>
      <c r="B17" s="78">
        <f>IF(FIRE0103_working!B17="..","..",ROUND(FIRE0103_working!B17,0))</f>
        <v>157873</v>
      </c>
      <c r="C17" s="78">
        <f>IF(FIRE0103_working!C17="..","..",ROUND(FIRE0103_working!C17,0))</f>
        <v>20538</v>
      </c>
      <c r="D17" s="78" t="str">
        <f>IF(FIRE0103_working!D17="..","..",ROUND(FIRE0103_working!D17,0))</f>
        <v>..</v>
      </c>
      <c r="E17" s="79">
        <f>IF(FIRE0103_working!E17="..","..",ROUND(FIRE0103_working!E17,0))</f>
        <v>188909</v>
      </c>
      <c r="F17" s="78">
        <f>IF(FIRE0103_working!F17="..","..",ROUND(FIRE0103_working!F17,0))</f>
        <v>3282</v>
      </c>
      <c r="G17" s="78">
        <f>IF(FIRE0103_working!G17="..","..",ROUND(FIRE0103_working!G17,0))</f>
        <v>4033</v>
      </c>
      <c r="H17" s="78" t="str">
        <f>IF(FIRE0103_working!H17="..","..",ROUND(FIRE0103_working!H17,0))</f>
        <v>..</v>
      </c>
      <c r="I17" s="79">
        <f>IF(FIRE0103_working!I17="..","..",ROUND(FIRE0103_working!I17,0))</f>
        <v>3369</v>
      </c>
      <c r="J17" s="5"/>
      <c r="K17" s="5"/>
      <c r="L17" s="14"/>
      <c r="M17" s="14"/>
    </row>
    <row r="18" spans="1:13" ht="15" customHeight="1" x14ac:dyDescent="0.35">
      <c r="A18" s="81" t="s">
        <v>24</v>
      </c>
      <c r="B18" s="78">
        <f>IF(FIRE0103_working!B18="..","..",ROUND(FIRE0103_working!B18,0))</f>
        <v>156245</v>
      </c>
      <c r="C18" s="78">
        <f>IF(FIRE0103_working!C18="..","..",ROUND(FIRE0103_working!C18,0))</f>
        <v>18821</v>
      </c>
      <c r="D18" s="78">
        <f>IF(FIRE0103_working!D18="..","..",ROUND(FIRE0103_working!D18,0))</f>
        <v>10201</v>
      </c>
      <c r="E18" s="79">
        <f>IF(FIRE0103_working!E18="..","..",ROUND(FIRE0103_working!E18,0))</f>
        <v>185267</v>
      </c>
      <c r="F18" s="78">
        <f>IF(FIRE0103_working!F18="..","..",ROUND(FIRE0103_working!F18,0))</f>
        <v>3240</v>
      </c>
      <c r="G18" s="78">
        <f>IF(FIRE0103_working!G18="..","..",ROUND(FIRE0103_working!G18,0))</f>
        <v>3689</v>
      </c>
      <c r="H18" s="78">
        <f>IF(FIRE0103_working!H18="..","..",ROUND(FIRE0103_working!H18,0))</f>
        <v>3533</v>
      </c>
      <c r="I18" s="79">
        <f>IF(FIRE0103_working!I18="..","..",ROUND(FIRE0103_working!I18,0))</f>
        <v>3295</v>
      </c>
      <c r="K18" s="5"/>
      <c r="L18" s="14"/>
      <c r="M18" s="14"/>
    </row>
    <row r="19" spans="1:13" ht="15" customHeight="1" x14ac:dyDescent="0.35">
      <c r="A19" s="81" t="s">
        <v>25</v>
      </c>
      <c r="B19" s="78">
        <f>IF(FIRE0103_working!B19="..","..",ROUND(FIRE0103_working!B19,0))</f>
        <v>165924</v>
      </c>
      <c r="C19" s="78">
        <f>IF(FIRE0103_working!C19="..","..",ROUND(FIRE0103_working!C19,0))</f>
        <v>19851</v>
      </c>
      <c r="D19" s="78">
        <f>IF(FIRE0103_working!D19="..","..",ROUND(FIRE0103_working!D19,0))</f>
        <v>10828</v>
      </c>
      <c r="E19" s="79">
        <f>IF(FIRE0103_working!E19="..","..",ROUND(FIRE0103_working!E19,0))</f>
        <v>196603</v>
      </c>
      <c r="F19" s="78">
        <f>IF(FIRE0103_working!F19="..","..",ROUND(FIRE0103_working!F19,0))</f>
        <v>3429</v>
      </c>
      <c r="G19" s="78">
        <f>IF(FIRE0103_working!G19="..","..",ROUND(FIRE0103_working!G19,0))</f>
        <v>3890</v>
      </c>
      <c r="H19" s="78">
        <f>IF(FIRE0103_working!H19="..","..",ROUND(FIRE0103_working!H19,0))</f>
        <v>3749</v>
      </c>
      <c r="I19" s="79">
        <f>IF(FIRE0103_working!I19="..","..",ROUND(FIRE0103_working!I19,0))</f>
        <v>3487</v>
      </c>
      <c r="J19" s="14"/>
      <c r="K19" s="5"/>
      <c r="L19" s="14"/>
      <c r="M19" s="14"/>
    </row>
    <row r="20" spans="1:13" ht="15" customHeight="1" x14ac:dyDescent="0.35">
      <c r="A20" s="81" t="s">
        <v>26</v>
      </c>
      <c r="B20" s="78">
        <f>IF(FIRE0103_working!B20="..","..",ROUND(FIRE0103_working!B20,0))</f>
        <v>168004</v>
      </c>
      <c r="C20" s="78">
        <f>IF(FIRE0103_working!C20="..","..",ROUND(FIRE0103_working!C20,0))</f>
        <v>19389</v>
      </c>
      <c r="D20" s="78">
        <f>IF(FIRE0103_working!D20="..","..",ROUND(FIRE0103_working!D20,0))</f>
        <v>11231</v>
      </c>
      <c r="E20" s="79">
        <f>IF(FIRE0103_working!E20="..","..",ROUND(FIRE0103_working!E20,0))</f>
        <v>198624</v>
      </c>
      <c r="F20" s="78">
        <f>IF(FIRE0103_working!F20="..","..",ROUND(FIRE0103_working!F20,0))</f>
        <v>3463</v>
      </c>
      <c r="G20" s="78">
        <f>IF(FIRE0103_working!G20="..","..",ROUND(FIRE0103_working!G20,0))</f>
        <v>3808</v>
      </c>
      <c r="H20" s="78">
        <f>IF(FIRE0103_working!H20="..","..",ROUND(FIRE0103_working!H20,0))</f>
        <v>3884</v>
      </c>
      <c r="I20" s="79">
        <f>IF(FIRE0103_working!I20="..","..",ROUND(FIRE0103_working!I20,0))</f>
        <v>3515</v>
      </c>
      <c r="J20" s="14"/>
      <c r="K20" s="5"/>
      <c r="L20" s="14"/>
      <c r="M20" s="14"/>
    </row>
    <row r="21" spans="1:13" ht="15" customHeight="1" x14ac:dyDescent="0.35">
      <c r="A21" s="81" t="s">
        <v>27</v>
      </c>
      <c r="B21" s="78">
        <f>IF(FIRE0103_working!B21="..","..",ROUND(FIRE0103_working!B21,0))</f>
        <v>164605</v>
      </c>
      <c r="C21" s="78">
        <f>IF(FIRE0103_working!C21="..","..",ROUND(FIRE0103_working!C21,0))</f>
        <v>18785</v>
      </c>
      <c r="D21" s="78">
        <f>IF(FIRE0103_working!D21="..","..",ROUND(FIRE0103_working!D21,0))</f>
        <v>11335</v>
      </c>
      <c r="E21" s="79">
        <f>IF(FIRE0103_working!E21="..","..",ROUND(FIRE0103_working!E21,0))</f>
        <v>194725</v>
      </c>
      <c r="F21" s="78">
        <f>IF(FIRE0103_working!F21="..","..",ROUND(FIRE0103_working!F21,0))</f>
        <v>3382</v>
      </c>
      <c r="G21" s="78">
        <f>IF(FIRE0103_working!G21="..","..",ROUND(FIRE0103_working!G21,0))</f>
        <v>3695</v>
      </c>
      <c r="H21" s="78">
        <f>IF(FIRE0103_working!H21="..","..",ROUND(FIRE0103_working!H21,0))</f>
        <v>3916</v>
      </c>
      <c r="I21" s="79">
        <f>IF(FIRE0103_working!I21="..","..",ROUND(FIRE0103_working!I21,0))</f>
        <v>3438</v>
      </c>
      <c r="J21" s="14"/>
      <c r="K21" s="5"/>
      <c r="L21" s="14"/>
      <c r="M21" s="14"/>
    </row>
    <row r="22" spans="1:13" ht="15" customHeight="1" x14ac:dyDescent="0.35">
      <c r="A22" s="81" t="s">
        <v>28</v>
      </c>
      <c r="B22" s="78">
        <f>IF(FIRE0103_working!B22="..","..",ROUND(FIRE0103_working!B22,0))</f>
        <v>165155</v>
      </c>
      <c r="C22" s="78">
        <f>IF(FIRE0103_working!C22="..","..",ROUND(FIRE0103_working!C22,0))</f>
        <v>19339</v>
      </c>
      <c r="D22" s="78">
        <f>IF(FIRE0103_working!D22="..","..",ROUND(FIRE0103_working!D22,0))</f>
        <v>11961</v>
      </c>
      <c r="E22" s="79">
        <f>IF(FIRE0103_working!E22="..","..",ROUND(FIRE0103_working!E22,0))</f>
        <v>196455</v>
      </c>
      <c r="F22" s="78">
        <f>IF(FIRE0103_working!F22="..","..",ROUND(FIRE0103_working!F22,0))</f>
        <v>3383</v>
      </c>
      <c r="G22" s="78">
        <f>IF(FIRE0103_working!G22="..","..",ROUND(FIRE0103_working!G22,0))</f>
        <v>3809</v>
      </c>
      <c r="H22" s="78">
        <f>IF(FIRE0103_working!H22="..","..",ROUND(FIRE0103_working!H22,0))</f>
        <v>4125</v>
      </c>
      <c r="I22" s="79">
        <f>IF(FIRE0103_working!I22="..","..",ROUND(FIRE0103_working!I22,0))</f>
        <v>3459</v>
      </c>
      <c r="J22" s="14"/>
      <c r="K22" s="5"/>
      <c r="L22" s="14"/>
      <c r="M22" s="14"/>
    </row>
    <row r="23" spans="1:13" ht="15" customHeight="1" x14ac:dyDescent="0.35">
      <c r="A23" s="80" t="s">
        <v>2</v>
      </c>
      <c r="B23" s="78">
        <f>IF(FIRE0103_working!B23="..","..",ROUND(FIRE0103_working!B23,0))</f>
        <v>182570</v>
      </c>
      <c r="C23" s="78">
        <f>IF(FIRE0103_working!C23="..","..",ROUND(FIRE0103_working!C23,0))</f>
        <v>20677</v>
      </c>
      <c r="D23" s="78">
        <f>IF(FIRE0103_working!D23="..","..",ROUND(FIRE0103_working!D23,0))</f>
        <v>13151</v>
      </c>
      <c r="E23" s="79">
        <f>IF(FIRE0103_working!E23="..","..",ROUND(FIRE0103_working!E23,0))</f>
        <v>216398</v>
      </c>
      <c r="F23" s="78">
        <f>IF(FIRE0103_working!F23="..","..",ROUND(FIRE0103_working!F23,0))</f>
        <v>3723</v>
      </c>
      <c r="G23" s="78">
        <f>IF(FIRE0103_working!G23="..","..",ROUND(FIRE0103_working!G23,0))</f>
        <v>4077</v>
      </c>
      <c r="H23" s="78">
        <f>IF(FIRE0103_working!H23="..","..",ROUND(FIRE0103_working!H23,0))</f>
        <v>4534</v>
      </c>
      <c r="I23" s="79">
        <f>IF(FIRE0103_working!I23="..","..",ROUND(FIRE0103_working!I23,0))</f>
        <v>3796</v>
      </c>
      <c r="J23" s="14"/>
      <c r="K23" s="5"/>
      <c r="L23" s="14"/>
      <c r="M23" s="14"/>
    </row>
    <row r="24" spans="1:13" ht="15" customHeight="1" x14ac:dyDescent="0.35">
      <c r="A24" s="80" t="s">
        <v>4</v>
      </c>
      <c r="B24" s="78">
        <f>IF(FIRE0103_working!B24="..","..",ROUND(FIRE0103_working!B24,0))</f>
        <v>177301</v>
      </c>
      <c r="C24" s="78">
        <f>IF(FIRE0103_working!C24="..","..",ROUND(FIRE0103_working!C24,0))</f>
        <v>19970</v>
      </c>
      <c r="D24" s="78">
        <f>IF(FIRE0103_working!D24="..","..",ROUND(FIRE0103_working!D24,0))</f>
        <v>12175</v>
      </c>
      <c r="E24" s="79">
        <f>IF(FIRE0103_working!E24="..","..",ROUND(FIRE0103_working!E24,0))</f>
        <v>209446</v>
      </c>
      <c r="F24" s="78">
        <f>IF(FIRE0103_working!F24="..","..",ROUND(FIRE0103_working!F24,0))</f>
        <v>3601</v>
      </c>
      <c r="G24" s="78">
        <f>IF(FIRE0103_working!G24="..","..",ROUND(FIRE0103_working!G24,0))</f>
        <v>3944</v>
      </c>
      <c r="H24" s="78">
        <f>IF(FIRE0103_working!H24="..","..",ROUND(FIRE0103_working!H24,0))</f>
        <v>4188</v>
      </c>
      <c r="I24" s="79">
        <f>IF(FIRE0103_working!I24="..","..",ROUND(FIRE0103_working!I24,0))</f>
        <v>3661</v>
      </c>
      <c r="J24" s="14"/>
      <c r="K24" s="5"/>
      <c r="L24" s="14"/>
      <c r="M24" s="14"/>
    </row>
    <row r="25" spans="1:13" ht="15" customHeight="1" x14ac:dyDescent="0.35">
      <c r="A25" s="80" t="s">
        <v>5</v>
      </c>
      <c r="B25" s="78">
        <f>IF(FIRE0103_working!B25="..","..",ROUND(FIRE0103_working!B25,0))</f>
        <v>189068</v>
      </c>
      <c r="C25" s="78">
        <f>IF(FIRE0103_working!C25="..","..",ROUND(FIRE0103_working!C25,0))</f>
        <v>19699</v>
      </c>
      <c r="D25" s="78">
        <f>IF(FIRE0103_working!D25="..","..",ROUND(FIRE0103_working!D25,0))</f>
        <v>12722</v>
      </c>
      <c r="E25" s="79">
        <f>IF(FIRE0103_working!E25="..","..",ROUND(FIRE0103_working!E25,0))</f>
        <v>221489</v>
      </c>
      <c r="F25" s="78">
        <f>IF(FIRE0103_working!F25="..","..",ROUND(FIRE0103_working!F25,0))</f>
        <v>3823</v>
      </c>
      <c r="G25" s="78">
        <f>IF(FIRE0103_working!G25="..","..",ROUND(FIRE0103_working!G25,0))</f>
        <v>3890</v>
      </c>
      <c r="H25" s="78">
        <f>IF(FIRE0103_working!H25="..","..",ROUND(FIRE0103_working!H25,0))</f>
        <v>4371</v>
      </c>
      <c r="I25" s="79">
        <f>IF(FIRE0103_working!I25="..","..",ROUND(FIRE0103_working!I25,0))</f>
        <v>3857</v>
      </c>
      <c r="J25" s="14"/>
      <c r="K25" s="5"/>
      <c r="L25" s="14"/>
      <c r="M25" s="14"/>
    </row>
    <row r="26" spans="1:13" ht="15" customHeight="1" x14ac:dyDescent="0.35">
      <c r="A26" s="80" t="s">
        <v>6</v>
      </c>
      <c r="B26" s="78">
        <f>IF(FIRE0103_working!B26="..","..",ROUND(FIRE0103_working!B26,0))</f>
        <v>173455</v>
      </c>
      <c r="C26" s="78">
        <f>IF(FIRE0103_working!C26="..","..",ROUND(FIRE0103_working!C26,0))</f>
        <v>18207</v>
      </c>
      <c r="D26" s="78">
        <f>IF(FIRE0103_working!D26="..","..",ROUND(FIRE0103_working!D26,0))</f>
        <v>12030</v>
      </c>
      <c r="E26" s="79">
        <f>IF(FIRE0103_working!E26="..","..",ROUND(FIRE0103_working!E26,0))</f>
        <v>203692</v>
      </c>
      <c r="F26" s="78">
        <f>IF(FIRE0103_working!F26="..","..",ROUND(FIRE0103_working!F26,0))</f>
        <v>3491</v>
      </c>
      <c r="G26" s="78">
        <f>IF(FIRE0103_working!G26="..","..",ROUND(FIRE0103_working!G26,0))</f>
        <v>3594</v>
      </c>
      <c r="H26" s="78">
        <f>IF(FIRE0103_working!H26="..","..",ROUND(FIRE0103_working!H26,0))</f>
        <v>4116</v>
      </c>
      <c r="I26" s="79">
        <f>IF(FIRE0103_working!I26="..","..",ROUND(FIRE0103_working!I26,0))</f>
        <v>3532</v>
      </c>
      <c r="J26" s="14"/>
      <c r="K26" s="5"/>
      <c r="L26" s="14"/>
      <c r="M26" s="14"/>
    </row>
    <row r="27" spans="1:13" ht="15" customHeight="1" x14ac:dyDescent="0.35">
      <c r="A27" s="82" t="s">
        <v>7</v>
      </c>
      <c r="B27" s="78">
        <f>IF(FIRE0103_working!B27="..","..",ROUND(FIRE0103_working!B27,0))</f>
        <v>172384</v>
      </c>
      <c r="C27" s="78">
        <f>IF(FIRE0103_working!C27="..","..",ROUND(FIRE0103_working!C27,0))</f>
        <v>17688</v>
      </c>
      <c r="D27" s="78">
        <f>IF(FIRE0103_working!D27="..","..",ROUND(FIRE0103_working!D27,0))</f>
        <v>11802</v>
      </c>
      <c r="E27" s="79">
        <f>IF(FIRE0103_working!E27="..","..",ROUND(FIRE0103_working!E27,0))</f>
        <v>201874</v>
      </c>
      <c r="F27" s="78">
        <f>IF(FIRE0103_working!F27="..","..",ROUND(FIRE0103_working!F27,0))</f>
        <v>3453</v>
      </c>
      <c r="G27" s="78">
        <f>IF(FIRE0103_working!G27="..","..",ROUND(FIRE0103_working!G27,0))</f>
        <v>3490</v>
      </c>
      <c r="H27" s="78">
        <f>IF(FIRE0103_working!H27="..","..",ROUND(FIRE0103_working!H27,0))</f>
        <v>4017</v>
      </c>
      <c r="I27" s="79">
        <f>IF(FIRE0103_working!I27="..","..",ROUND(FIRE0103_working!I27,0))</f>
        <v>3485</v>
      </c>
      <c r="J27" s="14"/>
      <c r="K27" s="5"/>
      <c r="L27" s="14"/>
      <c r="M27" s="14"/>
    </row>
    <row r="28" spans="1:13" ht="15" customHeight="1" x14ac:dyDescent="0.35">
      <c r="A28" s="82" t="s">
        <v>8</v>
      </c>
      <c r="B28" s="78">
        <f>IF(FIRE0103_working!B28="..","..",ROUND(FIRE0103_working!B28,0))</f>
        <v>147224</v>
      </c>
      <c r="C28" s="78">
        <f>IF(FIRE0103_working!C28="..","..",ROUND(FIRE0103_working!C28,0))</f>
        <v>15150</v>
      </c>
      <c r="D28" s="78">
        <f>IF(FIRE0103_working!D28="..","..",ROUND(FIRE0103_working!D28,0))</f>
        <v>9633</v>
      </c>
      <c r="E28" s="79">
        <f>IF(FIRE0103_working!E28="..","..",ROUND(FIRE0103_working!E28,0))</f>
        <v>172007</v>
      </c>
      <c r="F28" s="78">
        <f>IF(FIRE0103_working!F28="..","..",ROUND(FIRE0103_working!F28,0))</f>
        <v>2933</v>
      </c>
      <c r="G28" s="78">
        <f>IF(FIRE0103_working!G28="..","..",ROUND(FIRE0103_working!G28,0))</f>
        <v>2980</v>
      </c>
      <c r="H28" s="78">
        <f>IF(FIRE0103_working!H28="..","..",ROUND(FIRE0103_working!H28,0))</f>
        <v>3257</v>
      </c>
      <c r="I28" s="79">
        <f>IF(FIRE0103_working!I28="..","..",ROUND(FIRE0103_working!I28,0))</f>
        <v>2954</v>
      </c>
      <c r="J28" s="14"/>
      <c r="K28" s="5"/>
      <c r="L28" s="14"/>
      <c r="M28" s="14"/>
    </row>
    <row r="29" spans="1:13" ht="15" customHeight="1" x14ac:dyDescent="0.35">
      <c r="A29" s="82" t="s">
        <v>9</v>
      </c>
      <c r="B29" s="78">
        <f>IF(FIRE0103_working!B29="..","..",ROUND(FIRE0103_working!B29,0))</f>
        <v>137726</v>
      </c>
      <c r="C29" s="78">
        <f>IF(FIRE0103_working!C29="..","..",ROUND(FIRE0103_working!C29,0))</f>
        <v>15125</v>
      </c>
      <c r="D29" s="78">
        <f>IF(FIRE0103_working!D29="..","..",ROUND(FIRE0103_working!D29,0))</f>
        <v>9017</v>
      </c>
      <c r="E29" s="79">
        <f>IF(FIRE0103_working!E29="..","..",ROUND(FIRE0103_working!E29,0))</f>
        <v>161868</v>
      </c>
      <c r="F29" s="78">
        <f>IF(FIRE0103_working!F29="..","..",ROUND(FIRE0103_working!F29,0))</f>
        <v>2722</v>
      </c>
      <c r="G29" s="78">
        <f>IF(FIRE0103_working!G29="..","..",ROUND(FIRE0103_working!G29,0))</f>
        <v>2960</v>
      </c>
      <c r="H29" s="78">
        <f>IF(FIRE0103_working!H29="..","..",ROUND(FIRE0103_working!H29,0))</f>
        <v>3037</v>
      </c>
      <c r="I29" s="79">
        <f>IF(FIRE0103_working!I29="..","..",ROUND(FIRE0103_working!I29,0))</f>
        <v>2758</v>
      </c>
      <c r="J29" s="14"/>
      <c r="K29" s="5"/>
      <c r="L29" s="14"/>
      <c r="M29" s="14"/>
    </row>
    <row r="30" spans="1:13" ht="15" customHeight="1" x14ac:dyDescent="0.35">
      <c r="A30" s="82" t="s">
        <v>10</v>
      </c>
      <c r="B30" s="78">
        <f>IF(FIRE0103_working!B30="..","..",ROUND(FIRE0103_working!B30,0))</f>
        <v>129134</v>
      </c>
      <c r="C30" s="78">
        <f>IF(FIRE0103_working!C30="..","..",ROUND(FIRE0103_working!C30,0))</f>
        <v>14758</v>
      </c>
      <c r="D30" s="78">
        <f>IF(FIRE0103_working!D30="..","..",ROUND(FIRE0103_working!D30,0))</f>
        <v>8587</v>
      </c>
      <c r="E30" s="79">
        <f>IF(FIRE0103_working!E30="..","..",ROUND(FIRE0103_working!E30,0))</f>
        <v>152479</v>
      </c>
      <c r="F30" s="78">
        <f>IF(FIRE0103_working!F30="..","..",ROUND(FIRE0103_working!F30,0))</f>
        <v>2534</v>
      </c>
      <c r="G30" s="78">
        <f>IF(FIRE0103_working!G30="..","..",ROUND(FIRE0103_working!G30,0))</f>
        <v>2875</v>
      </c>
      <c r="H30" s="78">
        <f>IF(FIRE0103_working!H30="..","..",ROUND(FIRE0103_working!H30,0))</f>
        <v>2876</v>
      </c>
      <c r="I30" s="79">
        <f>IF(FIRE0103_working!I30="..","..",ROUND(FIRE0103_working!I30,0))</f>
        <v>2581</v>
      </c>
      <c r="J30" s="14"/>
      <c r="K30" s="5"/>
      <c r="L30" s="14"/>
      <c r="M30" s="14"/>
    </row>
    <row r="31" spans="1:13" ht="15" customHeight="1" x14ac:dyDescent="0.35">
      <c r="A31" s="82" t="s">
        <v>11</v>
      </c>
      <c r="B31" s="78">
        <f>IF(FIRE0103_working!B31="..","..",ROUND(FIRE0103_working!B31,0))</f>
        <v>115271</v>
      </c>
      <c r="C31" s="78">
        <f>IF(FIRE0103_working!C31="..","..",ROUND(FIRE0103_working!C31,0))</f>
        <v>13618</v>
      </c>
      <c r="D31" s="78">
        <f>IF(FIRE0103_working!D31="..","..",ROUND(FIRE0103_working!D31,0))</f>
        <v>7689</v>
      </c>
      <c r="E31" s="79">
        <f>IF(FIRE0103_working!E31="..","..",ROUND(FIRE0103_working!E31,0))</f>
        <v>136578</v>
      </c>
      <c r="F31" s="78">
        <f>IF(FIRE0103_working!F31="..","..",ROUND(FIRE0103_working!F31,0))</f>
        <v>2243</v>
      </c>
      <c r="G31" s="78">
        <f>IF(FIRE0103_working!G31="..","..",ROUND(FIRE0103_working!G31,0))</f>
        <v>2634</v>
      </c>
      <c r="H31" s="78">
        <f>IF(FIRE0103_working!H31="..","..",ROUND(FIRE0103_working!H31,0))</f>
        <v>2558</v>
      </c>
      <c r="I31" s="79">
        <f>IF(FIRE0103_working!I31="..","..",ROUND(FIRE0103_working!I31,0))</f>
        <v>2293</v>
      </c>
      <c r="J31" s="14"/>
      <c r="K31" s="5"/>
      <c r="L31" s="14"/>
      <c r="M31" s="14"/>
    </row>
    <row r="32" spans="1:13" ht="15" customHeight="1" x14ac:dyDescent="0.35">
      <c r="A32" s="82" t="s">
        <v>12</v>
      </c>
      <c r="B32" s="78">
        <f>IF(FIRE0103_working!B32="..","..",ROUND(FIRE0103_working!B32,0))</f>
        <v>104348</v>
      </c>
      <c r="C32" s="78">
        <f>IF(FIRE0103_working!C32="..","..",ROUND(FIRE0103_working!C32,0))</f>
        <v>13174</v>
      </c>
      <c r="D32" s="78">
        <f>IF(FIRE0103_working!D32="..","..",ROUND(FIRE0103_working!D32,0))</f>
        <v>6985</v>
      </c>
      <c r="E32" s="79">
        <f>IF(FIRE0103_working!E32="..","..",ROUND(FIRE0103_working!E32,0))</f>
        <v>124507</v>
      </c>
      <c r="F32" s="78">
        <f>IF(FIRE0103_working!F32="..","..",ROUND(FIRE0103_working!F32,0))</f>
        <v>2014</v>
      </c>
      <c r="G32" s="78">
        <f>IF(FIRE0103_working!G32="..","..",ROUND(FIRE0103_working!G32,0))</f>
        <v>2532</v>
      </c>
      <c r="H32" s="78">
        <f>IF(FIRE0103_working!H32="..","..",ROUND(FIRE0103_working!H32,0))</f>
        <v>2308</v>
      </c>
      <c r="I32" s="79">
        <f>IF(FIRE0103_working!I32="..","..",ROUND(FIRE0103_working!I32,0))</f>
        <v>2074</v>
      </c>
      <c r="J32" s="14"/>
      <c r="K32" s="5"/>
      <c r="L32" s="14"/>
      <c r="M32" s="14"/>
    </row>
    <row r="33" spans="1:17" ht="15" customHeight="1" x14ac:dyDescent="0.35">
      <c r="A33" s="82" t="s">
        <v>13</v>
      </c>
      <c r="B33" s="78">
        <f>IF(FIRE0103_working!B33="..","..",ROUND(FIRE0103_working!B33,0))</f>
        <v>101159</v>
      </c>
      <c r="C33" s="78">
        <f>IF(FIRE0103_working!C33="..","..",ROUND(FIRE0103_working!C33,0))</f>
        <v>13992</v>
      </c>
      <c r="D33" s="78">
        <f>IF(FIRE0103_working!D33="..","..",ROUND(FIRE0103_working!D33,0))</f>
        <v>6800</v>
      </c>
      <c r="E33" s="79">
        <f>IF(FIRE0103_working!E33="..","..",ROUND(FIRE0103_working!E33,0))</f>
        <v>121951</v>
      </c>
      <c r="F33" s="78">
        <f>IF(FIRE0103_working!F33="..","..",ROUND(FIRE0103_working!F33,0))</f>
        <v>1938</v>
      </c>
      <c r="G33" s="78">
        <f>IF(FIRE0103_working!G33="..","..",ROUND(FIRE0103_working!G33,0))</f>
        <v>2674</v>
      </c>
      <c r="H33" s="78">
        <f>IF(FIRE0103_working!H33="..","..",ROUND(FIRE0103_working!H33,0))</f>
        <v>2238</v>
      </c>
      <c r="I33" s="79">
        <f>IF(FIRE0103_working!I33="..","..",ROUND(FIRE0103_working!I33,0))</f>
        <v>2017</v>
      </c>
      <c r="J33" s="14"/>
      <c r="K33" s="5"/>
      <c r="L33" s="14"/>
      <c r="M33" s="14"/>
      <c r="N33" s="14"/>
      <c r="Q33" s="14"/>
    </row>
    <row r="34" spans="1:17" ht="15" customHeight="1" x14ac:dyDescent="0.35">
      <c r="A34" s="82" t="s">
        <v>14</v>
      </c>
      <c r="B34" s="78">
        <f>IF(FIRE0103_working!B34="..","..",ROUND(FIRE0103_working!B34,0))</f>
        <v>92248</v>
      </c>
      <c r="C34" s="78">
        <f>IF(FIRE0103_working!C34="..","..",ROUND(FIRE0103_working!C34,0))</f>
        <v>13144</v>
      </c>
      <c r="D34" s="78">
        <f>IF(FIRE0103_working!D34="..","..",ROUND(FIRE0103_working!D34,0))</f>
        <v>6414</v>
      </c>
      <c r="E34" s="79">
        <f>IF(FIRE0103_working!E34="..","..",ROUND(FIRE0103_working!E34,0))</f>
        <v>111806</v>
      </c>
      <c r="F34" s="78">
        <f>IF(FIRE0103_working!F34="..","..",ROUND(FIRE0103_working!F34,0))</f>
        <v>1752</v>
      </c>
      <c r="G34" s="78">
        <f>IF(FIRE0103_working!G34="..","..",ROUND(FIRE0103_working!G34,0))</f>
        <v>2498</v>
      </c>
      <c r="H34" s="78">
        <f>IF(FIRE0103_working!H34="..","..",ROUND(FIRE0103_working!H34,0))</f>
        <v>2103</v>
      </c>
      <c r="I34" s="79">
        <f>IF(FIRE0103_working!I34="..","..",ROUND(FIRE0103_working!I34,0))</f>
        <v>1834</v>
      </c>
      <c r="J34" s="14"/>
      <c r="K34" s="5"/>
      <c r="L34" s="14"/>
      <c r="M34" s="14"/>
      <c r="N34" s="14"/>
      <c r="Q34" s="14"/>
    </row>
    <row r="35" spans="1:17" ht="15" customHeight="1" x14ac:dyDescent="0.35">
      <c r="A35" s="82" t="s">
        <v>15</v>
      </c>
      <c r="B35" s="78">
        <f>IF(FIRE0103_working!B35="..","..",ROUND(FIRE0103_working!B35,0))</f>
        <v>86982</v>
      </c>
      <c r="C35" s="78">
        <f>IF(FIRE0103_working!C35="..","..",ROUND(FIRE0103_working!C35,0))</f>
        <v>12411</v>
      </c>
      <c r="D35" s="78">
        <f>IF(FIRE0103_working!D35="..","..",ROUND(FIRE0103_working!D35,0))</f>
        <v>5687</v>
      </c>
      <c r="E35" s="79">
        <f>IF(FIRE0103_working!E35="..","..",ROUND(FIRE0103_working!E35,0))</f>
        <v>105080</v>
      </c>
      <c r="F35" s="78">
        <f>IF(FIRE0103_working!F35="..","..",ROUND(FIRE0103_working!F35,0))</f>
        <v>1638</v>
      </c>
      <c r="G35" s="78">
        <f>IF(FIRE0103_working!G35="..","..",ROUND(FIRE0103_working!G35,0))</f>
        <v>2342</v>
      </c>
      <c r="H35" s="78">
        <f>IF(FIRE0103_working!H35="..","..",ROUND(FIRE0103_working!H35,0))</f>
        <v>1856</v>
      </c>
      <c r="I35" s="79">
        <f>IF(FIRE0103_working!I35="..","..",ROUND(FIRE0103_working!I35,0))</f>
        <v>1709</v>
      </c>
      <c r="J35" s="14"/>
      <c r="K35" s="5"/>
      <c r="L35" s="14"/>
      <c r="M35" s="14"/>
      <c r="N35" s="14"/>
      <c r="Q35" s="14"/>
    </row>
    <row r="36" spans="1:17" ht="15" customHeight="1" x14ac:dyDescent="0.35">
      <c r="A36" s="82" t="s">
        <v>16</v>
      </c>
      <c r="B36" s="78">
        <f>IF(FIRE0103_working!B36="..","..",ROUND(FIRE0103_working!B36,0))</f>
        <v>74715</v>
      </c>
      <c r="C36" s="78">
        <f>IF(FIRE0103_working!C36="..","..",ROUND(FIRE0103_working!C36,0))</f>
        <v>11086</v>
      </c>
      <c r="D36" s="78">
        <f>IF(FIRE0103_working!D36="..","..",ROUND(FIRE0103_working!D36,0))</f>
        <v>4745</v>
      </c>
      <c r="E36" s="79">
        <f>IF(FIRE0103_working!E36="..","..",ROUND(FIRE0103_working!E36,0))</f>
        <v>90546</v>
      </c>
      <c r="F36" s="78">
        <f>IF(FIRE0103_working!F36="..","..",ROUND(FIRE0103_working!F36,0))</f>
        <v>1396</v>
      </c>
      <c r="G36" s="78">
        <f>IF(FIRE0103_working!G36="..","..",ROUND(FIRE0103_working!G36,0))</f>
        <v>2086</v>
      </c>
      <c r="H36" s="78">
        <f>IF(FIRE0103_working!H36="..","..",ROUND(FIRE0103_working!H36,0))</f>
        <v>1545</v>
      </c>
      <c r="I36" s="79">
        <f>IF(FIRE0103_working!I36="..","..",ROUND(FIRE0103_working!I36,0))</f>
        <v>1463</v>
      </c>
      <c r="J36" s="14"/>
      <c r="K36" s="5"/>
      <c r="L36" s="14"/>
      <c r="M36" s="14"/>
      <c r="N36" s="14"/>
      <c r="Q36" s="14"/>
    </row>
    <row r="37" spans="1:17" ht="15" customHeight="1" x14ac:dyDescent="0.35">
      <c r="A37" s="82" t="s">
        <v>17</v>
      </c>
      <c r="B37" s="78">
        <f>IF(FIRE0103_working!B37="..","..",ROUND(FIRE0103_working!B37,0))</f>
        <v>73235</v>
      </c>
      <c r="C37" s="78">
        <f>IF(FIRE0103_working!C37="..","..",ROUND(FIRE0103_working!C37,0))</f>
        <v>10521</v>
      </c>
      <c r="D37" s="78">
        <f>IF(FIRE0103_working!D37="..","..",ROUND(FIRE0103_working!D37,0))</f>
        <v>4790</v>
      </c>
      <c r="E37" s="79">
        <f>IF(FIRE0103_working!E37="..","..",ROUND(FIRE0103_working!E37,0))</f>
        <v>88546</v>
      </c>
      <c r="F37" s="78">
        <f>IF(FIRE0103_working!F37="..","..",ROUND(FIRE0103_working!F37,0))</f>
        <v>1358</v>
      </c>
      <c r="G37" s="78">
        <f>IF(FIRE0103_working!G37="..","..",ROUND(FIRE0103_working!G37,0))</f>
        <v>1975</v>
      </c>
      <c r="H37" s="78">
        <f>IF(FIRE0103_working!H37="..","..",ROUND(FIRE0103_working!H37,0))</f>
        <v>1560</v>
      </c>
      <c r="I37" s="79">
        <f>IF(FIRE0103_working!I37="..","..",ROUND(FIRE0103_working!I37,0))</f>
        <v>1421</v>
      </c>
      <c r="J37" s="14"/>
      <c r="K37" s="5"/>
      <c r="L37" s="14"/>
      <c r="M37" s="14"/>
      <c r="N37" s="14"/>
      <c r="Q37" s="14"/>
    </row>
    <row r="38" spans="1:17" ht="15" customHeight="1" x14ac:dyDescent="0.35">
      <c r="A38" s="82" t="s">
        <v>18</v>
      </c>
      <c r="B38" s="78">
        <f>IF(FIRE0103_working!B38="..","..",ROUND(FIRE0103_working!B38,0))</f>
        <v>71125</v>
      </c>
      <c r="C38" s="78">
        <f>IF(FIRE0103_working!C38="..","..",ROUND(FIRE0103_working!C38,0))</f>
        <v>10633</v>
      </c>
      <c r="D38" s="78">
        <f>IF(FIRE0103_working!D38="..","..",ROUND(FIRE0103_working!D38,0))</f>
        <v>4561</v>
      </c>
      <c r="E38" s="79">
        <f>IF(FIRE0103_working!E38="..","..",ROUND(FIRE0103_working!E38,0))</f>
        <v>86319</v>
      </c>
      <c r="F38" s="78">
        <f>IF(FIRE0103_working!F38="..","..",ROUND(FIRE0103_working!F38,0))</f>
        <v>1308</v>
      </c>
      <c r="G38" s="78">
        <f>IF(FIRE0103_working!G38="..","..",ROUND(FIRE0103_working!G38,0))</f>
        <v>1988</v>
      </c>
      <c r="H38" s="78">
        <f>IF(FIRE0103_working!H38="..","..",ROUND(FIRE0103_working!H38,0))</f>
        <v>1484</v>
      </c>
      <c r="I38" s="79">
        <f>IF(FIRE0103_working!I38="..","..",ROUND(FIRE0103_working!I38,0))</f>
        <v>1375</v>
      </c>
      <c r="J38" s="14"/>
      <c r="K38" s="5"/>
      <c r="L38" s="14"/>
      <c r="M38" s="14"/>
      <c r="N38" s="14"/>
      <c r="Q38" s="14"/>
    </row>
    <row r="39" spans="1:17" ht="15" customHeight="1" x14ac:dyDescent="0.35">
      <c r="A39" s="82" t="s">
        <v>19</v>
      </c>
      <c r="B39" s="78">
        <f>IF(FIRE0103_working!B39="..","..",ROUND(FIRE0103_working!B39,0))</f>
        <v>73488</v>
      </c>
      <c r="C39" s="78">
        <f>IF(FIRE0103_working!C39="..","..",ROUND(FIRE0103_working!C39,0))</f>
        <v>11005</v>
      </c>
      <c r="D39" s="78">
        <f>IF(FIRE0103_working!D39="..","..",ROUND(FIRE0103_working!D39,0))</f>
        <v>4678</v>
      </c>
      <c r="E39" s="79">
        <f>IF(FIRE0103_working!E39="..","..",ROUND(FIRE0103_working!E39,0))</f>
        <v>89171</v>
      </c>
      <c r="F39" s="78">
        <f>IF(FIRE0103_working!F39="..","..",ROUND(FIRE0103_working!F39,0))</f>
        <v>1341</v>
      </c>
      <c r="G39" s="78">
        <f>IF(FIRE0103_working!G39="..","..",ROUND(FIRE0103_working!G39,0))</f>
        <v>2048</v>
      </c>
      <c r="H39" s="78">
        <f>IF(FIRE0103_working!H39="..","..",ROUND(FIRE0103_working!H39,0))</f>
        <v>1522</v>
      </c>
      <c r="I39" s="79">
        <f>IF(FIRE0103_working!I39="..","..",ROUND(FIRE0103_working!I39,0))</f>
        <v>1410</v>
      </c>
      <c r="J39" s="14"/>
      <c r="K39" s="5"/>
      <c r="L39" s="14"/>
      <c r="M39" s="14"/>
      <c r="N39" s="14"/>
      <c r="Q39" s="14"/>
    </row>
    <row r="40" spans="1:17" x14ac:dyDescent="0.35">
      <c r="A40" s="82" t="s">
        <v>20</v>
      </c>
      <c r="B40" s="78">
        <f>IF(FIRE0103_working!B40="..","..",ROUND(FIRE0103_working!B40,0))</f>
        <v>74959</v>
      </c>
      <c r="C40" s="78">
        <f>IF(FIRE0103_working!C40="..","..",ROUND(FIRE0103_working!C40,0))</f>
        <v>10894</v>
      </c>
      <c r="D40" s="78">
        <f>IF(FIRE0103_working!D40="..","..",ROUND(FIRE0103_working!D40,0))</f>
        <v>4757</v>
      </c>
      <c r="E40" s="79">
        <f>IF(FIRE0103_working!E40="..","..",ROUND(FIRE0103_working!E40,0))</f>
        <v>90610</v>
      </c>
      <c r="F40" s="78">
        <f>IF(FIRE0103_working!F40="..","..",ROUND(FIRE0103_working!F40,0))</f>
        <v>1356</v>
      </c>
      <c r="G40" s="78">
        <f>IF(FIRE0103_working!G40="..","..",ROUND(FIRE0103_working!G40,0))</f>
        <v>2016</v>
      </c>
      <c r="H40" s="78">
        <f>IF(FIRE0103_working!H40="..","..",ROUND(FIRE0103_working!H40,0))</f>
        <v>1546</v>
      </c>
      <c r="I40" s="79">
        <f>IF(FIRE0103_working!I40="..","..",ROUND(FIRE0103_working!I40,0))</f>
        <v>1421</v>
      </c>
      <c r="J40" s="14"/>
      <c r="K40" s="5"/>
      <c r="L40" s="14"/>
      <c r="M40" s="14"/>
      <c r="N40" s="14"/>
      <c r="Q40" s="14"/>
    </row>
    <row r="41" spans="1:17" x14ac:dyDescent="0.35">
      <c r="A41" s="82" t="s">
        <v>21</v>
      </c>
      <c r="B41" s="78">
        <f>IF(FIRE0103_working!B41="..","..",ROUND(FIRE0103_working!B41,0))</f>
        <v>74291</v>
      </c>
      <c r="C41" s="78">
        <f>IF(FIRE0103_working!C41="..","..",ROUND(FIRE0103_working!C41,0))</f>
        <v>10672</v>
      </c>
      <c r="D41" s="78">
        <f>IF(FIRE0103_working!D41="..","..",ROUND(FIRE0103_working!D41,0))</f>
        <v>4316</v>
      </c>
      <c r="E41" s="79">
        <f>IF(FIRE0103_working!E41="..","..",ROUND(FIRE0103_working!E41,0))</f>
        <v>89279</v>
      </c>
      <c r="F41" s="78">
        <f>IF(FIRE0103_working!F41="..","..",ROUND(FIRE0103_working!F41,0))</f>
        <v>1336</v>
      </c>
      <c r="G41" s="78">
        <f>IF(FIRE0103_working!G41="..","..",ROUND(FIRE0103_working!G41,0))</f>
        <v>1967</v>
      </c>
      <c r="H41" s="78">
        <f>IF(FIRE0103_working!H41="..","..",ROUND(FIRE0103_working!H41,0))</f>
        <v>1401</v>
      </c>
      <c r="I41" s="79">
        <f>IF(FIRE0103_working!I41="..","..",ROUND(FIRE0103_working!I41,0))</f>
        <v>1392</v>
      </c>
      <c r="J41" s="14"/>
      <c r="K41" s="5"/>
      <c r="L41" s="14"/>
      <c r="M41" s="14"/>
      <c r="N41" s="14"/>
      <c r="Q41" s="14"/>
    </row>
    <row r="42" spans="1:17" x14ac:dyDescent="0.35">
      <c r="A42" s="82" t="s">
        <v>63</v>
      </c>
      <c r="B42" s="78">
        <f>IF(FIRE0103_working!B42="..","..",ROUND(FIRE0103_working!B42,0))</f>
        <v>73300</v>
      </c>
      <c r="C42" s="78">
        <f>IF(FIRE0103_working!C42="..","..",ROUND(FIRE0103_working!C42,0))</f>
        <v>10473</v>
      </c>
      <c r="D42" s="78">
        <f>IF(FIRE0103_working!D42="..","..",ROUND(FIRE0103_working!D42,0))</f>
        <v>4392</v>
      </c>
      <c r="E42" s="79">
        <f>IF(FIRE0103_working!E42="..","..",ROUND(FIRE0103_working!E42,0))</f>
        <v>88165</v>
      </c>
      <c r="F42" s="78">
        <f>IF(FIRE0103_working!F42="..","..",ROUND(FIRE0103_working!F42,0))</f>
        <v>1311</v>
      </c>
      <c r="G42" s="78">
        <f>IF(FIRE0103_working!G42="..","..",ROUND(FIRE0103_working!G42,0))</f>
        <v>1926</v>
      </c>
      <c r="H42" s="78">
        <f>IF(FIRE0103_working!H42="..","..",ROUND(FIRE0103_working!H42,0))</f>
        <v>1424</v>
      </c>
      <c r="I42" s="79">
        <f>IF(FIRE0103_working!I42="..","..",ROUND(FIRE0103_working!I42,0))</f>
        <v>1368</v>
      </c>
      <c r="J42" s="14"/>
      <c r="K42" s="5"/>
      <c r="L42" s="14"/>
      <c r="M42" s="14"/>
      <c r="N42" s="14"/>
      <c r="Q42" s="14"/>
    </row>
    <row r="43" spans="1:17" x14ac:dyDescent="0.35">
      <c r="A43" s="82" t="s">
        <v>64</v>
      </c>
      <c r="B43" s="78">
        <f>IF(FIRE0103_working!B43="..","..",ROUND(FIRE0103_working!B43,0))</f>
        <v>68781</v>
      </c>
      <c r="C43" s="78">
        <f>IF(FIRE0103_working!C43="..","..",ROUND(FIRE0103_working!C43,0))</f>
        <v>9853</v>
      </c>
      <c r="D43" s="78">
        <f>IF(FIRE0103_working!D43="..","..",ROUND(FIRE0103_working!D43,0))</f>
        <v>4279</v>
      </c>
      <c r="E43" s="79">
        <f>IF(FIRE0103_working!E43="..","..",ROUND(FIRE0103_working!E43,0))</f>
        <v>82913</v>
      </c>
      <c r="F43" s="78">
        <f>IF(FIRE0103_working!F43="..","..",ROUND(FIRE0103_working!F43,0))</f>
        <v>1223</v>
      </c>
      <c r="G43" s="78">
        <f>IF(FIRE0103_working!G43="..","..",ROUND(FIRE0103_working!G43,0))</f>
        <v>1803</v>
      </c>
      <c r="H43" s="78">
        <f>IF(FIRE0103_working!H43="..","..",ROUND(FIRE0103_working!H43,0))</f>
        <v>1386</v>
      </c>
      <c r="I43" s="79">
        <f>IF(FIRE0103_working!I43="..","..",ROUND(FIRE0103_working!I43,0))</f>
        <v>1280</v>
      </c>
      <c r="J43" s="14"/>
      <c r="K43" s="5"/>
      <c r="L43" s="14"/>
      <c r="M43" s="14"/>
      <c r="N43" s="14"/>
      <c r="Q43" s="14"/>
    </row>
    <row r="44" spans="1:17" x14ac:dyDescent="0.35">
      <c r="A44" s="82" t="s">
        <v>92</v>
      </c>
      <c r="B44" s="78">
        <f>IF(FIRE0103_working!B44="..","..",ROUND(FIRE0103_working!B44,0))</f>
        <v>61922</v>
      </c>
      <c r="C44" s="78">
        <f>IF(FIRE0103_working!C44="..","..",ROUND(FIRE0103_working!C44,0))</f>
        <v>9423</v>
      </c>
      <c r="D44" s="78">
        <f>IF(FIRE0103_working!D44="..","..",ROUND(FIRE0103_working!D44,0))</f>
        <v>3796</v>
      </c>
      <c r="E44" s="79">
        <f>IF(FIRE0103_working!E44="..","..",ROUND(FIRE0103_working!E44,0))</f>
        <v>75141</v>
      </c>
      <c r="F44" s="78">
        <f>IF(FIRE0103_working!F44="..","..",ROUND(FIRE0103_working!F44,0))</f>
        <v>1099</v>
      </c>
      <c r="G44" s="78">
        <f>IF(FIRE0103_working!G44="..","..",ROUND(FIRE0103_working!G44,0))</f>
        <v>1724</v>
      </c>
      <c r="H44" s="78">
        <f>IF(FIRE0103_working!H44="..","..",ROUND(FIRE0103_working!H44,0))</f>
        <v>1223</v>
      </c>
      <c r="I44" s="79">
        <f>IF(FIRE0103_working!I44="..","..",ROUND(FIRE0103_working!I44,0))</f>
        <v>1158</v>
      </c>
      <c r="J44" s="14"/>
      <c r="K44" s="5"/>
      <c r="L44" s="14"/>
      <c r="M44" s="14"/>
      <c r="N44" s="14"/>
      <c r="Q44" s="14"/>
    </row>
    <row r="45" spans="1:17" x14ac:dyDescent="0.35">
      <c r="A45" s="82" t="s">
        <v>103</v>
      </c>
      <c r="B45" s="78">
        <f>IF(FIRE0103_working!B45="..","..",ROUND(FIRE0103_working!B45,0))</f>
        <v>63507</v>
      </c>
      <c r="C45" s="78">
        <f>IF(FIRE0103_working!C45="..","..",ROUND(FIRE0103_working!C45,0))</f>
        <v>9795</v>
      </c>
      <c r="D45" s="78">
        <f>IF(FIRE0103_working!D45="..","..",ROUND(FIRE0103_working!D45,0))</f>
        <v>3944</v>
      </c>
      <c r="E45" s="79">
        <f>IF(FIRE0103_working!E45="..","..",ROUND(FIRE0103_working!E45,0))</f>
        <v>77246</v>
      </c>
      <c r="F45" s="78">
        <f>IF(FIRE0103_working!F45="..","..",ROUND(FIRE0103_working!F45,0))</f>
        <v>1123</v>
      </c>
      <c r="G45" s="78">
        <f>IF(FIRE0103_working!G45="..","..",ROUND(FIRE0103_working!G45,0))</f>
        <v>1787</v>
      </c>
      <c r="H45" s="78">
        <f>IF(FIRE0103_working!H45="..","..",ROUND(FIRE0103_working!H45,0))</f>
        <v>1270</v>
      </c>
      <c r="I45" s="79">
        <f>IF(FIRE0103_working!I45="..","..",ROUND(FIRE0103_working!I45,0))</f>
        <v>1186</v>
      </c>
      <c r="J45" s="5"/>
      <c r="K45" s="5"/>
      <c r="L45" s="14"/>
      <c r="M45" s="14"/>
      <c r="N45" s="14"/>
      <c r="Q45" s="14"/>
    </row>
    <row r="46" spans="1:17" ht="16" thickBot="1" x14ac:dyDescent="0.4">
      <c r="A46" s="83" t="s">
        <v>104</v>
      </c>
      <c r="B46" s="84">
        <f>IF(FIRE0103_working!B46="..","..",ROUND(FIRE0103_working!B46,0))</f>
        <v>66782</v>
      </c>
      <c r="C46" s="84">
        <f>IF(FIRE0103_working!C46="..","..",ROUND(FIRE0103_working!C46,0))</f>
        <v>9771</v>
      </c>
      <c r="D46" s="84">
        <f>IF(FIRE0103_working!D46="..","..",ROUND(FIRE0103_working!D46,0))</f>
        <v>3918</v>
      </c>
      <c r="E46" s="85">
        <f>IF(FIRE0103_working!E46="..","..",ROUND(FIRE0103_working!E46,0))</f>
        <v>80471</v>
      </c>
      <c r="F46" s="84">
        <f>IF(FIRE0103_working!F46="..","..",ROUND(FIRE0103_working!F46,0))</f>
        <v>1169</v>
      </c>
      <c r="G46" s="84">
        <f>IF(FIRE0103_working!G46="..","..",ROUND(FIRE0103_working!G46,0))</f>
        <v>1794</v>
      </c>
      <c r="H46" s="84">
        <f>IF(FIRE0103_working!H46="..","..",ROUND(FIRE0103_working!H46,0))</f>
        <v>1251</v>
      </c>
      <c r="I46" s="85">
        <f>IF(FIRE0103_working!I46="..","..",ROUND(FIRE0103_working!I46,0))</f>
        <v>1225</v>
      </c>
      <c r="J46" s="5"/>
      <c r="K46" s="5"/>
      <c r="L46" s="14"/>
      <c r="M46" s="14"/>
      <c r="N46" s="14"/>
      <c r="Q46" s="14"/>
    </row>
    <row r="47" spans="1:17" s="12" customFormat="1" ht="28.5" customHeight="1" x14ac:dyDescent="0.35">
      <c r="A47" s="70" t="s">
        <v>59</v>
      </c>
      <c r="B47" s="86"/>
      <c r="C47" s="86"/>
      <c r="D47" s="86"/>
      <c r="E47" s="86"/>
      <c r="F47" s="4"/>
      <c r="G47" s="4"/>
      <c r="H47" s="4"/>
      <c r="I47" s="4"/>
      <c r="K47" s="13"/>
      <c r="L47" s="14"/>
      <c r="M47" s="13"/>
    </row>
    <row r="48" spans="1:17" x14ac:dyDescent="0.35">
      <c r="A48" s="32" t="s">
        <v>40</v>
      </c>
      <c r="J48" s="5"/>
      <c r="K48" s="5"/>
      <c r="L48" s="14"/>
    </row>
    <row r="49" spans="1:12" x14ac:dyDescent="0.35">
      <c r="A49" s="32" t="s">
        <v>52</v>
      </c>
      <c r="J49" s="5"/>
      <c r="K49" s="5"/>
      <c r="L49" s="14"/>
    </row>
    <row r="50" spans="1:12" x14ac:dyDescent="0.35">
      <c r="A50" s="32" t="s">
        <v>53</v>
      </c>
      <c r="J50" s="5"/>
      <c r="K50" s="5"/>
      <c r="L50" s="14"/>
    </row>
    <row r="51" spans="1:12" x14ac:dyDescent="0.35">
      <c r="A51" s="32" t="s">
        <v>54</v>
      </c>
      <c r="J51" s="5"/>
      <c r="K51" s="5"/>
      <c r="L51" s="14"/>
    </row>
    <row r="52" spans="1:12" x14ac:dyDescent="0.35">
      <c r="A52" s="32" t="s">
        <v>55</v>
      </c>
      <c r="J52" s="5"/>
      <c r="K52" s="5"/>
      <c r="L52" s="14"/>
    </row>
    <row r="53" spans="1:12" x14ac:dyDescent="0.35">
      <c r="A53" s="32" t="s">
        <v>56</v>
      </c>
      <c r="J53" s="5"/>
      <c r="K53" s="5"/>
      <c r="L53" s="14"/>
    </row>
    <row r="54" spans="1:12" x14ac:dyDescent="0.35">
      <c r="A54" s="87" t="s">
        <v>117</v>
      </c>
      <c r="B54" s="87"/>
      <c r="C54" s="87"/>
      <c r="D54" s="87"/>
      <c r="E54" s="87"/>
      <c r="F54" s="87"/>
      <c r="G54" s="87"/>
      <c r="H54" s="87"/>
      <c r="I54" s="87"/>
      <c r="J54" s="5"/>
      <c r="K54" s="5"/>
      <c r="L54" s="14"/>
    </row>
    <row r="55" spans="1:12" x14ac:dyDescent="0.35">
      <c r="A55" s="87" t="s">
        <v>132</v>
      </c>
      <c r="B55" s="87"/>
      <c r="C55" s="87"/>
      <c r="D55" s="87"/>
      <c r="E55" s="87"/>
      <c r="F55" s="87"/>
      <c r="G55" s="87"/>
      <c r="H55" s="87"/>
      <c r="I55" s="87"/>
      <c r="J55" s="23"/>
      <c r="K55" s="5"/>
      <c r="L55" s="14"/>
    </row>
    <row r="56" spans="1:12" x14ac:dyDescent="0.35">
      <c r="A56" s="88" t="s">
        <v>133</v>
      </c>
      <c r="B56" s="88"/>
      <c r="C56" s="88"/>
      <c r="D56" s="88"/>
      <c r="E56" s="88"/>
      <c r="F56" s="88"/>
      <c r="G56" s="88"/>
      <c r="H56" s="88"/>
      <c r="I56" s="88"/>
      <c r="J56" s="5"/>
      <c r="K56" s="5"/>
      <c r="L56" s="14"/>
    </row>
    <row r="57" spans="1:12" s="12" customFormat="1" ht="28.5" customHeight="1" x14ac:dyDescent="0.35">
      <c r="A57" s="70" t="s">
        <v>57</v>
      </c>
      <c r="B57" s="4"/>
      <c r="C57" s="4"/>
      <c r="D57" s="4"/>
      <c r="E57" s="4"/>
      <c r="F57" s="4"/>
      <c r="G57" s="4"/>
      <c r="H57" s="4"/>
      <c r="I57" s="4"/>
      <c r="J57" s="11"/>
      <c r="L57" s="14"/>
    </row>
    <row r="58" spans="1:12" s="12" customFormat="1" x14ac:dyDescent="0.35">
      <c r="A58" s="89" t="s">
        <v>61</v>
      </c>
      <c r="B58" s="90"/>
      <c r="C58" s="90"/>
      <c r="D58" s="90"/>
      <c r="E58" s="90"/>
      <c r="F58" s="90"/>
      <c r="G58" s="90"/>
      <c r="H58" s="90"/>
      <c r="I58" s="90"/>
      <c r="J58" s="11"/>
      <c r="L58" s="14"/>
    </row>
    <row r="59" spans="1:12" s="12" customFormat="1" ht="27" customHeight="1" x14ac:dyDescent="0.35">
      <c r="A59" s="70" t="s">
        <v>58</v>
      </c>
      <c r="B59" s="4"/>
      <c r="C59" s="4"/>
      <c r="D59" s="4"/>
      <c r="E59" s="4"/>
      <c r="F59" s="4"/>
      <c r="G59" s="4"/>
      <c r="H59" s="4"/>
      <c r="I59" s="4"/>
      <c r="J59" s="11"/>
      <c r="L59" s="14"/>
    </row>
    <row r="60" spans="1:12" s="12" customFormat="1" x14ac:dyDescent="0.35">
      <c r="A60" s="89" t="s">
        <v>62</v>
      </c>
      <c r="B60" s="90"/>
      <c r="C60" s="90"/>
      <c r="D60" s="90"/>
      <c r="E60" s="90"/>
      <c r="F60" s="90"/>
      <c r="G60" s="90"/>
      <c r="H60" s="90"/>
      <c r="I60" s="90"/>
      <c r="J60" s="11"/>
      <c r="L60" s="14"/>
    </row>
    <row r="61" spans="1:12" ht="24" customHeight="1" x14ac:dyDescent="0.35">
      <c r="A61" s="70" t="s">
        <v>41</v>
      </c>
      <c r="J61" s="5"/>
      <c r="K61" s="5"/>
      <c r="L61" s="14"/>
    </row>
    <row r="62" spans="1:12" x14ac:dyDescent="0.35">
      <c r="A62" s="91" t="s">
        <v>79</v>
      </c>
      <c r="B62" s="8"/>
      <c r="C62" s="8"/>
      <c r="D62" s="8"/>
      <c r="E62" s="8"/>
      <c r="F62" s="8"/>
      <c r="G62" s="8"/>
      <c r="H62" s="8"/>
      <c r="I62" s="8"/>
      <c r="J62" s="5"/>
      <c r="K62" s="5"/>
      <c r="L62" s="14"/>
    </row>
    <row r="63" spans="1:12" x14ac:dyDescent="0.35">
      <c r="A63" s="91" t="s">
        <v>80</v>
      </c>
      <c r="B63" s="8"/>
      <c r="C63" s="8"/>
      <c r="D63" s="8"/>
      <c r="E63" s="8"/>
      <c r="F63" s="8"/>
      <c r="G63" s="8"/>
      <c r="H63" s="8"/>
      <c r="I63" s="8"/>
      <c r="J63" s="5"/>
      <c r="K63" s="5"/>
      <c r="L63" s="14"/>
    </row>
    <row r="64" spans="1:12" ht="21" customHeight="1" x14ac:dyDescent="0.35">
      <c r="A64" s="70" t="s">
        <v>129</v>
      </c>
      <c r="B64" s="8"/>
      <c r="C64" s="8"/>
      <c r="D64" s="8"/>
      <c r="E64" s="8"/>
      <c r="F64" s="8"/>
      <c r="G64" s="8"/>
      <c r="H64" s="8"/>
      <c r="I64" s="8"/>
      <c r="J64" s="5"/>
      <c r="K64" s="5"/>
      <c r="L64" s="14"/>
    </row>
    <row r="65" spans="1:12" x14ac:dyDescent="0.35">
      <c r="A65" s="32" t="s">
        <v>130</v>
      </c>
      <c r="B65" s="8"/>
      <c r="C65" s="8"/>
      <c r="D65" s="8"/>
      <c r="E65" s="8"/>
      <c r="F65" s="8"/>
      <c r="G65" s="8"/>
      <c r="H65" s="8"/>
      <c r="I65" s="8"/>
      <c r="J65" s="5"/>
      <c r="K65" s="5"/>
      <c r="L65" s="14"/>
    </row>
    <row r="66" spans="1:12" x14ac:dyDescent="0.35">
      <c r="A66" s="32" t="s">
        <v>131</v>
      </c>
      <c r="B66" s="8"/>
      <c r="C66" s="8"/>
      <c r="D66" s="8"/>
      <c r="E66" s="8"/>
      <c r="F66" s="8"/>
      <c r="G66" s="8"/>
      <c r="H66" s="8"/>
      <c r="I66" s="8"/>
      <c r="J66" s="5"/>
      <c r="K66" s="5"/>
      <c r="L66" s="14"/>
    </row>
    <row r="67" spans="1:12" s="8" customFormat="1" ht="24.75" customHeight="1" x14ac:dyDescent="0.35">
      <c r="A67" s="70" t="s">
        <v>42</v>
      </c>
      <c r="B67" s="4"/>
      <c r="C67" s="4"/>
      <c r="D67" s="4"/>
      <c r="E67" s="4"/>
      <c r="F67" s="4"/>
      <c r="G67" s="4"/>
      <c r="H67" s="4"/>
      <c r="I67" s="4"/>
      <c r="J67" s="7"/>
      <c r="K67" s="5"/>
      <c r="L67" s="14"/>
    </row>
    <row r="68" spans="1:12" s="9" customFormat="1" x14ac:dyDescent="0.35">
      <c r="A68" s="91" t="s">
        <v>81</v>
      </c>
      <c r="B68" s="8"/>
      <c r="C68" s="8"/>
      <c r="D68" s="8"/>
      <c r="E68" s="8"/>
      <c r="F68" s="8"/>
      <c r="G68" s="8"/>
      <c r="H68" s="8"/>
      <c r="I68" s="8"/>
      <c r="L68" s="14"/>
    </row>
    <row r="69" spans="1:12" x14ac:dyDescent="0.35">
      <c r="A69" s="91" t="s">
        <v>82</v>
      </c>
      <c r="J69" s="5"/>
      <c r="K69" s="5"/>
      <c r="L69" s="14"/>
    </row>
    <row r="70" spans="1:12" x14ac:dyDescent="0.35">
      <c r="A70" s="32" t="s">
        <v>88</v>
      </c>
      <c r="J70" s="5"/>
      <c r="K70" s="5"/>
      <c r="L70" s="14"/>
    </row>
    <row r="71" spans="1:12" s="10" customFormat="1" ht="22.5" customHeight="1" x14ac:dyDescent="0.35">
      <c r="A71" s="32" t="s">
        <v>43</v>
      </c>
      <c r="B71" s="92"/>
      <c r="C71" s="92"/>
      <c r="D71" s="92"/>
      <c r="E71" s="92"/>
      <c r="F71" s="92"/>
      <c r="G71" s="92"/>
      <c r="H71" s="92"/>
      <c r="I71" s="92"/>
      <c r="L71" s="14"/>
    </row>
    <row r="72" spans="1:12" s="10" customFormat="1" x14ac:dyDescent="0.35">
      <c r="A72" s="88" t="s">
        <v>44</v>
      </c>
      <c r="B72" s="88"/>
      <c r="C72" s="88"/>
      <c r="D72" s="93"/>
      <c r="E72" s="93"/>
      <c r="F72" s="94"/>
      <c r="G72" s="94"/>
      <c r="H72" s="94"/>
      <c r="I72" s="94"/>
      <c r="L72" s="14"/>
    </row>
    <row r="73" spans="1:12" s="10" customFormat="1" ht="29.25" customHeight="1" x14ac:dyDescent="0.35">
      <c r="A73" s="88" t="s">
        <v>135</v>
      </c>
      <c r="B73" s="88"/>
      <c r="C73" s="88"/>
      <c r="D73" s="88"/>
      <c r="E73" s="88"/>
      <c r="F73" s="88"/>
      <c r="G73" s="88"/>
      <c r="H73" s="88"/>
      <c r="I73" s="88"/>
    </row>
    <row r="74" spans="1:12" s="10" customFormat="1" ht="23.25" customHeight="1" x14ac:dyDescent="0.35">
      <c r="A74" s="32" t="s">
        <v>45</v>
      </c>
      <c r="B74" s="4"/>
      <c r="C74" s="4"/>
      <c r="D74" s="4"/>
      <c r="E74" s="4"/>
      <c r="F74" s="4"/>
      <c r="G74" s="4"/>
      <c r="H74" s="4"/>
      <c r="I74" s="4"/>
    </row>
    <row r="75" spans="1:12" s="10" customFormat="1" ht="12.75" customHeight="1" x14ac:dyDescent="0.35">
      <c r="A75" s="88" t="s">
        <v>46</v>
      </c>
      <c r="B75" s="88"/>
      <c r="C75" s="88"/>
      <c r="D75" s="4"/>
      <c r="E75" s="4"/>
      <c r="F75" s="4"/>
      <c r="G75" s="4"/>
      <c r="H75" s="4"/>
      <c r="I75" s="4"/>
    </row>
    <row r="76" spans="1:12" s="10" customFormat="1" ht="12.75" customHeight="1" x14ac:dyDescent="0.35">
      <c r="A76" s="88" t="s">
        <v>47</v>
      </c>
      <c r="B76" s="88"/>
      <c r="C76" s="93"/>
      <c r="D76" s="4"/>
      <c r="E76" s="4"/>
      <c r="F76" s="88"/>
      <c r="G76" s="4"/>
      <c r="H76" s="4"/>
      <c r="I76" s="95"/>
    </row>
    <row r="77" spans="1:12" s="10" customFormat="1" ht="12.75" customHeight="1" x14ac:dyDescent="0.35">
      <c r="A77" s="88" t="s">
        <v>60</v>
      </c>
      <c r="B77" s="88"/>
      <c r="C77" s="93"/>
      <c r="D77" s="88"/>
      <c r="E77" s="88"/>
      <c r="F77" s="4"/>
      <c r="G77" s="4"/>
      <c r="H77" s="4"/>
      <c r="I77" s="95"/>
    </row>
    <row r="78" spans="1:12" x14ac:dyDescent="0.35">
      <c r="A78" s="96" t="s">
        <v>78</v>
      </c>
      <c r="J78" s="5"/>
      <c r="K78" s="5"/>
    </row>
    <row r="79" spans="1:12" x14ac:dyDescent="0.35">
      <c r="A79" s="5"/>
      <c r="B79" s="5"/>
      <c r="C79" s="5"/>
      <c r="D79" s="5"/>
      <c r="E79" s="5"/>
      <c r="F79" s="5"/>
      <c r="G79" s="5"/>
      <c r="H79" s="5"/>
      <c r="I79" s="5"/>
      <c r="K79" s="5"/>
    </row>
    <row r="80" spans="1:12" x14ac:dyDescent="0.35">
      <c r="A80" s="5"/>
      <c r="B80" s="5"/>
      <c r="C80" s="5"/>
      <c r="D80" s="5"/>
      <c r="E80" s="5"/>
      <c r="F80" s="5"/>
      <c r="G80" s="5"/>
      <c r="H80" s="5"/>
      <c r="I80" s="5"/>
      <c r="K80" s="5"/>
    </row>
    <row r="81" spans="11:11" x14ac:dyDescent="0.35">
      <c r="K81" s="5"/>
    </row>
    <row r="82" spans="11:11" x14ac:dyDescent="0.35">
      <c r="K82" s="5"/>
    </row>
    <row r="83" spans="11:11" x14ac:dyDescent="0.35">
      <c r="K83" s="5"/>
    </row>
    <row r="84" spans="11:11" x14ac:dyDescent="0.35">
      <c r="K84" s="5"/>
    </row>
    <row r="85" spans="11:11" x14ac:dyDescent="0.35">
      <c r="K85" s="5"/>
    </row>
    <row r="86" spans="11:11" x14ac:dyDescent="0.35">
      <c r="K86" s="5"/>
    </row>
    <row r="87" spans="11:11" x14ac:dyDescent="0.35">
      <c r="K87" s="5"/>
    </row>
    <row r="88" spans="11:11" x14ac:dyDescent="0.35">
      <c r="K88" s="5"/>
    </row>
    <row r="89" spans="11:11" x14ac:dyDescent="0.35">
      <c r="K89" s="5" t="s">
        <v>1</v>
      </c>
    </row>
    <row r="90" spans="11:11" x14ac:dyDescent="0.35">
      <c r="K90" s="10" t="s">
        <v>98</v>
      </c>
    </row>
    <row r="91" spans="11:11" x14ac:dyDescent="0.35">
      <c r="K91" s="5"/>
    </row>
    <row r="92" spans="11:11" x14ac:dyDescent="0.35">
      <c r="K92" s="5"/>
    </row>
    <row r="93" spans="11:11" x14ac:dyDescent="0.35">
      <c r="K93" s="5"/>
    </row>
    <row r="94" spans="11:11" x14ac:dyDescent="0.35">
      <c r="K94" s="5"/>
    </row>
    <row r="95" spans="11:11" x14ac:dyDescent="0.35">
      <c r="K95" s="5"/>
    </row>
    <row r="96" spans="11:11" x14ac:dyDescent="0.35">
      <c r="K96" s="5"/>
    </row>
    <row r="97" spans="11:11" x14ac:dyDescent="0.35">
      <c r="K97" s="5"/>
    </row>
    <row r="98" spans="11:11" x14ac:dyDescent="0.35">
      <c r="K98" s="5"/>
    </row>
    <row r="99" spans="11:11" x14ac:dyDescent="0.35">
      <c r="K99" s="5"/>
    </row>
    <row r="100" spans="11:11" ht="17" x14ac:dyDescent="0.35">
      <c r="K100" s="6"/>
    </row>
    <row r="101" spans="11:11" x14ac:dyDescent="0.35">
      <c r="K101" s="5"/>
    </row>
    <row r="102" spans="11:11" x14ac:dyDescent="0.35">
      <c r="K102" s="5"/>
    </row>
    <row r="103" spans="11:11" x14ac:dyDescent="0.35">
      <c r="K103" s="5"/>
    </row>
    <row r="104" spans="11:11" x14ac:dyDescent="0.35">
      <c r="K104" s="5"/>
    </row>
    <row r="105" spans="11:11" x14ac:dyDescent="0.35">
      <c r="K105" s="5"/>
    </row>
    <row r="106" spans="11:11" x14ac:dyDescent="0.35">
      <c r="K106" s="5"/>
    </row>
    <row r="107" spans="11:11" x14ac:dyDescent="0.35">
      <c r="K107" s="5"/>
    </row>
    <row r="108" spans="11:11" x14ac:dyDescent="0.35">
      <c r="K108" s="5"/>
    </row>
    <row r="109" spans="11:11" x14ac:dyDescent="0.35">
      <c r="K109" s="5"/>
    </row>
    <row r="110" spans="11:11" x14ac:dyDescent="0.35">
      <c r="K110" s="5"/>
    </row>
    <row r="111" spans="11:11" x14ac:dyDescent="0.35">
      <c r="K111" s="5"/>
    </row>
    <row r="112" spans="11:11" x14ac:dyDescent="0.35">
      <c r="K112" s="5"/>
    </row>
    <row r="113" spans="11:11" x14ac:dyDescent="0.35">
      <c r="K113" s="5"/>
    </row>
    <row r="114" spans="11:11" x14ac:dyDescent="0.35">
      <c r="K114" s="5"/>
    </row>
    <row r="115" spans="11:11" x14ac:dyDescent="0.35">
      <c r="K115" s="5"/>
    </row>
    <row r="116" spans="11:11" x14ac:dyDescent="0.35">
      <c r="K116" s="5"/>
    </row>
    <row r="117" spans="11:11" x14ac:dyDescent="0.35">
      <c r="K117" s="5"/>
    </row>
    <row r="118" spans="11:11" x14ac:dyDescent="0.35">
      <c r="K118" s="5"/>
    </row>
    <row r="127" spans="11:11" x14ac:dyDescent="0.35">
      <c r="K127" s="5"/>
    </row>
    <row r="128" spans="11:11" x14ac:dyDescent="0.35">
      <c r="K128" s="5"/>
    </row>
    <row r="129" spans="11:11" x14ac:dyDescent="0.35">
      <c r="K129" s="5"/>
    </row>
    <row r="130" spans="11:11" x14ac:dyDescent="0.35">
      <c r="K130" s="5"/>
    </row>
    <row r="131" spans="11:11" x14ac:dyDescent="0.35">
      <c r="K131" s="5"/>
    </row>
    <row r="132" spans="11:11" x14ac:dyDescent="0.35">
      <c r="K132" s="5"/>
    </row>
    <row r="133" spans="11:11" x14ac:dyDescent="0.35">
      <c r="K133" s="5"/>
    </row>
    <row r="134" spans="11:11" x14ac:dyDescent="0.35">
      <c r="K134" s="5"/>
    </row>
    <row r="135" spans="11:11" x14ac:dyDescent="0.35">
      <c r="K135" s="5"/>
    </row>
    <row r="136" spans="11:11" x14ac:dyDescent="0.35">
      <c r="K136" s="5"/>
    </row>
    <row r="137" spans="11:11" x14ac:dyDescent="0.35">
      <c r="K137" s="5"/>
    </row>
    <row r="138" spans="11:11" x14ac:dyDescent="0.35">
      <c r="K138" s="5"/>
    </row>
    <row r="139" spans="11:11" x14ac:dyDescent="0.35">
      <c r="K139" s="5"/>
    </row>
    <row r="140" spans="11:11" x14ac:dyDescent="0.35">
      <c r="K140" s="5"/>
    </row>
    <row r="141" spans="11:11" x14ac:dyDescent="0.35">
      <c r="K141" s="5"/>
    </row>
    <row r="142" spans="11:11" x14ac:dyDescent="0.35">
      <c r="K142" s="5"/>
    </row>
    <row r="143" spans="11:11" x14ac:dyDescent="0.35">
      <c r="K143" s="5"/>
    </row>
    <row r="144" spans="11:11" x14ac:dyDescent="0.35">
      <c r="K144" s="7"/>
    </row>
    <row r="145" spans="11:11" x14ac:dyDescent="0.35">
      <c r="K145" s="5"/>
    </row>
    <row r="146" spans="11:11" x14ac:dyDescent="0.35">
      <c r="K146" s="5"/>
    </row>
    <row r="147" spans="11:11" x14ac:dyDescent="0.35">
      <c r="K147" s="5"/>
    </row>
    <row r="148" spans="11:11" x14ac:dyDescent="0.35">
      <c r="K148" s="5"/>
    </row>
    <row r="149" spans="11:11" x14ac:dyDescent="0.35">
      <c r="K149" s="7"/>
    </row>
    <row r="150" spans="11:11" x14ac:dyDescent="0.35">
      <c r="K150" s="5"/>
    </row>
    <row r="151" spans="11:11" x14ac:dyDescent="0.35">
      <c r="K151" s="5"/>
    </row>
    <row r="152" spans="11:11" x14ac:dyDescent="0.35">
      <c r="K152" s="5"/>
    </row>
    <row r="155" spans="11:11" x14ac:dyDescent="0.35">
      <c r="K155" s="5"/>
    </row>
    <row r="156" spans="11:11" x14ac:dyDescent="0.35">
      <c r="K156" s="5"/>
    </row>
    <row r="157" spans="11:11" x14ac:dyDescent="0.35">
      <c r="K157" s="5"/>
    </row>
  </sheetData>
  <phoneticPr fontId="78" type="noConversion"/>
  <dataValidations count="1">
    <dataValidation type="list" allowBlank="1" showInputMessage="1" showErrorMessage="1" sqref="A3" xr:uid="{00000000-0002-0000-0100-000000000000}">
      <formula1>$K$89:$K$90</formula1>
    </dataValidation>
  </dataValidations>
  <hyperlinks>
    <hyperlink ref="A75" r:id="rId1" display="Contact: firestatistics@homeoffice.gsi.gov.uk" xr:uid="{00000000-0004-0000-0100-000003000000}"/>
    <hyperlink ref="A76" r:id="rId2" display="Contact: statsinclusion@wales.gsi.gov.uk" xr:uid="{00000000-0004-0000-0100-000004000000}"/>
    <hyperlink ref="A77" r:id="rId3" display="Contact: SFRS.PerformanceDataServices1@firescotland.gov.uk" xr:uid="{00000000-0004-0000-0100-000005000000}"/>
    <hyperlink ref="A72" r:id="rId4" xr:uid="{00000000-0004-0000-0100-000006000000}"/>
    <hyperlink ref="A73:I73" r:id="rId5" display="The statistics in this table for England and Wales are National Statistics. The Scottish Fire and Rescue Service is working towards achieving UK Statistics Authority accreditation." xr:uid="{00000000-0004-0000-0100-000009000000}"/>
    <hyperlink ref="A75:B75" r:id="rId6" display="Contact: FireStatistics@homeoffice.gov.uk" xr:uid="{BD3BAB15-2E37-4687-9AEB-34CE89E6F959}"/>
    <hyperlink ref="A56:I56" r:id="rId7" display="5 Figures for Wales are from the latest statistical release, published by the Welsh Government on 21 August 2018. This included data received by 5 July 2018." xr:uid="{AB5EC263-E433-4899-B32D-0806EF9DB0D8}"/>
    <hyperlink ref="A76:B76" r:id="rId8" display="Contact: stats.inclusion@gov.wales" xr:uid="{AC530FB5-B470-4B59-BE5A-1210A4F81462}"/>
    <hyperlink ref="A77:C77" r:id="rId9" display="Contact: National.Statistics@firescotland.gov.uk" xr:uid="{187481CC-0494-41E3-9F73-FF6D4E020066}"/>
    <hyperlink ref="A54" r:id="rId10" display="3 Figures for England are from the latest statistical release, published by the Home Office on 14 February 2019. This included data received by  9 December 2018. " xr:uid="{64BA1115-C14E-45D5-9E2B-431E363B176B}"/>
    <hyperlink ref="A55" r:id="rId11" display="5 Figures for Scotland are from the latest statistical release, published by the Scottish Fire and Rescue Service on 31 Ocotber 2023. This included data received by 25 September 2023." xr:uid="{D68D9F9B-90B7-4BC4-BB4D-A70BB345DD61}"/>
    <hyperlink ref="A56" r:id="rId12" display="5 Figures for Wales are from the latest statistical release, published by the Welsh Government on 21 August 2018. This included data received by 5 July 2018." xr:uid="{36EA16FA-AE7E-4BC4-BBD5-BD4132039820}"/>
    <hyperlink ref="A73" r:id="rId13" display="The statistics in this table for England and Wales are National Statistics. The Scottish Fire and Rescue Service is working towards achieving UK Statistics Authority accreditation." xr:uid="{1DC99A1D-BDF5-43EE-8CDB-600D905ECF10}"/>
  </hyperlinks>
  <pageMargins left="0.7" right="0.7" top="0.75" bottom="0.75" header="0.3" footer="0.3"/>
  <pageSetup paperSize="9" orientation="portrait"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Cover_sheet</vt:lpstr>
      <vt:lpstr>Contents</vt:lpstr>
      <vt:lpstr>Data - fires</vt:lpstr>
      <vt:lpstr>Data - population</vt:lpstr>
      <vt:lpstr>FIRE0103_working</vt:lpstr>
      <vt:lpstr>FIRE0103</vt:lpstr>
      <vt:lpstr>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FIRE0103: Fires attended by fire and rescue services by nation and population</dc:title>
  <dc:creator/>
  <cp:keywords>data tables, fire and rescue, fires, nation, population, 2023</cp:keywords>
  <cp:lastModifiedBy/>
  <dcterms:created xsi:type="dcterms:W3CDTF">2024-04-18T10:07:59Z</dcterms:created>
  <dcterms:modified xsi:type="dcterms:W3CDTF">2024-04-18T10:08:25Z</dcterms:modified>
</cp:coreProperties>
</file>