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ccgfin/Financial accounts/HM Treasurys Supply Estimates/2024-25/Main Estimate/Submissions/"/>
    </mc:Choice>
  </mc:AlternateContent>
  <xr:revisionPtr revIDLastSave="178" documentId="8_{23E28A58-7896-4163-A802-CA8601317547}" xr6:coauthVersionLast="47" xr6:coauthVersionMax="47" xr10:uidLastSave="{74260D31-527B-460A-A975-6F89074E192E}"/>
  <bookViews>
    <workbookView xWindow="28680" yWindow="-7665" windowWidth="29040" windowHeight="15840" tabRatio="878" xr2:uid="{00000000-000D-0000-FFFF-FFFF00000000}"/>
  </bookViews>
  <sheets>
    <sheet name="Table A (i) - DEL" sheetId="4" r:id="rId1"/>
    <sheet name="Table A (ii) - AME" sheetId="5" r:id="rId2"/>
    <sheet name="Table B" sheetId="8" r:id="rId3"/>
  </sheets>
  <definedNames>
    <definedName name="_xlnm._FilterDatabase" localSheetId="0" hidden="1">'Table A (i) - DEL'!$A$3:$M$60</definedName>
    <definedName name="_xlnm.Print_Area" localSheetId="0">'Table A (i) - DEL'!$A$1:$M$61</definedName>
    <definedName name="_xlnm.Print_Area" localSheetId="1">'Table A (ii) - AME'!$A$2:$N$67</definedName>
    <definedName name="_xlnm.Print_Area" localSheetId="2">'Table B'!$A$1:$E$56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7" i="5" l="1"/>
  <c r="J67" i="5"/>
  <c r="L67" i="5" s="1"/>
  <c r="M67" i="5" s="1"/>
  <c r="G67" i="5"/>
  <c r="F67" i="5"/>
  <c r="E67" i="5"/>
  <c r="G16" i="5"/>
  <c r="G12" i="5"/>
  <c r="D67" i="5"/>
  <c r="L60" i="4"/>
  <c r="J60" i="4"/>
  <c r="D58" i="4"/>
  <c r="C58" i="4"/>
  <c r="F52" i="4"/>
  <c r="E52" i="4"/>
  <c r="C6" i="4" l="1"/>
  <c r="K60" i="4"/>
  <c r="I60" i="4"/>
  <c r="K40" i="4"/>
  <c r="C40" i="4"/>
  <c r="E40" i="4" s="1"/>
  <c r="J49" i="5" l="1"/>
  <c r="J12" i="5" l="1"/>
  <c r="L12" i="5" s="1"/>
  <c r="D12" i="5"/>
  <c r="F12" i="5" s="1"/>
  <c r="I52" i="4" l="1"/>
  <c r="C52" i="4"/>
  <c r="J59" i="5"/>
  <c r="J51" i="5"/>
  <c r="I24" i="4"/>
  <c r="C24" i="4"/>
  <c r="K24" i="4" l="1"/>
  <c r="K52" i="4"/>
  <c r="E24" i="4"/>
  <c r="F24" i="4" s="1"/>
  <c r="D24" i="5" l="1"/>
  <c r="H60" i="4"/>
  <c r="F24" i="5" l="1"/>
  <c r="J24" i="5"/>
  <c r="L24" i="5" s="1"/>
  <c r="M24" i="5" s="1"/>
  <c r="I8" i="4"/>
  <c r="J55" i="5" l="1"/>
  <c r="J27" i="5"/>
  <c r="L59" i="5"/>
  <c r="L51" i="5"/>
  <c r="M51" i="5" s="1"/>
  <c r="L55" i="5" l="1"/>
  <c r="M55" i="5" s="1"/>
  <c r="L27" i="5"/>
  <c r="M27" i="5" s="1"/>
  <c r="D59" i="5" l="1"/>
  <c r="D55" i="5"/>
  <c r="J47" i="5"/>
  <c r="D47" i="5"/>
  <c r="L47" i="5" l="1"/>
  <c r="M47" i="5" s="1"/>
  <c r="F55" i="5"/>
  <c r="G55" i="5" s="1"/>
  <c r="F59" i="5"/>
  <c r="G59" i="5" s="1"/>
  <c r="F47" i="5"/>
  <c r="G47" i="5" s="1"/>
  <c r="D27" i="5" l="1"/>
  <c r="D51" i="5" l="1"/>
  <c r="J8" i="5"/>
  <c r="D8" i="5"/>
  <c r="F8" i="5" l="1"/>
  <c r="G8" i="5" s="1"/>
  <c r="F51" i="5"/>
  <c r="G51" i="5" s="1"/>
  <c r="L8" i="5"/>
  <c r="D39" i="5" l="1"/>
  <c r="J65" i="5" l="1"/>
  <c r="J43" i="5"/>
  <c r="J39" i="5"/>
  <c r="J35" i="5"/>
  <c r="J31" i="5"/>
  <c r="J20" i="5"/>
  <c r="J16" i="5"/>
  <c r="D65" i="5"/>
  <c r="D43" i="5"/>
  <c r="D35" i="5"/>
  <c r="D31" i="5"/>
  <c r="C12" i="4"/>
  <c r="L20" i="5" l="1"/>
  <c r="F43" i="5"/>
  <c r="G43" i="5" s="1"/>
  <c r="L43" i="5"/>
  <c r="M43" i="5" s="1"/>
  <c r="F39" i="5"/>
  <c r="G39" i="5" s="1"/>
  <c r="F35" i="5"/>
  <c r="G35" i="5" s="1"/>
  <c r="F65" i="5"/>
  <c r="G65" i="5" s="1"/>
  <c r="F27" i="5"/>
  <c r="G27" i="5" s="1"/>
  <c r="F31" i="5"/>
  <c r="G31" i="5" s="1"/>
  <c r="L31" i="5"/>
  <c r="M31" i="5" s="1"/>
  <c r="L65" i="5"/>
  <c r="L39" i="5"/>
  <c r="M39" i="5" s="1"/>
  <c r="L35" i="5"/>
  <c r="L16" i="5"/>
  <c r="E12" i="4"/>
  <c r="F12" i="4" s="1"/>
  <c r="I58" i="4"/>
  <c r="K58" i="4" l="1"/>
  <c r="E58" i="4"/>
  <c r="F58" i="4" s="1"/>
  <c r="D20" i="5"/>
  <c r="F20" i="5" l="1"/>
  <c r="G20" i="5" s="1"/>
  <c r="D16" i="5"/>
  <c r="I48" i="4"/>
  <c r="I44" i="4"/>
  <c r="I36" i="4"/>
  <c r="K36" i="4" s="1"/>
  <c r="L36" i="4" s="1"/>
  <c r="I28" i="4"/>
  <c r="K28" i="4" s="1"/>
  <c r="I20" i="4"/>
  <c r="I16" i="4"/>
  <c r="I12" i="4"/>
  <c r="C48" i="4"/>
  <c r="C60" i="4" s="1"/>
  <c r="C44" i="4"/>
  <c r="C36" i="4"/>
  <c r="C28" i="4"/>
  <c r="C20" i="4"/>
  <c r="C16" i="4"/>
  <c r="C8" i="4"/>
  <c r="K44" i="4" l="1"/>
  <c r="L44" i="4" s="1"/>
  <c r="E28" i="4"/>
  <c r="F28" i="4" s="1"/>
  <c r="K12" i="4"/>
  <c r="L12" i="4" s="1"/>
  <c r="K48" i="4"/>
  <c r="L48" i="4" s="1"/>
  <c r="E20" i="4"/>
  <c r="F16" i="5"/>
  <c r="E16" i="4"/>
  <c r="F16" i="4" s="1"/>
  <c r="K8" i="4"/>
  <c r="L8" i="4" s="1"/>
  <c r="E36" i="4"/>
  <c r="E44" i="4"/>
  <c r="F44" i="4" s="1"/>
  <c r="K20" i="4"/>
  <c r="E8" i="4"/>
  <c r="E48" i="4"/>
  <c r="F48" i="4" s="1"/>
  <c r="K16" i="4"/>
  <c r="L16" i="4" s="1"/>
  <c r="E60" i="4" l="1"/>
  <c r="F60" i="4" s="1"/>
  <c r="F8" i="4"/>
</calcChain>
</file>

<file path=xl/sharedStrings.xml><?xml version="1.0" encoding="utf-8"?>
<sst xmlns="http://schemas.openxmlformats.org/spreadsheetml/2006/main" count="160" uniqueCount="101">
  <si>
    <t>Core Treasury</t>
  </si>
  <si>
    <t>Non-voted</t>
  </si>
  <si>
    <t>Capital DEL</t>
  </si>
  <si>
    <t>%</t>
  </si>
  <si>
    <t>Description</t>
  </si>
  <si>
    <t>£ million</t>
  </si>
  <si>
    <t>A</t>
  </si>
  <si>
    <t>B</t>
  </si>
  <si>
    <t>Debt Management Office</t>
  </si>
  <si>
    <t>C</t>
  </si>
  <si>
    <t>Government Internal Audit Agency</t>
  </si>
  <si>
    <t>D</t>
  </si>
  <si>
    <t>UK Asset Resolution Limited (Net)</t>
  </si>
  <si>
    <t>E</t>
  </si>
  <si>
    <t>F,G,H,I</t>
  </si>
  <si>
    <t>HMT owned companies with token £1k provision</t>
  </si>
  <si>
    <t>n/a</t>
  </si>
  <si>
    <t>J</t>
  </si>
  <si>
    <t>Departmental Unallocated Provision</t>
  </si>
  <si>
    <t>K</t>
  </si>
  <si>
    <t>National Infrastructure Commission</t>
  </si>
  <si>
    <t>L</t>
  </si>
  <si>
    <t>M</t>
  </si>
  <si>
    <t>UK Infrastructure Bank</t>
  </si>
  <si>
    <t>N</t>
  </si>
  <si>
    <t>Subheads</t>
  </si>
  <si>
    <t>UK Infrastructure Bank (Net)</t>
  </si>
  <si>
    <t>O</t>
  </si>
  <si>
    <t>Core Treasury (AME)</t>
  </si>
  <si>
    <t>P</t>
  </si>
  <si>
    <t>Q</t>
  </si>
  <si>
    <t>R</t>
  </si>
  <si>
    <t>Assistance to financial institutions, businesses and individuals</t>
  </si>
  <si>
    <t>S</t>
  </si>
  <si>
    <t>T</t>
  </si>
  <si>
    <t>U</t>
  </si>
  <si>
    <t>V</t>
  </si>
  <si>
    <t>W</t>
  </si>
  <si>
    <t>Reclaim Fund Ltd (Net)</t>
  </si>
  <si>
    <t>X</t>
  </si>
  <si>
    <t>Y</t>
  </si>
  <si>
    <t>Z</t>
  </si>
  <si>
    <t>Provisions</t>
  </si>
  <si>
    <t>AA</t>
  </si>
  <si>
    <t>Royal Household Pensions</t>
  </si>
  <si>
    <t>-</t>
  </si>
  <si>
    <t>Table A (i) Departmental Expenditure Limits (DELs)</t>
  </si>
  <si>
    <t>Resource</t>
  </si>
  <si>
    <t>Capital</t>
  </si>
  <si>
    <t>This year 
(Main Estimates budget sought)</t>
  </si>
  <si>
    <t>Last year 
(Supplementary Estimates budget approved)</t>
  </si>
  <si>
    <t>Percentage</t>
  </si>
  <si>
    <t>Note</t>
  </si>
  <si>
    <t xml:space="preserve">see note  number </t>
  </si>
  <si>
    <t>sub total</t>
  </si>
  <si>
    <t>Office of Tax Simplification</t>
  </si>
  <si>
    <t xml:space="preserve">UK Asset Resolution Limited (Net)     </t>
  </si>
  <si>
    <t>Office for Budget Responsibility (Net)</t>
  </si>
  <si>
    <t>IUK Investments Ltd</t>
  </si>
  <si>
    <t>IUK Investments Holdings Ltd</t>
  </si>
  <si>
    <t>HM Treasury UK Sovereign SUKUK plc</t>
  </si>
  <si>
    <t>Royal Mint Advisory Committee on the design of coins etc</t>
  </si>
  <si>
    <t>UK Government Investments Limited (Net)</t>
  </si>
  <si>
    <t>Banking and gilts registration services</t>
  </si>
  <si>
    <t>total voted and non voted</t>
  </si>
  <si>
    <t>Table A (ii) AME budgets</t>
  </si>
  <si>
    <t>Programme</t>
  </si>
  <si>
    <t>see note number</t>
  </si>
  <si>
    <t xml:space="preserve">UK circulating coinage     </t>
  </si>
  <si>
    <t>Royal Mint dividend</t>
  </si>
  <si>
    <t>Sale of shares</t>
  </si>
  <si>
    <t>Royal Household (net)</t>
  </si>
  <si>
    <t xml:space="preserve">EU Withdrawal Agreement Financial Settlement   </t>
  </si>
  <si>
    <t xml:space="preserve">Pool Reinsurance Company Limited (Net)     </t>
  </si>
  <si>
    <t>Change from 2023-24 Supplementary Estimate</t>
  </si>
  <si>
    <t>Help to Buy schemes</t>
  </si>
  <si>
    <t>HMT</t>
  </si>
  <si>
    <t>Admin</t>
  </si>
  <si>
    <t>Resource DEL Total</t>
  </si>
  <si>
    <t>Spending Review outcome</t>
  </si>
  <si>
    <t>Additional, new, money awarded since SR2021:-</t>
  </si>
  <si>
    <t>Reserve additions</t>
  </si>
  <si>
    <t>Estimating, forecasting and reprofiling changes:-</t>
  </si>
  <si>
    <t>Depreciation</t>
  </si>
  <si>
    <t>Adjustments in respect of IFRS 16</t>
  </si>
  <si>
    <t>NIC surrender</t>
  </si>
  <si>
    <t>Neutral funding changes between departments:-</t>
  </si>
  <si>
    <t>Machinery of government changes:-</t>
  </si>
  <si>
    <t>Debt Management Function MOG from the Cabinet Office</t>
  </si>
  <si>
    <t>Other funding transfers:-</t>
  </si>
  <si>
    <t>From Welsh Government for OBR</t>
  </si>
  <si>
    <t>To MOJ for Justice Impact Test transfers</t>
  </si>
  <si>
    <t>To CO for SPAD's costs</t>
  </si>
  <si>
    <t>Totals adjusted for roundings</t>
  </si>
  <si>
    <t>Table B: how DEL funding plans for 2024-25 have altered since Spending Review 2021</t>
  </si>
  <si>
    <t>2024-25 Main Estimate DEL totals as at July 2024</t>
  </si>
  <si>
    <t>Reclassification of DMO expenditure from Programme to AME</t>
  </si>
  <si>
    <t>To DSIT for the Foundation Models Taskforce</t>
  </si>
  <si>
    <t>UK Infrastructure Bank - HMT Support</t>
  </si>
  <si>
    <t>Functional Convergence Programme</t>
  </si>
  <si>
    <t>Economic Crime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</si>
</sst>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%"/>
    <numFmt numFmtId="166" formatCode="#,##0,;\-#,##0,"/>
    <numFmt numFmtId="167" formatCode="0.0"/>
    <numFmt numFmtId="168" formatCode="_-* #,##0.0_-;\-* #,##0.0_-;_-* &quot;-&quot;??_-;_-@_-"/>
    <numFmt numFmtId="172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9C9C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3" fillId="2" borderId="0">
      <alignment horizontal="right" vertical="top" wrapText="1"/>
    </xf>
    <xf numFmtId="0" fontId="4" fillId="0" borderId="1">
      <alignment horizontal="right"/>
    </xf>
    <xf numFmtId="0" fontId="4" fillId="0" borderId="0"/>
    <xf numFmtId="166" fontId="3" fillId="2" borderId="2">
      <alignment wrapText="1"/>
    </xf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166" fontId="3" fillId="2" borderId="9">
      <alignment wrapText="1"/>
    </xf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0" applyFont="1"/>
    <xf numFmtId="0" fontId="6" fillId="0" borderId="0" xfId="0" applyFont="1"/>
    <xf numFmtId="0" fontId="11" fillId="0" borderId="0" xfId="0" applyFont="1"/>
    <xf numFmtId="0" fontId="1" fillId="0" borderId="0" xfId="0" applyFont="1"/>
    <xf numFmtId="164" fontId="1" fillId="0" borderId="0" xfId="0" applyNumberFormat="1" applyFont="1"/>
    <xf numFmtId="0" fontId="10" fillId="0" borderId="0" xfId="0" applyFont="1"/>
    <xf numFmtId="0" fontId="9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164" fontId="9" fillId="3" borderId="3" xfId="0" applyNumberFormat="1" applyFont="1" applyFill="1" applyBorder="1"/>
    <xf numFmtId="164" fontId="10" fillId="3" borderId="3" xfId="0" applyNumberFormat="1" applyFont="1" applyFill="1" applyBorder="1"/>
    <xf numFmtId="165" fontId="10" fillId="3" borderId="3" xfId="0" applyNumberFormat="1" applyFont="1" applyFill="1" applyBorder="1"/>
    <xf numFmtId="0" fontId="9" fillId="3" borderId="3" xfId="0" applyFont="1" applyFill="1" applyBorder="1" applyAlignment="1">
      <alignment wrapText="1"/>
    </xf>
    <xf numFmtId="0" fontId="10" fillId="3" borderId="3" xfId="0" applyFont="1" applyFill="1" applyBorder="1"/>
    <xf numFmtId="0" fontId="9" fillId="3" borderId="3" xfId="0" applyFont="1" applyFill="1" applyBorder="1"/>
    <xf numFmtId="0" fontId="8" fillId="3" borderId="3" xfId="0" applyFont="1" applyFill="1" applyBorder="1" applyAlignment="1">
      <alignment wrapText="1"/>
    </xf>
    <xf numFmtId="1" fontId="9" fillId="3" borderId="3" xfId="0" applyNumberFormat="1" applyFont="1" applyFill="1" applyBorder="1"/>
    <xf numFmtId="165" fontId="9" fillId="3" borderId="3" xfId="0" applyNumberFormat="1" applyFont="1" applyFill="1" applyBorder="1"/>
    <xf numFmtId="0" fontId="1" fillId="3" borderId="3" xfId="0" applyFont="1" applyFill="1" applyBorder="1"/>
    <xf numFmtId="0" fontId="9" fillId="5" borderId="3" xfId="0" applyFont="1" applyFill="1" applyBorder="1" applyAlignment="1">
      <alignment wrapText="1"/>
    </xf>
    <xf numFmtId="164" fontId="9" fillId="5" borderId="3" xfId="0" applyNumberFormat="1" applyFont="1" applyFill="1" applyBorder="1"/>
    <xf numFmtId="164" fontId="10" fillId="5" borderId="3" xfId="0" applyNumberFormat="1" applyFont="1" applyFill="1" applyBorder="1"/>
    <xf numFmtId="165" fontId="10" fillId="5" borderId="3" xfId="0" applyNumberFormat="1" applyFont="1" applyFill="1" applyBorder="1"/>
    <xf numFmtId="1" fontId="9" fillId="5" borderId="3" xfId="0" applyNumberFormat="1" applyFont="1" applyFill="1" applyBorder="1"/>
    <xf numFmtId="164" fontId="9" fillId="0" borderId="3" xfId="0" applyNumberFormat="1" applyFont="1" applyBorder="1"/>
    <xf numFmtId="168" fontId="9" fillId="4" borderId="3" xfId="14" applyNumberFormat="1" applyFont="1" applyFill="1" applyBorder="1"/>
    <xf numFmtId="167" fontId="9" fillId="4" borderId="3" xfId="0" applyNumberFormat="1" applyFont="1" applyFill="1" applyBorder="1"/>
    <xf numFmtId="164" fontId="9" fillId="4" borderId="3" xfId="0" applyNumberFormat="1" applyFont="1" applyFill="1" applyBorder="1"/>
    <xf numFmtId="1" fontId="9" fillId="4" borderId="3" xfId="0" applyNumberFormat="1" applyFont="1" applyFill="1" applyBorder="1"/>
    <xf numFmtId="165" fontId="9" fillId="4" borderId="3" xfId="0" applyNumberFormat="1" applyFont="1" applyFill="1" applyBorder="1"/>
    <xf numFmtId="0" fontId="1" fillId="4" borderId="5" xfId="0" applyFont="1" applyFill="1" applyBorder="1"/>
    <xf numFmtId="0" fontId="5" fillId="4" borderId="5" xfId="0" applyFont="1" applyFill="1" applyBorder="1"/>
    <xf numFmtId="0" fontId="7" fillId="4" borderId="5" xfId="0" applyFont="1" applyFill="1" applyBorder="1"/>
    <xf numFmtId="0" fontId="8" fillId="4" borderId="5" xfId="0" applyFont="1" applyFill="1" applyBorder="1" applyAlignment="1">
      <alignment wrapText="1"/>
    </xf>
    <xf numFmtId="0" fontId="9" fillId="4" borderId="5" xfId="0" applyFont="1" applyFill="1" applyBorder="1"/>
    <xf numFmtId="0" fontId="9" fillId="4" borderId="5" xfId="0" applyFont="1" applyFill="1" applyBorder="1" applyAlignment="1">
      <alignment wrapText="1"/>
    </xf>
    <xf numFmtId="164" fontId="9" fillId="4" borderId="5" xfId="0" applyNumberFormat="1" applyFont="1" applyFill="1" applyBorder="1"/>
    <xf numFmtId="0" fontId="8" fillId="4" borderId="5" xfId="0" applyFont="1" applyFill="1" applyBorder="1"/>
    <xf numFmtId="164" fontId="10" fillId="4" borderId="5" xfId="0" applyNumberFormat="1" applyFont="1" applyFill="1" applyBorder="1"/>
    <xf numFmtId="165" fontId="10" fillId="4" borderId="5" xfId="0" applyNumberFormat="1" applyFont="1" applyFill="1" applyBorder="1"/>
    <xf numFmtId="1" fontId="9" fillId="4" borderId="5" xfId="0" applyNumberFormat="1" applyFont="1" applyFill="1" applyBorder="1"/>
    <xf numFmtId="165" fontId="9" fillId="4" borderId="5" xfId="0" applyNumberFormat="1" applyFont="1" applyFill="1" applyBorder="1"/>
    <xf numFmtId="0" fontId="10" fillId="4" borderId="5" xfId="0" applyFont="1" applyFill="1" applyBorder="1"/>
    <xf numFmtId="165" fontId="10" fillId="4" borderId="5" xfId="0" applyNumberFormat="1" applyFont="1" applyFill="1" applyBorder="1" applyAlignment="1">
      <alignment horizontal="right"/>
    </xf>
    <xf numFmtId="0" fontId="9" fillId="6" borderId="5" xfId="0" applyFont="1" applyFill="1" applyBorder="1"/>
    <xf numFmtId="0" fontId="9" fillId="6" borderId="5" xfId="0" applyFont="1" applyFill="1" applyBorder="1" applyAlignment="1">
      <alignment wrapText="1"/>
    </xf>
    <xf numFmtId="0" fontId="8" fillId="6" borderId="5" xfId="0" applyFont="1" applyFill="1" applyBorder="1"/>
    <xf numFmtId="164" fontId="9" fillId="6" borderId="5" xfId="0" applyNumberFormat="1" applyFont="1" applyFill="1" applyBorder="1"/>
    <xf numFmtId="164" fontId="10" fillId="6" borderId="5" xfId="0" applyNumberFormat="1" applyFont="1" applyFill="1" applyBorder="1"/>
    <xf numFmtId="165" fontId="10" fillId="6" borderId="5" xfId="0" applyNumberFormat="1" applyFont="1" applyFill="1" applyBorder="1"/>
    <xf numFmtId="1" fontId="9" fillId="6" borderId="5" xfId="0" applyNumberFormat="1" applyFont="1" applyFill="1" applyBorder="1"/>
    <xf numFmtId="0" fontId="1" fillId="6" borderId="5" xfId="0" applyFont="1" applyFill="1" applyBorder="1"/>
    <xf numFmtId="0" fontId="10" fillId="6" borderId="5" xfId="0" applyFont="1" applyFill="1" applyBorder="1" applyAlignment="1">
      <alignment wrapText="1"/>
    </xf>
    <xf numFmtId="0" fontId="10" fillId="6" borderId="3" xfId="0" applyFont="1" applyFill="1" applyBorder="1" applyAlignment="1">
      <alignment wrapText="1"/>
    </xf>
    <xf numFmtId="164" fontId="10" fillId="6" borderId="3" xfId="0" applyNumberFormat="1" applyFont="1" applyFill="1" applyBorder="1"/>
    <xf numFmtId="9" fontId="10" fillId="6" borderId="3" xfId="13" applyFont="1" applyFill="1" applyBorder="1"/>
    <xf numFmtId="164" fontId="9" fillId="0" borderId="5" xfId="0" applyNumberFormat="1" applyFont="1" applyBorder="1"/>
    <xf numFmtId="0" fontId="9" fillId="3" borderId="3" xfId="0" quotePrefix="1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12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5" xfId="0" applyFont="1" applyFill="1" applyBorder="1" applyAlignment="1">
      <alignment wrapText="1"/>
    </xf>
    <xf numFmtId="165" fontId="10" fillId="5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wrapText="1"/>
    </xf>
    <xf numFmtId="165" fontId="10" fillId="6" borderId="3" xfId="13" applyNumberFormat="1" applyFont="1" applyFill="1" applyBorder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4" fontId="9" fillId="5" borderId="3" xfId="0" applyNumberFormat="1" applyFont="1" applyFill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4" fillId="0" borderId="0" xfId="0" applyFont="1"/>
    <xf numFmtId="0" fontId="13" fillId="0" borderId="0" xfId="0" applyFont="1"/>
    <xf numFmtId="0" fontId="15" fillId="0" borderId="0" xfId="0" applyFont="1"/>
    <xf numFmtId="0" fontId="13" fillId="0" borderId="7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/>
    <xf numFmtId="0" fontId="13" fillId="0" borderId="0" xfId="0" applyFont="1" applyAlignment="1">
      <alignment wrapText="1"/>
    </xf>
    <xf numFmtId="0" fontId="16" fillId="0" borderId="0" xfId="0" applyFont="1"/>
    <xf numFmtId="0" fontId="13" fillId="0" borderId="10" xfId="0" applyFont="1" applyBorder="1"/>
    <xf numFmtId="0" fontId="13" fillId="0" borderId="7" xfId="0" applyFont="1" applyBorder="1"/>
    <xf numFmtId="0" fontId="14" fillId="0" borderId="4" xfId="0" applyFont="1" applyBorder="1"/>
    <xf numFmtId="0" fontId="15" fillId="0" borderId="3" xfId="0" applyFont="1" applyBorder="1"/>
    <xf numFmtId="0" fontId="9" fillId="3" borderId="5" xfId="0" applyFont="1" applyFill="1" applyBorder="1"/>
    <xf numFmtId="165" fontId="9" fillId="3" borderId="5" xfId="0" applyNumberFormat="1" applyFont="1" applyFill="1" applyBorder="1"/>
    <xf numFmtId="0" fontId="17" fillId="0" borderId="0" xfId="0" applyFont="1"/>
    <xf numFmtId="0" fontId="18" fillId="0" borderId="0" xfId="0" applyFont="1"/>
    <xf numFmtId="167" fontId="13" fillId="0" borderId="11" xfId="0" applyNumberFormat="1" applyFont="1" applyBorder="1" applyAlignment="1">
      <alignment wrapText="1"/>
    </xf>
    <xf numFmtId="0" fontId="13" fillId="0" borderId="11" xfId="0" applyFont="1" applyFill="1" applyBorder="1"/>
    <xf numFmtId="0" fontId="13" fillId="0" borderId="11" xfId="0" applyFont="1" applyFill="1" applyBorder="1" applyAlignment="1">
      <alignment wrapText="1"/>
    </xf>
  </cellXfs>
  <cellStyles count="21">
    <cellStyle name="Comma" xfId="14" builtinId="3"/>
    <cellStyle name="Comma 2" xfId="12" xr:uid="{00000000-0005-0000-0000-000000000000}"/>
    <cellStyle name="Comma 2 2" xfId="19" xr:uid="{2D1217EC-02D3-4C5F-AD77-20F31DD2407B}"/>
    <cellStyle name="Comma 2 3" xfId="17" xr:uid="{97CC8EE3-FF80-4428-A0D8-E147BF774240}"/>
    <cellStyle name="Comma 3" xfId="20" xr:uid="{46B606E8-DC20-4994-B865-E588FECF1258}"/>
    <cellStyle name="Comma 4" xfId="18" xr:uid="{EE1DA80E-D378-4AF3-A195-9F7FFD9271E4}"/>
    <cellStyle name="Normal" xfId="0" builtinId="0"/>
    <cellStyle name="Normal 2" xfId="3" xr:uid="{00000000-0005-0000-0000-000002000000}"/>
    <cellStyle name="Normal 2 2" xfId="9" xr:uid="{00000000-0005-0000-0000-000003000000}"/>
    <cellStyle name="Normal 2 3" xfId="10" xr:uid="{00000000-0005-0000-0000-000004000000}"/>
    <cellStyle name="Normal 2 4" xfId="11" xr:uid="{00000000-0005-0000-0000-000005000000}"/>
    <cellStyle name="Normal 3" xfId="1" xr:uid="{00000000-0005-0000-0000-000006000000}"/>
    <cellStyle name="Normal 4" xfId="15" xr:uid="{7B7511E4-152D-4721-A1D8-680749FF4F74}"/>
    <cellStyle name="Percent" xfId="13" builtinId="5"/>
    <cellStyle name="Percent 2" xfId="2" xr:uid="{00000000-0005-0000-0000-000007000000}"/>
    <cellStyle name="Percent 3" xfId="4" xr:uid="{00000000-0005-0000-0000-000008000000}"/>
    <cellStyle name="Table Header" xfId="5" xr:uid="{00000000-0005-0000-0000-000009000000}"/>
    <cellStyle name="Table Heading 1" xfId="7" xr:uid="{00000000-0005-0000-0000-00000A000000}"/>
    <cellStyle name="Table Total Millions" xfId="8" xr:uid="{00000000-0005-0000-0000-00000B000000}"/>
    <cellStyle name="Table Total Millions 2" xfId="16" xr:uid="{72CC4B07-CE56-40C2-92D4-043EEFFD2E1A}"/>
    <cellStyle name="Table Units" xfId="6" xr:uid="{00000000-0005-0000-0000-00000C000000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84"/>
  <sheetViews>
    <sheetView tabSelected="1" zoomScale="85" zoomScaleNormal="85" workbookViewId="0">
      <pane ySplit="5" topLeftCell="A6" activePane="bottomLeft" state="frozen"/>
      <selection pane="bottomLeft" activeCell="C10" sqref="C10"/>
    </sheetView>
  </sheetViews>
  <sheetFormatPr defaultColWidth="9" defaultRowHeight="14.5" x14ac:dyDescent="0.35"/>
  <cols>
    <col min="1" max="1" width="7.81640625" style="3" customWidth="1"/>
    <col min="2" max="2" width="26.453125" style="3" customWidth="1"/>
    <col min="3" max="4" width="14.81640625" style="3" customWidth="1"/>
    <col min="5" max="5" width="14.36328125" style="3" customWidth="1"/>
    <col min="6" max="6" width="11" style="3" customWidth="1"/>
    <col min="7" max="7" width="6.81640625" style="3" customWidth="1"/>
    <col min="8" max="8" width="0.81640625" style="3" customWidth="1"/>
    <col min="9" max="10" width="14.81640625" style="3" customWidth="1"/>
    <col min="11" max="11" width="12.54296875" style="3" customWidth="1"/>
    <col min="12" max="12" width="10.81640625" style="3" customWidth="1"/>
    <col min="13" max="13" width="8.1796875" style="3" customWidth="1"/>
    <col min="14" max="14" width="6.453125" style="3" customWidth="1"/>
    <col min="15" max="15" width="5.1796875" style="3" customWidth="1"/>
    <col min="16" max="16384" width="9" style="3"/>
  </cols>
  <sheetData>
    <row r="2" spans="1:15" x14ac:dyDescent="0.3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"/>
      <c r="O2" s="4"/>
    </row>
    <row r="3" spans="1:15" ht="26.5" x14ac:dyDescent="0.35">
      <c r="A3" s="15" t="s">
        <v>25</v>
      </c>
      <c r="B3" s="15" t="s">
        <v>4</v>
      </c>
      <c r="C3" s="16" t="s">
        <v>47</v>
      </c>
      <c r="D3" s="17"/>
      <c r="E3" s="17"/>
      <c r="F3" s="17"/>
      <c r="G3" s="17"/>
      <c r="H3" s="15"/>
      <c r="I3" s="16" t="s">
        <v>48</v>
      </c>
      <c r="J3" s="17"/>
      <c r="K3" s="17"/>
      <c r="L3" s="17"/>
      <c r="M3" s="17"/>
      <c r="N3" s="4"/>
      <c r="O3" s="4"/>
    </row>
    <row r="4" spans="1:15" ht="52.5" x14ac:dyDescent="0.35">
      <c r="A4" s="15"/>
      <c r="B4" s="15"/>
      <c r="C4" s="62" t="s">
        <v>49</v>
      </c>
      <c r="D4" s="61" t="s">
        <v>50</v>
      </c>
      <c r="E4" s="74" t="s">
        <v>74</v>
      </c>
      <c r="F4" s="17" t="s">
        <v>51</v>
      </c>
      <c r="G4" s="15" t="s">
        <v>52</v>
      </c>
      <c r="H4" s="15"/>
      <c r="I4" s="73" t="s">
        <v>49</v>
      </c>
      <c r="J4" s="61" t="s">
        <v>50</v>
      </c>
      <c r="K4" s="74" t="s">
        <v>74</v>
      </c>
      <c r="L4" s="17" t="s">
        <v>51</v>
      </c>
      <c r="M4" s="15" t="s">
        <v>52</v>
      </c>
      <c r="N4" s="4"/>
      <c r="O4" s="4"/>
    </row>
    <row r="5" spans="1:15" ht="39.5" x14ac:dyDescent="0.35">
      <c r="A5" s="15"/>
      <c r="B5" s="15"/>
      <c r="C5" s="17" t="s">
        <v>5</v>
      </c>
      <c r="D5" s="17"/>
      <c r="E5" s="17"/>
      <c r="F5" s="17" t="s">
        <v>3</v>
      </c>
      <c r="G5" s="15" t="s">
        <v>53</v>
      </c>
      <c r="H5" s="15"/>
      <c r="I5" s="17" t="s">
        <v>5</v>
      </c>
      <c r="J5" s="17"/>
      <c r="K5" s="17"/>
      <c r="L5" s="17" t="s">
        <v>3</v>
      </c>
      <c r="M5" s="15" t="s">
        <v>53</v>
      </c>
      <c r="N5" s="4"/>
      <c r="O5" s="4"/>
    </row>
    <row r="6" spans="1:15" x14ac:dyDescent="0.35">
      <c r="A6" s="15" t="s">
        <v>6</v>
      </c>
      <c r="B6" s="67" t="s">
        <v>0</v>
      </c>
      <c r="C6" s="28">
        <f>211.83-0.735</f>
        <v>211.095</v>
      </c>
      <c r="D6" s="29">
        <v>271.23649899999998</v>
      </c>
      <c r="E6" s="30"/>
      <c r="F6" s="30"/>
      <c r="G6" s="31"/>
      <c r="H6" s="31"/>
      <c r="I6" s="30">
        <v>3.9260000000000002</v>
      </c>
      <c r="J6" s="30">
        <v>2.119853</v>
      </c>
      <c r="K6" s="30"/>
      <c r="L6" s="12"/>
      <c r="M6" s="19"/>
      <c r="N6" s="5"/>
      <c r="O6" s="5"/>
    </row>
    <row r="7" spans="1:15" x14ac:dyDescent="0.35">
      <c r="A7" s="15"/>
      <c r="B7" s="15"/>
      <c r="C7" s="12"/>
      <c r="D7" s="12"/>
      <c r="E7" s="12"/>
      <c r="F7" s="20"/>
      <c r="G7" s="19"/>
      <c r="H7" s="19"/>
      <c r="I7" s="12"/>
      <c r="J7" s="12"/>
      <c r="K7" s="12"/>
      <c r="L7" s="20"/>
      <c r="M7" s="19"/>
      <c r="N7" s="5"/>
      <c r="O7" s="5"/>
    </row>
    <row r="8" spans="1:15" x14ac:dyDescent="0.35">
      <c r="A8" s="22"/>
      <c r="B8" s="22" t="s">
        <v>54</v>
      </c>
      <c r="C8" s="23">
        <f>SUM(C6:C7)</f>
        <v>211.095</v>
      </c>
      <c r="D8" s="23">
        <v>271.23649899999998</v>
      </c>
      <c r="E8" s="24">
        <f>C8-D8</f>
        <v>-60.141498999999982</v>
      </c>
      <c r="F8" s="25">
        <f>E8/D8</f>
        <v>-0.22173084825136305</v>
      </c>
      <c r="G8" s="26"/>
      <c r="H8" s="26"/>
      <c r="I8" s="23">
        <f>I6</f>
        <v>3.9260000000000002</v>
      </c>
      <c r="J8" s="23">
        <v>2.119853</v>
      </c>
      <c r="K8" s="24">
        <f>I8-J8</f>
        <v>1.8061470000000002</v>
      </c>
      <c r="L8" s="25">
        <f>K8/J8</f>
        <v>0.85201521048865192</v>
      </c>
      <c r="M8" s="26"/>
      <c r="N8" s="5"/>
      <c r="O8" s="5"/>
    </row>
    <row r="9" spans="1:15" x14ac:dyDescent="0.35">
      <c r="A9" s="15"/>
      <c r="B9" s="15"/>
      <c r="C9" s="12"/>
      <c r="D9" s="12"/>
      <c r="E9" s="13"/>
      <c r="F9" s="14"/>
      <c r="G9" s="19"/>
      <c r="H9" s="19"/>
      <c r="I9" s="12"/>
      <c r="J9" s="12"/>
      <c r="K9" s="13"/>
      <c r="L9" s="14"/>
      <c r="M9" s="19"/>
      <c r="N9" s="5"/>
      <c r="O9" s="5"/>
    </row>
    <row r="10" spans="1:15" x14ac:dyDescent="0.35">
      <c r="A10" s="15" t="s">
        <v>7</v>
      </c>
      <c r="B10" s="15" t="s">
        <v>8</v>
      </c>
      <c r="C10" s="30">
        <v>16.934000000000001</v>
      </c>
      <c r="D10" s="30">
        <v>18.923999999999999</v>
      </c>
      <c r="E10" s="30"/>
      <c r="F10" s="30"/>
      <c r="G10" s="31"/>
      <c r="H10" s="31"/>
      <c r="I10" s="30">
        <v>0.61</v>
      </c>
      <c r="J10" s="30">
        <v>0.8</v>
      </c>
      <c r="K10" s="30"/>
      <c r="L10" s="20"/>
      <c r="M10" s="19"/>
      <c r="N10" s="5"/>
      <c r="O10" s="5"/>
    </row>
    <row r="11" spans="1:15" x14ac:dyDescent="0.35">
      <c r="A11" s="15"/>
      <c r="B11" s="15"/>
      <c r="C11" s="30"/>
      <c r="D11" s="30"/>
      <c r="E11" s="30"/>
      <c r="F11" s="30"/>
      <c r="G11" s="31"/>
      <c r="H11" s="31"/>
      <c r="I11" s="30"/>
      <c r="J11" s="30"/>
      <c r="K11" s="30"/>
      <c r="L11" s="20"/>
      <c r="M11" s="19"/>
      <c r="N11" s="5"/>
      <c r="O11" s="5"/>
    </row>
    <row r="12" spans="1:15" x14ac:dyDescent="0.35">
      <c r="A12" s="22"/>
      <c r="B12" s="22" t="s">
        <v>54</v>
      </c>
      <c r="C12" s="23">
        <f>SUM(C10:C11)</f>
        <v>16.934000000000001</v>
      </c>
      <c r="D12" s="23">
        <v>18.923999999999999</v>
      </c>
      <c r="E12" s="24">
        <f>C12-D12</f>
        <v>-1.9899999999999984</v>
      </c>
      <c r="F12" s="25">
        <f>E12/D12</f>
        <v>-0.10515747199323602</v>
      </c>
      <c r="G12" s="26"/>
      <c r="H12" s="26"/>
      <c r="I12" s="23">
        <f>I10</f>
        <v>0.61</v>
      </c>
      <c r="J12" s="23">
        <v>0.8</v>
      </c>
      <c r="K12" s="24">
        <f>I12-J12</f>
        <v>-0.19000000000000006</v>
      </c>
      <c r="L12" s="25">
        <f>K12/J12</f>
        <v>-0.23750000000000007</v>
      </c>
      <c r="M12" s="26"/>
      <c r="N12" s="5"/>
      <c r="O12" s="5"/>
    </row>
    <row r="13" spans="1:15" x14ac:dyDescent="0.35">
      <c r="A13" s="15"/>
      <c r="B13" s="15"/>
      <c r="C13" s="12"/>
      <c r="D13" s="12"/>
      <c r="E13" s="13"/>
      <c r="F13" s="14"/>
      <c r="G13" s="19"/>
      <c r="H13" s="19"/>
      <c r="I13" s="12"/>
      <c r="J13" s="12"/>
      <c r="K13" s="12"/>
      <c r="L13" s="20"/>
      <c r="M13" s="19"/>
      <c r="N13" s="5"/>
      <c r="O13" s="5"/>
    </row>
    <row r="14" spans="1:15" ht="26.5" x14ac:dyDescent="0.35">
      <c r="A14" s="15" t="s">
        <v>9</v>
      </c>
      <c r="B14" s="15" t="s">
        <v>10</v>
      </c>
      <c r="C14" s="30">
        <v>2.077</v>
      </c>
      <c r="D14" s="30">
        <v>6.04</v>
      </c>
      <c r="E14" s="30"/>
      <c r="F14" s="30"/>
      <c r="G14" s="31"/>
      <c r="H14" s="31"/>
      <c r="I14" s="30">
        <v>0.03</v>
      </c>
      <c r="J14" s="30">
        <v>0.03</v>
      </c>
      <c r="K14" s="12"/>
      <c r="L14" s="20"/>
      <c r="M14" s="19"/>
      <c r="N14" s="5"/>
      <c r="O14" s="5"/>
    </row>
    <row r="15" spans="1:15" x14ac:dyDescent="0.35">
      <c r="A15" s="15"/>
      <c r="B15" s="15"/>
      <c r="C15" s="12"/>
      <c r="D15" s="12"/>
      <c r="E15" s="12"/>
      <c r="F15" s="20"/>
      <c r="G15" s="19"/>
      <c r="H15" s="19"/>
      <c r="I15" s="12"/>
      <c r="J15" s="12"/>
      <c r="K15" s="12"/>
      <c r="L15" s="20"/>
      <c r="M15" s="19"/>
      <c r="N15" s="5"/>
      <c r="O15" s="5"/>
    </row>
    <row r="16" spans="1:15" x14ac:dyDescent="0.35">
      <c r="A16" s="22"/>
      <c r="B16" s="22" t="s">
        <v>54</v>
      </c>
      <c r="C16" s="23">
        <f>SUM(C14:C15)</f>
        <v>2.077</v>
      </c>
      <c r="D16" s="23">
        <v>6.04</v>
      </c>
      <c r="E16" s="24">
        <f>C16-D16</f>
        <v>-3.9630000000000001</v>
      </c>
      <c r="F16" s="25">
        <f>E16/D16</f>
        <v>-0.65612582781456952</v>
      </c>
      <c r="G16" s="26"/>
      <c r="H16" s="26"/>
      <c r="I16" s="23">
        <f>SUM(I14:I15)</f>
        <v>0.03</v>
      </c>
      <c r="J16" s="23">
        <v>0.03</v>
      </c>
      <c r="K16" s="24">
        <f>I16-J16</f>
        <v>0</v>
      </c>
      <c r="L16" s="25">
        <f>K16/J16</f>
        <v>0</v>
      </c>
      <c r="M16" s="26"/>
      <c r="N16" s="5"/>
      <c r="O16" s="5"/>
    </row>
    <row r="17" spans="1:15" x14ac:dyDescent="0.35">
      <c r="A17" s="15"/>
      <c r="B17" s="15"/>
      <c r="C17" s="12"/>
      <c r="D17" s="12"/>
      <c r="E17" s="12"/>
      <c r="F17" s="20"/>
      <c r="G17" s="19"/>
      <c r="H17" s="19"/>
      <c r="I17" s="12"/>
      <c r="J17" s="12"/>
      <c r="K17" s="12"/>
      <c r="L17" s="20"/>
      <c r="M17" s="19"/>
      <c r="N17" s="5"/>
      <c r="O17" s="5"/>
    </row>
    <row r="18" spans="1:15" x14ac:dyDescent="0.35">
      <c r="A18" s="60" t="s">
        <v>45</v>
      </c>
      <c r="B18" s="15" t="s">
        <v>55</v>
      </c>
      <c r="C18" s="30">
        <v>0</v>
      </c>
      <c r="D18" s="30">
        <v>0</v>
      </c>
      <c r="E18" s="30"/>
      <c r="F18" s="30"/>
      <c r="G18" s="31"/>
      <c r="H18" s="31"/>
      <c r="I18" s="30">
        <v>0</v>
      </c>
      <c r="J18" s="30">
        <v>0</v>
      </c>
      <c r="K18" s="30"/>
      <c r="L18" s="20"/>
      <c r="M18" s="19"/>
      <c r="N18" s="5"/>
      <c r="O18" s="5"/>
    </row>
    <row r="19" spans="1:15" x14ac:dyDescent="0.35">
      <c r="A19" s="15"/>
      <c r="B19" s="15"/>
      <c r="C19" s="12"/>
      <c r="D19" s="12"/>
      <c r="E19" s="12"/>
      <c r="F19" s="20"/>
      <c r="G19" s="19"/>
      <c r="H19" s="19"/>
      <c r="I19" s="12"/>
      <c r="J19" s="12"/>
      <c r="K19" s="12"/>
      <c r="L19" s="20"/>
      <c r="M19" s="19"/>
      <c r="N19" s="5"/>
      <c r="O19" s="5"/>
    </row>
    <row r="20" spans="1:15" x14ac:dyDescent="0.35">
      <c r="A20" s="22"/>
      <c r="B20" s="22" t="s">
        <v>54</v>
      </c>
      <c r="C20" s="23">
        <f>SUM(C18:C19)</f>
        <v>0</v>
      </c>
      <c r="D20" s="23">
        <v>0</v>
      </c>
      <c r="E20" s="24">
        <f>C20-D20</f>
        <v>0</v>
      </c>
      <c r="F20" s="25">
        <v>0</v>
      </c>
      <c r="G20" s="26"/>
      <c r="H20" s="26"/>
      <c r="I20" s="23">
        <f>SUM(I18:I19)</f>
        <v>0</v>
      </c>
      <c r="J20" s="23">
        <v>0</v>
      </c>
      <c r="K20" s="24">
        <f>I20-J20</f>
        <v>0</v>
      </c>
      <c r="L20" s="25">
        <v>0</v>
      </c>
      <c r="M20" s="26"/>
      <c r="N20" s="5"/>
      <c r="O20" s="5"/>
    </row>
    <row r="21" spans="1:15" x14ac:dyDescent="0.35">
      <c r="A21" s="15"/>
      <c r="B21" s="15"/>
      <c r="C21" s="12"/>
      <c r="D21" s="12"/>
      <c r="E21" s="12"/>
      <c r="F21" s="20"/>
      <c r="G21" s="19"/>
      <c r="H21" s="19"/>
      <c r="I21" s="12"/>
      <c r="J21" s="12"/>
      <c r="K21" s="12"/>
      <c r="L21" s="20"/>
      <c r="M21" s="19"/>
      <c r="N21" s="5"/>
      <c r="O21" s="5"/>
    </row>
    <row r="22" spans="1:15" ht="26.5" x14ac:dyDescent="0.35">
      <c r="A22" s="15" t="s">
        <v>11</v>
      </c>
      <c r="B22" s="15" t="s">
        <v>56</v>
      </c>
      <c r="C22" s="30">
        <v>5.3250000000000002</v>
      </c>
      <c r="D22" s="30">
        <v>5.74</v>
      </c>
      <c r="E22" s="30"/>
      <c r="F22" s="30"/>
      <c r="G22" s="31"/>
      <c r="H22" s="31"/>
      <c r="I22" s="30">
        <v>0</v>
      </c>
      <c r="J22" s="12">
        <v>0</v>
      </c>
      <c r="K22" s="12"/>
      <c r="L22" s="20"/>
      <c r="M22" s="19"/>
      <c r="N22" s="5"/>
      <c r="O22" s="5"/>
    </row>
    <row r="23" spans="1:15" x14ac:dyDescent="0.35">
      <c r="A23" s="15"/>
      <c r="B23" s="15"/>
      <c r="C23" s="12"/>
      <c r="D23" s="12"/>
      <c r="E23" s="12"/>
      <c r="F23" s="20"/>
      <c r="G23" s="19"/>
      <c r="H23" s="19"/>
      <c r="I23" s="12"/>
      <c r="J23" s="12"/>
      <c r="K23" s="12"/>
      <c r="L23" s="20"/>
      <c r="M23" s="19"/>
      <c r="N23" s="5"/>
      <c r="O23" s="5"/>
    </row>
    <row r="24" spans="1:15" x14ac:dyDescent="0.35">
      <c r="A24" s="22"/>
      <c r="B24" s="22" t="s">
        <v>54</v>
      </c>
      <c r="C24" s="23">
        <f>SUM(C22:C23)</f>
        <v>5.3250000000000002</v>
      </c>
      <c r="D24" s="23">
        <v>5.74</v>
      </c>
      <c r="E24" s="24">
        <f>C24-D24</f>
        <v>-0.41500000000000004</v>
      </c>
      <c r="F24" s="25">
        <f>E24/D24</f>
        <v>-7.2299651567944254E-2</v>
      </c>
      <c r="G24" s="26"/>
      <c r="H24" s="26"/>
      <c r="I24" s="23">
        <f>SUM(I22:I23)</f>
        <v>0</v>
      </c>
      <c r="J24" s="23">
        <v>0</v>
      </c>
      <c r="K24" s="24">
        <f>I24-J24</f>
        <v>0</v>
      </c>
      <c r="L24" s="25">
        <v>0</v>
      </c>
      <c r="M24" s="26"/>
      <c r="N24" s="5"/>
      <c r="O24" s="5"/>
    </row>
    <row r="25" spans="1:15" x14ac:dyDescent="0.35">
      <c r="A25" s="15"/>
      <c r="B25" s="15"/>
      <c r="C25" s="12"/>
      <c r="D25" s="12"/>
      <c r="E25" s="12"/>
      <c r="F25" s="20"/>
      <c r="G25" s="19"/>
      <c r="H25" s="19"/>
      <c r="I25" s="12"/>
      <c r="J25" s="12"/>
      <c r="K25" s="12"/>
      <c r="L25" s="20"/>
      <c r="M25" s="19"/>
      <c r="N25" s="5"/>
      <c r="O25" s="5"/>
    </row>
    <row r="26" spans="1:15" ht="26.5" x14ac:dyDescent="0.35">
      <c r="A26" s="15" t="s">
        <v>13</v>
      </c>
      <c r="B26" s="15" t="s">
        <v>57</v>
      </c>
      <c r="C26" s="30">
        <v>4.4740000000000002</v>
      </c>
      <c r="D26" s="30">
        <v>5.3159999999999998</v>
      </c>
      <c r="E26" s="30"/>
      <c r="F26" s="20"/>
      <c r="G26" s="19"/>
      <c r="H26" s="19"/>
      <c r="I26" s="12">
        <v>0</v>
      </c>
      <c r="J26" s="12">
        <v>0</v>
      </c>
      <c r="K26" s="12"/>
      <c r="L26" s="20"/>
      <c r="M26" s="19"/>
      <c r="N26" s="5"/>
      <c r="O26" s="5"/>
    </row>
    <row r="27" spans="1:15" x14ac:dyDescent="0.35">
      <c r="A27" s="15"/>
      <c r="B27" s="15"/>
      <c r="C27" s="12"/>
      <c r="D27" s="12"/>
      <c r="E27" s="12"/>
      <c r="F27" s="20"/>
      <c r="G27" s="19"/>
      <c r="H27" s="19"/>
      <c r="I27" s="12"/>
      <c r="J27" s="12"/>
      <c r="K27" s="12"/>
      <c r="L27" s="20"/>
      <c r="M27" s="19"/>
      <c r="N27" s="5"/>
      <c r="O27" s="5"/>
    </row>
    <row r="28" spans="1:15" x14ac:dyDescent="0.35">
      <c r="A28" s="22"/>
      <c r="B28" s="22" t="s">
        <v>54</v>
      </c>
      <c r="C28" s="23">
        <f>SUM(C26:C27)</f>
        <v>4.4740000000000002</v>
      </c>
      <c r="D28" s="23">
        <v>5.3159999999999998</v>
      </c>
      <c r="E28" s="24">
        <f>C28-D28</f>
        <v>-0.84199999999999964</v>
      </c>
      <c r="F28" s="25">
        <f>E28/D28</f>
        <v>-0.15838976674191116</v>
      </c>
      <c r="G28" s="26"/>
      <c r="H28" s="26"/>
      <c r="I28" s="23">
        <f>SUM(I26:I27)</f>
        <v>0</v>
      </c>
      <c r="J28" s="23">
        <v>0</v>
      </c>
      <c r="K28" s="24">
        <f>I28-J28</f>
        <v>0</v>
      </c>
      <c r="L28" s="25">
        <v>0</v>
      </c>
      <c r="M28" s="26"/>
      <c r="N28" s="5"/>
      <c r="O28" s="5"/>
    </row>
    <row r="29" spans="1:15" x14ac:dyDescent="0.35">
      <c r="A29" s="15"/>
      <c r="B29" s="15"/>
      <c r="C29" s="12"/>
      <c r="D29" s="12"/>
      <c r="E29" s="12"/>
      <c r="F29" s="20"/>
      <c r="G29" s="19"/>
      <c r="H29" s="19"/>
      <c r="I29" s="12"/>
      <c r="J29" s="12"/>
      <c r="K29" s="13"/>
      <c r="L29" s="14"/>
      <c r="M29" s="19"/>
      <c r="N29" s="5"/>
      <c r="O29" s="5"/>
    </row>
    <row r="30" spans="1:15" ht="29.25" customHeight="1" x14ac:dyDescent="0.35">
      <c r="A30" s="21"/>
      <c r="B30" s="18" t="s">
        <v>15</v>
      </c>
      <c r="C30" s="12"/>
      <c r="D30" s="12"/>
      <c r="E30" s="12"/>
      <c r="F30" s="20"/>
      <c r="G30" s="19"/>
      <c r="H30" s="19"/>
      <c r="I30" s="12"/>
      <c r="J30" s="12"/>
      <c r="K30" s="13"/>
      <c r="L30" s="14"/>
      <c r="M30" s="19"/>
      <c r="N30" s="5"/>
      <c r="O30" s="5"/>
    </row>
    <row r="31" spans="1:15" x14ac:dyDescent="0.35">
      <c r="A31" s="15" t="s">
        <v>14</v>
      </c>
      <c r="B31" s="15" t="s">
        <v>58</v>
      </c>
      <c r="C31" s="30">
        <v>0</v>
      </c>
      <c r="D31" s="30">
        <v>0</v>
      </c>
      <c r="E31" s="30"/>
      <c r="F31" s="32"/>
      <c r="G31" s="31"/>
      <c r="H31" s="31"/>
      <c r="I31" s="30">
        <v>0</v>
      </c>
      <c r="J31" s="27">
        <v>1E-3</v>
      </c>
      <c r="K31" s="12"/>
      <c r="L31" s="20"/>
      <c r="M31" s="19"/>
      <c r="N31" s="5"/>
      <c r="O31" s="5"/>
    </row>
    <row r="32" spans="1:15" x14ac:dyDescent="0.35">
      <c r="A32" s="15"/>
      <c r="B32" s="15" t="s">
        <v>59</v>
      </c>
      <c r="C32" s="30">
        <v>0</v>
      </c>
      <c r="D32" s="30">
        <v>0</v>
      </c>
      <c r="E32" s="30"/>
      <c r="F32" s="32"/>
      <c r="G32" s="31"/>
      <c r="H32" s="31"/>
      <c r="I32" s="30">
        <v>0</v>
      </c>
      <c r="J32" s="27">
        <v>1E-3</v>
      </c>
      <c r="K32" s="12"/>
      <c r="L32" s="20"/>
      <c r="M32" s="19"/>
      <c r="N32" s="5"/>
      <c r="O32" s="5"/>
    </row>
    <row r="33" spans="1:15" ht="26.5" x14ac:dyDescent="0.35">
      <c r="A33" s="15"/>
      <c r="B33" s="15" t="s">
        <v>60</v>
      </c>
      <c r="C33" s="30">
        <v>0</v>
      </c>
      <c r="D33" s="30">
        <v>0</v>
      </c>
      <c r="E33" s="30"/>
      <c r="F33" s="32"/>
      <c r="G33" s="31"/>
      <c r="H33" s="31"/>
      <c r="I33" s="30">
        <v>0</v>
      </c>
      <c r="J33" s="27">
        <v>0</v>
      </c>
      <c r="K33" s="12"/>
      <c r="L33" s="20"/>
      <c r="M33" s="19"/>
      <c r="N33" s="5"/>
      <c r="O33" s="5"/>
    </row>
    <row r="34" spans="1:15" ht="26.5" x14ac:dyDescent="0.35">
      <c r="A34" s="15"/>
      <c r="B34" s="15" t="s">
        <v>61</v>
      </c>
      <c r="C34" s="30">
        <v>0</v>
      </c>
      <c r="D34" s="30">
        <v>0</v>
      </c>
      <c r="E34" s="30"/>
      <c r="F34" s="32"/>
      <c r="G34" s="31"/>
      <c r="H34" s="31"/>
      <c r="I34" s="30">
        <v>0</v>
      </c>
      <c r="J34" s="27">
        <v>0</v>
      </c>
      <c r="K34" s="12"/>
      <c r="L34" s="20"/>
      <c r="M34" s="19"/>
      <c r="N34" s="5"/>
      <c r="O34" s="5"/>
    </row>
    <row r="35" spans="1:15" x14ac:dyDescent="0.35">
      <c r="A35" s="15"/>
      <c r="B35" s="15"/>
      <c r="C35" s="12"/>
      <c r="D35" s="12"/>
      <c r="E35" s="12"/>
      <c r="F35" s="20"/>
      <c r="G35" s="19"/>
      <c r="H35" s="19"/>
      <c r="I35" s="12"/>
      <c r="J35" s="12"/>
      <c r="K35" s="12"/>
      <c r="L35" s="20"/>
      <c r="M35" s="19"/>
      <c r="N35" s="5"/>
      <c r="O35" s="5"/>
    </row>
    <row r="36" spans="1:15" x14ac:dyDescent="0.35">
      <c r="A36" s="22"/>
      <c r="B36" s="22" t="s">
        <v>54</v>
      </c>
      <c r="C36" s="23">
        <f>SUM(C31:C35)</f>
        <v>0</v>
      </c>
      <c r="D36" s="23">
        <v>0</v>
      </c>
      <c r="E36" s="24">
        <f>C36-D36</f>
        <v>0</v>
      </c>
      <c r="F36" s="66" t="s">
        <v>16</v>
      </c>
      <c r="G36" s="26"/>
      <c r="H36" s="26"/>
      <c r="I36" s="23">
        <f>SUM(I31:I35)</f>
        <v>0</v>
      </c>
      <c r="J36" s="23">
        <v>2E-3</v>
      </c>
      <c r="K36" s="24">
        <f>I36-J36</f>
        <v>-2E-3</v>
      </c>
      <c r="L36" s="25">
        <f>K36/J36</f>
        <v>-1</v>
      </c>
      <c r="M36" s="26"/>
      <c r="N36" s="5"/>
      <c r="O36" s="5"/>
    </row>
    <row r="37" spans="1:15" x14ac:dyDescent="0.35">
      <c r="A37" s="15"/>
      <c r="B37" s="15"/>
      <c r="C37" s="12"/>
      <c r="D37" s="12"/>
      <c r="E37" s="12"/>
      <c r="F37" s="20"/>
      <c r="G37" s="19"/>
      <c r="H37" s="19"/>
      <c r="I37" s="12"/>
      <c r="J37" s="12"/>
      <c r="K37" s="13"/>
      <c r="L37" s="14"/>
      <c r="M37" s="19"/>
      <c r="N37" s="5"/>
      <c r="O37" s="5"/>
    </row>
    <row r="38" spans="1:15" ht="26.5" x14ac:dyDescent="0.35">
      <c r="A38" s="15" t="s">
        <v>17</v>
      </c>
      <c r="B38" s="15" t="s">
        <v>18</v>
      </c>
      <c r="C38" s="30">
        <v>2.5</v>
      </c>
      <c r="D38" s="30">
        <v>0</v>
      </c>
      <c r="E38" s="30"/>
      <c r="F38" s="20"/>
      <c r="G38" s="19"/>
      <c r="H38" s="19"/>
      <c r="I38" s="12">
        <v>0</v>
      </c>
      <c r="J38" s="12">
        <v>0</v>
      </c>
      <c r="K38" s="12"/>
      <c r="L38" s="20"/>
      <c r="M38" s="19"/>
      <c r="N38" s="5"/>
      <c r="O38" s="5"/>
    </row>
    <row r="39" spans="1:15" x14ac:dyDescent="0.35">
      <c r="A39" s="15"/>
      <c r="B39" s="15"/>
      <c r="C39" s="12"/>
      <c r="D39" s="12"/>
      <c r="E39" s="12"/>
      <c r="F39" s="20"/>
      <c r="G39" s="19"/>
      <c r="H39" s="19"/>
      <c r="I39" s="12"/>
      <c r="J39" s="12"/>
      <c r="K39" s="12"/>
      <c r="L39" s="20"/>
      <c r="M39" s="19"/>
      <c r="N39" s="5"/>
      <c r="O39" s="5"/>
    </row>
    <row r="40" spans="1:15" x14ac:dyDescent="0.35">
      <c r="A40" s="22"/>
      <c r="B40" s="22" t="s">
        <v>54</v>
      </c>
      <c r="C40" s="23">
        <f>SUM(C38:C39)</f>
        <v>2.5</v>
      </c>
      <c r="D40" s="23">
        <v>0</v>
      </c>
      <c r="E40" s="24">
        <f>C40-D40</f>
        <v>2.5</v>
      </c>
      <c r="F40" s="66" t="s">
        <v>16</v>
      </c>
      <c r="G40" s="26"/>
      <c r="H40" s="26"/>
      <c r="I40" s="23"/>
      <c r="J40" s="23"/>
      <c r="K40" s="24">
        <f>I40-J40</f>
        <v>0</v>
      </c>
      <c r="L40" s="25">
        <v>0</v>
      </c>
      <c r="M40" s="26"/>
      <c r="N40" s="5"/>
      <c r="O40" s="5"/>
    </row>
    <row r="41" spans="1:15" x14ac:dyDescent="0.35">
      <c r="A41" s="15"/>
      <c r="B41" s="15"/>
      <c r="C41" s="12"/>
      <c r="D41" s="12"/>
      <c r="E41" s="12"/>
      <c r="F41" s="20"/>
      <c r="G41" s="19"/>
      <c r="H41" s="19"/>
      <c r="I41" s="12"/>
      <c r="J41" s="12"/>
      <c r="K41" s="12"/>
      <c r="L41" s="20"/>
      <c r="M41" s="19"/>
      <c r="N41" s="5"/>
      <c r="O41" s="5"/>
    </row>
    <row r="42" spans="1:15" ht="26.5" x14ac:dyDescent="0.35">
      <c r="A42" s="15" t="s">
        <v>19</v>
      </c>
      <c r="B42" s="15" t="s">
        <v>20</v>
      </c>
      <c r="C42" s="30">
        <v>5.306</v>
      </c>
      <c r="D42" s="30">
        <v>5.2</v>
      </c>
      <c r="E42" s="30"/>
      <c r="F42" s="32"/>
      <c r="G42" s="31"/>
      <c r="H42" s="31"/>
      <c r="I42" s="30">
        <v>0.7</v>
      </c>
      <c r="J42" s="30">
        <v>0.7</v>
      </c>
      <c r="K42" s="30"/>
      <c r="L42" s="20"/>
      <c r="M42" s="19"/>
      <c r="N42" s="5"/>
      <c r="O42" s="5"/>
    </row>
    <row r="43" spans="1:15" x14ac:dyDescent="0.35">
      <c r="A43" s="15"/>
      <c r="B43" s="15"/>
      <c r="C43" s="12"/>
      <c r="D43" s="12"/>
      <c r="E43" s="12"/>
      <c r="F43" s="20"/>
      <c r="G43" s="19"/>
      <c r="H43" s="19"/>
      <c r="I43" s="12"/>
      <c r="J43" s="12"/>
      <c r="K43" s="12"/>
      <c r="L43" s="20"/>
      <c r="M43" s="19"/>
      <c r="N43" s="5"/>
      <c r="O43" s="5"/>
    </row>
    <row r="44" spans="1:15" x14ac:dyDescent="0.35">
      <c r="A44" s="22"/>
      <c r="B44" s="22" t="s">
        <v>54</v>
      </c>
      <c r="C44" s="23">
        <f>SUM(C42:C43)</f>
        <v>5.306</v>
      </c>
      <c r="D44" s="23">
        <v>5.2</v>
      </c>
      <c r="E44" s="24">
        <f>C44-D44</f>
        <v>0.10599999999999987</v>
      </c>
      <c r="F44" s="25">
        <f>E44/D44</f>
        <v>2.0384615384615359E-2</v>
      </c>
      <c r="G44" s="26"/>
      <c r="H44" s="26"/>
      <c r="I44" s="23">
        <f>SUM(I42:I43)</f>
        <v>0.7</v>
      </c>
      <c r="J44" s="23">
        <v>0.7</v>
      </c>
      <c r="K44" s="24">
        <f>I44-J44</f>
        <v>0</v>
      </c>
      <c r="L44" s="25">
        <f>K44/J44</f>
        <v>0</v>
      </c>
      <c r="M44" s="26"/>
      <c r="N44" s="5"/>
      <c r="O44" s="5"/>
    </row>
    <row r="45" spans="1:15" x14ac:dyDescent="0.35">
      <c r="A45" s="15"/>
      <c r="B45" s="15"/>
      <c r="C45" s="12"/>
      <c r="D45" s="12"/>
      <c r="E45" s="12"/>
      <c r="F45" s="20"/>
      <c r="G45" s="19"/>
      <c r="H45" s="19"/>
      <c r="I45" s="12"/>
      <c r="J45" s="12"/>
      <c r="K45" s="13"/>
      <c r="L45" s="14"/>
      <c r="M45" s="19"/>
      <c r="N45" s="5"/>
      <c r="O45" s="5"/>
    </row>
    <row r="46" spans="1:15" ht="26.5" x14ac:dyDescent="0.35">
      <c r="A46" s="15" t="s">
        <v>21</v>
      </c>
      <c r="B46" s="15" t="s">
        <v>62</v>
      </c>
      <c r="C46" s="30">
        <v>11.727</v>
      </c>
      <c r="D46" s="30">
        <v>21.178000000000001</v>
      </c>
      <c r="E46" s="30"/>
      <c r="F46" s="32"/>
      <c r="G46" s="31"/>
      <c r="H46" s="31"/>
      <c r="I46" s="30">
        <v>0</v>
      </c>
      <c r="J46" s="30">
        <v>3.6</v>
      </c>
      <c r="K46" s="12"/>
      <c r="L46" s="20"/>
      <c r="M46" s="19"/>
      <c r="N46" s="5"/>
      <c r="O46" s="5"/>
    </row>
    <row r="47" spans="1:15" x14ac:dyDescent="0.35">
      <c r="A47" s="15"/>
      <c r="B47" s="15"/>
      <c r="C47" s="12"/>
      <c r="D47" s="12"/>
      <c r="E47" s="12"/>
      <c r="F47" s="20"/>
      <c r="G47" s="19"/>
      <c r="H47" s="19"/>
      <c r="I47" s="12"/>
      <c r="J47" s="12"/>
      <c r="K47" s="12"/>
      <c r="L47" s="20"/>
      <c r="M47" s="19"/>
      <c r="N47" s="5"/>
      <c r="O47" s="5"/>
    </row>
    <row r="48" spans="1:15" x14ac:dyDescent="0.35">
      <c r="A48" s="22"/>
      <c r="B48" s="22" t="s">
        <v>54</v>
      </c>
      <c r="C48" s="23">
        <f>SUM(C46:C47)</f>
        <v>11.727</v>
      </c>
      <c r="D48" s="23">
        <v>21.178000000000001</v>
      </c>
      <c r="E48" s="24">
        <f>C48-D48</f>
        <v>-9.4510000000000005</v>
      </c>
      <c r="F48" s="25">
        <f>E48/D48</f>
        <v>-0.44626499197280195</v>
      </c>
      <c r="G48" s="26"/>
      <c r="H48" s="26"/>
      <c r="I48" s="23">
        <f>SUM(I46:I47)</f>
        <v>0</v>
      </c>
      <c r="J48" s="23">
        <v>3.6</v>
      </c>
      <c r="K48" s="24">
        <f>I48-J48</f>
        <v>-3.6</v>
      </c>
      <c r="L48" s="25">
        <f>K48/J48</f>
        <v>-1</v>
      </c>
      <c r="M48" s="26"/>
      <c r="N48" s="5"/>
      <c r="O48" s="5"/>
    </row>
    <row r="49" spans="1:15" x14ac:dyDescent="0.35">
      <c r="A49" s="15"/>
      <c r="B49" s="15"/>
      <c r="C49" s="12"/>
      <c r="D49" s="12"/>
      <c r="E49" s="12"/>
      <c r="F49" s="20"/>
      <c r="G49" s="19"/>
      <c r="H49" s="19"/>
      <c r="I49" s="12"/>
      <c r="J49" s="12"/>
      <c r="K49" s="13"/>
      <c r="L49" s="14"/>
      <c r="M49" s="19"/>
      <c r="N49" s="5"/>
      <c r="O49" s="5"/>
    </row>
    <row r="50" spans="1:15" x14ac:dyDescent="0.35">
      <c r="A50" s="15" t="s">
        <v>22</v>
      </c>
      <c r="B50" s="67" t="s">
        <v>26</v>
      </c>
      <c r="C50" s="30">
        <v>69.400000000000006</v>
      </c>
      <c r="D50" s="30">
        <v>58.561999999999998</v>
      </c>
      <c r="E50" s="30"/>
      <c r="F50" s="32"/>
      <c r="G50" s="31"/>
      <c r="H50" s="31"/>
      <c r="I50" s="30">
        <v>11.8</v>
      </c>
      <c r="J50" s="30">
        <v>0</v>
      </c>
      <c r="K50" s="12"/>
      <c r="L50" s="20"/>
      <c r="M50" s="19"/>
      <c r="N50" s="5"/>
      <c r="O50" s="5"/>
    </row>
    <row r="51" spans="1:15" x14ac:dyDescent="0.35">
      <c r="A51" s="15"/>
      <c r="B51" s="15"/>
      <c r="C51" s="30"/>
      <c r="D51" s="30"/>
      <c r="E51" s="30"/>
      <c r="F51" s="32"/>
      <c r="G51" s="31"/>
      <c r="H51" s="31"/>
      <c r="I51" s="30"/>
      <c r="J51" s="30"/>
      <c r="K51" s="12"/>
      <c r="L51" s="20"/>
      <c r="M51" s="19"/>
      <c r="N51" s="5"/>
      <c r="O51" s="5"/>
    </row>
    <row r="52" spans="1:15" x14ac:dyDescent="0.35">
      <c r="A52" s="22"/>
      <c r="B52" s="22" t="s">
        <v>54</v>
      </c>
      <c r="C52" s="23">
        <f>SUM(C50:C51)</f>
        <v>69.400000000000006</v>
      </c>
      <c r="D52" s="23">
        <v>58.561999999999998</v>
      </c>
      <c r="E52" s="24">
        <f>C52-D52</f>
        <v>10.838000000000008</v>
      </c>
      <c r="F52" s="25">
        <f>E52/D52</f>
        <v>0.18506881595573937</v>
      </c>
      <c r="G52" s="26"/>
      <c r="H52" s="26"/>
      <c r="I52" s="23">
        <f>SUM(I50:I51)</f>
        <v>11.8</v>
      </c>
      <c r="J52" s="23">
        <v>0</v>
      </c>
      <c r="K52" s="24">
        <f>I52-J52</f>
        <v>11.8</v>
      </c>
      <c r="L52" s="66" t="s">
        <v>16</v>
      </c>
      <c r="M52" s="26"/>
      <c r="N52" s="5"/>
      <c r="O52" s="5"/>
    </row>
    <row r="53" spans="1:15" x14ac:dyDescent="0.35">
      <c r="A53" s="15"/>
      <c r="B53" s="15"/>
      <c r="C53" s="12"/>
      <c r="D53" s="12"/>
      <c r="E53" s="12"/>
      <c r="F53" s="20"/>
      <c r="G53" s="19"/>
      <c r="H53" s="19"/>
      <c r="I53" s="12"/>
      <c r="J53" s="12"/>
      <c r="K53" s="12"/>
      <c r="L53" s="20"/>
      <c r="M53" s="19"/>
      <c r="N53" s="5"/>
      <c r="O53" s="5"/>
    </row>
    <row r="54" spans="1:15" x14ac:dyDescent="0.35">
      <c r="A54" s="15"/>
      <c r="B54" s="15"/>
      <c r="C54" s="12"/>
      <c r="D54" s="12"/>
      <c r="E54" s="13"/>
      <c r="F54" s="14"/>
      <c r="G54" s="19"/>
      <c r="H54" s="19"/>
      <c r="I54" s="12"/>
      <c r="J54" s="12"/>
      <c r="K54" s="13"/>
      <c r="L54" s="14"/>
      <c r="M54" s="19"/>
      <c r="N54" s="5"/>
      <c r="O54" s="5"/>
    </row>
    <row r="55" spans="1:15" x14ac:dyDescent="0.35">
      <c r="A55" s="15"/>
      <c r="B55" s="18" t="s">
        <v>1</v>
      </c>
      <c r="C55" s="12"/>
      <c r="D55" s="12"/>
      <c r="E55" s="12"/>
      <c r="F55" s="20"/>
      <c r="G55" s="19"/>
      <c r="H55" s="19"/>
      <c r="I55" s="12"/>
      <c r="J55" s="12"/>
      <c r="K55" s="12"/>
      <c r="L55" s="20"/>
      <c r="M55" s="19"/>
      <c r="N55" s="5"/>
      <c r="O55" s="5"/>
    </row>
    <row r="56" spans="1:15" ht="26.5" x14ac:dyDescent="0.35">
      <c r="A56" s="15" t="s">
        <v>24</v>
      </c>
      <c r="B56" s="15" t="s">
        <v>63</v>
      </c>
      <c r="C56" s="30">
        <v>2.3479999999999999</v>
      </c>
      <c r="D56" s="30">
        <v>2.71</v>
      </c>
      <c r="E56" s="30"/>
      <c r="F56" s="20"/>
      <c r="G56" s="19"/>
      <c r="H56" s="19"/>
      <c r="I56" s="12">
        <v>0</v>
      </c>
      <c r="J56" s="12">
        <v>0</v>
      </c>
      <c r="K56" s="12"/>
      <c r="L56" s="20"/>
      <c r="M56" s="19"/>
      <c r="N56" s="5"/>
      <c r="O56" s="5"/>
    </row>
    <row r="57" spans="1:15" x14ac:dyDescent="0.35">
      <c r="A57" s="15"/>
      <c r="B57" s="15"/>
      <c r="C57" s="12"/>
      <c r="D57" s="12"/>
      <c r="E57" s="12"/>
      <c r="F57" s="20"/>
      <c r="G57" s="19"/>
      <c r="H57" s="19"/>
      <c r="I57" s="12"/>
      <c r="J57" s="12"/>
      <c r="K57" s="12"/>
      <c r="L57" s="20"/>
      <c r="M57" s="19"/>
      <c r="N57" s="5"/>
      <c r="O57" s="5"/>
    </row>
    <row r="58" spans="1:15" x14ac:dyDescent="0.35">
      <c r="A58" s="22"/>
      <c r="B58" s="22" t="s">
        <v>54</v>
      </c>
      <c r="C58" s="23">
        <f>SUM(C56:C57)</f>
        <v>2.3479999999999999</v>
      </c>
      <c r="D58" s="72">
        <f>SUM(D56:D57)</f>
        <v>2.71</v>
      </c>
      <c r="E58" s="24">
        <f>C58-D58</f>
        <v>-0.3620000000000001</v>
      </c>
      <c r="F58" s="25">
        <f>E58/D58</f>
        <v>-0.13357933579335798</v>
      </c>
      <c r="G58" s="26"/>
      <c r="H58" s="26"/>
      <c r="I58" s="23">
        <f>SUM(I56:I57)</f>
        <v>0</v>
      </c>
      <c r="J58" s="23">
        <v>0</v>
      </c>
      <c r="K58" s="24">
        <f>I58-J58</f>
        <v>0</v>
      </c>
      <c r="L58" s="25">
        <v>0</v>
      </c>
      <c r="M58" s="26"/>
      <c r="N58" s="5"/>
      <c r="O58" s="5"/>
    </row>
    <row r="59" spans="1:15" x14ac:dyDescent="0.35">
      <c r="A59" s="15"/>
      <c r="B59" s="15"/>
      <c r="C59" s="12"/>
      <c r="D59" s="12"/>
      <c r="E59" s="13"/>
      <c r="F59" s="14"/>
      <c r="G59" s="19"/>
      <c r="H59" s="19"/>
      <c r="I59" s="12"/>
      <c r="J59" s="12"/>
      <c r="K59" s="12"/>
      <c r="L59" s="20"/>
      <c r="M59" s="19"/>
      <c r="N59" s="5"/>
      <c r="O59" s="5"/>
    </row>
    <row r="60" spans="1:15" x14ac:dyDescent="0.35">
      <c r="A60" s="56"/>
      <c r="B60" s="56" t="s">
        <v>64</v>
      </c>
      <c r="C60" s="57">
        <f>SUM(C8,C12,C16,C20,C24,C28,C36,C40,C44,C48,C52,C58)</f>
        <v>331.18599999999998</v>
      </c>
      <c r="D60" s="57">
        <v>394.90649899999994</v>
      </c>
      <c r="E60" s="57">
        <f>SUM(E8,E12,E16,E20,E24,E28,E36,E40,E44,E48,E52,E58)</f>
        <v>-63.720498999999982</v>
      </c>
      <c r="F60" s="68">
        <f>E60/D60</f>
        <v>-0.16135591377036312</v>
      </c>
      <c r="G60" s="57"/>
      <c r="H60" s="57" t="e">
        <f>H8+H12+H16+H20+H28+#REF!+H36+H44+H48+H58</f>
        <v>#REF!</v>
      </c>
      <c r="I60" s="57">
        <f>SUM(I8,I12,I16,I20,I24,I28,I36,I40,I44,I48,I52,I58)</f>
        <v>17.066000000000003</v>
      </c>
      <c r="J60" s="57">
        <f>SUM(J8,J12,J16,J20,J24,J28,J36,J40,J44,J48,J52,J58)</f>
        <v>7.2518529999999988</v>
      </c>
      <c r="K60" s="57">
        <f>SUM(K8,K12,K16,K20,K24,K28,K36,K40,K44,K48,K52,K58)</f>
        <v>9.8141470000000002</v>
      </c>
      <c r="L60" s="58">
        <f>K60/J60</f>
        <v>1.3533295559079868</v>
      </c>
      <c r="M60" s="57"/>
      <c r="N60" s="5"/>
      <c r="O60" s="5"/>
    </row>
    <row r="61" spans="1:15" x14ac:dyDescent="0.35">
      <c r="A61" s="4"/>
      <c r="B61" s="8"/>
      <c r="C61" s="5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35">
      <c r="A62" s="4"/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35">
      <c r="A63" s="4"/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35">
      <c r="A64" s="4"/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x14ac:dyDescent="0.35">
      <c r="A65" s="4"/>
      <c r="B65" s="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x14ac:dyDescent="0.35">
      <c r="A66" s="4"/>
      <c r="B66" s="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x14ac:dyDescent="0.35">
      <c r="A67" s="4"/>
      <c r="B67" s="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x14ac:dyDescent="0.35">
      <c r="A68" s="4"/>
      <c r="B68" s="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x14ac:dyDescent="0.35">
      <c r="A69" s="4"/>
      <c r="B69" s="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x14ac:dyDescent="0.35">
      <c r="A70" s="4"/>
      <c r="B70" s="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x14ac:dyDescent="0.35">
      <c r="A71" s="4"/>
      <c r="B71" s="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x14ac:dyDescent="0.35">
      <c r="A72" s="4"/>
      <c r="B72" s="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x14ac:dyDescent="0.35">
      <c r="A73" s="4"/>
      <c r="B73" s="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x14ac:dyDescent="0.35">
      <c r="A74" s="4"/>
      <c r="B74" s="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x14ac:dyDescent="0.35">
      <c r="A75" s="4"/>
      <c r="B75" s="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x14ac:dyDescent="0.35">
      <c r="A76" s="4"/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4"/>
    </row>
    <row r="77" spans="1:15" x14ac:dyDescent="0.35">
      <c r="A77" s="4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4"/>
    </row>
    <row r="78" spans="1:15" x14ac:dyDescent="0.35">
      <c r="A78" s="4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4"/>
    </row>
    <row r="79" spans="1:15" x14ac:dyDescent="0.35">
      <c r="A79" s="4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4"/>
    </row>
    <row r="80" spans="1:15" x14ac:dyDescent="0.35">
      <c r="A80" s="4"/>
      <c r="B80" s="4"/>
      <c r="C80" s="4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4:4" x14ac:dyDescent="0.35">
      <c r="D81" s="5"/>
    </row>
    <row r="82" spans="4:4" x14ac:dyDescent="0.35">
      <c r="D82" s="5"/>
    </row>
    <row r="83" spans="4:4" x14ac:dyDescent="0.35">
      <c r="D83" s="5"/>
    </row>
    <row r="84" spans="4:4" x14ac:dyDescent="0.35">
      <c r="D84" s="5"/>
    </row>
  </sheetData>
  <autoFilter ref="A3:M60" xr:uid="{D29E0E75-98A1-464F-BC2F-2C21E97C3971}"/>
  <pageMargins left="0.25" right="0.25" top="0.75" bottom="0.75" header="0.3" footer="0.3"/>
  <pageSetup paperSize="9" scale="64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107"/>
  <sheetViews>
    <sheetView zoomScale="115" zoomScaleNormal="115" workbookViewId="0">
      <selection activeCell="K69" sqref="K69"/>
    </sheetView>
  </sheetViews>
  <sheetFormatPr defaultColWidth="9" defaultRowHeight="14.5" x14ac:dyDescent="0.35"/>
  <cols>
    <col min="1" max="1" width="11.54296875" style="2" customWidth="1"/>
    <col min="2" max="2" width="23.453125" style="2" customWidth="1"/>
    <col min="3" max="3" width="18.54296875" style="2" customWidth="1"/>
    <col min="4" max="4" width="13.81640625" style="2" customWidth="1"/>
    <col min="5" max="5" width="12.54296875" style="2" customWidth="1"/>
    <col min="6" max="6" width="10.81640625" style="2" customWidth="1"/>
    <col min="7" max="7" width="11.1796875" style="2" customWidth="1"/>
    <col min="8" max="8" width="7.54296875" style="2" customWidth="1"/>
    <col min="9" max="9" width="2.81640625" style="2" customWidth="1"/>
    <col min="10" max="10" width="9.81640625" style="2" customWidth="1"/>
    <col min="11" max="11" width="13.36328125" style="2" customWidth="1"/>
    <col min="12" max="12" width="9" style="2"/>
    <col min="13" max="13" width="13.1796875" style="2" bestFit="1" customWidth="1"/>
    <col min="14" max="14" width="7.54296875" style="2" customWidth="1"/>
    <col min="15" max="16384" width="9" style="2"/>
  </cols>
  <sheetData>
    <row r="2" spans="1:15" ht="15.5" x14ac:dyDescent="0.35">
      <c r="A2" s="1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5" x14ac:dyDescent="0.35">
      <c r="A3" s="33" t="s">
        <v>25</v>
      </c>
      <c r="B3" s="33" t="s">
        <v>4</v>
      </c>
      <c r="C3" s="33" t="s">
        <v>66</v>
      </c>
      <c r="D3" s="34" t="s">
        <v>47</v>
      </c>
      <c r="E3" s="35"/>
      <c r="F3" s="33"/>
      <c r="G3" s="33"/>
      <c r="H3" s="33"/>
      <c r="I3" s="33"/>
      <c r="J3" s="34" t="s">
        <v>48</v>
      </c>
      <c r="K3" s="35"/>
      <c r="L3" s="33"/>
      <c r="M3" s="33"/>
      <c r="N3" s="33"/>
      <c r="O3" s="4"/>
    </row>
    <row r="4" spans="1:15" ht="65.5" x14ac:dyDescent="0.35">
      <c r="A4" s="33"/>
      <c r="B4" s="33"/>
      <c r="C4" s="33"/>
      <c r="D4" s="73" t="s">
        <v>49</v>
      </c>
      <c r="E4" s="61" t="s">
        <v>50</v>
      </c>
      <c r="F4" s="64" t="s">
        <v>74</v>
      </c>
      <c r="G4" s="63"/>
      <c r="H4" s="38"/>
      <c r="I4" s="33"/>
      <c r="J4" s="73" t="s">
        <v>49</v>
      </c>
      <c r="K4" s="61" t="s">
        <v>50</v>
      </c>
      <c r="L4" s="64" t="s">
        <v>74</v>
      </c>
      <c r="M4" s="63"/>
      <c r="N4" s="38"/>
      <c r="O4" s="4"/>
    </row>
    <row r="5" spans="1:15" ht="34.5" customHeight="1" x14ac:dyDescent="0.35">
      <c r="A5" s="33"/>
      <c r="B5" s="33"/>
      <c r="C5" s="33"/>
      <c r="D5" s="37" t="s">
        <v>5</v>
      </c>
      <c r="E5" s="37"/>
      <c r="F5" s="37"/>
      <c r="G5" s="37" t="s">
        <v>3</v>
      </c>
      <c r="H5" s="38" t="s">
        <v>67</v>
      </c>
      <c r="I5" s="33"/>
      <c r="J5" s="37" t="s">
        <v>5</v>
      </c>
      <c r="K5" s="37"/>
      <c r="L5" s="37"/>
      <c r="M5" s="37" t="s">
        <v>3</v>
      </c>
      <c r="N5" s="38" t="s">
        <v>67</v>
      </c>
      <c r="O5" s="4"/>
    </row>
    <row r="6" spans="1:15" x14ac:dyDescent="0.35">
      <c r="A6" s="38" t="s">
        <v>27</v>
      </c>
      <c r="B6" s="38" t="s">
        <v>28</v>
      </c>
      <c r="C6" s="36"/>
      <c r="D6" s="39">
        <v>-11.9</v>
      </c>
      <c r="E6" s="39">
        <v>-9.5</v>
      </c>
      <c r="F6" s="37"/>
      <c r="G6" s="37"/>
      <c r="H6" s="37"/>
      <c r="I6" s="33"/>
      <c r="J6" s="39">
        <v>0</v>
      </c>
      <c r="K6" s="39">
        <v>0</v>
      </c>
      <c r="L6" s="37"/>
      <c r="M6" s="37"/>
      <c r="N6" s="37"/>
      <c r="O6" s="4"/>
    </row>
    <row r="7" spans="1:15" x14ac:dyDescent="0.35">
      <c r="A7" s="38"/>
      <c r="B7" s="38"/>
      <c r="C7" s="40"/>
      <c r="D7" s="39"/>
      <c r="E7" s="39"/>
      <c r="F7" s="37"/>
      <c r="G7" s="37"/>
      <c r="H7" s="37"/>
      <c r="I7" s="33"/>
      <c r="J7" s="39"/>
      <c r="K7" s="39"/>
      <c r="L7" s="37"/>
      <c r="M7" s="37"/>
      <c r="N7" s="37"/>
      <c r="O7" s="4"/>
    </row>
    <row r="8" spans="1:15" x14ac:dyDescent="0.35">
      <c r="A8" s="47"/>
      <c r="B8" s="48" t="s">
        <v>54</v>
      </c>
      <c r="C8" s="49"/>
      <c r="D8" s="50">
        <f>SUM(D6:D7)</f>
        <v>-11.9</v>
      </c>
      <c r="E8" s="50">
        <v>-9.5</v>
      </c>
      <c r="F8" s="51">
        <f>D8-E8</f>
        <v>-2.4000000000000004</v>
      </c>
      <c r="G8" s="52">
        <f>F8/E8</f>
        <v>0.25263157894736848</v>
      </c>
      <c r="H8" s="53"/>
      <c r="I8" s="54"/>
      <c r="J8" s="50">
        <f>SUM(J6:J7)</f>
        <v>0</v>
      </c>
      <c r="K8" s="50">
        <v>0</v>
      </c>
      <c r="L8" s="51">
        <f>J8-K8</f>
        <v>0</v>
      </c>
      <c r="M8" s="52">
        <v>0</v>
      </c>
      <c r="N8" s="53"/>
      <c r="O8" s="4"/>
    </row>
    <row r="9" spans="1:15" x14ac:dyDescent="0.35">
      <c r="A9" s="37"/>
      <c r="B9" s="38"/>
      <c r="C9" s="40"/>
      <c r="D9" s="39"/>
      <c r="E9" s="39"/>
      <c r="F9" s="41"/>
      <c r="G9" s="42"/>
      <c r="H9" s="43"/>
      <c r="I9" s="33"/>
      <c r="J9" s="39"/>
      <c r="K9" s="39"/>
      <c r="L9" s="41"/>
      <c r="M9" s="42"/>
      <c r="N9" s="43"/>
      <c r="O9" s="4"/>
    </row>
    <row r="10" spans="1:15" x14ac:dyDescent="0.35">
      <c r="A10" s="38" t="s">
        <v>29</v>
      </c>
      <c r="B10" s="38" t="s">
        <v>8</v>
      </c>
      <c r="C10" s="36"/>
      <c r="D10" s="39">
        <v>3.98</v>
      </c>
      <c r="E10" s="39">
        <v>4.4059999999999997</v>
      </c>
      <c r="F10" s="37"/>
      <c r="G10" s="37"/>
      <c r="H10" s="37"/>
      <c r="I10" s="33"/>
      <c r="J10" s="39">
        <v>0</v>
      </c>
      <c r="K10" s="39">
        <v>0</v>
      </c>
      <c r="L10" s="37"/>
      <c r="M10" s="37"/>
      <c r="N10" s="37"/>
      <c r="O10" s="4"/>
    </row>
    <row r="11" spans="1:15" x14ac:dyDescent="0.35">
      <c r="A11" s="38"/>
      <c r="B11" s="38"/>
      <c r="C11" s="40"/>
      <c r="D11" s="39"/>
      <c r="E11" s="39"/>
      <c r="F11" s="37"/>
      <c r="G11" s="37"/>
      <c r="H11" s="37"/>
      <c r="I11" s="33"/>
      <c r="J11" s="39"/>
      <c r="K11" s="39"/>
      <c r="L11" s="37"/>
      <c r="M11" s="37"/>
      <c r="N11" s="37"/>
      <c r="O11" s="4"/>
    </row>
    <row r="12" spans="1:15" x14ac:dyDescent="0.35">
      <c r="A12" s="47"/>
      <c r="B12" s="48" t="s">
        <v>54</v>
      </c>
      <c r="C12" s="49"/>
      <c r="D12" s="50">
        <f>SUM(D10:D11)</f>
        <v>3.98</v>
      </c>
      <c r="E12" s="50">
        <v>4.4059999999999997</v>
      </c>
      <c r="F12" s="51">
        <f>D12-E12</f>
        <v>-0.42599999999999971</v>
      </c>
      <c r="G12" s="52">
        <f>F12/E12</f>
        <v>-9.6686336813436163E-2</v>
      </c>
      <c r="H12" s="53"/>
      <c r="I12" s="54"/>
      <c r="J12" s="50">
        <f>SUM(J10:J11)</f>
        <v>0</v>
      </c>
      <c r="K12" s="50">
        <v>0</v>
      </c>
      <c r="L12" s="51">
        <f>J12-K12</f>
        <v>0</v>
      </c>
      <c r="M12" s="52">
        <v>0</v>
      </c>
      <c r="N12" s="53"/>
      <c r="O12" s="4"/>
    </row>
    <row r="13" spans="1:15" x14ac:dyDescent="0.35">
      <c r="A13" s="37"/>
      <c r="B13" s="38"/>
      <c r="C13" s="40"/>
      <c r="D13" s="39"/>
      <c r="E13" s="39"/>
      <c r="F13" s="41"/>
      <c r="G13" s="42"/>
      <c r="H13" s="43"/>
      <c r="I13" s="33"/>
      <c r="J13" s="39"/>
      <c r="K13" s="39"/>
      <c r="L13" s="41"/>
      <c r="M13" s="42"/>
      <c r="N13" s="43"/>
      <c r="O13" s="4"/>
    </row>
    <row r="14" spans="1:15" x14ac:dyDescent="0.35">
      <c r="A14" s="38" t="s">
        <v>30</v>
      </c>
      <c r="B14" s="38" t="s">
        <v>68</v>
      </c>
      <c r="C14" s="36"/>
      <c r="D14" s="39">
        <v>12.5</v>
      </c>
      <c r="E14" s="39">
        <v>13.5</v>
      </c>
      <c r="F14" s="37"/>
      <c r="G14" s="37"/>
      <c r="H14" s="37"/>
      <c r="I14" s="33"/>
      <c r="J14" s="39">
        <v>0</v>
      </c>
      <c r="K14" s="39">
        <v>0</v>
      </c>
      <c r="L14" s="37"/>
      <c r="M14" s="37"/>
      <c r="N14" s="37"/>
      <c r="O14" s="4"/>
    </row>
    <row r="15" spans="1:15" x14ac:dyDescent="0.35">
      <c r="A15" s="38"/>
      <c r="B15" s="38"/>
      <c r="C15" s="40"/>
      <c r="D15" s="39"/>
      <c r="E15" s="39"/>
      <c r="F15" s="37"/>
      <c r="G15" s="37"/>
      <c r="H15" s="37"/>
      <c r="I15" s="33"/>
      <c r="J15" s="39"/>
      <c r="K15" s="39"/>
      <c r="L15" s="37"/>
      <c r="M15" s="37"/>
      <c r="N15" s="37"/>
      <c r="O15" s="4"/>
    </row>
    <row r="16" spans="1:15" x14ac:dyDescent="0.35">
      <c r="A16" s="47"/>
      <c r="B16" s="48" t="s">
        <v>54</v>
      </c>
      <c r="C16" s="49"/>
      <c r="D16" s="50">
        <f>SUM(D14:D15)</f>
        <v>12.5</v>
      </c>
      <c r="E16" s="50">
        <v>13.5</v>
      </c>
      <c r="F16" s="51">
        <f>D16-E16</f>
        <v>-1</v>
      </c>
      <c r="G16" s="52">
        <f>F16/E16</f>
        <v>-7.407407407407407E-2</v>
      </c>
      <c r="H16" s="53"/>
      <c r="I16" s="54"/>
      <c r="J16" s="50">
        <f>SUM(J14:J15)</f>
        <v>0</v>
      </c>
      <c r="K16" s="50">
        <v>0</v>
      </c>
      <c r="L16" s="51">
        <f>J16-K16</f>
        <v>0</v>
      </c>
      <c r="M16" s="52">
        <v>0</v>
      </c>
      <c r="N16" s="53"/>
      <c r="O16" s="4"/>
    </row>
    <row r="17" spans="1:15" x14ac:dyDescent="0.35">
      <c r="A17" s="37"/>
      <c r="B17" s="38"/>
      <c r="C17" s="40"/>
      <c r="D17" s="39"/>
      <c r="E17" s="39"/>
      <c r="F17" s="41"/>
      <c r="G17" s="42"/>
      <c r="H17" s="43"/>
      <c r="I17" s="33"/>
      <c r="J17" s="39"/>
      <c r="K17" s="39"/>
      <c r="L17" s="41"/>
      <c r="M17" s="42"/>
      <c r="N17" s="43"/>
      <c r="O17" s="4"/>
    </row>
    <row r="18" spans="1:15" x14ac:dyDescent="0.35">
      <c r="A18" s="38" t="s">
        <v>45</v>
      </c>
      <c r="B18" s="38" t="s">
        <v>69</v>
      </c>
      <c r="C18" s="40"/>
      <c r="D18" s="39">
        <v>0</v>
      </c>
      <c r="E18" s="39">
        <v>-4.4320000000000004</v>
      </c>
      <c r="F18" s="37"/>
      <c r="G18" s="37"/>
      <c r="H18" s="37"/>
      <c r="I18" s="33"/>
      <c r="J18" s="39">
        <v>0</v>
      </c>
      <c r="K18" s="39">
        <v>0</v>
      </c>
      <c r="L18" s="37"/>
      <c r="M18" s="37"/>
      <c r="N18" s="37"/>
      <c r="O18" s="4"/>
    </row>
    <row r="19" spans="1:15" x14ac:dyDescent="0.35">
      <c r="A19" s="38"/>
      <c r="B19" s="38"/>
      <c r="C19" s="40"/>
      <c r="D19" s="39"/>
      <c r="E19" s="39"/>
      <c r="F19" s="37"/>
      <c r="G19" s="37"/>
      <c r="H19" s="37"/>
      <c r="I19" s="33"/>
      <c r="J19" s="39"/>
      <c r="K19" s="39"/>
      <c r="L19" s="37"/>
      <c r="M19" s="37"/>
      <c r="N19" s="37"/>
      <c r="O19" s="4"/>
    </row>
    <row r="20" spans="1:15" x14ac:dyDescent="0.35">
      <c r="A20" s="47"/>
      <c r="B20" s="48" t="s">
        <v>54</v>
      </c>
      <c r="C20" s="49"/>
      <c r="D20" s="50">
        <f>SUM(D18:D19)</f>
        <v>0</v>
      </c>
      <c r="E20" s="50">
        <v>-4.4320000000000004</v>
      </c>
      <c r="F20" s="51">
        <f>D20-E20</f>
        <v>4.4320000000000004</v>
      </c>
      <c r="G20" s="52">
        <f>F20/E20</f>
        <v>-1</v>
      </c>
      <c r="H20" s="53"/>
      <c r="I20" s="54"/>
      <c r="J20" s="50">
        <f>SUM(J18:J19)</f>
        <v>0</v>
      </c>
      <c r="K20" s="50">
        <v>0</v>
      </c>
      <c r="L20" s="51">
        <f>J20-K20</f>
        <v>0</v>
      </c>
      <c r="M20" s="52">
        <v>0</v>
      </c>
      <c r="N20" s="53"/>
      <c r="O20" s="4"/>
    </row>
    <row r="21" spans="1:15" x14ac:dyDescent="0.35">
      <c r="A21" s="37"/>
      <c r="B21" s="38"/>
      <c r="C21" s="40"/>
      <c r="D21" s="39"/>
      <c r="E21" s="39"/>
      <c r="F21" s="41"/>
      <c r="G21" s="42"/>
      <c r="H21" s="43"/>
      <c r="I21" s="33"/>
      <c r="J21" s="39"/>
      <c r="K21" s="39"/>
      <c r="L21" s="41"/>
      <c r="M21" s="42"/>
      <c r="N21" s="43"/>
      <c r="O21" s="4"/>
    </row>
    <row r="22" spans="1:15" x14ac:dyDescent="0.35">
      <c r="A22" s="38" t="s">
        <v>45</v>
      </c>
      <c r="B22" s="65" t="s">
        <v>70</v>
      </c>
      <c r="C22" s="40"/>
      <c r="D22" s="39">
        <v>0</v>
      </c>
      <c r="E22" s="39">
        <v>0</v>
      </c>
      <c r="F22" s="37"/>
      <c r="G22" s="44"/>
      <c r="H22" s="43"/>
      <c r="I22" s="33"/>
      <c r="J22" s="39">
        <v>0</v>
      </c>
      <c r="K22" s="39">
        <v>-1422.3910000000001</v>
      </c>
      <c r="L22" s="37"/>
      <c r="M22" s="44"/>
      <c r="N22" s="43"/>
      <c r="O22" s="4"/>
    </row>
    <row r="23" spans="1:15" x14ac:dyDescent="0.35">
      <c r="A23" s="38"/>
      <c r="B23" s="38"/>
      <c r="C23" s="40"/>
      <c r="D23" s="39"/>
      <c r="E23" s="39"/>
      <c r="F23" s="37"/>
      <c r="G23" s="44"/>
      <c r="H23" s="43"/>
      <c r="I23" s="33"/>
      <c r="J23" s="39"/>
      <c r="K23" s="39"/>
      <c r="L23" s="88"/>
      <c r="M23" s="89"/>
      <c r="N23" s="43"/>
      <c r="O23" s="4"/>
    </row>
    <row r="24" spans="1:15" x14ac:dyDescent="0.35">
      <c r="A24" s="47"/>
      <c r="B24" s="48" t="s">
        <v>54</v>
      </c>
      <c r="C24" s="49"/>
      <c r="D24" s="50">
        <f>SUM(D22:D23)</f>
        <v>0</v>
      </c>
      <c r="E24" s="50">
        <v>0</v>
      </c>
      <c r="F24" s="51">
        <f>D24-E24</f>
        <v>0</v>
      </c>
      <c r="G24" s="52">
        <v>0</v>
      </c>
      <c r="H24" s="53"/>
      <c r="I24" s="54"/>
      <c r="J24" s="50">
        <f>SUM(J22:J23)</f>
        <v>0</v>
      </c>
      <c r="K24" s="50">
        <v>-1422.3910000000001</v>
      </c>
      <c r="L24" s="51">
        <f>J24-K24</f>
        <v>1422.3910000000001</v>
      </c>
      <c r="M24" s="52">
        <f>L24/K24</f>
        <v>-1</v>
      </c>
      <c r="N24" s="53"/>
      <c r="O24" s="4"/>
    </row>
    <row r="25" spans="1:15" ht="39.5" x14ac:dyDescent="0.35">
      <c r="A25" s="38" t="s">
        <v>31</v>
      </c>
      <c r="B25" s="65" t="s">
        <v>32</v>
      </c>
      <c r="C25" s="40"/>
      <c r="D25" s="59">
        <v>51300</v>
      </c>
      <c r="E25" s="39">
        <v>62806.432000000001</v>
      </c>
      <c r="F25" s="37"/>
      <c r="G25" s="44"/>
      <c r="H25" s="43"/>
      <c r="I25" s="33"/>
      <c r="J25" s="59">
        <v>54000</v>
      </c>
      <c r="K25" s="39">
        <v>44548.9</v>
      </c>
      <c r="L25" s="37"/>
      <c r="M25" s="44"/>
      <c r="N25" s="43"/>
      <c r="O25" s="4"/>
    </row>
    <row r="26" spans="1:15" x14ac:dyDescent="0.35">
      <c r="A26" s="38"/>
      <c r="B26" s="38"/>
      <c r="C26" s="40"/>
      <c r="D26" s="39"/>
      <c r="E26" s="39"/>
      <c r="F26" s="37"/>
      <c r="G26" s="44"/>
      <c r="H26" s="43"/>
      <c r="I26" s="33"/>
      <c r="J26" s="39"/>
      <c r="K26" s="39"/>
      <c r="L26" s="45"/>
      <c r="M26" s="42"/>
      <c r="N26" s="43"/>
      <c r="O26" s="4"/>
    </row>
    <row r="27" spans="1:15" x14ac:dyDescent="0.35">
      <c r="A27" s="47"/>
      <c r="B27" s="48" t="s">
        <v>54</v>
      </c>
      <c r="C27" s="49"/>
      <c r="D27" s="50">
        <f>SUM(D25:D26)</f>
        <v>51300</v>
      </c>
      <c r="E27" s="50">
        <v>62806.432000000001</v>
      </c>
      <c r="F27" s="51">
        <f>D27-E27</f>
        <v>-11506.432000000001</v>
      </c>
      <c r="G27" s="52">
        <f>F27/E27</f>
        <v>-0.18320467559755665</v>
      </c>
      <c r="H27" s="53"/>
      <c r="I27" s="54"/>
      <c r="J27" s="50">
        <f>SUM(J25:J26)</f>
        <v>54000</v>
      </c>
      <c r="K27" s="50">
        <v>44548.9</v>
      </c>
      <c r="L27" s="51">
        <f>J27-K27</f>
        <v>9451.0999999999985</v>
      </c>
      <c r="M27" s="52">
        <f>L27/K27</f>
        <v>0.2121511417790338</v>
      </c>
      <c r="N27" s="53"/>
      <c r="O27" s="4"/>
    </row>
    <row r="28" spans="1:15" x14ac:dyDescent="0.35">
      <c r="A28" s="37"/>
      <c r="B28" s="38"/>
      <c r="C28" s="40"/>
      <c r="D28" s="39"/>
      <c r="E28" s="39"/>
      <c r="F28" s="41"/>
      <c r="G28" s="42"/>
      <c r="H28" s="43"/>
      <c r="I28" s="33"/>
      <c r="J28" s="39"/>
      <c r="K28" s="39"/>
      <c r="L28" s="41"/>
      <c r="M28" s="42"/>
      <c r="N28" s="43"/>
      <c r="O28" s="4"/>
    </row>
    <row r="29" spans="1:15" x14ac:dyDescent="0.35">
      <c r="A29" s="38" t="s">
        <v>33</v>
      </c>
      <c r="B29" s="38" t="s">
        <v>71</v>
      </c>
      <c r="C29" s="40"/>
      <c r="D29" s="39">
        <v>89.757000000000005</v>
      </c>
      <c r="E29" s="39">
        <v>91.945999999999998</v>
      </c>
      <c r="F29" s="37"/>
      <c r="G29" s="44"/>
      <c r="H29" s="43"/>
      <c r="I29" s="33"/>
      <c r="J29" s="39">
        <v>5.5860000000000003</v>
      </c>
      <c r="K29" s="39">
        <v>2.851</v>
      </c>
      <c r="L29" s="37"/>
      <c r="M29" s="44"/>
      <c r="N29" s="43"/>
      <c r="O29" s="4"/>
    </row>
    <row r="30" spans="1:15" x14ac:dyDescent="0.35">
      <c r="A30" s="38"/>
      <c r="B30" s="38"/>
      <c r="C30" s="40"/>
      <c r="D30" s="39"/>
      <c r="E30" s="39"/>
      <c r="F30" s="37"/>
      <c r="G30" s="44"/>
      <c r="H30" s="43"/>
      <c r="I30" s="33"/>
      <c r="J30" s="39"/>
      <c r="K30" s="39"/>
      <c r="L30" s="37"/>
      <c r="M30" s="44"/>
      <c r="N30" s="43"/>
      <c r="O30" s="4"/>
    </row>
    <row r="31" spans="1:15" x14ac:dyDescent="0.35">
      <c r="A31" s="47"/>
      <c r="B31" s="48" t="s">
        <v>54</v>
      </c>
      <c r="C31" s="49"/>
      <c r="D31" s="50">
        <f>SUM(D29:D30)</f>
        <v>89.757000000000005</v>
      </c>
      <c r="E31" s="50">
        <v>91.945999999999998</v>
      </c>
      <c r="F31" s="51">
        <f>D31-E31</f>
        <v>-2.188999999999993</v>
      </c>
      <c r="G31" s="52">
        <f>F31/E31</f>
        <v>-2.3807452200204391E-2</v>
      </c>
      <c r="H31" s="53"/>
      <c r="I31" s="54"/>
      <c r="J31" s="50">
        <f>SUM(J29:J30)</f>
        <v>5.5860000000000003</v>
      </c>
      <c r="K31" s="50">
        <v>2.851</v>
      </c>
      <c r="L31" s="51">
        <f>J31-K31</f>
        <v>2.7350000000000003</v>
      </c>
      <c r="M31" s="52">
        <f>L31/K31</f>
        <v>0.95931252192213268</v>
      </c>
      <c r="N31" s="53"/>
      <c r="O31" s="4"/>
    </row>
    <row r="32" spans="1:15" x14ac:dyDescent="0.35">
      <c r="A32" s="37"/>
      <c r="B32" s="38"/>
      <c r="C32" s="40"/>
      <c r="D32" s="39"/>
      <c r="E32" s="39"/>
      <c r="F32" s="41"/>
      <c r="G32" s="42"/>
      <c r="H32" s="43"/>
      <c r="I32" s="33"/>
      <c r="J32" s="39"/>
      <c r="K32" s="39"/>
      <c r="L32" s="41"/>
      <c r="M32" s="42"/>
      <c r="N32" s="43"/>
      <c r="O32" s="4"/>
    </row>
    <row r="33" spans="1:15" ht="26.5" x14ac:dyDescent="0.35">
      <c r="A33" s="38" t="s">
        <v>34</v>
      </c>
      <c r="B33" s="38" t="s">
        <v>12</v>
      </c>
      <c r="C33" s="40"/>
      <c r="D33" s="39">
        <v>31.638999999999999</v>
      </c>
      <c r="E33" s="39">
        <v>23.928999999999998</v>
      </c>
      <c r="F33" s="37"/>
      <c r="G33" s="44"/>
      <c r="H33" s="43"/>
      <c r="I33" s="33"/>
      <c r="J33" s="39">
        <v>0</v>
      </c>
      <c r="K33" s="39">
        <v>0</v>
      </c>
      <c r="L33" s="37"/>
      <c r="M33" s="44"/>
      <c r="N33" s="43"/>
      <c r="O33" s="4"/>
    </row>
    <row r="34" spans="1:15" x14ac:dyDescent="0.35">
      <c r="A34" s="38"/>
      <c r="B34" s="38"/>
      <c r="C34" s="40"/>
      <c r="D34" s="39"/>
      <c r="E34" s="39"/>
      <c r="F34" s="37"/>
      <c r="G34" s="44"/>
      <c r="H34" s="43"/>
      <c r="I34" s="33"/>
      <c r="J34" s="39"/>
      <c r="K34" s="39"/>
      <c r="L34" s="37"/>
      <c r="M34" s="44"/>
      <c r="N34" s="43"/>
      <c r="O34" s="4"/>
    </row>
    <row r="35" spans="1:15" x14ac:dyDescent="0.35">
      <c r="A35" s="47"/>
      <c r="B35" s="48" t="s">
        <v>54</v>
      </c>
      <c r="C35" s="49"/>
      <c r="D35" s="50">
        <f>SUM(D32:D34)</f>
        <v>31.638999999999999</v>
      </c>
      <c r="E35" s="50">
        <v>23.928999999999998</v>
      </c>
      <c r="F35" s="51">
        <f>D35-E35</f>
        <v>7.7100000000000009</v>
      </c>
      <c r="G35" s="52">
        <f>F35/E35</f>
        <v>0.3222031844205776</v>
      </c>
      <c r="H35" s="53"/>
      <c r="I35" s="54"/>
      <c r="J35" s="50">
        <f>SUM(J32:J34)</f>
        <v>0</v>
      </c>
      <c r="K35" s="50">
        <v>0</v>
      </c>
      <c r="L35" s="51">
        <f>J35-K35</f>
        <v>0</v>
      </c>
      <c r="M35" s="52">
        <v>0</v>
      </c>
      <c r="N35" s="53"/>
      <c r="O35" s="4"/>
    </row>
    <row r="36" spans="1:15" x14ac:dyDescent="0.35">
      <c r="A36" s="37"/>
      <c r="B36" s="38"/>
      <c r="C36" s="40"/>
      <c r="D36" s="39"/>
      <c r="E36" s="39"/>
      <c r="F36" s="41"/>
      <c r="G36" s="42"/>
      <c r="H36" s="43"/>
      <c r="I36" s="33"/>
      <c r="J36" s="39"/>
      <c r="K36" s="39"/>
      <c r="L36" s="41"/>
      <c r="M36" s="42"/>
      <c r="N36" s="43"/>
      <c r="O36" s="4"/>
    </row>
    <row r="37" spans="1:15" x14ac:dyDescent="0.35">
      <c r="A37" s="37" t="s">
        <v>35</v>
      </c>
      <c r="B37" s="38" t="s">
        <v>75</v>
      </c>
      <c r="C37" s="36"/>
      <c r="D37" s="39">
        <v>7.4960000000000004</v>
      </c>
      <c r="E37" s="39">
        <v>5.6879999999999997</v>
      </c>
      <c r="F37" s="41"/>
      <c r="G37" s="42"/>
      <c r="H37" s="43"/>
      <c r="I37" s="33"/>
      <c r="J37" s="39">
        <v>144</v>
      </c>
      <c r="K37" s="39">
        <v>150</v>
      </c>
      <c r="L37" s="41"/>
      <c r="M37" s="42"/>
      <c r="N37" s="43"/>
      <c r="O37" s="4"/>
    </row>
    <row r="38" spans="1:15" x14ac:dyDescent="0.35">
      <c r="A38" s="37"/>
      <c r="B38" s="38"/>
      <c r="C38" s="40"/>
      <c r="D38" s="39"/>
      <c r="E38" s="39"/>
      <c r="F38" s="41"/>
      <c r="G38" s="42"/>
      <c r="H38" s="43"/>
      <c r="I38" s="33"/>
      <c r="J38" s="39"/>
      <c r="K38" s="39"/>
      <c r="L38" s="41"/>
      <c r="M38" s="42"/>
      <c r="N38" s="43"/>
      <c r="O38" s="4"/>
    </row>
    <row r="39" spans="1:15" x14ac:dyDescent="0.35">
      <c r="A39" s="47"/>
      <c r="B39" s="48" t="s">
        <v>54</v>
      </c>
      <c r="C39" s="49"/>
      <c r="D39" s="50">
        <f>SUM(D37:D38)</f>
        <v>7.4960000000000004</v>
      </c>
      <c r="E39" s="50">
        <v>5.6879999999999997</v>
      </c>
      <c r="F39" s="51">
        <f>D39-E39</f>
        <v>1.8080000000000007</v>
      </c>
      <c r="G39" s="52">
        <f>F39/E39</f>
        <v>0.31786216596343192</v>
      </c>
      <c r="H39" s="53"/>
      <c r="I39" s="54"/>
      <c r="J39" s="50">
        <f>SUM(J37:J38)</f>
        <v>144</v>
      </c>
      <c r="K39" s="50">
        <v>150</v>
      </c>
      <c r="L39" s="51">
        <f>J39-K39</f>
        <v>-6</v>
      </c>
      <c r="M39" s="52">
        <f>L39/K39</f>
        <v>-0.04</v>
      </c>
      <c r="N39" s="53"/>
      <c r="O39" s="4"/>
    </row>
    <row r="40" spans="1:15" x14ac:dyDescent="0.35">
      <c r="A40" s="37"/>
      <c r="B40" s="38"/>
      <c r="C40" s="40"/>
      <c r="D40" s="39"/>
      <c r="E40" s="39"/>
      <c r="F40" s="41"/>
      <c r="G40" s="42"/>
      <c r="H40" s="43"/>
      <c r="I40" s="33"/>
      <c r="J40" s="39"/>
      <c r="K40" s="39"/>
      <c r="L40" s="41"/>
      <c r="M40" s="42"/>
      <c r="N40" s="43"/>
      <c r="O40" s="4"/>
    </row>
    <row r="41" spans="1:15" ht="26.5" x14ac:dyDescent="0.35">
      <c r="A41" s="38" t="s">
        <v>36</v>
      </c>
      <c r="B41" s="65" t="s">
        <v>72</v>
      </c>
      <c r="C41" s="40"/>
      <c r="D41" s="39">
        <v>0</v>
      </c>
      <c r="E41" s="39">
        <v>597</v>
      </c>
      <c r="F41" s="37"/>
      <c r="G41" s="44"/>
      <c r="H41" s="37"/>
      <c r="I41" s="33"/>
      <c r="J41" s="39">
        <v>-260.71499999999997</v>
      </c>
      <c r="K41" s="39">
        <v>-259.99979999999999</v>
      </c>
      <c r="L41" s="37"/>
      <c r="M41" s="44"/>
      <c r="N41" s="37"/>
      <c r="O41" s="4"/>
    </row>
    <row r="42" spans="1:15" x14ac:dyDescent="0.35">
      <c r="A42" s="38"/>
      <c r="B42" s="38"/>
      <c r="C42" s="40"/>
      <c r="D42" s="39"/>
      <c r="E42" s="39"/>
      <c r="F42" s="37"/>
      <c r="G42" s="44"/>
      <c r="H42" s="37"/>
      <c r="I42" s="33"/>
      <c r="J42" s="39"/>
      <c r="K42" s="39"/>
      <c r="L42" s="37"/>
      <c r="M42" s="44"/>
      <c r="N42" s="37"/>
      <c r="O42" s="4"/>
    </row>
    <row r="43" spans="1:15" x14ac:dyDescent="0.35">
      <c r="A43" s="47"/>
      <c r="B43" s="48" t="s">
        <v>54</v>
      </c>
      <c r="C43" s="49"/>
      <c r="D43" s="50">
        <f>SUM(D40:D42)</f>
        <v>0</v>
      </c>
      <c r="E43" s="50">
        <v>597</v>
      </c>
      <c r="F43" s="51">
        <f>D43-E43</f>
        <v>-597</v>
      </c>
      <c r="G43" s="52">
        <f>F43/E43</f>
        <v>-1</v>
      </c>
      <c r="H43" s="53"/>
      <c r="I43" s="54"/>
      <c r="J43" s="50">
        <f>SUM(J40:J42)</f>
        <v>-260.71499999999997</v>
      </c>
      <c r="K43" s="50">
        <v>-259.99979999999999</v>
      </c>
      <c r="L43" s="51">
        <f>J43-K43</f>
        <v>-0.71519999999998163</v>
      </c>
      <c r="M43" s="52">
        <f>L43/K43</f>
        <v>2.7507713467471192E-3</v>
      </c>
      <c r="N43" s="53"/>
      <c r="O43" s="4"/>
    </row>
    <row r="44" spans="1:15" x14ac:dyDescent="0.35">
      <c r="A44" s="37"/>
      <c r="B44" s="38"/>
      <c r="C44" s="40"/>
      <c r="D44" s="39"/>
      <c r="E44" s="39"/>
      <c r="F44" s="41"/>
      <c r="G44" s="42"/>
      <c r="H44" s="43"/>
      <c r="I44" s="33"/>
      <c r="J44" s="39"/>
      <c r="K44" s="39"/>
      <c r="L44" s="41"/>
      <c r="M44" s="42"/>
      <c r="N44" s="43"/>
      <c r="O44" s="4"/>
    </row>
    <row r="45" spans="1:15" x14ac:dyDescent="0.35">
      <c r="A45" s="38" t="s">
        <v>37</v>
      </c>
      <c r="B45" s="65" t="s">
        <v>38</v>
      </c>
      <c r="C45" s="40"/>
      <c r="D45" s="39">
        <v>-27.55</v>
      </c>
      <c r="E45" s="39">
        <v>-42.232999999999997</v>
      </c>
      <c r="F45" s="37"/>
      <c r="G45" s="44"/>
      <c r="H45" s="37"/>
      <c r="I45" s="33"/>
      <c r="J45" s="39">
        <v>124.134</v>
      </c>
      <c r="K45" s="39">
        <v>-60</v>
      </c>
      <c r="L45" s="37"/>
      <c r="M45" s="44"/>
      <c r="N45" s="37"/>
      <c r="O45" s="4"/>
    </row>
    <row r="46" spans="1:15" x14ac:dyDescent="0.35">
      <c r="A46" s="38"/>
      <c r="B46" s="38"/>
      <c r="C46" s="40"/>
      <c r="D46" s="39"/>
      <c r="E46" s="39"/>
      <c r="F46" s="37"/>
      <c r="G46" s="44"/>
      <c r="H46" s="37"/>
      <c r="I46" s="33"/>
      <c r="J46" s="39"/>
      <c r="K46" s="39"/>
      <c r="L46" s="37"/>
      <c r="M46" s="44"/>
      <c r="N46" s="37"/>
      <c r="O46" s="4"/>
    </row>
    <row r="47" spans="1:15" x14ac:dyDescent="0.35">
      <c r="A47" s="47"/>
      <c r="B47" s="48" t="s">
        <v>54</v>
      </c>
      <c r="C47" s="49"/>
      <c r="D47" s="50">
        <f>SUM(D44:D46)</f>
        <v>-27.55</v>
      </c>
      <c r="E47" s="50">
        <v>-42.232999999999997</v>
      </c>
      <c r="F47" s="51">
        <f>D47-E47</f>
        <v>14.682999999999996</v>
      </c>
      <c r="G47" s="52">
        <f>F47/E47</f>
        <v>-0.3476665167049463</v>
      </c>
      <c r="H47" s="53"/>
      <c r="I47" s="54"/>
      <c r="J47" s="50">
        <f>SUM(J44:J46)</f>
        <v>124.134</v>
      </c>
      <c r="K47" s="50">
        <v>-60</v>
      </c>
      <c r="L47" s="51">
        <f>J47-K47</f>
        <v>184.13400000000001</v>
      </c>
      <c r="M47" s="52">
        <f>L47/K47</f>
        <v>-3.0689000000000002</v>
      </c>
      <c r="N47" s="53"/>
      <c r="O47" s="4"/>
    </row>
    <row r="48" spans="1:15" x14ac:dyDescent="0.35">
      <c r="A48" s="37"/>
      <c r="B48" s="38"/>
      <c r="C48" s="40"/>
      <c r="D48" s="39"/>
      <c r="E48" s="39"/>
      <c r="F48" s="41"/>
      <c r="G48" s="42"/>
      <c r="H48" s="43"/>
      <c r="I48" s="33"/>
      <c r="J48" s="39"/>
      <c r="K48" s="39"/>
      <c r="L48" s="41"/>
      <c r="M48" s="42"/>
      <c r="N48" s="43"/>
      <c r="O48" s="4"/>
    </row>
    <row r="49" spans="1:15" ht="31.5" customHeight="1" x14ac:dyDescent="0.35">
      <c r="A49" s="38" t="s">
        <v>39</v>
      </c>
      <c r="B49" s="65" t="s">
        <v>26</v>
      </c>
      <c r="C49" s="40"/>
      <c r="D49" s="39">
        <v>-16.091999999999999</v>
      </c>
      <c r="E49" s="39">
        <v>45.4</v>
      </c>
      <c r="F49" s="37"/>
      <c r="G49" s="44"/>
      <c r="H49" s="37"/>
      <c r="I49" s="33"/>
      <c r="J49" s="39">
        <f>2365.512+1959</f>
        <v>4324.5120000000006</v>
      </c>
      <c r="K49" s="39">
        <v>1200</v>
      </c>
      <c r="L49" s="37"/>
      <c r="M49" s="44"/>
      <c r="N49" s="37"/>
      <c r="O49" s="4"/>
    </row>
    <row r="50" spans="1:15" x14ac:dyDescent="0.35">
      <c r="A50" s="38"/>
      <c r="B50" s="38"/>
      <c r="C50" s="40"/>
      <c r="D50" s="39"/>
      <c r="E50" s="39"/>
      <c r="F50" s="37"/>
      <c r="G50" s="44"/>
      <c r="H50" s="37"/>
      <c r="I50" s="33"/>
      <c r="J50" s="39"/>
      <c r="K50" s="39"/>
      <c r="L50" s="37"/>
      <c r="M50" s="44"/>
      <c r="N50" s="37"/>
      <c r="O50" s="4"/>
    </row>
    <row r="51" spans="1:15" x14ac:dyDescent="0.35">
      <c r="A51" s="47"/>
      <c r="B51" s="48" t="s">
        <v>54</v>
      </c>
      <c r="C51" s="49"/>
      <c r="D51" s="50">
        <f>SUM(D49:D50)</f>
        <v>-16.091999999999999</v>
      </c>
      <c r="E51" s="50">
        <v>45.4</v>
      </c>
      <c r="F51" s="51">
        <f>D51-E51</f>
        <v>-61.491999999999997</v>
      </c>
      <c r="G51" s="52">
        <f>F51/E51</f>
        <v>-1.3544493392070485</v>
      </c>
      <c r="H51" s="53"/>
      <c r="I51" s="54"/>
      <c r="J51" s="50">
        <f>SUM(J48:J50)</f>
        <v>4324.5120000000006</v>
      </c>
      <c r="K51" s="50">
        <v>1200</v>
      </c>
      <c r="L51" s="51">
        <f>J51-K51</f>
        <v>3124.5120000000006</v>
      </c>
      <c r="M51" s="52">
        <f>L51/K51</f>
        <v>2.6037600000000007</v>
      </c>
      <c r="N51" s="53"/>
      <c r="O51" s="4"/>
    </row>
    <row r="52" spans="1:15" x14ac:dyDescent="0.35">
      <c r="A52" s="37"/>
      <c r="B52" s="38"/>
      <c r="C52" s="40"/>
      <c r="D52" s="39"/>
      <c r="E52" s="39"/>
      <c r="F52" s="41"/>
      <c r="G52" s="42"/>
      <c r="H52" s="43"/>
      <c r="I52" s="33"/>
      <c r="J52" s="39"/>
      <c r="K52" s="39"/>
      <c r="L52" s="41"/>
      <c r="M52" s="42"/>
      <c r="N52" s="43"/>
      <c r="O52" s="4"/>
    </row>
    <row r="53" spans="1:15" ht="26.5" x14ac:dyDescent="0.35">
      <c r="A53" s="38" t="s">
        <v>40</v>
      </c>
      <c r="B53" s="65" t="s">
        <v>73</v>
      </c>
      <c r="C53" s="40"/>
      <c r="D53" s="39">
        <v>-218.07900000000001</v>
      </c>
      <c r="E53" s="39">
        <v>-154.32499999999999</v>
      </c>
      <c r="F53" s="37"/>
      <c r="G53" s="44"/>
      <c r="H53" s="37"/>
      <c r="I53" s="33"/>
      <c r="J53" s="39">
        <v>-148.923</v>
      </c>
      <c r="K53" s="39">
        <v>125</v>
      </c>
      <c r="L53" s="37"/>
      <c r="M53" s="44"/>
      <c r="N53" s="37"/>
      <c r="O53" s="4"/>
    </row>
    <row r="54" spans="1:15" x14ac:dyDescent="0.35">
      <c r="A54" s="38"/>
      <c r="B54" s="38"/>
      <c r="C54" s="40"/>
      <c r="D54" s="39"/>
      <c r="E54" s="39"/>
      <c r="F54" s="37"/>
      <c r="G54" s="44"/>
      <c r="H54" s="37"/>
      <c r="I54" s="33"/>
      <c r="J54" s="39"/>
      <c r="K54" s="39"/>
      <c r="L54" s="37"/>
      <c r="M54" s="44"/>
      <c r="N54" s="37"/>
      <c r="O54" s="4"/>
    </row>
    <row r="55" spans="1:15" x14ac:dyDescent="0.35">
      <c r="A55" s="47"/>
      <c r="B55" s="48" t="s">
        <v>54</v>
      </c>
      <c r="C55" s="49"/>
      <c r="D55" s="50">
        <f>SUM(D53:D54)</f>
        <v>-218.07900000000001</v>
      </c>
      <c r="E55" s="50">
        <v>-154.32499999999999</v>
      </c>
      <c r="F55" s="51">
        <f>D55-E55</f>
        <v>-63.754000000000019</v>
      </c>
      <c r="G55" s="52">
        <f>F55/E55</f>
        <v>0.413115179005346</v>
      </c>
      <c r="H55" s="53"/>
      <c r="I55" s="54"/>
      <c r="J55" s="50">
        <f>SUM(J52:J54)</f>
        <v>-148.923</v>
      </c>
      <c r="K55" s="50">
        <v>125</v>
      </c>
      <c r="L55" s="51">
        <f>J55-K55</f>
        <v>-273.923</v>
      </c>
      <c r="M55" s="52">
        <f>L55/K55</f>
        <v>-2.1913840000000002</v>
      </c>
      <c r="N55" s="53"/>
      <c r="O55" s="4"/>
    </row>
    <row r="56" spans="1:15" x14ac:dyDescent="0.35">
      <c r="A56" s="37"/>
      <c r="B56" s="38"/>
      <c r="C56" s="40"/>
      <c r="D56" s="39"/>
      <c r="E56" s="39"/>
      <c r="F56" s="41"/>
      <c r="G56" s="42"/>
      <c r="H56" s="43"/>
      <c r="I56" s="33"/>
      <c r="J56" s="39"/>
      <c r="K56" s="39"/>
      <c r="L56" s="41"/>
      <c r="M56" s="42"/>
      <c r="N56" s="43"/>
      <c r="O56" s="4"/>
    </row>
    <row r="57" spans="1:15" x14ac:dyDescent="0.35">
      <c r="A57" s="38" t="s">
        <v>41</v>
      </c>
      <c r="B57" s="65" t="s">
        <v>42</v>
      </c>
      <c r="C57" s="40"/>
      <c r="D57" s="39">
        <v>0</v>
      </c>
      <c r="E57" s="39">
        <v>511.43700000000001</v>
      </c>
      <c r="F57" s="37"/>
      <c r="G57" s="44"/>
      <c r="H57" s="37"/>
      <c r="I57" s="33"/>
      <c r="J57" s="39">
        <v>0</v>
      </c>
      <c r="K57" s="39">
        <v>0</v>
      </c>
      <c r="L57" s="37"/>
      <c r="M57" s="44"/>
      <c r="N57" s="37"/>
      <c r="O57" s="4"/>
    </row>
    <row r="58" spans="1:15" x14ac:dyDescent="0.35">
      <c r="A58" s="38"/>
      <c r="B58" s="38"/>
      <c r="C58" s="40"/>
      <c r="D58" s="39"/>
      <c r="E58" s="39"/>
      <c r="F58" s="37"/>
      <c r="G58" s="44"/>
      <c r="H58" s="37"/>
      <c r="I58" s="33"/>
      <c r="J58" s="39"/>
      <c r="K58" s="39"/>
      <c r="L58" s="37"/>
      <c r="M58" s="44"/>
      <c r="N58" s="37"/>
      <c r="O58" s="4"/>
    </row>
    <row r="59" spans="1:15" x14ac:dyDescent="0.35">
      <c r="A59" s="47"/>
      <c r="B59" s="48" t="s">
        <v>54</v>
      </c>
      <c r="C59" s="49"/>
      <c r="D59" s="50">
        <f>SUM(D57:D58)</f>
        <v>0</v>
      </c>
      <c r="E59" s="50">
        <v>511.43700000000001</v>
      </c>
      <c r="F59" s="51">
        <f>D59-E59</f>
        <v>-511.43700000000001</v>
      </c>
      <c r="G59" s="52">
        <f>F59/E59</f>
        <v>-1</v>
      </c>
      <c r="H59" s="53"/>
      <c r="I59" s="54"/>
      <c r="J59" s="50">
        <f>SUM(J57:J58)</f>
        <v>0</v>
      </c>
      <c r="K59" s="50">
        <v>0</v>
      </c>
      <c r="L59" s="51">
        <f>J59-K59</f>
        <v>0</v>
      </c>
      <c r="M59" s="52">
        <v>0</v>
      </c>
      <c r="N59" s="53"/>
      <c r="O59" s="4"/>
    </row>
    <row r="60" spans="1:15" x14ac:dyDescent="0.35">
      <c r="A60" s="37"/>
      <c r="B60" s="38"/>
      <c r="C60" s="40"/>
      <c r="D60" s="39"/>
      <c r="E60" s="39"/>
      <c r="F60" s="41"/>
      <c r="G60" s="46"/>
      <c r="H60" s="43"/>
      <c r="I60" s="33"/>
      <c r="J60" s="39"/>
      <c r="K60" s="39"/>
      <c r="L60" s="41"/>
      <c r="M60" s="42"/>
      <c r="N60" s="43"/>
      <c r="O60" s="4"/>
    </row>
    <row r="61" spans="1:15" x14ac:dyDescent="0.35">
      <c r="A61" s="37"/>
      <c r="B61" s="38"/>
      <c r="C61" s="40"/>
      <c r="D61" s="39"/>
      <c r="E61" s="39"/>
      <c r="F61" s="41"/>
      <c r="G61" s="42"/>
      <c r="H61" s="43"/>
      <c r="I61" s="33"/>
      <c r="J61" s="39"/>
      <c r="K61" s="39"/>
      <c r="L61" s="41"/>
      <c r="M61" s="42"/>
      <c r="N61" s="43"/>
      <c r="O61" s="4"/>
    </row>
    <row r="62" spans="1:15" x14ac:dyDescent="0.35">
      <c r="A62" s="36" t="s">
        <v>1</v>
      </c>
      <c r="B62" s="38"/>
      <c r="C62" s="40"/>
      <c r="D62" s="39"/>
      <c r="E62" s="39"/>
      <c r="F62" s="37"/>
      <c r="G62" s="44"/>
      <c r="H62" s="37"/>
      <c r="I62" s="33"/>
      <c r="J62" s="39"/>
      <c r="K62" s="39"/>
      <c r="L62" s="37"/>
      <c r="M62" s="44"/>
      <c r="N62" s="37"/>
      <c r="O62" s="4"/>
    </row>
    <row r="63" spans="1:15" x14ac:dyDescent="0.35">
      <c r="A63" s="38" t="s">
        <v>43</v>
      </c>
      <c r="B63" s="38" t="s">
        <v>44</v>
      </c>
      <c r="C63" s="40"/>
      <c r="D63" s="39">
        <v>4.3</v>
      </c>
      <c r="E63" s="39">
        <v>4.08</v>
      </c>
      <c r="F63" s="37"/>
      <c r="G63" s="44"/>
      <c r="H63" s="37"/>
      <c r="I63" s="33"/>
      <c r="J63" s="39">
        <v>0</v>
      </c>
      <c r="K63" s="39">
        <v>0</v>
      </c>
      <c r="L63" s="37"/>
      <c r="M63" s="44"/>
      <c r="N63" s="37"/>
      <c r="O63" s="4"/>
    </row>
    <row r="64" spans="1:15" x14ac:dyDescent="0.35">
      <c r="A64" s="38"/>
      <c r="B64" s="38"/>
      <c r="C64" s="40"/>
      <c r="D64" s="39"/>
      <c r="E64" s="39"/>
      <c r="F64" s="37"/>
      <c r="G64" s="44"/>
      <c r="H64" s="37"/>
      <c r="I64" s="33"/>
      <c r="J64" s="39"/>
      <c r="K64" s="39"/>
      <c r="L64" s="37"/>
      <c r="M64" s="44"/>
      <c r="N64" s="37"/>
      <c r="O64" s="4"/>
    </row>
    <row r="65" spans="1:15" x14ac:dyDescent="0.35">
      <c r="A65" s="47"/>
      <c r="B65" s="48" t="s">
        <v>54</v>
      </c>
      <c r="C65" s="49"/>
      <c r="D65" s="50">
        <f>SUM(D62:D64)</f>
        <v>4.3</v>
      </c>
      <c r="E65" s="50">
        <v>4.08</v>
      </c>
      <c r="F65" s="51">
        <f>D65-E65</f>
        <v>0.21999999999999975</v>
      </c>
      <c r="G65" s="52">
        <f>F65/E65</f>
        <v>5.3921568627450921E-2</v>
      </c>
      <c r="H65" s="53"/>
      <c r="I65" s="54"/>
      <c r="J65" s="50">
        <f>SUM(J62:J64)</f>
        <v>0</v>
      </c>
      <c r="K65" s="50">
        <v>0</v>
      </c>
      <c r="L65" s="51">
        <f>J65-K65</f>
        <v>0</v>
      </c>
      <c r="M65" s="52">
        <v>0</v>
      </c>
      <c r="N65" s="53"/>
      <c r="O65" s="4"/>
    </row>
    <row r="66" spans="1:15" x14ac:dyDescent="0.35">
      <c r="A66" s="37"/>
      <c r="B66" s="38"/>
      <c r="C66" s="40"/>
      <c r="D66" s="39"/>
      <c r="E66" s="39"/>
      <c r="F66" s="41"/>
      <c r="G66" s="42"/>
      <c r="H66" s="43"/>
      <c r="I66" s="33"/>
      <c r="J66" s="39"/>
      <c r="K66" s="39"/>
      <c r="L66" s="41"/>
      <c r="M66" s="42"/>
      <c r="N66" s="43"/>
      <c r="O66" s="4"/>
    </row>
    <row r="67" spans="1:15" x14ac:dyDescent="0.35">
      <c r="A67" s="47"/>
      <c r="B67" s="55" t="s">
        <v>64</v>
      </c>
      <c r="C67" s="49"/>
      <c r="D67" s="51">
        <f>SUM(D8,D12,D16,D20,D24,D27,D31,D35,D39,D43,D47,D51,D55,D59,D65)</f>
        <v>51176.051000000007</v>
      </c>
      <c r="E67" s="51">
        <f>SUM(E8,E12,E16,E20,E24,E27,E31,E35,E39,E43,E47,E51,E55,E59,E65)</f>
        <v>63893.328000000009</v>
      </c>
      <c r="F67" s="51">
        <f>D67-E67</f>
        <v>-12717.277000000002</v>
      </c>
      <c r="G67" s="52">
        <f>F67/E67</f>
        <v>-0.19903920171445758</v>
      </c>
      <c r="H67" s="53"/>
      <c r="I67" s="54"/>
      <c r="J67" s="51">
        <f>SUM(J8,J12,J16,J20,J24,J27,J31,J35,J39,J43,J47,J51,J55,J59,J65)</f>
        <v>58188.594000000005</v>
      </c>
      <c r="K67" s="51">
        <f>SUM(K8,K12,K16,K20,K24,K27,K31,K35,K39,K43,K47,K51,K55,K59,K65)</f>
        <v>44284.360200000003</v>
      </c>
      <c r="L67" s="51">
        <f>J67-K67</f>
        <v>13904.233800000002</v>
      </c>
      <c r="M67" s="52">
        <f>L67/K67</f>
        <v>0.31397616985330185</v>
      </c>
      <c r="N67" s="53"/>
      <c r="O67" s="4"/>
    </row>
    <row r="68" spans="1:15" x14ac:dyDescent="0.35">
      <c r="A68" s="4"/>
      <c r="B68" s="8"/>
      <c r="C68" s="4"/>
      <c r="D68" s="4"/>
      <c r="E68" s="5"/>
      <c r="F68" s="4"/>
      <c r="G68" s="4"/>
      <c r="H68" s="4"/>
      <c r="I68" s="4"/>
      <c r="J68" s="4"/>
      <c r="K68" s="5"/>
      <c r="L68" s="4"/>
      <c r="M68" s="4"/>
      <c r="N68" s="4"/>
      <c r="O68" s="4"/>
    </row>
    <row r="69" spans="1:15" x14ac:dyDescent="0.35">
      <c r="A69" s="4"/>
      <c r="B69" s="8"/>
      <c r="C69" s="4"/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35">
      <c r="A70" s="4"/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35">
      <c r="A71" s="4"/>
      <c r="B71" s="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35">
      <c r="A72" s="4"/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35">
      <c r="A73" s="4"/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35">
      <c r="A74" s="4"/>
      <c r="B74" s="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35">
      <c r="A75" s="4"/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35">
      <c r="A76" s="4"/>
      <c r="B76" s="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35">
      <c r="A77" s="4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35">
      <c r="A78" s="4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35">
      <c r="A79" s="4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35">
      <c r="A80" s="4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35">
      <c r="A81" s="4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35">
      <c r="A82" s="4"/>
      <c r="B82" s="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35">
      <c r="A83" s="4"/>
      <c r="B83" s="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35">
      <c r="A84" s="4"/>
      <c r="B84" s="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35">
      <c r="A85" s="4"/>
      <c r="B85" s="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35">
      <c r="A86" s="4"/>
      <c r="B86" s="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35">
      <c r="A87" s="4"/>
      <c r="B87" s="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35">
      <c r="A88" s="4"/>
      <c r="B88" s="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35">
      <c r="A89" s="4"/>
      <c r="B89" s="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35">
      <c r="A90" s="4"/>
      <c r="B90" s="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35">
      <c r="A91" s="4"/>
      <c r="B91" s="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35">
      <c r="A92" s="4"/>
      <c r="B92" s="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35">
      <c r="B93" s="8"/>
    </row>
    <row r="94" spans="1:15" x14ac:dyDescent="0.35">
      <c r="B94" s="8"/>
    </row>
    <row r="95" spans="1:15" x14ac:dyDescent="0.35">
      <c r="B95" s="8"/>
    </row>
    <row r="96" spans="1:15" x14ac:dyDescent="0.35">
      <c r="B96" s="8"/>
    </row>
    <row r="97" spans="2:2" x14ac:dyDescent="0.35">
      <c r="B97" s="8"/>
    </row>
    <row r="98" spans="2:2" x14ac:dyDescent="0.35">
      <c r="B98" s="8"/>
    </row>
    <row r="99" spans="2:2" x14ac:dyDescent="0.35">
      <c r="B99" s="8"/>
    </row>
    <row r="100" spans="2:2" x14ac:dyDescent="0.35">
      <c r="B100" s="8"/>
    </row>
    <row r="101" spans="2:2" x14ac:dyDescent="0.35">
      <c r="B101" s="8"/>
    </row>
    <row r="102" spans="2:2" x14ac:dyDescent="0.35">
      <c r="B102" s="8"/>
    </row>
    <row r="103" spans="2:2" x14ac:dyDescent="0.35">
      <c r="B103" s="8"/>
    </row>
    <row r="104" spans="2:2" x14ac:dyDescent="0.35">
      <c r="B104" s="8"/>
    </row>
    <row r="105" spans="2:2" x14ac:dyDescent="0.35">
      <c r="B105" s="8"/>
    </row>
    <row r="106" spans="2:2" x14ac:dyDescent="0.35">
      <c r="B106" s="8"/>
    </row>
    <row r="107" spans="2:2" x14ac:dyDescent="0.35">
      <c r="B107" s="8"/>
    </row>
  </sheetData>
  <mergeCells count="2">
    <mergeCell ref="F4:G4"/>
    <mergeCell ref="L4:M4"/>
  </mergeCells>
  <pageMargins left="0.23622047244094491" right="0.23622047244094491" top="0.35433070866141736" bottom="0.35433070866141736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2B071-F501-48E0-9B7B-D0F5491113C7}">
  <sheetPr>
    <pageSetUpPr fitToPage="1"/>
  </sheetPr>
  <dimension ref="A2:E39"/>
  <sheetViews>
    <sheetView zoomScaleNormal="100" workbookViewId="0">
      <selection activeCell="H17" sqref="H17"/>
    </sheetView>
  </sheetViews>
  <sheetFormatPr defaultColWidth="9" defaultRowHeight="14.5" x14ac:dyDescent="0.35"/>
  <cols>
    <col min="1" max="1" width="58.453125" style="69" customWidth="1"/>
    <col min="2" max="5" width="13.54296875" style="69" customWidth="1"/>
    <col min="6" max="16384" width="9" style="69"/>
  </cols>
  <sheetData>
    <row r="2" spans="1:5" ht="18.5" x14ac:dyDescent="0.45">
      <c r="A2" s="75" t="s">
        <v>94</v>
      </c>
      <c r="B2" s="76"/>
      <c r="C2" s="76"/>
      <c r="D2" s="76"/>
      <c r="E2" s="76"/>
    </row>
    <row r="3" spans="1:5" ht="18.5" x14ac:dyDescent="0.45">
      <c r="A3" s="76"/>
      <c r="B3" s="75" t="s">
        <v>76</v>
      </c>
      <c r="C3" s="76"/>
      <c r="D3" s="76"/>
      <c r="E3" s="77" t="s">
        <v>5</v>
      </c>
    </row>
    <row r="4" spans="1:5" ht="29" x14ac:dyDescent="0.35">
      <c r="A4" s="76"/>
      <c r="B4" s="78" t="s">
        <v>77</v>
      </c>
      <c r="C4" s="78" t="s">
        <v>66</v>
      </c>
      <c r="D4" s="79" t="s">
        <v>78</v>
      </c>
      <c r="E4" s="79" t="s">
        <v>2</v>
      </c>
    </row>
    <row r="5" spans="1:5" x14ac:dyDescent="0.35">
      <c r="A5" s="76"/>
      <c r="B5" s="80"/>
      <c r="C5" s="80"/>
      <c r="D5" s="80"/>
      <c r="E5" s="80"/>
    </row>
    <row r="6" spans="1:5" ht="18.5" x14ac:dyDescent="0.45">
      <c r="A6" s="75" t="s">
        <v>79</v>
      </c>
      <c r="B6" s="92">
        <v>257</v>
      </c>
      <c r="C6" s="80">
        <v>5.5</v>
      </c>
      <c r="D6" s="80">
        <v>262.5</v>
      </c>
      <c r="E6" s="80">
        <v>5.3</v>
      </c>
    </row>
    <row r="7" spans="1:5" x14ac:dyDescent="0.35">
      <c r="A7" s="76"/>
      <c r="B7" s="80"/>
      <c r="C7" s="80"/>
      <c r="D7" s="80"/>
      <c r="E7" s="80"/>
    </row>
    <row r="8" spans="1:5" ht="18.5" x14ac:dyDescent="0.45">
      <c r="A8" s="75" t="s">
        <v>80</v>
      </c>
      <c r="B8" s="81"/>
      <c r="C8" s="81"/>
      <c r="D8" s="81"/>
      <c r="E8" s="81"/>
    </row>
    <row r="9" spans="1:5" x14ac:dyDescent="0.35">
      <c r="A9" s="82"/>
      <c r="B9" s="81"/>
      <c r="C9" s="81"/>
      <c r="D9" s="81"/>
      <c r="E9" s="81"/>
    </row>
    <row r="10" spans="1:5" x14ac:dyDescent="0.35">
      <c r="A10" s="83" t="s">
        <v>81</v>
      </c>
      <c r="B10" s="81"/>
      <c r="C10" s="81"/>
      <c r="D10" s="81"/>
      <c r="E10" s="81"/>
    </row>
    <row r="11" spans="1:5" ht="16.25" customHeight="1" x14ac:dyDescent="0.35">
      <c r="A11" s="76" t="s">
        <v>23</v>
      </c>
      <c r="B11" s="81">
        <v>69.400000000000006</v>
      </c>
      <c r="C11" s="81"/>
      <c r="D11" s="80">
        <v>69.400000000000006</v>
      </c>
      <c r="E11" s="81">
        <v>11.8</v>
      </c>
    </row>
    <row r="12" spans="1:5" ht="16.25" customHeight="1" x14ac:dyDescent="0.35">
      <c r="A12" s="76" t="s">
        <v>98</v>
      </c>
      <c r="B12" s="81">
        <v>0.9</v>
      </c>
      <c r="C12" s="81"/>
      <c r="D12" s="80">
        <v>0.9</v>
      </c>
      <c r="E12" s="81"/>
    </row>
    <row r="13" spans="1:5" ht="16.25" customHeight="1" x14ac:dyDescent="0.35">
      <c r="A13" s="76" t="s">
        <v>99</v>
      </c>
      <c r="B13" s="81">
        <v>1.1000000000000001</v>
      </c>
      <c r="C13" s="81"/>
      <c r="D13" s="80">
        <v>1.1000000000000001</v>
      </c>
      <c r="E13" s="81"/>
    </row>
    <row r="14" spans="1:5" ht="16.25" customHeight="1" x14ac:dyDescent="0.35">
      <c r="A14" s="76" t="s">
        <v>100</v>
      </c>
      <c r="B14" s="81">
        <v>0.4</v>
      </c>
      <c r="C14" s="81"/>
      <c r="D14" s="80">
        <v>0.4</v>
      </c>
      <c r="E14" s="81"/>
    </row>
    <row r="15" spans="1:5" ht="16.25" customHeight="1" x14ac:dyDescent="0.35">
      <c r="A15" s="84"/>
      <c r="B15" s="85"/>
      <c r="C15" s="85"/>
      <c r="D15" s="85"/>
      <c r="E15" s="85"/>
    </row>
    <row r="16" spans="1:5" ht="16.25" customHeight="1" x14ac:dyDescent="0.35">
      <c r="A16" s="76"/>
      <c r="B16" s="81"/>
      <c r="C16" s="81"/>
      <c r="D16" s="81"/>
      <c r="E16" s="81"/>
    </row>
    <row r="17" spans="1:5" ht="16.25" customHeight="1" x14ac:dyDescent="0.45">
      <c r="A17" s="75" t="s">
        <v>82</v>
      </c>
      <c r="B17" s="81"/>
      <c r="C17" s="81"/>
      <c r="D17" s="81"/>
      <c r="E17" s="81"/>
    </row>
    <row r="18" spans="1:5" ht="16.25" customHeight="1" x14ac:dyDescent="0.35">
      <c r="A18" s="77"/>
      <c r="B18" s="81"/>
      <c r="C18" s="81"/>
      <c r="D18" s="81"/>
      <c r="E18" s="81"/>
    </row>
    <row r="19" spans="1:5" ht="16.25" customHeight="1" x14ac:dyDescent="0.35">
      <c r="A19" s="76" t="s">
        <v>83</v>
      </c>
      <c r="B19" s="93">
        <v>9.3000000000000007</v>
      </c>
      <c r="C19" s="93"/>
      <c r="D19" s="94">
        <v>9.3000000000000007</v>
      </c>
      <c r="E19" s="93"/>
    </row>
    <row r="20" spans="1:5" x14ac:dyDescent="0.35">
      <c r="A20" s="76" t="s">
        <v>84</v>
      </c>
      <c r="B20" s="93">
        <v>-7.7</v>
      </c>
      <c r="C20" s="93"/>
      <c r="D20" s="94">
        <v>-7.7</v>
      </c>
      <c r="E20" s="93"/>
    </row>
    <row r="21" spans="1:5" x14ac:dyDescent="0.35">
      <c r="A21" s="76" t="s">
        <v>85</v>
      </c>
      <c r="B21" s="93">
        <v>-1.3</v>
      </c>
      <c r="C21" s="93"/>
      <c r="D21" s="94">
        <v>-1.3</v>
      </c>
      <c r="E21" s="93"/>
    </row>
    <row r="22" spans="1:5" x14ac:dyDescent="0.35">
      <c r="A22" s="76" t="s">
        <v>96</v>
      </c>
      <c r="B22" s="93"/>
      <c r="C22" s="93">
        <v>-3.9</v>
      </c>
      <c r="D22" s="94">
        <v>-3.9</v>
      </c>
      <c r="E22" s="93"/>
    </row>
    <row r="23" spans="1:5" x14ac:dyDescent="0.35">
      <c r="A23" s="76"/>
      <c r="B23" s="93"/>
      <c r="C23" s="93"/>
      <c r="D23" s="93"/>
      <c r="E23" s="93"/>
    </row>
    <row r="24" spans="1:5" ht="18.5" x14ac:dyDescent="0.45">
      <c r="A24" s="75" t="s">
        <v>86</v>
      </c>
      <c r="B24" s="93"/>
      <c r="C24" s="93"/>
      <c r="D24" s="93"/>
      <c r="E24" s="93"/>
    </row>
    <row r="25" spans="1:5" ht="18.5" x14ac:dyDescent="0.45">
      <c r="A25" s="75"/>
      <c r="B25" s="93"/>
      <c r="C25" s="93"/>
      <c r="D25" s="93"/>
      <c r="E25" s="93"/>
    </row>
    <row r="26" spans="1:5" x14ac:dyDescent="0.35">
      <c r="A26" s="90" t="s">
        <v>87</v>
      </c>
      <c r="B26" s="93"/>
      <c r="C26" s="93"/>
      <c r="D26" s="93"/>
      <c r="E26" s="93"/>
    </row>
    <row r="27" spans="1:5" x14ac:dyDescent="0.35">
      <c r="A27" s="76" t="s">
        <v>88</v>
      </c>
      <c r="B27" s="93">
        <v>1.5</v>
      </c>
      <c r="C27" s="93"/>
      <c r="D27" s="93">
        <v>1.5</v>
      </c>
      <c r="E27" s="93"/>
    </row>
    <row r="28" spans="1:5" x14ac:dyDescent="0.35">
      <c r="A28" s="90"/>
      <c r="B28" s="93"/>
      <c r="C28" s="93"/>
      <c r="D28" s="93"/>
      <c r="E28" s="93"/>
    </row>
    <row r="29" spans="1:5" x14ac:dyDescent="0.35">
      <c r="A29" s="83" t="s">
        <v>89</v>
      </c>
      <c r="B29" s="93"/>
      <c r="C29" s="93"/>
      <c r="D29" s="93"/>
      <c r="E29" s="93"/>
    </row>
    <row r="30" spans="1:5" x14ac:dyDescent="0.35">
      <c r="A30" s="76" t="s">
        <v>90</v>
      </c>
      <c r="B30" s="93"/>
      <c r="C30" s="93">
        <v>0.1</v>
      </c>
      <c r="D30" s="93">
        <v>0.1</v>
      </c>
      <c r="E30" s="93"/>
    </row>
    <row r="31" spans="1:5" x14ac:dyDescent="0.35">
      <c r="A31" s="76" t="s">
        <v>91</v>
      </c>
      <c r="B31" s="93"/>
      <c r="C31" s="93">
        <v>-0.1</v>
      </c>
      <c r="D31" s="93">
        <v>-0.1</v>
      </c>
      <c r="E31" s="93"/>
    </row>
    <row r="32" spans="1:5" x14ac:dyDescent="0.35">
      <c r="A32" s="76" t="s">
        <v>92</v>
      </c>
      <c r="B32" s="93">
        <v>-0.7</v>
      </c>
      <c r="C32" s="93"/>
      <c r="D32" s="93">
        <v>-0.7</v>
      </c>
      <c r="E32" s="93"/>
    </row>
    <row r="33" spans="1:5" x14ac:dyDescent="0.35">
      <c r="A33" s="76" t="s">
        <v>97</v>
      </c>
      <c r="B33" s="93">
        <v>-0.3</v>
      </c>
      <c r="C33" s="93"/>
      <c r="D33" s="93">
        <v>-0.2</v>
      </c>
      <c r="E33" s="93"/>
    </row>
    <row r="34" spans="1:5" x14ac:dyDescent="0.35">
      <c r="A34" s="76"/>
      <c r="B34" s="93"/>
      <c r="C34" s="93"/>
      <c r="D34" s="93"/>
      <c r="E34" s="93"/>
    </row>
    <row r="35" spans="1:5" ht="18.5" x14ac:dyDescent="0.45">
      <c r="A35" s="86" t="s">
        <v>95</v>
      </c>
      <c r="B35" s="87">
        <v>329.6</v>
      </c>
      <c r="C35" s="87">
        <v>1.6</v>
      </c>
      <c r="D35" s="87">
        <v>331.3</v>
      </c>
      <c r="E35" s="87">
        <v>17.100000000000001</v>
      </c>
    </row>
    <row r="36" spans="1:5" x14ac:dyDescent="0.35">
      <c r="B36" s="70"/>
      <c r="D36" s="70"/>
      <c r="E36" s="70"/>
    </row>
    <row r="37" spans="1:5" x14ac:dyDescent="0.35">
      <c r="A37" s="91" t="s">
        <v>93</v>
      </c>
    </row>
    <row r="38" spans="1:5" x14ac:dyDescent="0.35">
      <c r="D38" s="71"/>
    </row>
    <row r="39" spans="1:5" x14ac:dyDescent="0.35">
      <c r="C39" s="70"/>
      <c r="D39" s="70"/>
    </row>
  </sheetData>
  <pageMargins left="0.23622047244094491" right="0.23622047244094491" top="0.35433070866141736" bottom="0.35433070866141736" header="0.31496062992125984" footer="0.31496062992125984"/>
  <pageSetup paperSize="9" scale="8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F3DA492754083E45834DB37B66A75980006056B19FD632A344ADA2835388A812B9" ma:contentTypeVersion="518" ma:contentTypeDescription="Create an InfoStore Document" ma:contentTypeScope="" ma:versionID="2c5f2e1f33b69731af8ff0cb7100f95a">
  <xsd:schema xmlns:xsd="http://www.w3.org/2001/XMLSchema" xmlns:xs="http://www.w3.org/2001/XMLSchema" xmlns:p="http://schemas.microsoft.com/office/2006/metadata/properties" xmlns:ns1="http://schemas.microsoft.com/sharepoint/v3" xmlns:ns2="8485635d-cf54-460b-8438-0e2015e08040" xmlns:ns3="21b07087-7ae1-4fdc-8828-8f60a5a4f753" targetNamespace="http://schemas.microsoft.com/office/2006/metadata/properties" ma:root="true" ma:fieldsID="66bb89fa2293fb949a8390d92ed5437a" ns1:_="" ns2:_="" ns3:_="">
    <xsd:import namespace="http://schemas.microsoft.com/sharepoint/v3"/>
    <xsd:import namespace="8485635d-cf54-460b-8438-0e2015e08040"/>
    <xsd:import namespace="21b07087-7ae1-4fdc-8828-8f60a5a4f753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HMT_DocumentTypeHTField0" minOccurs="0"/>
                <xsd:element ref="ns2:HMT_Record" minOccurs="0"/>
                <xsd:element ref="ns2:HMT_GroupHTField0" minOccurs="0"/>
                <xsd:element ref="ns2:HMT_TeamHTField0" minOccurs="0"/>
                <xsd:element ref="ns2:HMT_SubTeamHTField0" minOccurs="0"/>
                <xsd:element ref="ns2:HMT_Theme" minOccurs="0"/>
                <xsd:element ref="ns2:HMT_Topic" minOccurs="0"/>
                <xsd:element ref="ns2:HMT_SubTopic" minOccurs="0"/>
                <xsd:element ref="ns2:HMT_CategoryHTField0" minOccurs="0"/>
                <xsd:element ref="ns2:HMT_ClosedOn" minOccurs="0"/>
                <xsd:element ref="ns2:HMT_DeletedOn" minOccurs="0"/>
                <xsd:element ref="ns2:HMT_ArchivedOn" minOccurs="0"/>
                <xsd:element ref="ns2:HMT_LegacyItemID" minOccurs="0"/>
                <xsd:element ref="ns2:HMT_LegacyCreatedBy" minOccurs="0"/>
                <xsd:element ref="ns2:HMT_LegacyModifiedBy" minOccurs="0"/>
                <xsd:element ref="ns2:HMT_LegacyOrigSource" minOccurs="0"/>
                <xsd:element ref="ns2:HMT_LegacyExtRef" minOccurs="0"/>
                <xsd:element ref="ns2:HMT_LegacySensitive" minOccurs="0"/>
                <xsd:element ref="ns2:HMT_LegacyRecord" minOccurs="0"/>
                <xsd:element ref="ns2:HMT_Audit" minOccurs="0"/>
                <xsd:element ref="ns2:HMT_ClosedBy" minOccurs="0"/>
                <xsd:element ref="ns2:HMT_ArchivedBy" minOccurs="0"/>
                <xsd:element ref="ns2:HMT_ClosedArchive" minOccurs="0"/>
                <xsd:element ref="ns2:HMT_ClosedOnOrig" minOccurs="0"/>
                <xsd:element ref="ns2:HMT_ClosedbyOrig" minOccurs="0"/>
                <xsd:element ref="ns2:_dlc_DocIdUrl" minOccurs="0"/>
                <xsd:element ref="ns2:TaxCatchAllLabel" minOccurs="0"/>
                <xsd:element ref="ns2:TaxCatchAll" minOccurs="0"/>
                <xsd:element ref="ns2:b9c42a306c8b47fcbaf8a41a71352f3a" minOccurs="0"/>
                <xsd:element ref="ns2:_dlc_DocId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0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1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2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3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4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5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6" nillable="true" ma:displayName="Date Sent" ma:internalName="dlc_EmailSentUTC">
      <xsd:simpleType>
        <xsd:restriction base="dms:DateTime"/>
      </xsd:simpleType>
    </xsd:element>
    <xsd:element name="dlc_EmailReceivedUTC" ma:index="7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9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10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12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14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16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17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8" nillable="true" ma:displayName="Topic" ma:description="Topic" ma:hidden="true" ma:indexed="true" ma:internalName="HMT_Topic" ma:readOnly="true">
      <xsd:simpleType>
        <xsd:restriction base="dms:Text"/>
      </xsd:simpleType>
    </xsd:element>
    <xsd:element name="HMT_SubTopic" ma:index="19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21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23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24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25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26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27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8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9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30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31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32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33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34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35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36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37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8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Url" ma:index="4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Label" ma:index="47" nillable="true" ma:displayName="Taxonomy Catch All Column1" ma:hidden="true" ma:list="{ae6bf487-72db-4a1b-ab4b-ad1f53848f6e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48" nillable="true" ma:displayName="Taxonomy Catch All Column" ma:hidden="true" ma:list="{ae6bf487-72db-4a1b-ab4b-ad1f53848f6e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49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PersistId" ma:index="5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07087-7ae1-4fdc-8828-8f60a5a4f7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5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60" nillable="true" ma:displayName="Tags" ma:internalName="MediaServiceAutoTags" ma:readOnly="true">
      <xsd:simpleType>
        <xsd:restriction base="dms:Text"/>
      </xsd:simpleType>
    </xsd:element>
    <xsd:element name="MediaServiceOCR" ma:index="6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6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6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65" nillable="true" ma:taxonomy="true" ma:internalName="lcf76f155ced4ddcb4097134ff3c332f" ma:taxonomyFieldName="MediaServiceImageTags" ma:displayName="Image Tags" ma:readOnly="false" ma:fieldId="{5cf76f15-5ced-4ddc-b409-7134ff3c332f}" ma:taxonomyMulti="true" ma:sspId="9002b6cd-6bc3-456d-8dd0-19fe32ddda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13</Value>
      <Value>16</Value>
      <Value>3</Value>
      <Value>2</Value>
      <Value>5</Value>
    </TaxCatchAll>
    <dlc_EmailReceivedUTC xmlns="http://schemas.microsoft.com/sharepoint/v3" xsi:nil="true"/>
    <dlc_EmailSent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ubject xmlns="http://schemas.microsoft.com/sharepoint/v3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Mailbox xmlns="http://schemas.microsoft.com/sharepoint/v3">
      <UserInfo>
        <DisplayName/>
        <AccountId xsi:nil="true"/>
        <AccountType/>
      </UserInfo>
    </dlc_EmailMailbox>
    <HMT_ClosedOn xmlns="8485635d-cf54-460b-8438-0e2015e08040" xsi:nil="true"/>
    <HMT_LegacyModifiedBy xmlns="8485635d-cf54-460b-8438-0e2015e08040" xsi:nil="true"/>
    <HMT_Topic xmlns="8485635d-cf54-460b-8438-0e2015e08040">HM Treasurys Supply Estimates</HMT_Topic>
    <HMT_ArchivedOn xmlns="8485635d-cf54-460b-8438-0e2015e08040" xsi:nil="true"/>
    <_dlc_DocId xmlns="8485635d-cf54-460b-8438-0e2015e08040">HMTCCGFIN-1227529184-125995</_dlc_DocId>
    <HMT_SubTeamHTField0 xmlns="8485635d-cf54-460b-8438-0e2015e08040">
      <Terms xmlns="http://schemas.microsoft.com/office/infopath/2007/PartnerControls"/>
    </HMT_SubTeamHTField0>
    <HMT_LegacyCreatedBy xmlns="8485635d-cf54-460b-8438-0e2015e08040" xsi:nil="true"/>
    <HMT_Record xmlns="8485635d-cf54-460b-8438-0e2015e08040">true</HMT_Record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Group Finance</TermName>
          <TermId xmlns="http://schemas.microsoft.com/office/infopath/2007/PartnerControls">d51ed9f9-7a79-482f-b397-4ff410a3a24c</TermId>
        </TermInfo>
      </Terms>
    </HMT_TeamHTField0>
    <HMT_LegacyItemID xmlns="8485635d-cf54-460b-8438-0e2015e08040" xsi:nil="true"/>
    <HMT_ClosedBy xmlns="8485635d-cf54-460b-8438-0e2015e08040">
      <UserInfo>
        <DisplayName/>
        <AccountId xsi:nil="true"/>
        <AccountType/>
      </UserInfo>
    </HMT_ClosedBy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SubTopic xmlns="8485635d-cf54-460b-8438-0e2015e08040">2023-24</HMT_SubTopic>
    <HMT_Theme xmlns="8485635d-cf54-460b-8438-0e2015e08040">Financial accounts</HMT_Theme>
    <_dlc_DocIdUrl xmlns="8485635d-cf54-460b-8438-0e2015e08040">
      <Url>https://tris42.sharepoint.com/sites/hmt_is_ccgfin/_layouts/15/DocIdRedir.aspx?ID=HMTCCGFIN-1227529184-125995</Url>
      <Description>HMTCCGFIN-1227529184-125995</Description>
    </_dlc_DocIdUrl>
    <HMT_LegacyOrigSource xmlns="8485635d-cf54-460b-8438-0e2015e08040" xsi:nil="true"/>
    <HMT_DeletedOn xmlns="8485635d-cf54-460b-8438-0e2015e08040" xsi:nil="true"/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0c3401bb-744b-4660-997f-fc50d910db48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Centre</TermName>
          <TermId xmlns="http://schemas.microsoft.com/office/infopath/2007/PartnerControls">3a82a502-41d5-4d4c-ba50-c5def56f6a59</TermId>
        </TermInfo>
      </Terms>
    </HMT_GroupHTField0>
    <HMT_ClosedOnOrig xmlns="8485635d-cf54-460b-8438-0e2015e08040" xsi:nil="true"/>
    <HMT_ArchivedBy xmlns="8485635d-cf54-460b-8438-0e2015e08040">
      <UserInfo>
        <DisplayName/>
        <AccountId xsi:nil="true"/>
        <AccountType/>
      </UserInfo>
    </HMT_ArchivedBy>
    <HMT_LegacyRecord xmlns="8485635d-cf54-460b-8438-0e2015e08040">false</HMT_LegacyRecord>
    <HMT_Audit xmlns="8485635d-cf54-460b-8438-0e2015e08040" xsi:nil="true"/>
    <HMT_LegacyExtRef xmlns="8485635d-cf54-460b-8438-0e2015e08040" xsi:nil="true"/>
    <HMT_LegacySensitive xmlns="8485635d-cf54-460b-8438-0e2015e08040">false</HMT_LegacySensitive>
    <lcf76f155ced4ddcb4097134ff3c332f xmlns="21b07087-7ae1-4fdc-8828-8f60a5a4f75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337EBCC-4E81-4DC5-A6A8-BEA845F879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485635d-cf54-460b-8438-0e2015e08040"/>
    <ds:schemaRef ds:uri="21b07087-7ae1-4fdc-8828-8f60a5a4f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22C028-F9F7-4388-AFA4-0AB4CB13431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30EC550-ECD8-4B08-B890-55E6D52E20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13BB62-1D8E-4BE2-9D1E-5155D83EF940}">
  <ds:schemaRefs>
    <ds:schemaRef ds:uri="http://schemas.microsoft.com/sharepoint/v3"/>
    <ds:schemaRef ds:uri="21b07087-7ae1-4fdc-8828-8f60a5a4f75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485635d-cf54-460b-8438-0e2015e0804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A (i) - DEL</vt:lpstr>
      <vt:lpstr>Table A (ii) - AME</vt:lpstr>
      <vt:lpstr>Table B</vt:lpstr>
      <vt:lpstr>'Table A (i) - DEL'!Print_Area</vt:lpstr>
      <vt:lpstr>'Table A (ii) - AME'!Print_Area</vt:lpstr>
      <vt:lpstr>'Table B'!Print_Area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Working doc (tables for Memo).xlsx</dc:title>
  <dc:subject/>
  <dc:creator>HONEYSETT, Larry</dc:creator>
  <cp:keywords/>
  <dc:description/>
  <cp:lastModifiedBy>Williams, Hannah - HMT</cp:lastModifiedBy>
  <cp:revision/>
  <dcterms:created xsi:type="dcterms:W3CDTF">2018-08-16T09:16:02Z</dcterms:created>
  <dcterms:modified xsi:type="dcterms:W3CDTF">2024-06-25T13:38:23Z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0x010100F3DA492754083E45834DB37B66A75980006056B19FD632A344ADA2835388A812B9</vt:lpwstr>
  </property>
  <property fmtid="{D5CDD505-2E9C-101B-9397-08002B2CF9AE}" pid="3" name="HMT_DocumentType">
    <vt:lpwstr>13;#Other|c235b5c2-f697-427b-a70a-43d69599f998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_dlc_DocIdItemGuid">
    <vt:lpwstr>a31df0d5-c510-47c5-8fcb-2cb919916762</vt:lpwstr>
  </property>
  <property fmtid="{D5CDD505-2E9C-101B-9397-08002B2CF9AE}" pid="7" name="HMT_Group">
    <vt:lpwstr>2;#Corporate Centre|3a82a502-41d5-4d4c-ba50-c5def56f6a59</vt:lpwstr>
  </property>
  <property fmtid="{D5CDD505-2E9C-101B-9397-08002B2CF9AE}" pid="8" name="HMT_Topic">
    <vt:lpwstr>943;#HM Treasurys Supply Estimates|2c39ca04-7ff6-4b05-b1d8-9675df32aa6f</vt:lpwstr>
  </property>
  <property fmtid="{D5CDD505-2E9C-101B-9397-08002B2CF9AE}" pid="9" name="HMT_Category">
    <vt:lpwstr>16;#Policy Document Types|bd4325a7-7f6a-48f9-b0dc-cc3aef626e65</vt:lpwstr>
  </property>
  <property fmtid="{D5CDD505-2E9C-101B-9397-08002B2CF9AE}" pid="10" name="HMT_Classification">
    <vt:lpwstr>5;#Official|0c3401bb-744b-4660-997f-fc50d910db48</vt:lpwstr>
  </property>
  <property fmtid="{D5CDD505-2E9C-101B-9397-08002B2CF9AE}" pid="11" name="HMT_Theme">
    <vt:lpwstr>942;#Financial accounts|2eed9138-2c55-40b8-8d0d-0c4cab761b8e</vt:lpwstr>
  </property>
  <property fmtid="{D5CDD505-2E9C-101B-9397-08002B2CF9AE}" pid="12" name="HMT_SubTopic">
    <vt:lpwstr>9226;#2019-20|852bace4-e9e0-4b47-88d7-e731a8296b05</vt:lpwstr>
  </property>
  <property fmtid="{D5CDD505-2E9C-101B-9397-08002B2CF9AE}" pid="13" name="HMT_Team">
    <vt:lpwstr>3;#Group Finance|d51ed9f9-7a79-482f-b397-4ff410a3a24c</vt:lpwstr>
  </property>
  <property fmtid="{D5CDD505-2E9C-101B-9397-08002B2CF9AE}" pid="14" name="g727aac2e2204289aa2b5b6dcdadae03">
    <vt:lpwstr>Corporate Centre|3a82a502-41d5-4d4c-ba50-c5def56f6a59</vt:lpwstr>
  </property>
  <property fmtid="{D5CDD505-2E9C-101B-9397-08002B2CF9AE}" pid="15" name="m4e205a008724e269aef64ca7bdb5848">
    <vt:lpwstr>Other|c871d64c-a333-451d-b49a-28a9a74c0368</vt:lpwstr>
  </property>
  <property fmtid="{D5CDD505-2E9C-101B-9397-08002B2CF9AE}" pid="16" name="b4fdd2ce4232490396aa344e31f74d8e">
    <vt:lpwstr/>
  </property>
  <property fmtid="{D5CDD505-2E9C-101B-9397-08002B2CF9AE}" pid="17" name="g3bf77b0a02d47ea8bec4fb357d1f3ee">
    <vt:lpwstr>Corporate Document Types|9cae1664-647a-4060-a444-c5420aa89dfd</vt:lpwstr>
  </property>
  <property fmtid="{D5CDD505-2E9C-101B-9397-08002B2CF9AE}" pid="18" name="d3acaa1fb1fd45d69e6498ce1656c037">
    <vt:lpwstr/>
  </property>
  <property fmtid="{D5CDD505-2E9C-101B-9397-08002B2CF9AE}" pid="19" name="_dlc_Exempt">
    <vt:bool>false</vt:bool>
  </property>
  <property fmtid="{D5CDD505-2E9C-101B-9397-08002B2CF9AE}" pid="20" name="HMT_SubTeam">
    <vt:lpwstr/>
  </property>
  <property fmtid="{D5CDD505-2E9C-101B-9397-08002B2CF9AE}" pid="21" name="HMT_FolderOrderText">
    <vt:lpwstr/>
  </property>
  <property fmtid="{D5CDD505-2E9C-101B-9397-08002B2CF9AE}" pid="22" name="ieefa5c6211a4a5e9a507e1c1c1599ef">
    <vt:lpwstr>Group Finance|d51ed9f9-7a79-482f-b397-4ff410a3a24c</vt:lpwstr>
  </property>
  <property fmtid="{D5CDD505-2E9C-101B-9397-08002B2CF9AE}" pid="23" name="jc76c0d69b0a44309f7bb16407c92353">
    <vt:lpwstr/>
  </property>
  <property fmtid="{D5CDD505-2E9C-101B-9397-08002B2CF9AE}" pid="24" name="HMT_Pending">
    <vt:bool>false</vt:bool>
  </property>
  <property fmtid="{D5CDD505-2E9C-101B-9397-08002B2CF9AE}" pid="25" name="HMT_Review">
    <vt:bool>false</vt:bool>
  </property>
  <property fmtid="{D5CDD505-2E9C-101B-9397-08002B2CF9AE}" pid="26" name="IconOverlay">
    <vt:lpwstr/>
  </property>
  <property fmtid="{D5CDD505-2E9C-101B-9397-08002B2CF9AE}" pid="27" name="b9c42a306c8b47fcbaf8a41a71352f3a0">
    <vt:lpwstr>Official|0c3401bb-744b-4660-997f-fc50d910db48</vt:lpwstr>
  </property>
  <property fmtid="{D5CDD505-2E9C-101B-9397-08002B2CF9AE}" pid="28" name="HMT_Comments">
    <vt:lpwstr/>
  </property>
  <property fmtid="{D5CDD505-2E9C-101B-9397-08002B2CF9AE}" pid="29" name="URL">
    <vt:lpwstr/>
  </property>
  <property fmtid="{D5CDD505-2E9C-101B-9397-08002B2CF9AE}" pid="30" name="HMT_ArchiveReqBy">
    <vt:lpwstr/>
  </property>
  <property fmtid="{D5CDD505-2E9C-101B-9397-08002B2CF9AE}" pid="31" name="HMT_Note">
    <vt:lpwstr/>
  </property>
  <property fmtid="{D5CDD505-2E9C-101B-9397-08002B2CF9AE}" pid="32" name="hb8bc0391a2e4089a24d47de9e4a6672">
    <vt:lpwstr/>
  </property>
  <property fmtid="{D5CDD505-2E9C-101B-9397-08002B2CF9AE}" pid="33" name="SV_QUERY_LIST_4F35BF76-6C0D-4D9B-82B2-816C12CF3733">
    <vt:lpwstr>empty_477D106A-C0D6-4607-AEBD-E2C9D60EA279</vt:lpwstr>
  </property>
  <property fmtid="{D5CDD505-2E9C-101B-9397-08002B2CF9AE}" pid="34" name="SV_HIDDEN_GRID_QUERY_LIST_4F35BF76-6C0D-4D9B-82B2-816C12CF3733">
    <vt:lpwstr>empty_477D106A-C0D6-4607-AEBD-E2C9D60EA279</vt:lpwstr>
  </property>
  <property fmtid="{D5CDD505-2E9C-101B-9397-08002B2CF9AE}" pid="35" name="MediaServiceImageTags">
    <vt:lpwstr/>
  </property>
</Properties>
</file>