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nhs.sharepoint.com/sites/X24_PAT-PPMQ/Shared Documents/PPMQ/Public Health/Analyst work area/ANNB/Annual ANNB data collection/2023 - 24 data collection/Data Collection Templates/"/>
    </mc:Choice>
  </mc:AlternateContent>
  <xr:revisionPtr revIDLastSave="2074" documentId="8_{6B945609-505B-443F-92CD-BF355ED4F146}" xr6:coauthVersionLast="47" xr6:coauthVersionMax="47" xr10:uidLastSave="{4FBFDEB6-6F6E-4FA8-999B-C65C8F1639A6}"/>
  <workbookProtection workbookAlgorithmName="SHA-512" workbookHashValue="07nPw/zdd3GBpu6V6IbhIcZXfvr23MGWDHS+jFEpEV06odtKl+yOduVK9qmQU/czhuPNum7tE5hX3aCcGbB70g==" workbookSaltValue="oyz+yFdJ57W80nF71Vb2UA==" workbookSpinCount="100000" lockStructure="1"/>
  <bookViews>
    <workbookView xWindow="2160" yWindow="-16320" windowWidth="29040" windowHeight="15720" xr2:uid="{00000000-000D-0000-FFFF-FFFF00000000}"/>
  </bookViews>
  <sheets>
    <sheet name="Instructions" sheetId="3" r:id="rId1"/>
    <sheet name="PKU" sheetId="29" r:id="rId2"/>
    <sheet name="MCADD" sheetId="33" r:id="rId3"/>
    <sheet name="IVA" sheetId="35" r:id="rId4"/>
    <sheet name="GA1" sheetId="37" r:id="rId5"/>
    <sheet name="HCU" sheetId="38" r:id="rId6"/>
    <sheet name="MSUD" sheetId="39" r:id="rId7"/>
    <sheet name="CHT algorithm" sheetId="55" r:id="rId8"/>
    <sheet name="CHT Term" sheetId="36" r:id="rId9"/>
    <sheet name="CHT Prem" sheetId="49" r:id="rId10"/>
    <sheet name="CF Summary Data" sheetId="40" r:id="rId11"/>
    <sheet name="CF Outcomes" sheetId="41" r:id="rId12"/>
    <sheet name="CF Carriers" sheetId="50" r:id="rId13"/>
    <sheet name="SCD Prev by Unit" sheetId="56" r:id="rId14"/>
    <sheet name="SCD Prev by ethnic origin" sheetId="57" r:id="rId15"/>
    <sheet name="Combined_Condition_Summary" sheetId="47" state="hidden" r:id="rId16"/>
    <sheet name="Lookup_Values" sheetId="7" state="hidden" r:id="rId17"/>
  </sheets>
  <externalReferences>
    <externalReference r:id="rId18"/>
  </externalReferences>
  <definedNames>
    <definedName name="_xlnm._FilterDatabase" localSheetId="16" hidden="1">Lookup_Values!$A$1:$A$17</definedName>
    <definedName name="Calendar_Year" localSheetId="12">OFFSET(Lookup_Values!#REF!,0,0,COUNTA(Lookup_Values!$E:$E)-1,1)</definedName>
    <definedName name="Calendar_Year" localSheetId="14">OFFSET([1]Lookup_Values!#REF!,0,0,COUNTA([1]Lookup_Values!$F:$F)-1,1)</definedName>
    <definedName name="Calendar_Year" localSheetId="13">OFFSET([1]Lookup_Values!#REF!,0,0,COUNTA([1]Lookup_Values!$F:$F)-1,1)</definedName>
    <definedName name="Calendar_Year">OFFSET(Lookup_Values!#REF!,0,0,COUNTA(Lookup_Values!$E:$E)-1,1)</definedName>
    <definedName name="CF_Confirmed" localSheetId="14">OFFSET([1]Lookup_Values!$AB$2,0,0,COUNTA([1]Lookup_Values!$AB:$AB)-1,1)</definedName>
    <definedName name="CF_Confirmed" localSheetId="13">OFFSET([1]Lookup_Values!$AB$2,0,0,COUNTA([1]Lookup_Values!$AB:$AB)-1,1)</definedName>
    <definedName name="CF_Confirmed">OFFSET(Lookup_Values!$AA$2,0,0,COUNTA(Lookup_Values!$AA:$AA)-1,1)</definedName>
    <definedName name="CF_Outcome" localSheetId="14">OFFSET([1]Lookup_Values!$Z$2,0,0,COUNTA([1]Lookup_Values!$Z:$Z)-1,1)</definedName>
    <definedName name="CF_Outcome" localSheetId="13">OFFSET([1]Lookup_Values!$Z$2,0,0,COUNTA([1]Lookup_Values!$Z:$Z)-1,1)</definedName>
    <definedName name="CF_Outcome">OFFSET(Lookup_Values!$Y$2,0,0,COUNTA(Lookup_Values!$Y:$Y)-1,1)</definedName>
    <definedName name="CHT_Determined" localSheetId="14">OFFSET([1]Lookup_Values!$T$2,0,0,COUNTA([1]Lookup_Values!$T:$T)-1,1)</definedName>
    <definedName name="CHT_Determined" localSheetId="13">OFFSET([1]Lookup_Values!$T$2,0,0,COUNTA([1]Lookup_Values!$T:$T)-1,1)</definedName>
    <definedName name="CHT_Determined">OFFSET(Lookup_Values!$S$2,0,0,COUNTA(Lookup_Values!$S:$S)-1,1)</definedName>
    <definedName name="CHT_Status" localSheetId="14">OFFSET([1]Lookup_Values!$S$2,0,0,COUNTA([1]Lookup_Values!$S:$S)-1,1)</definedName>
    <definedName name="CHT_Status" localSheetId="13">OFFSET([1]Lookup_Values!$S$2,0,0,COUNTA([1]Lookup_Values!$S:$S)-1,1)</definedName>
    <definedName name="CHT_Status">OFFSET(Lookup_Values!$R$2,0,0,COUNTA(Lookup_Values!$R:$R)-1,1)</definedName>
    <definedName name="CHT_Suspected" localSheetId="14">OFFSET([1]Lookup_Values!$R$2,0,0,COUNTA([1]Lookup_Values!$R:$R)-1,1)</definedName>
    <definedName name="CHT_Suspected" localSheetId="13">OFFSET([1]Lookup_Values!$R$2,0,0,COUNTA([1]Lookup_Values!$R:$R)-1,1)</definedName>
    <definedName name="CHT_Suspected">OFFSET(Lookup_Values!$Q$2,0,0,COUNTA(Lookup_Values!$Q:$Q)-1,1)</definedName>
    <definedName name="Condition_Detection" localSheetId="14">OFFSET([1]Lookup_Values!$H$2,0,0,COUNTA([1]Lookup_Values!$H:$H)-1,1)</definedName>
    <definedName name="Condition_Detection" localSheetId="13">OFFSET([1]Lookup_Values!$H$2,0,0,COUNTA([1]Lookup_Values!$H:$H)-1,1)</definedName>
    <definedName name="Condition_Detection">OFFSET(Lookup_Values!$G$2,0,0,COUNTA(Lookup_Values!$G:$G)-1,1)</definedName>
    <definedName name="Ethnic_Code" localSheetId="14">OFFSET([1]Lookup_Values!$D$2,0,0,COUNTA([1]Lookup_Values!$D:$D)-1,1)</definedName>
    <definedName name="Ethnic_Code" localSheetId="13">OFFSET([1]Lookup_Values!$D$2,0,0,COUNTA([1]Lookup_Values!$D:$D)-1,1)</definedName>
    <definedName name="Ethnic_Code">OFFSET(Lookup_Values!$C$2,0,0,COUNTA(Lookup_Values!$C:$C)-1,1)</definedName>
    <definedName name="Fiscal_Year" localSheetId="14">OFFSET([1]Lookup_Values!$E$2,0,0,COUNTA([1]Lookup_Values!$E:$E)-1,1)</definedName>
    <definedName name="Fiscal_Year" localSheetId="13">OFFSET([1]Lookup_Values!$E$2,0,0,COUNTA([1]Lookup_Values!$E:$E)-1,1)</definedName>
    <definedName name="Fiscal_Year">OFFSET(Lookup_Values!$D$2,0,0,COUNTA(Lookup_Values!$D:$D)-1,1)</definedName>
    <definedName name="G985_Analysis" localSheetId="14">OFFSET([1]Lookup_Values!$P$2,0,0,COUNTA([1]Lookup_Values!$P:$P)-1,1)</definedName>
    <definedName name="G985_Analysis" localSheetId="13">OFFSET([1]Lookup_Values!$P$2,0,0,COUNTA([1]Lookup_Values!$P:$P)-1,1)</definedName>
    <definedName name="G985_Analysis">OFFSET(Lookup_Values!$O$2,0,0,COUNTA(Lookup_Values!$O:$O)-1,1)</definedName>
    <definedName name="GA1_Outcome" localSheetId="14">OFFSET([1]Lookup_Values!$V$2,0,0,COUNTA([1]Lookup_Values!$V:$V)-1,1)</definedName>
    <definedName name="GA1_Outcome" localSheetId="13">OFFSET([1]Lookup_Values!$V$2,0,0,COUNTA([1]Lookup_Values!$V:$V)-1,1)</definedName>
    <definedName name="GA1_Outcome">OFFSET(Lookup_Values!$U$2,0,0,COUNTA(Lookup_Values!$U:$U)-1,1)</definedName>
    <definedName name="Gender" localSheetId="14">[1]Lookup_Values!$G$2:$G$3</definedName>
    <definedName name="Gender" localSheetId="13">[1]Lookup_Values!$G$2:$G$3</definedName>
    <definedName name="Gender">Lookup_Values!$F$2:$F$3</definedName>
    <definedName name="HCU_Outcome" localSheetId="14">OFFSET([1]Lookup_Values!$W$2,0,0,COUNTA([1]Lookup_Values!$W:$W)-1,1)</definedName>
    <definedName name="HCU_Outcome" localSheetId="13">OFFSET([1]Lookup_Values!$W$2,0,0,COUNTA([1]Lookup_Values!$W:$W)-1,1)</definedName>
    <definedName name="HCU_Outcome">OFFSET(Lookup_Values!$V$2,0,0,COUNTA(Lookup_Values!$V:$V)-1,1)</definedName>
    <definedName name="HostOrgDropDown">#REF!:INDEX(#REF!:#REF!,#REF!)</definedName>
    <definedName name="Import_FileName" localSheetId="14">[1]Instructions!$E$38</definedName>
    <definedName name="Import_FileName" localSheetId="13">[1]Instructions!$E$38</definedName>
    <definedName name="Import_FileName">Instructions!$E$41</definedName>
    <definedName name="IVA_Outcome" localSheetId="14">OFFSET([1]Lookup_Values!$U$2,0,0,COUNTA([1]Lookup_Values!$U:$U)-1,1)</definedName>
    <definedName name="IVA_Outcome" localSheetId="13">OFFSET([1]Lookup_Values!$U$2,0,0,COUNTA([1]Lookup_Values!$U:$U)-1,1)</definedName>
    <definedName name="IVA_Outcome">OFFSET(Lookup_Values!$T$2,0,0,COUNTA(Lookup_Values!$T:$T)-1,1)</definedName>
    <definedName name="Lab_Name" localSheetId="14">[1]Instructions!$G$16</definedName>
    <definedName name="Lab_Name" localSheetId="13">[1]Instructions!$G$16</definedName>
    <definedName name="Lab_Name">Instructions!$G$17</definedName>
    <definedName name="LabName" localSheetId="14">[1]Instructions!$G$16</definedName>
    <definedName name="LabName" localSheetId="13">[1]Instructions!$G$16</definedName>
    <definedName name="LabName">Instructions!$G$17</definedName>
    <definedName name="MCADD_Outcome" localSheetId="14">OFFSET([1]Lookup_Values!$Q$2,0,0,COUNTA([1]Lookup_Values!$Q:$Q)-1,1)</definedName>
    <definedName name="MCADD_Outcome" localSheetId="13">OFFSET([1]Lookup_Values!$Q$2,0,0,COUNTA([1]Lookup_Values!$Q:$Q)-1,1)</definedName>
    <definedName name="MCADD_Outcome">OFFSET(Lookup_Values!$P$2,0,0,COUNTA(Lookup_Values!$P:$P)-1,1)</definedName>
    <definedName name="MSUD_Outcome" localSheetId="14">OFFSET([1]Lookup_Values!$X$2,0,0,COUNTA([1]Lookup_Values!$X:$X)-1,1)</definedName>
    <definedName name="MSUD_Outcome" localSheetId="13">OFFSET([1]Lookup_Values!$X$2,0,0,COUNTA([1]Lookup_Values!$X:$X)-1,1)</definedName>
    <definedName name="MSUD_Outcome">OFFSET(Lookup_Values!$W$2,0,0,COUNTA(Lookup_Values!$W:$W)-1,1)</definedName>
    <definedName name="NBS_Labs" localSheetId="14">OFFSET([1]Lookup_Values!$A$2,0,0,COUNTA([1]Lookup_Values!$A:$A)-1,1)</definedName>
    <definedName name="NBS_Labs" localSheetId="13">OFFSET([1]Lookup_Values!$A$2,0,0,COUNTA([1]Lookup_Values!$A:$A)-1,1)</definedName>
    <definedName name="NBS_Labs">OFFSET(Lookup_Values!$A$2,0,0,COUNTA(Lookup_Values!$A:$A)-1,1)</definedName>
    <definedName name="PKU_Other_Condition" localSheetId="14">OFFSET([1]Lookup_Values!$I$2,0,0,COUNTA([1]Lookup_Values!$I:$I)-1,1)</definedName>
    <definedName name="PKU_Other_Condition" localSheetId="13">OFFSET([1]Lookup_Values!$I$2,0,0,COUNTA([1]Lookup_Values!$I:$I)-1,1)</definedName>
    <definedName name="PKU_Other_Condition">OFFSET(Lookup_Values!$H$2,0,0,COUNTA(Lookup_Values!$H:$H)-1,1)</definedName>
    <definedName name="PKU_Outcome" localSheetId="14">OFFSET([1]Lookup_Values!$J$2,0,0,COUNTA([1]Lookup_Values!$J:$J)-1,1)</definedName>
    <definedName name="PKU_Outcome" localSheetId="13">OFFSET([1]Lookup_Values!$J$2,0,0,COUNTA([1]Lookup_Values!$J:$J)-1,1)</definedName>
    <definedName name="PKU_Outcome">OFFSET(Lookup_Values!$I$2,0,0,COUNTA(Lookup_Values!$I:$I)-1,1)</definedName>
    <definedName name="ReturnsYear" localSheetId="14">[1]Instructions!$H$3</definedName>
    <definedName name="ReturnsYear" localSheetId="13">[1]Instructions!$H$3</definedName>
    <definedName name="ReturnsYear">Instructions!#REF!</definedName>
    <definedName name="SCD_Prev_GrandTotal" localSheetId="13">'SCD Prev by Unit'!$C$58</definedName>
    <definedName name="SCD_Prev_GrandTotal">#REF!</definedName>
    <definedName name="SCT_Notified_in_Advance" localSheetId="14">OFFSET([1]Lookup_Values!$AC$2,0,0,COUNTA([1]Lookup_Values!$AC:$AC)-1,1)</definedName>
    <definedName name="SCT_Notified_in_Advance" localSheetId="13">OFFSET([1]Lookup_Values!$AC$2,0,0,COUNTA([1]Lookup_Values!$AC:$AC)-1,1)</definedName>
    <definedName name="SCT_Notified_in_Advance">OFFSET(Lookup_Values!$AB$2,0,0,COUNTA(Lookup_Values!$AB:$AB)-1,1)</definedName>
    <definedName name="SCT_Screening_Result" localSheetId="14">OFFSET([1]Lookup_Values!$AD$2,0,0,COUNTA([1]Lookup_Values!$AD:$AD)-1,1)</definedName>
    <definedName name="SCT_Screening_Result" localSheetId="13">OFFSET([1]Lookup_Values!$AD$2,0,0,COUNTA([1]Lookup_Values!$AD:$AD)-1,1)</definedName>
    <definedName name="SCT_Screening_Result">OFFSET(Lookup_Values!$AC$2,0,0,COUNTA(Lookup_Values!$AC:$AC)-1,1)</definedName>
    <definedName name="SubICBDropDown">#REF!:INDEX(#REF!:#REF!,#REF!)</definedName>
    <definedName name="Sweat_Test_Result" localSheetId="14">OFFSET([1]Lookup_Values!$AA$2,0,0,COUNTA([1]Lookup_Values!$AA:$AA)-1,1)</definedName>
    <definedName name="Sweat_Test_Result" localSheetId="13">OFFSET([1]Lookup_Values!$AA$2,0,0,COUNTA([1]Lookup_Values!$AA:$AA)-1,1)</definedName>
    <definedName name="Sweat_Test_Result">OFFSET(Lookup_Values!$Z$2,0,0,COUNTA(Lookup_Values!$Z:$Z)-1,1)</definedName>
    <definedName name="Thyroxine_1stAppt" localSheetId="14">OFFSET([1]Lookup_Values!$Y$2,0,0,COUNTA([1]Lookup_Values!$Y:$Y)-1,1)</definedName>
    <definedName name="Thyroxine_1stAppt" localSheetId="13">OFFSET([1]Lookup_Values!$Y$2,0,0,COUNTA([1]Lookup_Values!$Y:$Y)-1,1)</definedName>
    <definedName name="Thyroxine_1stAppt">OFFSET(Lookup_Values!$X$2,0,0,COUNTA(Lookup_Values!$X:$X)-1,1)</definedName>
    <definedName name="Version_Number" localSheetId="14">[1]Instructions!$J$2</definedName>
    <definedName name="Version_Number" localSheetId="13">[1]Instructions!$J$2</definedName>
    <definedName name="Version_Number">Instructions!$J$2</definedName>
    <definedName name="Yes_No" localSheetId="14">OFFSET([1]Lookup_Values!$K$2,0,0,COUNTA([1]Lookup_Values!$K:$K)-1,1)</definedName>
    <definedName name="Yes_No" localSheetId="13">OFFSET([1]Lookup_Values!$K$2,0,0,COUNTA([1]Lookup_Values!$K:$K)-1,1)</definedName>
    <definedName name="Yes_No">OFFSET(Lookup_Values!$J$2,0,0,COUNTA(Lookup_Values!$J:$J)-1,1)</definedName>
    <definedName name="Yes_No_DK" localSheetId="14">OFFSET([1]Lookup_Values!$M$2,0,0,COUNTA([1]Lookup_Values!$M:$M)-1,1)</definedName>
    <definedName name="Yes_No_DK" localSheetId="13">OFFSET([1]Lookup_Values!$M$2,0,0,COUNTA([1]Lookup_Values!$M:$M)-1,1)</definedName>
    <definedName name="Yes_No_DK">OFFSET(Lookup_Values!$L$2,0,0,COUNTA(Lookup_Values!$L:$L)-1,1)</definedName>
    <definedName name="Yes_No_NK" localSheetId="14">OFFSET([1]Lookup_Values!$L$2,0,0,COUNTA([1]Lookup_Values!$L:$L)-1,1)</definedName>
    <definedName name="Yes_No_NK" localSheetId="13">OFFSET([1]Lookup_Values!$L$2,0,0,COUNTA([1]Lookup_Values!$L:$L)-1,1)</definedName>
    <definedName name="Yes_No_NK">OFFSET(Lookup_Values!$K$2,0,0,COUNTA(Lookup_Values!$K:$K)-1,1)</definedName>
    <definedName name="Yes_No_NK_Planned" localSheetId="14">OFFSET([1]Lookup_Values!$O$2,0,0,COUNTA([1]Lookup_Values!$O:$O)-1,1)</definedName>
    <definedName name="Yes_No_NK_Planned" localSheetId="13">OFFSET([1]Lookup_Values!$O$2,0,0,COUNTA([1]Lookup_Values!$O:$O)-1,1)</definedName>
    <definedName name="Yes_No_NK_Planned">OFFSET(Lookup_Values!$N$2,0,0,COUNTA(Lookup_Values!$N:$N)-1,1)</definedName>
    <definedName name="Yes_No_NR" localSheetId="14">OFFSET([1]Lookup_Values!$N$2,0,0,COUNTA([1]Lookup_Values!$N:$N)-1,1)</definedName>
    <definedName name="Yes_No_NR" localSheetId="13">OFFSET([1]Lookup_Values!$N$2,0,0,COUNTA([1]Lookup_Values!$N:$N)-1,1)</definedName>
    <definedName name="Yes_No_NR">OFFSET(Lookup_Values!$M$2,0,0,COUNTA(Lookup_Values!$M:$M)-1,1)</definedName>
  </definedNames>
  <calcPr calcId="191029"/>
  <customWorkbookViews>
    <customWorkbookView name="Live_Version" guid="{76A1E9BC-DF37-4482-9DF5-B42814C8C30C}" includeHiddenRowCol="0" maximized="1" windowWidth="1841" windowHeight="895" tabRatio="869" activeSheetId="2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" i="40" l="1"/>
  <c r="F3" i="40"/>
  <c r="J11" i="50" l="1"/>
  <c r="G4" i="50"/>
  <c r="G3" i="50"/>
  <c r="F4" i="41" l="1"/>
  <c r="F3" i="41"/>
  <c r="F4" i="49" l="1"/>
  <c r="F3" i="49"/>
  <c r="I10" i="49" l="1"/>
  <c r="F4" i="36"/>
  <c r="F3" i="36"/>
  <c r="F4" i="39"/>
  <c r="F3" i="39"/>
  <c r="F4" i="38"/>
  <c r="F3" i="38"/>
  <c r="F4" i="37"/>
  <c r="F3" i="37"/>
  <c r="F4" i="35"/>
  <c r="F3" i="35"/>
  <c r="F4" i="33"/>
  <c r="F3" i="33"/>
  <c r="I11" i="35"/>
  <c r="I11" i="33"/>
  <c r="AC2" i="47" l="1"/>
  <c r="AD2" i="47" l="1"/>
  <c r="R23" i="57" l="1"/>
  <c r="Q23" i="57"/>
  <c r="P23" i="57"/>
  <c r="O23" i="57"/>
  <c r="N23" i="57"/>
  <c r="M23" i="57"/>
  <c r="L23" i="57"/>
  <c r="K23" i="57"/>
  <c r="J23" i="57"/>
  <c r="J60" i="56" s="1"/>
  <c r="I23" i="57"/>
  <c r="H23" i="57"/>
  <c r="H24" i="57" s="1"/>
  <c r="G23" i="57"/>
  <c r="F23" i="57"/>
  <c r="E23" i="57"/>
  <c r="D23" i="57"/>
  <c r="C23" i="57"/>
  <c r="R57" i="56"/>
  <c r="R60" i="56" s="1"/>
  <c r="Q57" i="56"/>
  <c r="Q60" i="56" s="1"/>
  <c r="P57" i="56"/>
  <c r="O57" i="56"/>
  <c r="N57" i="56"/>
  <c r="M57" i="56"/>
  <c r="L57" i="56"/>
  <c r="L60" i="56" s="1"/>
  <c r="K57" i="56"/>
  <c r="J57" i="56"/>
  <c r="I57" i="56"/>
  <c r="H57" i="56"/>
  <c r="G57" i="56"/>
  <c r="F57" i="56"/>
  <c r="F60" i="56" s="1"/>
  <c r="E57" i="56"/>
  <c r="E60" i="56" s="1"/>
  <c r="D57" i="56"/>
  <c r="C57" i="56"/>
  <c r="C58" i="56" s="1"/>
  <c r="M26" i="57" l="1"/>
  <c r="N26" i="57"/>
  <c r="O26" i="57"/>
  <c r="D26" i="57"/>
  <c r="K24" i="57"/>
  <c r="P26" i="57"/>
  <c r="G60" i="56"/>
  <c r="C24" i="57"/>
  <c r="H26" i="57"/>
  <c r="I60" i="56"/>
  <c r="J26" i="57"/>
  <c r="K60" i="56"/>
  <c r="F26" i="57"/>
  <c r="G26" i="57"/>
  <c r="Q26" i="57"/>
  <c r="R26" i="57"/>
  <c r="N60" i="56"/>
  <c r="M60" i="56"/>
  <c r="O60" i="56"/>
  <c r="P60" i="56"/>
  <c r="E26" i="57"/>
  <c r="C60" i="56"/>
  <c r="D60" i="56"/>
  <c r="I26" i="57"/>
  <c r="K26" i="57"/>
  <c r="H58" i="56"/>
  <c r="L26" i="57"/>
  <c r="H60" i="56"/>
  <c r="C26" i="57"/>
  <c r="K58" i="56"/>
  <c r="I11" i="36" l="1"/>
  <c r="L13" i="38"/>
  <c r="O2" i="47" l="1"/>
  <c r="P2" i="47"/>
  <c r="Q2" i="47"/>
  <c r="R2" i="47"/>
  <c r="C2" i="47"/>
  <c r="D2" i="47"/>
  <c r="E2" i="47"/>
  <c r="F2" i="47"/>
  <c r="BO2" i="47" l="1"/>
  <c r="BN2" i="47"/>
  <c r="BM2" i="47"/>
  <c r="BL2" i="47"/>
  <c r="BK2" i="47"/>
  <c r="BJ2" i="47"/>
  <c r="BI2" i="47"/>
  <c r="BH2" i="47"/>
  <c r="BG2" i="47"/>
  <c r="BF2" i="47"/>
  <c r="BE2" i="47"/>
  <c r="BD2" i="47"/>
  <c r="BC2" i="47"/>
  <c r="BB2" i="47"/>
  <c r="BA2" i="47"/>
  <c r="AZ2" i="47"/>
  <c r="AY2" i="47"/>
  <c r="AX2" i="47"/>
  <c r="AW2" i="47"/>
  <c r="AV2" i="47"/>
  <c r="AU2" i="47"/>
  <c r="AT2" i="47"/>
  <c r="AS2" i="47"/>
  <c r="AR2" i="47"/>
  <c r="AQ2" i="47"/>
  <c r="AP2" i="47"/>
  <c r="AO2" i="47"/>
  <c r="AN2" i="47"/>
  <c r="AM2" i="47"/>
  <c r="AL2" i="47"/>
  <c r="AK2" i="47"/>
  <c r="AJ2" i="47"/>
  <c r="AI2" i="47"/>
  <c r="AH2" i="47"/>
  <c r="AG2" i="47"/>
  <c r="AF2" i="47"/>
  <c r="AE2" i="47"/>
  <c r="AB2" i="47"/>
  <c r="AA2" i="47"/>
  <c r="Z2" i="47"/>
  <c r="Y2" i="47"/>
  <c r="X2" i="47"/>
  <c r="W2" i="47"/>
  <c r="V2" i="47"/>
  <c r="U2" i="47"/>
  <c r="T2" i="47"/>
  <c r="S2" i="47"/>
  <c r="N2" i="47"/>
  <c r="M2" i="47"/>
  <c r="L2" i="47"/>
  <c r="K2" i="47"/>
  <c r="J2" i="47"/>
  <c r="I2" i="47"/>
  <c r="H2" i="47"/>
  <c r="G2" i="47"/>
  <c r="B2" i="47"/>
  <c r="A2" i="47"/>
  <c r="L12" i="41"/>
  <c r="AD49" i="40"/>
  <c r="Z49" i="40"/>
  <c r="X45" i="40"/>
  <c r="T45" i="40"/>
  <c r="R40" i="40"/>
  <c r="Z37" i="40"/>
  <c r="W36" i="40"/>
  <c r="T36" i="40"/>
  <c r="AA31" i="40"/>
  <c r="R28" i="40"/>
  <c r="W18" i="40"/>
  <c r="R18" i="40"/>
  <c r="V15" i="40"/>
  <c r="L11" i="39"/>
  <c r="I11" i="37"/>
  <c r="I11" i="29"/>
  <c r="E41" i="3"/>
  <c r="N37" i="40" l="1"/>
  <c r="U27" i="40"/>
  <c r="N33" i="40" s="1"/>
  <c r="N46" i="40"/>
  <c r="Z28" i="40"/>
  <c r="N28" i="40" s="1"/>
  <c r="N18" i="40"/>
  <c r="N41" i="40"/>
  <c r="N24" i="40" l="1"/>
</calcChain>
</file>

<file path=xl/sharedStrings.xml><?xml version="1.0" encoding="utf-8"?>
<sst xmlns="http://schemas.openxmlformats.org/spreadsheetml/2006/main" count="823" uniqueCount="503">
  <si>
    <t>• Please state the data collection period if different from 1st April - 31st March.</t>
  </si>
  <si>
    <t>• Use the drop-down lists to select the answer where appropriate.</t>
  </si>
  <si>
    <t>Bristol</t>
  </si>
  <si>
    <t>Cambridge</t>
  </si>
  <si>
    <t>GOSH</t>
  </si>
  <si>
    <t>Leeds</t>
  </si>
  <si>
    <t>Liverpool</t>
  </si>
  <si>
    <t>Manchester</t>
  </si>
  <si>
    <t>Newcastle</t>
  </si>
  <si>
    <t>Oxford</t>
  </si>
  <si>
    <t>Portsmouth</t>
  </si>
  <si>
    <t>SE Thames</t>
  </si>
  <si>
    <t>Sheffield</t>
  </si>
  <si>
    <t>SW Thames</t>
  </si>
  <si>
    <t>West Midlands</t>
  </si>
  <si>
    <t>Northern Ireland</t>
  </si>
  <si>
    <t xml:space="preserve">Scotland </t>
  </si>
  <si>
    <t>Wales</t>
  </si>
  <si>
    <t>NBS Labs</t>
  </si>
  <si>
    <t>Number of PKU screen positives with clinical referral initiated within 4 working days of sample receipt</t>
  </si>
  <si>
    <t>Number of PKU screen positives with clinical referral initiated within 3 working days of sample receipt</t>
  </si>
  <si>
    <t>Number of MCADD screen positives with clinical referral initiated within 3 working days of sample receipt</t>
  </si>
  <si>
    <t>Select Laboratory Name from the drop-down list:</t>
  </si>
  <si>
    <t>Newborn Blood Spot Screening</t>
  </si>
  <si>
    <t>A - British</t>
  </si>
  <si>
    <t>B - Irish</t>
  </si>
  <si>
    <t>C - Any other White background</t>
  </si>
  <si>
    <t>D - White and Black Caribbean</t>
  </si>
  <si>
    <t>E - White and Black African</t>
  </si>
  <si>
    <t>F - White and Asian</t>
  </si>
  <si>
    <t>G - Any other Mixed background</t>
  </si>
  <si>
    <t>H - Indian</t>
  </si>
  <si>
    <t>J - Pakistani</t>
  </si>
  <si>
    <t>K - Bangladeshi</t>
  </si>
  <si>
    <t>L - Any other Asian background</t>
  </si>
  <si>
    <t>M - Caribbean</t>
  </si>
  <si>
    <t>N - African</t>
  </si>
  <si>
    <t>P - Any other Black background</t>
  </si>
  <si>
    <t>R - Chinese</t>
  </si>
  <si>
    <t>S - Any other ethnic category</t>
  </si>
  <si>
    <t>Z - Not stated</t>
  </si>
  <si>
    <t>99 - Not known</t>
  </si>
  <si>
    <t>Total number of PKU screen positives  (including those diagnosed before routine screening)</t>
  </si>
  <si>
    <t>Case ID</t>
  </si>
  <si>
    <t>Gender</t>
  </si>
  <si>
    <t>Male</t>
  </si>
  <si>
    <t>Female</t>
  </si>
  <si>
    <t>Screen Detected</t>
  </si>
  <si>
    <t>Clinically Detected</t>
  </si>
  <si>
    <t>Both</t>
  </si>
  <si>
    <t>Weeks</t>
  </si>
  <si>
    <t>Days</t>
  </si>
  <si>
    <t>Calculated Days</t>
  </si>
  <si>
    <t>Age (days) of baby at receipt of sample in laboratory</t>
  </si>
  <si>
    <t>Age (days) of baby at time of initial clinical referral</t>
  </si>
  <si>
    <t>Age (days) of baby at first appointment with the designated clinician</t>
  </si>
  <si>
    <t>Ethnic Code</t>
  </si>
  <si>
    <t>Comments</t>
  </si>
  <si>
    <t>Number of babies tested for PKU (exclude repeat tests)</t>
  </si>
  <si>
    <t>PKU Outcome</t>
  </si>
  <si>
    <t>PKU confirmed treatment required</t>
  </si>
  <si>
    <t>PKU monitoring required</t>
  </si>
  <si>
    <t>No persistent abnormailities - false positive (PKU excluded)</t>
  </si>
  <si>
    <t>Non PKU (e.g biopterin disorders)</t>
  </si>
  <si>
    <t>Yes</t>
  </si>
  <si>
    <t>No</t>
  </si>
  <si>
    <t>Total number of MCADD screen positives (including those diagnosed before routine screening)</t>
  </si>
  <si>
    <t>Mean of triplicate
C8:C10 Ratio</t>
  </si>
  <si>
    <t xml:space="preserve">Follow-up DBS C8 and acylcarnitine results </t>
  </si>
  <si>
    <t>Age in days diagnostic plasma sample collected</t>
  </si>
  <si>
    <t>Age in days diagnostic plasma sample received</t>
  </si>
  <si>
    <t xml:space="preserve">Follow-up plasma C8 and acylcarnitine results </t>
  </si>
  <si>
    <t>Number of babies tested for MCADD (exclude repeat tests)</t>
  </si>
  <si>
    <t>Age in days diagnostic urine sample collected</t>
  </si>
  <si>
    <t>Age in days diagnostic urine sample received</t>
  </si>
  <si>
    <t>Age in days organic acid result reported</t>
  </si>
  <si>
    <t>Age (days) at EMS result</t>
  </si>
  <si>
    <t>Allele_1</t>
  </si>
  <si>
    <t>Allele_2</t>
  </si>
  <si>
    <t>Age (days) at first follow-up visit</t>
  </si>
  <si>
    <t>Number of babies tested for MSUD (exclude repeat tests)</t>
  </si>
  <si>
    <t>Number of MSUD screen positives with clinical referral initiated within 3 working days of sample receipt</t>
  </si>
  <si>
    <t>Yes_No</t>
  </si>
  <si>
    <t>Homozygous</t>
  </si>
  <si>
    <t>Heterozygous</t>
  </si>
  <si>
    <t xml:space="preserve">None </t>
  </si>
  <si>
    <t>G985_Analysis</t>
  </si>
  <si>
    <t>MCADD</t>
  </si>
  <si>
    <t>Likely Unaffected Carrier</t>
  </si>
  <si>
    <t>Other disorder</t>
  </si>
  <si>
    <t>No persistent abnormality, false positive (MCADD excluded)</t>
  </si>
  <si>
    <t>MCADD_Outcome</t>
  </si>
  <si>
    <t>Fiscal year of birth</t>
  </si>
  <si>
    <t>Calendar Year of birth</t>
  </si>
  <si>
    <t>Fiscal_Year</t>
  </si>
  <si>
    <t>Calendar_Year</t>
  </si>
  <si>
    <t>Number of babies tested for CHT (exclude repeat tests)</t>
  </si>
  <si>
    <t>Number of CHT screen positives with clinical referral initiated within 4 working days of sample receipt</t>
  </si>
  <si>
    <t>Number of CHT screen positives with clinical referral initiated within 3 working days of sample receipt</t>
  </si>
  <si>
    <t>CHT_Suspected</t>
  </si>
  <si>
    <t>CHT suspected?</t>
  </si>
  <si>
    <t>Age (days) at routine blood spot test?</t>
  </si>
  <si>
    <t>Serum TSH mU/L at 1st appointment</t>
  </si>
  <si>
    <t xml:space="preserve"> Free T4</t>
  </si>
  <si>
    <t>Has baby started on thyroxine at the 1st appointment?</t>
  </si>
  <si>
    <t>Yes_No_NK</t>
  </si>
  <si>
    <t>Not Known</t>
  </si>
  <si>
    <t>CHT_Status</t>
  </si>
  <si>
    <t>CHT Permanent</t>
  </si>
  <si>
    <t>CHT Transient</t>
  </si>
  <si>
    <t>CHT Excluded</t>
  </si>
  <si>
    <t>Number of babies tested for IVA (exclude repeat tests)</t>
  </si>
  <si>
    <t>Total number of IVA screen positives (including those diagnosed before routine screening)</t>
  </si>
  <si>
    <t>Number of IVA screen positives with clinical referral initiated within 3 working days of sample receipt</t>
  </si>
  <si>
    <t>Number of IVA screen positives with clinical referral initiated within 4 working days of sample receipt</t>
  </si>
  <si>
    <t>Age (days) of screen positive baby at the time of initial clinical referral</t>
  </si>
  <si>
    <t>Condition Detection</t>
  </si>
  <si>
    <t xml:space="preserve">Follow-up DBS C5 and acylcarnitine results </t>
  </si>
  <si>
    <t xml:space="preserve">Follow-up plasma C5 and acylcarnitine results </t>
  </si>
  <si>
    <t>IVA_Outcome</t>
  </si>
  <si>
    <t>IVA</t>
  </si>
  <si>
    <t>Mild IVA</t>
  </si>
  <si>
    <t>No persistent abnormality, false positive (IVA excluded)</t>
  </si>
  <si>
    <t>Age (days) treatment started (if appropriate)</t>
  </si>
  <si>
    <t>Number of babies tested for GA1 (exclude repeat tests)</t>
  </si>
  <si>
    <t>Total number of GA1 screen positives (including those diagnosed before routine screening)</t>
  </si>
  <si>
    <t>Number of GA1 screen positives with clinical referral initiated within 4 working days of sample receipt</t>
  </si>
  <si>
    <t>Number of GA1 screen positives with clinical referral initiated within 3 working days of sample receipt</t>
  </si>
  <si>
    <t>Age in days diagnostic bloodspot (acylcarnitine/DNA) sample collected</t>
  </si>
  <si>
    <t>Age in days diagnostic bloodspot (acylcarnitine/DNA) sample received</t>
  </si>
  <si>
    <t>Age in days blood spot acylcarnitine result reported</t>
  </si>
  <si>
    <t xml:space="preserve">Follow-up DBS underivatised C5DC MRM results </t>
  </si>
  <si>
    <t>Follow-up DBS C5DC and acylcarnitine results (derivatised full scan)</t>
  </si>
  <si>
    <t>Age in days plasma acylcarnitine result reported</t>
  </si>
  <si>
    <t>Are organic acids are consistent with GA1?</t>
  </si>
  <si>
    <t>DNA testing performed?</t>
  </si>
  <si>
    <t>DNA Report Issued (if done)</t>
  </si>
  <si>
    <t>DNA Result (if done)</t>
  </si>
  <si>
    <t>GA1 outcome (select from drop down list)</t>
  </si>
  <si>
    <t>GA1_Outcome</t>
  </si>
  <si>
    <t>GA1</t>
  </si>
  <si>
    <t>No persistent abnormality, false positive (GA1 excluded)</t>
  </si>
  <si>
    <t>Number of babies tested for HCU (exclude repeat tests)</t>
  </si>
  <si>
    <t>Total number of HCU screen positives (including those diagnosed before routine screening)</t>
  </si>
  <si>
    <t>Number of HCU screen positives with clinical referral initiated within 4 working days of sample receipt</t>
  </si>
  <si>
    <t>Number of HCU screen positives with clinical referral initiated within 3 working days of sample receipt</t>
  </si>
  <si>
    <t>Was HCU detected by routine screening, clinically or both?</t>
  </si>
  <si>
    <t>Age (days) diagnostic blood (aa, LFT, folate B12) sample collected</t>
  </si>
  <si>
    <t>Age (days) diagnostic blood (aa, LFT, folate B12) sample received</t>
  </si>
  <si>
    <t>Age (days) Bloodspot total homocysteine result</t>
  </si>
  <si>
    <t>Follow-up met / THcy result</t>
  </si>
  <si>
    <t>Are other blood test results normal?</t>
  </si>
  <si>
    <t>HCU outcome (select from drop down list)</t>
  </si>
  <si>
    <t>HCU_Outcome</t>
  </si>
  <si>
    <t>HCU</t>
  </si>
  <si>
    <t>No persistent abnormality, false positive (HCU excluded)</t>
  </si>
  <si>
    <t>Total number of MSUD screen positives (including those diagnosed before routine screening)</t>
  </si>
  <si>
    <t>Number of MSUD screen positives with clinical referral initiated within 4 working days of sample receipt</t>
  </si>
  <si>
    <t>Age in days diagnostic blood sample collected</t>
  </si>
  <si>
    <t>Age in days diagnostic blood sample received</t>
  </si>
  <si>
    <t>Follow-up plasma amino acids (inc alloisoleucine)</t>
  </si>
  <si>
    <t>Age (days) plasma amino acid results reported</t>
  </si>
  <si>
    <t>Are organic acids are consistent with MSUD?</t>
  </si>
  <si>
    <t>Age (days) organic acid result reported</t>
  </si>
  <si>
    <t>MSUD_Outcome</t>
  </si>
  <si>
    <t>MSUD</t>
  </si>
  <si>
    <t>No persistent abnormality, false positive (MSUD excluded)</t>
  </si>
  <si>
    <t>MSUD outcome
(select from drop down list)</t>
  </si>
  <si>
    <t>Thyroxine not given and baby discharged</t>
  </si>
  <si>
    <t>Thyroxine_1stAppt</t>
  </si>
  <si>
    <t>Thyroxine not given but follow up required</t>
  </si>
  <si>
    <t>CHT_Determined</t>
  </si>
  <si>
    <t>Dyshormonogenesis on the basis of scan</t>
  </si>
  <si>
    <t>TSH elevated beyond the first 6/12 of life whilst on T4 Rx</t>
  </si>
  <si>
    <t>CHT confirmed by genetic testing</t>
  </si>
  <si>
    <t>PKU_Other_Condition</t>
  </si>
  <si>
    <t>Galactosaemia</t>
  </si>
  <si>
    <t>Tyrosinaemia Type 1</t>
  </si>
  <si>
    <t>Liver Dysfunction</t>
  </si>
  <si>
    <t xml:space="preserve">Other Condition </t>
  </si>
  <si>
    <t>Screening data (first sample)</t>
  </si>
  <si>
    <t>CF not suspected</t>
  </si>
  <si>
    <t>CF suspected</t>
  </si>
  <si>
    <t>Carrier</t>
  </si>
  <si>
    <t>Screening not undertaken/not completed</t>
  </si>
  <si>
    <t>Number of babies screened for CF (exclude repeats and second sample)</t>
  </si>
  <si>
    <t>Total number of second samples requested</t>
  </si>
  <si>
    <t>Number with first IRT  ≥ 99.5th centile and one mutation</t>
  </si>
  <si>
    <t>Number with first IRT  ≥ 99.9th centile and no mutation found</t>
  </si>
  <si>
    <t>Total number with first IRT  ≥ 99.9th centile</t>
  </si>
  <si>
    <t>Number with first IRT &lt; 99.5th centile</t>
  </si>
  <si>
    <t>Number with first IRT  ≥ 99.5th centile but &lt; 99.9th no mutations detected</t>
  </si>
  <si>
    <t>Number with first IRT ≥ 99.9th centile, no mutations detected and second sample IRT &lt; cut-off 2</t>
  </si>
  <si>
    <t>Number with first IRT  ≥ 99.5th centile and two mutations detected</t>
  </si>
  <si>
    <t>Number with first IRT  ≥ 99.5th centile and two mutations detected on the four mutation panel</t>
  </si>
  <si>
    <t>Number with late first sample (&gt; 8 weeks), sample unavoidably analysed, raised IRT (≥ cut-off 2) – sent for mutation analysis</t>
  </si>
  <si>
    <t>Number with second sample collected &gt; 8 weeks (first sample high IRT with no or one mutation)</t>
  </si>
  <si>
    <t>Previously reported ‘CF not suspected’ based on normal IRT, second sample inadvertently collected and unavoidably analysed, raised IRT with no, one or more mutations</t>
  </si>
  <si>
    <t>Number with first IRT  ≥ 99.5th centile and one mutation found and second sample IRT &lt; cut-off 2</t>
  </si>
  <si>
    <t>Number with clinical diagnosis before screening (FH, meconium Ileus, antenatal diagnosis etc)</t>
  </si>
  <si>
    <t>Explanation of number with clinical diagnosis before screening</t>
  </si>
  <si>
    <t>Number of first samples collected &gt; eight weeks of age (no sample, not tested or result unreliable)</t>
  </si>
  <si>
    <t>Number of second samples collected &gt; eight weeks of age (no sample, not tested or result unreliable)</t>
  </si>
  <si>
    <t>Number of first samples &gt; eight weeks due to 'movers in'</t>
  </si>
  <si>
    <t>Number of parental declines for CF only - first sample</t>
  </si>
  <si>
    <t>Number of parental declines for CF only - second sample</t>
  </si>
  <si>
    <t>Number of tests not completed because baby died</t>
  </si>
  <si>
    <t>Number of tests not completed - lost to follow up</t>
  </si>
  <si>
    <t>Explanation of number of tests not completed for other reasons</t>
  </si>
  <si>
    <t>Total number of presumptive positive babies-first IRT ≥ 99.9th centile, no mutations detected and second IRT ≥ cut-off 2</t>
  </si>
  <si>
    <t>CF_Outcome</t>
  </si>
  <si>
    <t>Detail mutation 1 (this relates to the screening mutation panel)</t>
  </si>
  <si>
    <t>Detail mutation 2 (this relates to the screening mutation panel)</t>
  </si>
  <si>
    <t>Age (in days) of baby at repeat/second screening sample</t>
  </si>
  <si>
    <t>Sweat_Test_Result</t>
  </si>
  <si>
    <t>Positive</t>
  </si>
  <si>
    <t>Negative</t>
  </si>
  <si>
    <t>Equivocal</t>
  </si>
  <si>
    <t>CF_Confirmed</t>
  </si>
  <si>
    <t>CF Confirmed</t>
  </si>
  <si>
    <t>CF Excluded</t>
  </si>
  <si>
    <t>Has the family requested genetic counselling?</t>
  </si>
  <si>
    <t>Has the family received the carrier leaflet?</t>
  </si>
  <si>
    <t>Please complete the form below, entering summary data as appropriate.</t>
  </si>
  <si>
    <t>Total CF presumptive positive babies - two CF mutations</t>
  </si>
  <si>
    <t>Total CF presumptive positive babies - one mutation IRT≥ cut-off 2</t>
  </si>
  <si>
    <t>Total CF Carrier</t>
  </si>
  <si>
    <t>Age (in days) of baby when the baby was referred to the CF team</t>
  </si>
  <si>
    <t>Age (in days) of baby at first assessment by CF team</t>
  </si>
  <si>
    <t>Did the baby have a sweat test?</t>
  </si>
  <si>
    <t>Result of sweat test</t>
  </si>
  <si>
    <t>Did the baby have further DNA studies?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</si>
  <si>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</si>
  <si>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</si>
  <si>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</si>
  <si>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</si>
  <si>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</si>
  <si>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</si>
  <si>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</si>
  <si>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</si>
  <si>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</si>
  <si>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</si>
  <si>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W</t>
  </si>
  <si>
    <t>X</t>
  </si>
  <si>
    <t>Y</t>
  </si>
  <si>
    <t>Z</t>
  </si>
  <si>
    <t>AA</t>
  </si>
  <si>
    <t>Ab</t>
  </si>
  <si>
    <t>AC</t>
  </si>
  <si>
    <t>Total Samples</t>
  </si>
  <si>
    <t>Validation Checks</t>
  </si>
  <si>
    <t>Total "No"</t>
  </si>
  <si>
    <t>Total "Yes"</t>
  </si>
  <si>
    <t>1) Yes + No = Total Samples?</t>
  </si>
  <si>
    <t>4) DNA Analysis 29-31
 = 1CF Mutation + 2 CF Mutation</t>
  </si>
  <si>
    <t>2) All CF mutations
 = Total of IRT &gt;= cut off 1</t>
  </si>
  <si>
    <t>3) IRT Yes+ No
= Total No CF Mutations detected</t>
  </si>
  <si>
    <t>6) DNA Analysis 29-31
 = 1CF Mutation + 2 CF Mutation</t>
  </si>
  <si>
    <t>7) IRT cut off test
 = IRT &gt;= 99th Centile</t>
  </si>
  <si>
    <t>Number with first IRT  ≥ 99.5th centile, one mutation and second sample IRT ≥ cut-off 2</t>
  </si>
  <si>
    <t>Number with first IRT  ≥ 99.9th centile, no mutations detected and second sample IRT ≥ cut-off 2</t>
  </si>
  <si>
    <t>Previously reported ‘CF not suspected’ based on raised IRT (≥ cut-off 1), no mutations detected, second sample raised IRT (≥ cut-off 2).</t>
  </si>
  <si>
    <t>Number with first IRT ≥ 99.5th centile and two mutations detected, with the second mutation detected on the extended mutation panel</t>
  </si>
  <si>
    <t>FS</t>
  </si>
  <si>
    <t>FSC</t>
  </si>
  <si>
    <t>FS-Other</t>
  </si>
  <si>
    <t>FE</t>
  </si>
  <si>
    <t>F-only</t>
  </si>
  <si>
    <t>Other (Please state)</t>
  </si>
  <si>
    <t>Don't Know</t>
  </si>
  <si>
    <t>Yes - Recorded on blood spot card</t>
  </si>
  <si>
    <t>Yes - Antenatal alert form</t>
  </si>
  <si>
    <t>Yes - Other</t>
  </si>
  <si>
    <t>Not informed/not received</t>
  </si>
  <si>
    <t>Total number of CHT screen positives</t>
  </si>
  <si>
    <t>Please complete the form below, entering the data broken down by individual cases.</t>
  </si>
  <si>
    <t>Total CF - Late 1st sample</t>
  </si>
  <si>
    <t>Total CF - Late abs. 2nd sample</t>
  </si>
  <si>
    <t>Total CF - Previously not suspected</t>
  </si>
  <si>
    <t>CF - 0 Mutations</t>
  </si>
  <si>
    <t>CF - 1 Mutation</t>
  </si>
  <si>
    <t>CF - 2 Mutations</t>
  </si>
  <si>
    <t>CF - Late 1st sample</t>
  </si>
  <si>
    <t>CF - Late abs. 2nd sample</t>
  </si>
  <si>
    <t>CF - Previously not suspected</t>
  </si>
  <si>
    <t>SCT_Notified_in_Advance</t>
  </si>
  <si>
    <t>Yes_No_DK</t>
  </si>
  <si>
    <t>SCT_Screening_Result</t>
  </si>
  <si>
    <t>Yes_No_NR</t>
  </si>
  <si>
    <t>Comments: Please enter any comments related to the data above in this box.</t>
  </si>
  <si>
    <t>CF - Number ≥ 99.5th centile sent for mutation analysis</t>
  </si>
  <si>
    <t>Cf  tests not completed Comments</t>
  </si>
  <si>
    <t>CF Screening Category</t>
  </si>
  <si>
    <t>Age (days) of baby at receipt of routine sample in laboratory</t>
  </si>
  <si>
    <t>File Name:</t>
  </si>
  <si>
    <t>Version Number</t>
  </si>
  <si>
    <t>Laboratory_Name</t>
  </si>
  <si>
    <t>Thyroid dysgenesis on the basis of scan (agenesis or ectopy)</t>
  </si>
  <si>
    <t>Triplicate mean of screening phenylalanine (µmol/L)</t>
  </si>
  <si>
    <t>Duplicate mean of screening tyrosine (µmol/L)</t>
  </si>
  <si>
    <t>Triplicate mean of screen C8 results (µmol/L)</t>
  </si>
  <si>
    <t>Alloisoleucine in screening sample (µmol/L)</t>
  </si>
  <si>
    <t>Triplicate mean of screening C5-Carnitine (µmol/L)</t>
  </si>
  <si>
    <t>Triplicate mean of screening C5-DC-Carnitine (µmol/L)</t>
  </si>
  <si>
    <t>Triplicate mean of screening methionine (µmol/L)</t>
  </si>
  <si>
    <t>Bloodspot total homocysteine (µmol/L)</t>
  </si>
  <si>
    <t>Triplicate mean of screening leucine (µmol/L)</t>
  </si>
  <si>
    <t>Age at referral (days)</t>
  </si>
  <si>
    <t>Age at first Appointment (days)</t>
  </si>
  <si>
    <t>Mean 1st IRT (ng/ml)</t>
  </si>
  <si>
    <t>Mean 2nd IRT (ng/ml)</t>
  </si>
  <si>
    <t>CF Screen Positive, Inconclusive Diagnosis (SPID)</t>
  </si>
  <si>
    <t>Was CF confirmed?</t>
  </si>
  <si>
    <t>Yes_No_NK_Planned</t>
  </si>
  <si>
    <t>Planned</t>
  </si>
  <si>
    <t>Yes - Pre Natal Diagnosis (PND) result</t>
  </si>
  <si>
    <t>5)2CF Mutation + 2 CF Mutation</t>
  </si>
  <si>
    <t xml:space="preserve">Follow-up plasma C5-DC and acylcarnitine results </t>
  </si>
  <si>
    <t>Gestational age at birth (Days)
Use the calculator above to convert weeks/days into days</t>
  </si>
  <si>
    <t>Significant diseases</t>
  </si>
  <si>
    <t>Non-significant diseases</t>
  </si>
  <si>
    <t>Carriers</t>
  </si>
  <si>
    <t xml:space="preserve"> Total Screened</t>
  </si>
  <si>
    <t>Maternity unit</t>
  </si>
  <si>
    <t>F Only</t>
  </si>
  <si>
    <t>FC</t>
  </si>
  <si>
    <t>FD</t>
  </si>
  <si>
    <t xml:space="preserve">Others </t>
  </si>
  <si>
    <t>FAS</t>
  </si>
  <si>
    <t>FAC</t>
  </si>
  <si>
    <t>FAD</t>
  </si>
  <si>
    <t>FAE</t>
  </si>
  <si>
    <t>Other</t>
  </si>
  <si>
    <t>Transfused</t>
  </si>
  <si>
    <t>Declined</t>
  </si>
  <si>
    <t>Normal+abnormal</t>
  </si>
  <si>
    <t>Instructions for completing the SCD tabs</t>
  </si>
  <si>
    <t>Transfused:</t>
  </si>
  <si>
    <t>This is the total number of babies where post-transfusion samples had to be sent for DNA analysis as no pre-transfusion sample was taken.</t>
  </si>
  <si>
    <t>Declined:</t>
  </si>
  <si>
    <t>This is the total number of babies for whom SCD newborn blood spot screening was declined.</t>
  </si>
  <si>
    <t xml:space="preserve"> </t>
  </si>
  <si>
    <t>Normal + abnormal:</t>
  </si>
  <si>
    <t>This is the total number of babies tested for SCD i.e. the total number of babies with normal results plus the total number of babies with abnormal results</t>
  </si>
  <si>
    <t>Totals</t>
  </si>
  <si>
    <t>Grand Total</t>
  </si>
  <si>
    <t>Validation Checks:</t>
  </si>
  <si>
    <t>Each column total should match corresponding column in SCD by Ethnic Origin</t>
  </si>
  <si>
    <t>Ethnic origin</t>
  </si>
  <si>
    <t xml:space="preserve">                   Carriers</t>
  </si>
  <si>
    <t>Others</t>
  </si>
  <si>
    <t>Each column total should match corresponding column in SCD by Unit</t>
  </si>
  <si>
    <t>First sample positive result (TSH&gt;20)</t>
  </si>
  <si>
    <t>First and repeat samples borderline result (TSH 8-20)</t>
  </si>
  <si>
    <t xml:space="preserve">First sample borderline (TSH 8-20); repeat sample positive (TSH &gt; 20) </t>
  </si>
  <si>
    <t>Positive preterm repeat @ 28 days/discharge (TSH&gt;20)</t>
  </si>
  <si>
    <t>Borderline preterm repeat @ 28 days/discharge (TSH 8-20); further repeat borderline (TSH 8-20)</t>
  </si>
  <si>
    <t>Borderline preterm repeat @ 28 days/discharge (TSH 8-20); further repeat positive (TSH&gt;20)</t>
  </si>
  <si>
    <t>From other blood spot sample (please explain in comments box)</t>
  </si>
  <si>
    <t>Diagnosis before screening
Number with clinical diagnosis before screening (FH, meconium Ileus, antenatal diagnosis etc)</t>
  </si>
  <si>
    <t>Age (in days) of baby at sweat test</t>
  </si>
  <si>
    <t>Other disorder 
(Please complete if GA1 outcome is 'Other disorder')</t>
  </si>
  <si>
    <t>Other disorder 
(Please complete if HCU outcome is 'Other disorder')</t>
  </si>
  <si>
    <t>Other disorder 
(Please complete if MSUD outcome is 'Other disorder')</t>
  </si>
  <si>
    <t>Age (in days) of baby at sweat test result available on the laboratory system (if available)</t>
  </si>
  <si>
    <t xml:space="preserve">Clinical Diagnosis </t>
  </si>
  <si>
    <t>Yes - Family history/ affected sibling</t>
  </si>
  <si>
    <t xml:space="preserve">Yes - Other </t>
  </si>
  <si>
    <t>Meconium Ileus</t>
  </si>
  <si>
    <t>Clinical diagnosis before routine screening? (e.g. affected sibling, family history) Please use comments column for further information if necessary</t>
  </si>
  <si>
    <t>2022/23</t>
  </si>
  <si>
    <t>Reported as an serious incident?</t>
  </si>
  <si>
    <t>england.screeningdata@nhs.net</t>
  </si>
  <si>
    <t>CHT suspected category</t>
  </si>
  <si>
    <t>2023-24</t>
  </si>
  <si>
    <t>2023/24</t>
  </si>
  <si>
    <t>• Please base all data by sample received in the laboratory in the fiscal year (not babies born within the fiscal year).</t>
  </si>
  <si>
    <t>Reporting period</t>
  </si>
  <si>
    <t>Laboratory
(select from list)</t>
  </si>
  <si>
    <t>PKU screen positives, 
with clinical referral initiated within 4 working days of sample receipt</t>
  </si>
  <si>
    <t>Age (days) at routine blood spot test</t>
  </si>
  <si>
    <t>Was there a clinical diagnosis before routine screening?
Please use comments box for further information if necessary</t>
  </si>
  <si>
    <t>Tyrosine (µmol/L) of diagnostic sample</t>
  </si>
  <si>
    <r>
      <rPr>
        <b/>
        <sz val="11"/>
        <color theme="1"/>
        <rFont val="Arial"/>
        <family val="2"/>
      </rPr>
      <t xml:space="preserve">Gestational age at birth in days calculator: </t>
    </r>
    <r>
      <rPr>
        <sz val="11"/>
        <color theme="1"/>
        <rFont val="Arial"/>
        <family val="2"/>
      </rPr>
      <t xml:space="preserve">
Enter number of weeks and days, number of days will be calculated automatically</t>
    </r>
  </si>
  <si>
    <t>Comments
Please account for any results where babies were seen late, movers in etc.</t>
  </si>
  <si>
    <t>PKU screen positives,
with clinical referral initiated within 3 working days of sample receipt</t>
  </si>
  <si>
    <t>PKU - Phenylketonuria</t>
  </si>
  <si>
    <r>
      <t xml:space="preserve">Gestational age at birth (days)
</t>
    </r>
    <r>
      <rPr>
        <i/>
        <sz val="11"/>
        <color rgb="FFDA291C"/>
        <rFont val="Arial"/>
        <family val="2"/>
      </rPr>
      <t>Use the calculator above to convert weeks/days into days</t>
    </r>
  </si>
  <si>
    <t>Phe (µmol/L) of diagnosic sample</t>
  </si>
  <si>
    <t>Reported as serious incident?</t>
  </si>
  <si>
    <t>PKU screen positives, 
including those diagnosed before routine screening</t>
  </si>
  <si>
    <t xml:space="preserve">MCADD - Medium-Chain acyl-CoA Dehydrogenase Deficiency </t>
  </si>
  <si>
    <t>MCADD screen positives (including those diagnosed before routine screening)</t>
  </si>
  <si>
    <t>Babies tested for MCADD (exclude repeat tests)</t>
  </si>
  <si>
    <t>MCADD screen positives with clinical referral initiated within 4 working days of sample receipt</t>
  </si>
  <si>
    <t>MCADD screen positives with clinical referral initiated within 3 working days of sample receipt</t>
  </si>
  <si>
    <t>Age (days) at receipt of routine sample in laboratory</t>
  </si>
  <si>
    <t>Age (days) at time of initial clinical referral</t>
  </si>
  <si>
    <t>Age (days) at first appointment with the designated clinician</t>
  </si>
  <si>
    <t>Age (days) at diagnostic bloodspot (acylcarnitine/DNA) sample collection</t>
  </si>
  <si>
    <t>Age (days) when diagnostic bloodspot (acylcarnitine/DNA) sample was received</t>
  </si>
  <si>
    <t>Age (days) when blood spot acylcarnitine result was reported</t>
  </si>
  <si>
    <t>Age (days) at diagnostic plasma sample collection</t>
  </si>
  <si>
    <t>Age (days) when diagnostic plasma sample was received</t>
  </si>
  <si>
    <t>Age (days) when plasma accrn result was reported</t>
  </si>
  <si>
    <t>Age (days) at diagnostic urine sample collection</t>
  </si>
  <si>
    <t>Age (days) when diagnostic urine sample was received</t>
  </si>
  <si>
    <t>Age (days) when organic acid result was reported</t>
  </si>
  <si>
    <t>Quantative urinary hexanoylglycine result if measured</t>
  </si>
  <si>
    <t>Other disorder 
(please complete if MCADD outcome is 'Other disorder')</t>
  </si>
  <si>
    <t>IVA - Isovaleric acidaemia</t>
  </si>
  <si>
    <t>Babies tested for IVA (exclude repeat tests)</t>
  </si>
  <si>
    <t>IVA screen positives (including those diagnosed before routine screening)</t>
  </si>
  <si>
    <t>IVA screen positives with clinical referral initiated within 4 working days of sample receipt</t>
  </si>
  <si>
    <t>IVA screen positives with clinical referral initiated within 3 working days of sample receipt</t>
  </si>
  <si>
    <t>Laboratory (automatically completed from PKU return)</t>
  </si>
  <si>
    <t>If other, please specify (automatically completed from PKU return)</t>
  </si>
  <si>
    <t>If other, please specify</t>
  </si>
  <si>
    <t>Age (days) when DNA report was issued</t>
  </si>
  <si>
    <t>Other disorder
(Please complete if IVA outcome is 'Other disorder')</t>
  </si>
  <si>
    <t>Age (days) treatment started, if appropriate</t>
  </si>
  <si>
    <t>Sweat chloride/sodium result</t>
  </si>
  <si>
    <r>
      <t xml:space="preserve">Please report all results from those babies where the sample was </t>
    </r>
    <r>
      <rPr>
        <i/>
        <sz val="11"/>
        <rFont val="Arial"/>
        <family val="2"/>
      </rPr>
      <t>received</t>
    </r>
    <r>
      <rPr>
        <sz val="11"/>
        <rFont val="Arial"/>
        <family val="2"/>
      </rPr>
      <t xml:space="preserve"> into the laboratory in the fiscal year.</t>
    </r>
  </si>
  <si>
    <r>
      <t xml:space="preserve">Please report the number of babies in each category i.e. the total 'Normal + abnormal' should be the total number of </t>
    </r>
    <r>
      <rPr>
        <i/>
        <sz val="11"/>
        <rFont val="Arial"/>
        <family val="2"/>
      </rPr>
      <t>babies</t>
    </r>
    <r>
      <rPr>
        <sz val="11"/>
        <rFont val="Arial"/>
        <family val="2"/>
      </rPr>
      <t xml:space="preserve"> with 'Normal + abnormal' results rather than the total </t>
    </r>
    <r>
      <rPr>
        <i/>
        <sz val="11"/>
        <rFont val="Arial"/>
        <family val="2"/>
      </rPr>
      <t>samples</t>
    </r>
    <r>
      <rPr>
        <sz val="11"/>
        <rFont val="Arial"/>
        <family val="2"/>
      </rPr>
      <t xml:space="preserve"> with 'Normal + abnormal' results. If it is not possible to report in this way, please state this.</t>
    </r>
  </si>
  <si>
    <t xml:space="preserve">GA1 - Glutaric aciduria type 1 </t>
  </si>
  <si>
    <t>HCU - Homocystinuria</t>
  </si>
  <si>
    <r>
      <t xml:space="preserve">Gestational age at birth (Days)
</t>
    </r>
    <r>
      <rPr>
        <sz val="11"/>
        <color rgb="FFFF0000"/>
        <rFont val="Arial"/>
        <family val="2"/>
      </rPr>
      <t>Use the calculator above to convert weeks/days into days</t>
    </r>
  </si>
  <si>
    <r>
      <t>Gestational Age in Days calculator:</t>
    </r>
    <r>
      <rPr>
        <sz val="11"/>
        <rFont val="Arial"/>
        <family val="2"/>
      </rPr>
      <t xml:space="preserve"> 
Enter number of weeks and days, number of days will be calculated automatically</t>
    </r>
  </si>
  <si>
    <r>
      <t xml:space="preserve">Gestational age at birth (Days)
</t>
    </r>
    <r>
      <rPr>
        <i/>
        <sz val="11"/>
        <color rgb="FFFF0000"/>
        <rFont val="Arial"/>
        <family val="2"/>
      </rPr>
      <t>Use the calculator above to convert weeks/days into days</t>
    </r>
  </si>
  <si>
    <r>
      <t xml:space="preserve">Gestational Age in Days calculator: 
</t>
    </r>
    <r>
      <rPr>
        <sz val="11"/>
        <rFont val="Arial"/>
        <family val="2"/>
      </rPr>
      <t>Enter number of weeks and days, number of days will be calculated automatically</t>
    </r>
  </si>
  <si>
    <t>MSUD - Maple syrup urine disease</t>
  </si>
  <si>
    <r>
      <rPr>
        <b/>
        <sz val="11"/>
        <rFont val="Arial"/>
        <family val="2"/>
      </rPr>
      <t>Gestational Age in Days calculator</t>
    </r>
    <r>
      <rPr>
        <sz val="11"/>
        <rFont val="Arial"/>
        <family val="2"/>
      </rPr>
      <t>: 
Enter number of weeks and days, number of days will be calculated automatically</t>
    </r>
  </si>
  <si>
    <r>
      <t>Age (days) of baby at first appointment with the designated clinician</t>
    </r>
    <r>
      <rPr>
        <sz val="11"/>
        <color rgb="FFFF0000"/>
        <rFont val="Arial"/>
        <family val="2"/>
      </rPr>
      <t xml:space="preserve">  (will autonatically highlight in red if over 21 days to prompt for comment in column AB)</t>
    </r>
  </si>
  <si>
    <t xml:space="preserve">CHT - Congenital hypothyroidism </t>
  </si>
  <si>
    <r>
      <t xml:space="preserve">Gestational Age in Days calculator:
</t>
    </r>
    <r>
      <rPr>
        <sz val="10"/>
        <rFont val="Arial"/>
        <family val="2"/>
      </rPr>
      <t>Enter number of weeks and days, number of days will be calculated automatically</t>
    </r>
  </si>
  <si>
    <t xml:space="preserve">Clinical diagnosis before routine screening? 
(e.g. affected sibling, family history) Please use comments column (X) for further information if necessary </t>
  </si>
  <si>
    <r>
      <rPr>
        <b/>
        <sz val="11"/>
        <color theme="1"/>
        <rFont val="Arial"/>
        <family val="2"/>
      </rPr>
      <t>(NBS1)</t>
    </r>
    <r>
      <rPr>
        <sz val="11"/>
        <color theme="1"/>
        <rFont val="Arial"/>
        <family val="2"/>
      </rPr>
      <t xml:space="preserve">
Age (days) at routine blood spot test?</t>
    </r>
  </si>
  <si>
    <r>
      <rPr>
        <b/>
        <sz val="11"/>
        <color theme="1"/>
        <rFont val="Arial"/>
        <family val="2"/>
      </rPr>
      <t>(NBS1)</t>
    </r>
    <r>
      <rPr>
        <sz val="11"/>
        <color theme="1"/>
        <rFont val="Arial"/>
        <family val="2"/>
      </rPr>
      <t xml:space="preserve">
Age (days) of baby at receipt of routine sample in laboratory</t>
    </r>
  </si>
  <si>
    <r>
      <rPr>
        <b/>
        <sz val="11"/>
        <color theme="1"/>
        <rFont val="Arial"/>
        <family val="2"/>
      </rPr>
      <t>(NBS1)</t>
    </r>
    <r>
      <rPr>
        <sz val="11"/>
        <color theme="1"/>
        <rFont val="Arial"/>
        <family val="2"/>
      </rPr>
      <t xml:space="preserve">
Routine  blood spot TSH mU/L in WB</t>
    </r>
  </si>
  <si>
    <r>
      <rPr>
        <b/>
        <sz val="11"/>
        <color theme="1"/>
        <rFont val="Arial"/>
        <family val="2"/>
      </rPr>
      <t>(NBS2)</t>
    </r>
    <r>
      <rPr>
        <sz val="11"/>
        <color theme="1"/>
        <rFont val="Arial"/>
        <family val="2"/>
      </rPr>
      <t xml:space="preserve">
Age at 2nd blood spot test when preceded by a borderline TSH?</t>
    </r>
  </si>
  <si>
    <r>
      <rPr>
        <b/>
        <sz val="11"/>
        <color theme="1"/>
        <rFont val="Arial"/>
        <family val="2"/>
      </rPr>
      <t>(NBS2)</t>
    </r>
    <r>
      <rPr>
        <sz val="11"/>
        <color theme="1"/>
        <rFont val="Arial"/>
        <family val="2"/>
      </rPr>
      <t xml:space="preserve">
2nd borderline TSH mU/L in WB)</t>
    </r>
  </si>
  <si>
    <r>
      <rPr>
        <b/>
        <sz val="11"/>
        <color theme="1"/>
        <rFont val="Arial"/>
        <family val="2"/>
      </rPr>
      <t>(NBS2)</t>
    </r>
    <r>
      <rPr>
        <sz val="11"/>
        <color theme="1"/>
        <rFont val="Arial"/>
        <family val="2"/>
      </rPr>
      <t xml:space="preserve">
2nd blood spot TSH mU/L in WB) &lt;19.9</t>
    </r>
  </si>
  <si>
    <r>
      <rPr>
        <b/>
        <sz val="11"/>
        <color theme="1"/>
        <rFont val="Arial"/>
        <family val="2"/>
      </rPr>
      <t>(NBS5)</t>
    </r>
    <r>
      <rPr>
        <sz val="11"/>
        <color theme="1"/>
        <rFont val="Arial"/>
        <family val="2"/>
      </rPr>
      <t xml:space="preserve">
Age at Additional blood spot TSH mU/L in WB</t>
    </r>
  </si>
  <si>
    <r>
      <rPr>
        <b/>
        <sz val="11"/>
        <color theme="1"/>
        <rFont val="Arial"/>
        <family val="2"/>
      </rPr>
      <t>(NBS5)</t>
    </r>
    <r>
      <rPr>
        <sz val="11"/>
        <color theme="1"/>
        <rFont val="Arial"/>
        <family val="2"/>
      </rPr>
      <t xml:space="preserve">
Additional blood spot TSH mU/L in WB</t>
    </r>
  </si>
  <si>
    <r>
      <rPr>
        <b/>
        <sz val="11"/>
        <color theme="1"/>
        <rFont val="Arial"/>
        <family val="2"/>
      </rPr>
      <t>(NBS5)</t>
    </r>
    <r>
      <rPr>
        <sz val="11"/>
        <color theme="1"/>
        <rFont val="Arial"/>
        <family val="2"/>
      </rPr>
      <t>Reason for Additional blood spot TSH mU/L in WB</t>
    </r>
  </si>
  <si>
    <t>Comments 
e.g. Down's syndrome, mum taking thyroxine</t>
  </si>
  <si>
    <r>
      <rPr>
        <b/>
        <sz val="11"/>
        <color theme="1"/>
        <rFont val="Arial"/>
        <family val="2"/>
      </rPr>
      <t>(NBS3)</t>
    </r>
    <r>
      <rPr>
        <sz val="11"/>
        <color theme="1"/>
        <rFont val="Arial"/>
        <family val="2"/>
      </rPr>
      <t xml:space="preserve">
Age at preterm repeat blood spot test</t>
    </r>
  </si>
  <si>
    <r>
      <t xml:space="preserve"> </t>
    </r>
    <r>
      <rPr>
        <b/>
        <sz val="11"/>
        <color theme="1"/>
        <rFont val="Arial"/>
        <family val="2"/>
      </rPr>
      <t>(NBS3)</t>
    </r>
    <r>
      <rPr>
        <sz val="11"/>
        <color theme="1"/>
        <rFont val="Arial"/>
        <family val="2"/>
      </rPr>
      <t xml:space="preserve">
First Preterm repeat TSH mU/L in WB</t>
    </r>
  </si>
  <si>
    <r>
      <rPr>
        <b/>
        <sz val="11"/>
        <color theme="1"/>
        <rFont val="Arial"/>
        <family val="2"/>
      </rPr>
      <t>(NBS4)</t>
    </r>
    <r>
      <rPr>
        <sz val="11"/>
        <color theme="1"/>
        <rFont val="Arial"/>
        <family val="2"/>
      </rPr>
      <t xml:space="preserve"> 
Age at Second preterm repeat following a borderline NBS3</t>
    </r>
  </si>
  <si>
    <r>
      <rPr>
        <b/>
        <sz val="11"/>
        <color theme="1"/>
        <rFont val="Arial"/>
        <family val="2"/>
      </rPr>
      <t>(NBS4)</t>
    </r>
    <r>
      <rPr>
        <sz val="11"/>
        <color theme="1"/>
        <rFont val="Arial"/>
        <family val="2"/>
      </rPr>
      <t xml:space="preserve"> 
Second preterm repeat following a borderline NBS3</t>
    </r>
  </si>
  <si>
    <r>
      <rPr>
        <b/>
        <sz val="11"/>
        <color theme="1"/>
        <rFont val="Arial"/>
        <family val="2"/>
      </rPr>
      <t>(NBS5)</t>
    </r>
    <r>
      <rPr>
        <sz val="11"/>
        <color theme="1"/>
        <rFont val="Arial"/>
        <family val="2"/>
      </rPr>
      <t xml:space="preserve"> 
Age at Additional blood spot TSH mU/L in WB</t>
    </r>
  </si>
  <si>
    <r>
      <rPr>
        <b/>
        <sz val="11"/>
        <color theme="1"/>
        <rFont val="Arial"/>
        <family val="2"/>
      </rPr>
      <t>(NBS5)</t>
    </r>
    <r>
      <rPr>
        <sz val="11"/>
        <color theme="1"/>
        <rFont val="Arial"/>
        <family val="2"/>
      </rPr>
      <t xml:space="preserve">
Reason for additional blood spot</t>
    </r>
  </si>
  <si>
    <t>Comments
e.g. Down's syndrome, mum taking thyroxine</t>
  </si>
  <si>
    <t xml:space="preserve">Clinical diagnosis before routine screening? 
(e.g. affected sibling, family history) 
Please use comments column (AA) for further information if necessary </t>
  </si>
  <si>
    <t>Please complete the form below, entering the data broken down by individual cases. If more rows are required they can be inserted.</t>
  </si>
  <si>
    <t>Total CF Carrier 
(one mutation and normal second IRT)</t>
  </si>
  <si>
    <t>Clinical diagnosis before routine screening?
(e.g. affected sibling, family history)
Please use comments column for further information if necessary</t>
  </si>
  <si>
    <t>CF Outcomes - Cystic Fibrosis</t>
  </si>
  <si>
    <t>CF Carriers - Cystic Fibrosis</t>
  </si>
  <si>
    <r>
      <t xml:space="preserve">Gestational age at birth (Days)
</t>
    </r>
    <r>
      <rPr>
        <sz val="11"/>
        <color rgb="FFFF0000"/>
        <rFont val="Arial"/>
        <family val="2"/>
      </rPr>
      <t>Use the calculator to convert weeks/days into days</t>
    </r>
  </si>
  <si>
    <r>
      <t xml:space="preserve">Detail mutations 1 </t>
    </r>
    <r>
      <rPr>
        <sz val="11"/>
        <color indexed="10"/>
        <rFont val="Arial"/>
        <family val="2"/>
      </rPr>
      <t>(this relates further DNA studies)</t>
    </r>
  </si>
  <si>
    <r>
      <t>Detail mutations 2</t>
    </r>
    <r>
      <rPr>
        <sz val="11"/>
        <color indexed="10"/>
        <rFont val="Arial"/>
        <family val="2"/>
      </rPr>
      <t xml:space="preserve"> (this relates further DNA studies)</t>
    </r>
  </si>
  <si>
    <t>Detail mutation 1 
(this relates to the screening mutation panel)</t>
  </si>
  <si>
    <t>Clinical diagnosis before routine screening?
(e.g. affected sibling, family history) 
Please use comments column for further information if necessary</t>
  </si>
  <si>
    <r>
      <t xml:space="preserve">Age (in days) of baby at first appointment with specialist counsellor/ health visitor  
</t>
    </r>
    <r>
      <rPr>
        <sz val="11"/>
        <color indexed="10"/>
        <rFont val="Arial"/>
        <family val="2"/>
      </rPr>
      <t>Enter age or NK for not known</t>
    </r>
  </si>
  <si>
    <t>Comments: 
Please use this space for explanatory text if totals don't match but are correct somehow</t>
  </si>
  <si>
    <t>SCD Prevalence by unit.
 If more rows are required, they can be inserted</t>
  </si>
  <si>
    <t>Babies tested for PKU
(exclude repeat tests)</t>
  </si>
  <si>
    <t>Ethnic code</t>
  </si>
  <si>
    <t>Calendar year of birth</t>
  </si>
  <si>
    <t>Is Phenylalanine ≥ 200  µmol/L on first sample?</t>
  </si>
  <si>
    <t>PKU outcome</t>
  </si>
  <si>
    <t>If applicable, name of other condition diagnosed.</t>
  </si>
  <si>
    <t>If other, please specify.</t>
  </si>
  <si>
    <t>Are organic acids are consistent with MCADD?</t>
  </si>
  <si>
    <t>G985 mutation analysis</t>
  </si>
  <si>
    <t>Was sample sent for EMS?</t>
  </si>
  <si>
    <t>MCADD outcome</t>
  </si>
  <si>
    <t>Clinical diagnosis before routine screening?</t>
  </si>
  <si>
    <t>Comments
(e.g explanation for babies seen late, movers in etc)</t>
  </si>
  <si>
    <t>Reported as a serious incident?</t>
  </si>
  <si>
    <t>Are organic acids consistent with IVA?</t>
  </si>
  <si>
    <t>Quantative urinary IVG result,
if measured</t>
  </si>
  <si>
    <t>941C&gt;T mutation detected?</t>
  </si>
  <si>
    <t>IVA outcome</t>
  </si>
  <si>
    <t>Comments
 (e.g pivaloylcarnitine contamination, explanation for late entry into care or sampling)</t>
  </si>
  <si>
    <r>
      <t xml:space="preserve">Age (days) of baby at first appointment with the designated clinician 
</t>
    </r>
    <r>
      <rPr>
        <sz val="11"/>
        <color rgb="FFFF0000"/>
        <rFont val="Arial"/>
        <family val="2"/>
      </rPr>
      <t>(will automatically highlight in red if over 21 days to prompt for comment in column AH)</t>
    </r>
  </si>
  <si>
    <t>Clinical diagnosis before routine screening? 
(e.g. affected sibling, family history)
Please use comments column for further information if necessary.</t>
  </si>
  <si>
    <t xml:space="preserve">• Please ensure that you complete all data fields for each case. If a box on the form cannot be completed, please enter a 0 or N/A as applicable. 
</t>
  </si>
  <si>
    <r>
      <t xml:space="preserve">• Please ensure you complete </t>
    </r>
    <r>
      <rPr>
        <u/>
        <sz val="11"/>
        <rFont val="Arial"/>
        <family val="2"/>
      </rPr>
      <t>all</t>
    </r>
    <r>
      <rPr>
        <sz val="11"/>
        <rFont val="Arial"/>
        <family val="2"/>
      </rPr>
      <t xml:space="preserve"> data fields. There should be no questions left blank.  </t>
    </r>
  </si>
  <si>
    <t>• Please select the laboratory name on the instructions sheet and PKU sheet. This will pre-populate the other sheets.</t>
  </si>
  <si>
    <r>
      <t>• If you are not able to give a figure, for example if certain data is held in another department and you do not have access to it, please state this in the</t>
    </r>
    <r>
      <rPr>
        <u/>
        <sz val="11"/>
        <rFont val="Arial"/>
        <family val="2"/>
      </rPr>
      <t xml:space="preserve"> comments box</t>
    </r>
    <r>
      <rPr>
        <sz val="11"/>
        <rFont val="Arial"/>
        <family val="2"/>
      </rPr>
      <t xml:space="preserve"> on each sheet.</t>
    </r>
  </si>
  <si>
    <r>
      <t xml:space="preserve">• If any figures have been obtained from another source, please indicate this in the </t>
    </r>
    <r>
      <rPr>
        <u/>
        <sz val="11"/>
        <rFont val="Arial"/>
        <family val="2"/>
      </rPr>
      <t>comments box</t>
    </r>
    <r>
      <rPr>
        <sz val="11"/>
        <rFont val="Arial"/>
        <family val="2"/>
      </rPr>
      <t xml:space="preserve"> on each sheet.</t>
    </r>
  </si>
  <si>
    <t>CF Summary Data - Cystic Fibrosis</t>
  </si>
  <si>
    <r>
      <t xml:space="preserve">Number </t>
    </r>
    <r>
      <rPr>
        <sz val="10"/>
        <rFont val="Calibri"/>
        <family val="2"/>
      </rPr>
      <t xml:space="preserve">≥ </t>
    </r>
    <r>
      <rPr>
        <sz val="10"/>
        <rFont val="Arial"/>
        <family val="2"/>
      </rPr>
      <t>99.5th centile sent for mutation analysis</t>
    </r>
  </si>
  <si>
    <t>CHT Term - Congenital hypothryoidism</t>
  </si>
  <si>
    <t>CHT Prem - Congenital hypothryoidism</t>
  </si>
  <si>
    <t>Once complete the return should be added as an attachment and returned to the email address below.</t>
  </si>
  <si>
    <t>Please return by 31st July 2024</t>
  </si>
  <si>
    <t>Please use the laboratory name and return name in the email title.</t>
  </si>
  <si>
    <t>1 April 2023 to 31 March 2024</t>
  </si>
  <si>
    <t>Condition Specific Data Return</t>
  </si>
  <si>
    <t>All data from 1st April  - 31st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</si>
</sst>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7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theme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rgb="FFFF0000"/>
      <name val="Arial"/>
      <family val="2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Arial"/>
      <family val="2"/>
    </font>
    <font>
      <u/>
      <sz val="1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i/>
      <u/>
      <sz val="11"/>
      <name val="Arial"/>
      <family val="2"/>
    </font>
    <font>
      <i/>
      <sz val="11"/>
      <color rgb="FFDA291C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i/>
      <sz val="11"/>
      <name val="Arial"/>
      <family val="2"/>
    </font>
    <font>
      <sz val="11"/>
      <color indexed="10"/>
      <name val="MS Sans Serif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sz val="11"/>
      <color theme="0"/>
      <name val="Arial"/>
      <family val="2"/>
    </font>
    <font>
      <sz val="11"/>
      <color indexed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FFFF99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76">
    <xf numFmtId="0" fontId="0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5" fillId="0" borderId="0">
      <alignment wrapText="1"/>
    </xf>
    <xf numFmtId="0" fontId="4" fillId="0" borderId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8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14" fillId="0" borderId="0" applyNumberFormat="0" applyFill="0" applyBorder="0" applyAlignment="0" applyProtection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" borderId="33" applyNumberFormat="0" applyFont="0" applyAlignment="0" applyProtection="0"/>
    <xf numFmtId="0" fontId="4" fillId="5" borderId="33" applyNumberFormat="0" applyFont="0" applyAlignment="0" applyProtection="0"/>
    <xf numFmtId="0" fontId="4" fillId="0" borderId="0">
      <alignment wrapText="1"/>
    </xf>
    <xf numFmtId="0" fontId="3" fillId="0" borderId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6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6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3" fillId="16" borderId="0" applyNumberFormat="0" applyBorder="0" applyAlignment="0" applyProtection="0"/>
    <xf numFmtId="0" fontId="24" fillId="4" borderId="39" applyNumberFormat="0" applyAlignment="0" applyProtection="0"/>
    <xf numFmtId="0" fontId="25" fillId="17" borderId="40" applyNumberFormat="0" applyAlignment="0" applyProtection="0"/>
    <xf numFmtId="0" fontId="2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8" fillId="0" borderId="41" applyNumberFormat="0" applyFill="0" applyAlignment="0" applyProtection="0"/>
    <xf numFmtId="0" fontId="29" fillId="0" borderId="42" applyNumberFormat="0" applyFill="0" applyAlignment="0" applyProtection="0"/>
    <xf numFmtId="0" fontId="30" fillId="0" borderId="43" applyNumberFormat="0" applyFill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wrapText="1"/>
    </xf>
    <xf numFmtId="0" fontId="31" fillId="6" borderId="39" applyNumberFormat="0" applyAlignment="0" applyProtection="0"/>
    <xf numFmtId="0" fontId="32" fillId="0" borderId="44" applyNumberFormat="0" applyFill="0" applyAlignment="0" applyProtection="0"/>
    <xf numFmtId="0" fontId="33" fillId="10" borderId="0" applyNumberFormat="0" applyBorder="0" applyAlignment="0" applyProtection="0"/>
    <xf numFmtId="0" fontId="4" fillId="0" borderId="0">
      <alignment wrapText="1"/>
    </xf>
    <xf numFmtId="0" fontId="4" fillId="0" borderId="0">
      <alignment wrapText="1"/>
    </xf>
    <xf numFmtId="0" fontId="34" fillId="4" borderId="45" applyNumberFormat="0" applyAlignment="0" applyProtection="0"/>
    <xf numFmtId="0" fontId="35" fillId="0" borderId="0" applyNumberFormat="0" applyFill="0" applyBorder="0" applyAlignment="0" applyProtection="0"/>
    <xf numFmtId="0" fontId="36" fillId="0" borderId="46" applyNumberFormat="0" applyFill="0" applyAlignment="0" applyProtection="0"/>
    <xf numFmtId="0" fontId="37" fillId="0" borderId="0" applyNumberFormat="0" applyFill="0" applyBorder="0" applyAlignment="0" applyProtection="0"/>
    <xf numFmtId="164" fontId="4" fillId="0" borderId="0" applyFont="0" applyFill="0" applyBorder="0" applyAlignment="0" applyProtection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0" fontId="4" fillId="0" borderId="0">
      <alignment wrapText="1"/>
    </xf>
    <xf numFmtId="0" fontId="4" fillId="0" borderId="0">
      <alignment wrapText="1"/>
    </xf>
    <xf numFmtId="0" fontId="4" fillId="0" borderId="0">
      <alignment wrapText="1"/>
    </xf>
    <xf numFmtId="0" fontId="4" fillId="0" borderId="0"/>
    <xf numFmtId="0" fontId="4" fillId="0" borderId="0"/>
    <xf numFmtId="9" fontId="4" fillId="0" borderId="0" applyFont="0" applyFill="0" applyBorder="0" applyAlignment="0" applyProtection="0">
      <alignment wrapText="1"/>
    </xf>
    <xf numFmtId="0" fontId="4" fillId="5" borderId="33" applyNumberFormat="0" applyFont="0" applyAlignment="0" applyProtection="0"/>
    <xf numFmtId="0" fontId="4" fillId="5" borderId="33" applyNumberFormat="0" applyFon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>
      <alignment wrapText="1"/>
    </xf>
    <xf numFmtId="0" fontId="39" fillId="0" borderId="0">
      <alignment wrapText="1"/>
    </xf>
    <xf numFmtId="0" fontId="39" fillId="5" borderId="33" applyNumberFormat="0" applyFont="0" applyAlignment="0" applyProtection="0"/>
    <xf numFmtId="0" fontId="39" fillId="0" borderId="0"/>
    <xf numFmtId="0" fontId="4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4" applyNumberFormat="0" applyFill="0" applyAlignment="0" applyProtection="0"/>
    <xf numFmtId="0" fontId="46" fillId="0" borderId="65" applyNumberFormat="0" applyFill="0" applyAlignment="0" applyProtection="0"/>
    <xf numFmtId="0" fontId="47" fillId="0" borderId="66" applyNumberFormat="0" applyFill="0" applyAlignment="0" applyProtection="0"/>
    <xf numFmtId="0" fontId="47" fillId="0" borderId="0" applyNumberFormat="0" applyFill="0" applyBorder="0" applyAlignment="0" applyProtection="0"/>
    <xf numFmtId="0" fontId="48" fillId="20" borderId="0" applyNumberFormat="0" applyBorder="0" applyAlignment="0" applyProtection="0"/>
    <xf numFmtId="0" fontId="49" fillId="21" borderId="0" applyNumberFormat="0" applyBorder="0" applyAlignment="0" applyProtection="0"/>
    <xf numFmtId="0" fontId="50" fillId="22" borderId="0" applyNumberFormat="0" applyBorder="0" applyAlignment="0" applyProtection="0"/>
    <xf numFmtId="0" fontId="51" fillId="23" borderId="67" applyNumberFormat="0" applyAlignment="0" applyProtection="0"/>
    <xf numFmtId="0" fontId="52" fillId="24" borderId="68" applyNumberFormat="0" applyAlignment="0" applyProtection="0"/>
    <xf numFmtId="0" fontId="53" fillId="24" borderId="67" applyNumberFormat="0" applyAlignment="0" applyProtection="0"/>
    <xf numFmtId="0" fontId="54" fillId="0" borderId="69" applyNumberFormat="0" applyFill="0" applyAlignment="0" applyProtection="0"/>
    <xf numFmtId="0" fontId="55" fillId="25" borderId="70" applyNumberFormat="0" applyAlignment="0" applyProtection="0"/>
    <xf numFmtId="0" fontId="56" fillId="0" borderId="0" applyNumberFormat="0" applyFill="0" applyBorder="0" applyAlignment="0" applyProtection="0"/>
    <xf numFmtId="0" fontId="3" fillId="26" borderId="71" applyNumberFormat="0" applyFont="0" applyAlignment="0" applyProtection="0"/>
    <xf numFmtId="0" fontId="57" fillId="0" borderId="0" applyNumberFormat="0" applyFill="0" applyBorder="0" applyAlignment="0" applyProtection="0"/>
    <xf numFmtId="0" fontId="1" fillId="0" borderId="72" applyNumberFormat="0" applyFill="0" applyAlignment="0" applyProtection="0"/>
    <xf numFmtId="0" fontId="58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58" fillId="50" borderId="0" applyNumberFormat="0" applyBorder="0" applyAlignment="0" applyProtection="0"/>
    <xf numFmtId="0" fontId="4" fillId="0" borderId="0">
      <alignment wrapText="1"/>
    </xf>
    <xf numFmtId="0" fontId="4" fillId="5" borderId="33" applyNumberFormat="0" applyFont="0" applyAlignment="0" applyProtection="0"/>
    <xf numFmtId="0" fontId="4" fillId="0" borderId="0">
      <alignment wrapText="1"/>
    </xf>
    <xf numFmtId="0" fontId="21" fillId="4" borderId="0" applyNumberFormat="0" applyBorder="0" applyAlignment="0" applyProtection="0"/>
    <xf numFmtId="0" fontId="3" fillId="28" borderId="0" applyNumberFormat="0" applyBorder="0" applyAlignment="0" applyProtection="0"/>
    <xf numFmtId="0" fontId="21" fillId="6" borderId="0" applyNumberFormat="0" applyBorder="0" applyAlignment="0" applyProtection="0"/>
    <xf numFmtId="0" fontId="3" fillId="32" borderId="0" applyNumberFormat="0" applyBorder="0" applyAlignment="0" applyProtection="0"/>
    <xf numFmtId="0" fontId="21" fillId="5" borderId="0" applyNumberFormat="0" applyBorder="0" applyAlignment="0" applyProtection="0"/>
    <xf numFmtId="0" fontId="3" fillId="36" borderId="0" applyNumberFormat="0" applyBorder="0" applyAlignment="0" applyProtection="0"/>
    <xf numFmtId="0" fontId="21" fillId="4" borderId="0" applyNumberFormat="0" applyBorder="0" applyAlignment="0" applyProtection="0"/>
    <xf numFmtId="0" fontId="3" fillId="40" borderId="0" applyNumberFormat="0" applyBorder="0" applyAlignment="0" applyProtection="0"/>
    <xf numFmtId="0" fontId="21" fillId="7" borderId="0" applyNumberFormat="0" applyBorder="0" applyAlignment="0" applyProtection="0"/>
    <xf numFmtId="0" fontId="3" fillId="44" borderId="0" applyNumberFormat="0" applyBorder="0" applyAlignment="0" applyProtection="0"/>
    <xf numFmtId="0" fontId="21" fillId="6" borderId="0" applyNumberFormat="0" applyBorder="0" applyAlignment="0" applyProtection="0"/>
    <xf numFmtId="0" fontId="3" fillId="48" borderId="0" applyNumberFormat="0" applyBorder="0" applyAlignment="0" applyProtection="0"/>
    <xf numFmtId="0" fontId="21" fillId="8" borderId="0" applyNumberFormat="0" applyBorder="0" applyAlignment="0" applyProtection="0"/>
    <xf numFmtId="0" fontId="3" fillId="29" borderId="0" applyNumberFormat="0" applyBorder="0" applyAlignment="0" applyProtection="0"/>
    <xf numFmtId="0" fontId="21" fillId="9" borderId="0" applyNumberFormat="0" applyBorder="0" applyAlignment="0" applyProtection="0"/>
    <xf numFmtId="0" fontId="3" fillId="33" borderId="0" applyNumberFormat="0" applyBorder="0" applyAlignment="0" applyProtection="0"/>
    <xf numFmtId="0" fontId="21" fillId="10" borderId="0" applyNumberFormat="0" applyBorder="0" applyAlignment="0" applyProtection="0"/>
    <xf numFmtId="0" fontId="3" fillId="37" borderId="0" applyNumberFormat="0" applyBorder="0" applyAlignment="0" applyProtection="0"/>
    <xf numFmtId="0" fontId="21" fillId="8" borderId="0" applyNumberFormat="0" applyBorder="0" applyAlignment="0" applyProtection="0"/>
    <xf numFmtId="0" fontId="3" fillId="41" borderId="0" applyNumberFormat="0" applyBorder="0" applyAlignment="0" applyProtection="0"/>
    <xf numFmtId="0" fontId="21" fillId="11" borderId="0" applyNumberFormat="0" applyBorder="0" applyAlignment="0" applyProtection="0"/>
    <xf numFmtId="0" fontId="3" fillId="45" borderId="0" applyNumberFormat="0" applyBorder="0" applyAlignment="0" applyProtection="0"/>
    <xf numFmtId="0" fontId="21" fillId="6" borderId="0" applyNumberFormat="0" applyBorder="0" applyAlignment="0" applyProtection="0"/>
    <xf numFmtId="0" fontId="3" fillId="49" borderId="0" applyNumberFormat="0" applyBorder="0" applyAlignment="0" applyProtection="0"/>
    <xf numFmtId="0" fontId="22" fillId="12" borderId="0" applyNumberFormat="0" applyBorder="0" applyAlignment="0" applyProtection="0"/>
    <xf numFmtId="0" fontId="58" fillId="30" borderId="0" applyNumberFormat="0" applyBorder="0" applyAlignment="0" applyProtection="0"/>
    <xf numFmtId="0" fontId="22" fillId="9" borderId="0" applyNumberFormat="0" applyBorder="0" applyAlignment="0" applyProtection="0"/>
    <xf numFmtId="0" fontId="58" fillId="34" borderId="0" applyNumberFormat="0" applyBorder="0" applyAlignment="0" applyProtection="0"/>
    <xf numFmtId="0" fontId="22" fillId="10" borderId="0" applyNumberFormat="0" applyBorder="0" applyAlignment="0" applyProtection="0"/>
    <xf numFmtId="0" fontId="58" fillId="38" borderId="0" applyNumberFormat="0" applyBorder="0" applyAlignment="0" applyProtection="0"/>
    <xf numFmtId="0" fontId="22" fillId="8" borderId="0" applyNumberFormat="0" applyBorder="0" applyAlignment="0" applyProtection="0"/>
    <xf numFmtId="0" fontId="58" fillId="42" borderId="0" applyNumberFormat="0" applyBorder="0" applyAlignment="0" applyProtection="0"/>
    <xf numFmtId="0" fontId="22" fillId="12" borderId="0" applyNumberFormat="0" applyBorder="0" applyAlignment="0" applyProtection="0"/>
    <xf numFmtId="0" fontId="58" fillId="46" borderId="0" applyNumberFormat="0" applyBorder="0" applyAlignment="0" applyProtection="0"/>
    <xf numFmtId="0" fontId="22" fillId="6" borderId="0" applyNumberFormat="0" applyBorder="0" applyAlignment="0" applyProtection="0"/>
    <xf numFmtId="0" fontId="58" fillId="50" borderId="0" applyNumberFormat="0" applyBorder="0" applyAlignment="0" applyProtection="0"/>
    <xf numFmtId="0" fontId="22" fillId="12" borderId="0" applyNumberFormat="0" applyBorder="0" applyAlignment="0" applyProtection="0"/>
    <xf numFmtId="0" fontId="58" fillId="27" borderId="0" applyNumberFormat="0" applyBorder="0" applyAlignment="0" applyProtection="0"/>
    <xf numFmtId="0" fontId="22" fillId="13" borderId="0" applyNumberFormat="0" applyBorder="0" applyAlignment="0" applyProtection="0"/>
    <xf numFmtId="0" fontId="58" fillId="31" borderId="0" applyNumberFormat="0" applyBorder="0" applyAlignment="0" applyProtection="0"/>
    <xf numFmtId="0" fontId="22" fillId="13" borderId="0" applyNumberFormat="0" applyBorder="0" applyAlignment="0" applyProtection="0"/>
    <xf numFmtId="0" fontId="58" fillId="35" borderId="0" applyNumberFormat="0" applyBorder="0" applyAlignment="0" applyProtection="0"/>
    <xf numFmtId="0" fontId="22" fillId="14" borderId="0" applyNumberFormat="0" applyBorder="0" applyAlignment="0" applyProtection="0"/>
    <xf numFmtId="0" fontId="58" fillId="39" borderId="0" applyNumberFormat="0" applyBorder="0" applyAlignment="0" applyProtection="0"/>
    <xf numFmtId="0" fontId="22" fillId="12" borderId="0" applyNumberFormat="0" applyBorder="0" applyAlignment="0" applyProtection="0"/>
    <xf numFmtId="0" fontId="58" fillId="43" borderId="0" applyNumberFormat="0" applyBorder="0" applyAlignment="0" applyProtection="0"/>
    <xf numFmtId="0" fontId="22" fillId="15" borderId="0" applyNumberFormat="0" applyBorder="0" applyAlignment="0" applyProtection="0"/>
    <xf numFmtId="0" fontId="58" fillId="47" borderId="0" applyNumberFormat="0" applyBorder="0" applyAlignment="0" applyProtection="0"/>
    <xf numFmtId="0" fontId="23" fillId="16" borderId="0" applyNumberFormat="0" applyBorder="0" applyAlignment="0" applyProtection="0"/>
    <xf numFmtId="0" fontId="49" fillId="21" borderId="0" applyNumberFormat="0" applyBorder="0" applyAlignment="0" applyProtection="0"/>
    <xf numFmtId="0" fontId="24" fillId="4" borderId="39" applyNumberFormat="0" applyAlignment="0" applyProtection="0"/>
    <xf numFmtId="0" fontId="53" fillId="24" borderId="67" applyNumberFormat="0" applyAlignment="0" applyProtection="0"/>
    <xf numFmtId="0" fontId="25" fillId="17" borderId="40" applyNumberFormat="0" applyAlignment="0" applyProtection="0"/>
    <xf numFmtId="0" fontId="55" fillId="25" borderId="70" applyNumberFormat="0" applyAlignment="0" applyProtection="0"/>
    <xf numFmtId="0" fontId="2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48" fillId="20" borderId="0" applyNumberFormat="0" applyBorder="0" applyAlignment="0" applyProtection="0"/>
    <xf numFmtId="0" fontId="28" fillId="0" borderId="41" applyNumberFormat="0" applyFill="0" applyAlignment="0" applyProtection="0"/>
    <xf numFmtId="0" fontId="45" fillId="0" borderId="64" applyNumberFormat="0" applyFill="0" applyAlignment="0" applyProtection="0"/>
    <xf numFmtId="0" fontId="29" fillId="0" borderId="42" applyNumberFormat="0" applyFill="0" applyAlignment="0" applyProtection="0"/>
    <xf numFmtId="0" fontId="46" fillId="0" borderId="65" applyNumberFormat="0" applyFill="0" applyAlignment="0" applyProtection="0"/>
    <xf numFmtId="0" fontId="30" fillId="0" borderId="43" applyNumberFormat="0" applyFill="0" applyAlignment="0" applyProtection="0"/>
    <xf numFmtId="0" fontId="47" fillId="0" borderId="66" applyNumberFormat="0" applyFill="0" applyAlignment="0" applyProtection="0"/>
    <xf numFmtId="0" fontId="3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1" fillId="6" borderId="39" applyNumberFormat="0" applyAlignment="0" applyProtection="0"/>
    <xf numFmtId="0" fontId="51" fillId="23" borderId="67" applyNumberFormat="0" applyAlignment="0" applyProtection="0"/>
    <xf numFmtId="0" fontId="32" fillId="0" borderId="44" applyNumberFormat="0" applyFill="0" applyAlignment="0" applyProtection="0"/>
    <xf numFmtId="0" fontId="54" fillId="0" borderId="69" applyNumberFormat="0" applyFill="0" applyAlignment="0" applyProtection="0"/>
    <xf numFmtId="0" fontId="33" fillId="10" borderId="0" applyNumberFormat="0" applyBorder="0" applyAlignment="0" applyProtection="0"/>
    <xf numFmtId="0" fontId="50" fillId="22" borderId="0" applyNumberFormat="0" applyBorder="0" applyAlignment="0" applyProtection="0"/>
    <xf numFmtId="0" fontId="4" fillId="0" borderId="0"/>
    <xf numFmtId="0" fontId="4" fillId="5" borderId="33" applyNumberFormat="0" applyFont="0" applyAlignment="0" applyProtection="0"/>
    <xf numFmtId="0" fontId="3" fillId="26" borderId="71" applyNumberFormat="0" applyFont="0" applyAlignment="0" applyProtection="0"/>
    <xf numFmtId="0" fontId="4" fillId="5" borderId="33" applyNumberFormat="0" applyFont="0" applyAlignment="0" applyProtection="0"/>
    <xf numFmtId="0" fontId="34" fillId="4" borderId="45" applyNumberFormat="0" applyAlignment="0" applyProtection="0"/>
    <xf numFmtId="0" fontId="52" fillId="24" borderId="68" applyNumberFormat="0" applyAlignment="0" applyProtection="0"/>
    <xf numFmtId="0" fontId="3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46" applyNumberFormat="0" applyFill="0" applyAlignment="0" applyProtection="0"/>
    <xf numFmtId="0" fontId="1" fillId="0" borderId="72" applyNumberFormat="0" applyFill="0" applyAlignment="0" applyProtection="0"/>
    <xf numFmtId="0" fontId="3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" fillId="0" borderId="0">
      <alignment wrapText="1"/>
    </xf>
    <xf numFmtId="0" fontId="3" fillId="0" borderId="0"/>
    <xf numFmtId="0" fontId="4" fillId="5" borderId="33" applyNumberFormat="0" applyFont="0" applyAlignment="0" applyProtection="0"/>
    <xf numFmtId="0" fontId="3" fillId="26" borderId="71" applyNumberFormat="0" applyFont="0" applyAlignment="0" applyProtection="0"/>
    <xf numFmtId="0" fontId="4" fillId="5" borderId="33" applyNumberFormat="0" applyFont="0" applyAlignment="0" applyProtection="0"/>
    <xf numFmtId="0" fontId="4" fillId="0" borderId="0">
      <alignment wrapText="1"/>
    </xf>
    <xf numFmtId="0" fontId="61" fillId="0" borderId="0" applyNumberFormat="0" applyFill="0" applyBorder="0" applyAlignment="0" applyProtection="0"/>
  </cellStyleXfs>
  <cellXfs count="611">
    <xf numFmtId="0" fontId="0" fillId="0" borderId="0" xfId="0"/>
    <xf numFmtId="0" fontId="13" fillId="0" borderId="0" xfId="0" applyFont="1" applyAlignment="1">
      <alignment vertical="center"/>
    </xf>
    <xf numFmtId="0" fontId="11" fillId="0" borderId="24" xfId="0" applyFont="1" applyBorder="1" applyAlignment="1">
      <alignment horizontal="center"/>
    </xf>
    <xf numFmtId="0" fontId="0" fillId="0" borderId="0" xfId="0" applyAlignment="1">
      <alignment wrapText="1"/>
    </xf>
    <xf numFmtId="0" fontId="0" fillId="19" borderId="0" xfId="0" applyFill="1"/>
    <xf numFmtId="0" fontId="12" fillId="3" borderId="11" xfId="9" applyFont="1" applyFill="1" applyBorder="1" applyAlignment="1">
      <alignment horizontal="center" vertical="center" wrapText="1"/>
    </xf>
    <xf numFmtId="0" fontId="1" fillId="0" borderId="49" xfId="0" applyFont="1" applyBorder="1" applyAlignment="1">
      <alignment wrapText="1"/>
    </xf>
    <xf numFmtId="0" fontId="38" fillId="19" borderId="30" xfId="9" applyFont="1" applyFill="1" applyBorder="1" applyProtection="1">
      <alignment wrapText="1"/>
      <protection locked="0"/>
    </xf>
    <xf numFmtId="0" fontId="38" fillId="19" borderId="21" xfId="9" applyFont="1" applyFill="1" applyBorder="1" applyProtection="1">
      <alignment wrapText="1"/>
      <protection locked="0"/>
    </xf>
    <xf numFmtId="0" fontId="43" fillId="19" borderId="0" xfId="174" applyFont="1" applyFill="1">
      <alignment wrapText="1"/>
    </xf>
    <xf numFmtId="0" fontId="43" fillId="19" borderId="0" xfId="174" applyFont="1" applyFill="1" applyAlignment="1">
      <alignment horizontal="center" wrapText="1"/>
    </xf>
    <xf numFmtId="0" fontId="0" fillId="19" borderId="0" xfId="0" applyFill="1" applyProtection="1">
      <protection locked="0"/>
    </xf>
    <xf numFmtId="0" fontId="4" fillId="19" borderId="15" xfId="1" applyFill="1" applyBorder="1"/>
    <xf numFmtId="0" fontId="20" fillId="19" borderId="16" xfId="1" applyFont="1" applyFill="1" applyBorder="1" applyAlignment="1">
      <alignment vertical="center" wrapText="1"/>
    </xf>
    <xf numFmtId="0" fontId="4" fillId="19" borderId="17" xfId="1" applyFill="1" applyBorder="1"/>
    <xf numFmtId="0" fontId="10" fillId="19" borderId="4" xfId="1" applyFont="1" applyFill="1" applyBorder="1" applyAlignment="1">
      <alignment wrapText="1"/>
    </xf>
    <xf numFmtId="0" fontId="4" fillId="19" borderId="0" xfId="1" applyFill="1" applyAlignment="1">
      <alignment wrapText="1"/>
    </xf>
    <xf numFmtId="0" fontId="4" fillId="19" borderId="4" xfId="1" applyFill="1" applyBorder="1" applyAlignment="1">
      <alignment wrapText="1"/>
    </xf>
    <xf numFmtId="0" fontId="9" fillId="19" borderId="0" xfId="1" applyFont="1" applyFill="1" applyAlignment="1">
      <alignment wrapText="1"/>
    </xf>
    <xf numFmtId="0" fontId="9" fillId="19" borderId="4" xfId="1" applyFont="1" applyFill="1" applyBorder="1" applyAlignment="1">
      <alignment wrapText="1"/>
    </xf>
    <xf numFmtId="0" fontId="6" fillId="19" borderId="4" xfId="1" applyFont="1" applyFill="1" applyBorder="1" applyAlignment="1">
      <alignment vertical="center" wrapText="1"/>
    </xf>
    <xf numFmtId="0" fontId="6" fillId="19" borderId="4" xfId="1" applyFont="1" applyFill="1" applyBorder="1" applyAlignment="1">
      <alignment wrapText="1"/>
    </xf>
    <xf numFmtId="0" fontId="6" fillId="19" borderId="4" xfId="1" applyFont="1" applyFill="1" applyBorder="1" applyAlignment="1">
      <alignment horizontal="left" wrapText="1"/>
    </xf>
    <xf numFmtId="0" fontId="19" fillId="19" borderId="0" xfId="1" applyFont="1" applyFill="1" applyAlignment="1">
      <alignment horizontal="left" wrapText="1"/>
    </xf>
    <xf numFmtId="0" fontId="5" fillId="19" borderId="0" xfId="1" applyFont="1" applyFill="1" applyAlignment="1">
      <alignment horizontal="center" wrapText="1"/>
    </xf>
    <xf numFmtId="0" fontId="2" fillId="19" borderId="0" xfId="0" applyFont="1" applyFill="1" applyAlignment="1" applyProtection="1">
      <alignment horizontal="left" vertical="center" wrapText="1" indent="1"/>
      <protection locked="0"/>
    </xf>
    <xf numFmtId="0" fontId="8" fillId="19" borderId="0" xfId="1" applyFont="1" applyFill="1" applyAlignment="1">
      <alignment horizontal="center" vertical="center" wrapText="1"/>
    </xf>
    <xf numFmtId="0" fontId="5" fillId="19" borderId="0" xfId="1" applyFont="1" applyFill="1" applyAlignment="1">
      <alignment horizontal="left" wrapText="1"/>
    </xf>
    <xf numFmtId="0" fontId="6" fillId="19" borderId="0" xfId="1" applyFont="1" applyFill="1" applyAlignment="1">
      <alignment horizontal="left" wrapText="1"/>
    </xf>
    <xf numFmtId="0" fontId="6" fillId="19" borderId="0" xfId="1" applyFont="1" applyFill="1" applyAlignment="1">
      <alignment horizontal="center" wrapText="1"/>
    </xf>
    <xf numFmtId="0" fontId="0" fillId="19" borderId="0" xfId="0" applyFill="1" applyAlignment="1">
      <alignment vertical="center"/>
    </xf>
    <xf numFmtId="0" fontId="4" fillId="19" borderId="17" xfId="1" applyFill="1" applyBorder="1" applyAlignment="1">
      <alignment vertical="center"/>
    </xf>
    <xf numFmtId="0" fontId="42" fillId="19" borderId="0" xfId="240" applyFont="1" applyFill="1" applyBorder="1" applyAlignment="1" applyProtection="1">
      <alignment vertical="center"/>
    </xf>
    <xf numFmtId="0" fontId="41" fillId="19" borderId="0" xfId="240" applyFill="1" applyBorder="1" applyAlignment="1" applyProtection="1">
      <alignment vertical="center"/>
    </xf>
    <xf numFmtId="0" fontId="5" fillId="19" borderId="0" xfId="1" applyFont="1" applyFill="1" applyAlignment="1">
      <alignment horizontal="center" vertical="center" wrapText="1"/>
    </xf>
    <xf numFmtId="0" fontId="4" fillId="19" borderId="4" xfId="1" applyFill="1" applyBorder="1" applyAlignment="1">
      <alignment vertical="center" wrapText="1"/>
    </xf>
    <xf numFmtId="0" fontId="4" fillId="19" borderId="18" xfId="1" applyFill="1" applyBorder="1"/>
    <xf numFmtId="0" fontId="4" fillId="19" borderId="19" xfId="1" applyFill="1" applyBorder="1" applyAlignment="1">
      <alignment wrapText="1"/>
    </xf>
    <xf numFmtId="0" fontId="4" fillId="19" borderId="20" xfId="1" applyFill="1" applyBorder="1" applyAlignment="1">
      <alignment wrapText="1"/>
    </xf>
    <xf numFmtId="0" fontId="1" fillId="19" borderId="0" xfId="0" applyFont="1" applyFill="1" applyAlignment="1">
      <alignment vertical="center"/>
    </xf>
    <xf numFmtId="0" fontId="12" fillId="3" borderId="1" xfId="9" applyFont="1" applyFill="1" applyBorder="1" applyAlignment="1">
      <alignment horizontal="center" vertical="center" wrapText="1"/>
    </xf>
    <xf numFmtId="0" fontId="16" fillId="19" borderId="0" xfId="9" applyFont="1" applyFill="1">
      <alignment wrapText="1"/>
    </xf>
    <xf numFmtId="0" fontId="38" fillId="19" borderId="1" xfId="0" applyFont="1" applyFill="1" applyBorder="1" applyAlignment="1" applyProtection="1">
      <alignment wrapText="1"/>
      <protection locked="0"/>
    </xf>
    <xf numFmtId="0" fontId="38" fillId="19" borderId="10" xfId="0" applyFont="1" applyFill="1" applyBorder="1" applyAlignment="1" applyProtection="1">
      <alignment wrapText="1"/>
      <protection locked="0"/>
    </xf>
    <xf numFmtId="0" fontId="16" fillId="19" borderId="1" xfId="9" applyFont="1" applyFill="1" applyBorder="1">
      <alignment wrapText="1"/>
    </xf>
    <xf numFmtId="0" fontId="59" fillId="19" borderId="0" xfId="9" applyFont="1" applyFill="1">
      <alignment wrapText="1"/>
    </xf>
    <xf numFmtId="0" fontId="16" fillId="19" borderId="0" xfId="9" applyFont="1" applyFill="1" applyAlignment="1">
      <alignment horizontal="center" vertical="center" wrapText="1"/>
    </xf>
    <xf numFmtId="0" fontId="38" fillId="19" borderId="28" xfId="10" applyFont="1" applyFill="1" applyBorder="1" applyAlignment="1" applyProtection="1">
      <protection locked="0"/>
    </xf>
    <xf numFmtId="0" fontId="60" fillId="19" borderId="31" xfId="0" applyFont="1" applyFill="1" applyBorder="1" applyAlignment="1" applyProtection="1">
      <alignment horizontal="left" wrapText="1"/>
      <protection locked="0"/>
    </xf>
    <xf numFmtId="0" fontId="60" fillId="19" borderId="28" xfId="0" applyFont="1" applyFill="1" applyBorder="1" applyAlignment="1" applyProtection="1">
      <alignment horizontal="left" wrapText="1"/>
      <protection locked="0"/>
    </xf>
    <xf numFmtId="0" fontId="38" fillId="19" borderId="28" xfId="0" applyFont="1" applyFill="1" applyBorder="1" applyAlignment="1" applyProtection="1">
      <alignment wrapText="1"/>
      <protection locked="0"/>
    </xf>
    <xf numFmtId="0" fontId="38" fillId="19" borderId="31" xfId="0" applyFont="1" applyFill="1" applyBorder="1" applyAlignment="1" applyProtection="1">
      <alignment wrapText="1"/>
      <protection locked="0"/>
    </xf>
    <xf numFmtId="0" fontId="38" fillId="19" borderId="28" xfId="9" applyFont="1" applyFill="1" applyBorder="1" applyProtection="1">
      <alignment wrapText="1"/>
      <protection locked="0"/>
    </xf>
    <xf numFmtId="0" fontId="16" fillId="19" borderId="28" xfId="9" applyFont="1" applyFill="1" applyBorder="1">
      <alignment wrapText="1"/>
    </xf>
    <xf numFmtId="0" fontId="38" fillId="19" borderId="0" xfId="9" applyFont="1" applyFill="1" applyProtection="1">
      <alignment wrapText="1"/>
      <protection locked="0"/>
    </xf>
    <xf numFmtId="0" fontId="38" fillId="19" borderId="1" xfId="10" applyFont="1" applyFill="1" applyBorder="1" applyAlignment="1" applyProtection="1">
      <protection locked="0"/>
    </xf>
    <xf numFmtId="0" fontId="60" fillId="19" borderId="23" xfId="0" applyFont="1" applyFill="1" applyBorder="1" applyAlignment="1" applyProtection="1">
      <alignment horizontal="left" wrapText="1"/>
      <protection locked="0"/>
    </xf>
    <xf numFmtId="0" fontId="60" fillId="19" borderId="1" xfId="0" applyFont="1" applyFill="1" applyBorder="1" applyAlignment="1" applyProtection="1">
      <alignment horizontal="left" wrapText="1"/>
      <protection locked="0"/>
    </xf>
    <xf numFmtId="0" fontId="38" fillId="19" borderId="1" xfId="9" applyFont="1" applyFill="1" applyBorder="1" applyProtection="1">
      <alignment wrapText="1"/>
      <protection locked="0"/>
    </xf>
    <xf numFmtId="0" fontId="5" fillId="19" borderId="0" xfId="174" applyFont="1" applyFill="1" applyAlignment="1" applyProtection="1">
      <alignment vertical="center" wrapText="1"/>
      <protection locked="0"/>
    </xf>
    <xf numFmtId="0" fontId="1" fillId="0" borderId="0" xfId="0" applyFont="1"/>
    <xf numFmtId="0" fontId="3" fillId="0" borderId="0" xfId="175"/>
    <xf numFmtId="0" fontId="0" fillId="0" borderId="0" xfId="175" applyFont="1"/>
    <xf numFmtId="0" fontId="0" fillId="51" borderId="0" xfId="0" applyFill="1"/>
    <xf numFmtId="0" fontId="39" fillId="0" borderId="0" xfId="237" applyAlignment="1"/>
    <xf numFmtId="0" fontId="38" fillId="19" borderId="10" xfId="10" applyFont="1" applyFill="1" applyBorder="1" applyAlignment="1" applyProtection="1">
      <protection locked="0"/>
    </xf>
    <xf numFmtId="0" fontId="60" fillId="19" borderId="52" xfId="0" applyFont="1" applyFill="1" applyBorder="1" applyAlignment="1" applyProtection="1">
      <alignment horizontal="left" wrapText="1"/>
      <protection locked="0"/>
    </xf>
    <xf numFmtId="0" fontId="38" fillId="19" borderId="10" xfId="9" applyFont="1" applyFill="1" applyBorder="1" applyProtection="1">
      <alignment wrapText="1"/>
      <protection locked="0"/>
    </xf>
    <xf numFmtId="0" fontId="16" fillId="19" borderId="10" xfId="9" applyFont="1" applyFill="1" applyBorder="1">
      <alignment wrapText="1"/>
    </xf>
    <xf numFmtId="0" fontId="5" fillId="0" borderId="0" xfId="9" applyFont="1" applyAlignment="1">
      <alignment horizontal="center" vertical="center" wrapText="1"/>
    </xf>
    <xf numFmtId="0" fontId="5" fillId="19" borderId="17" xfId="1" applyFont="1" applyFill="1" applyBorder="1"/>
    <xf numFmtId="0" fontId="19" fillId="0" borderId="0" xfId="375" applyFont="1" applyFill="1" applyBorder="1" applyAlignment="1" applyProtection="1">
      <alignment vertical="center" wrapText="1"/>
      <protection hidden="1"/>
    </xf>
    <xf numFmtId="0" fontId="62" fillId="19" borderId="0" xfId="0" applyFont="1" applyFill="1" applyProtection="1">
      <protection hidden="1"/>
    </xf>
    <xf numFmtId="0" fontId="62" fillId="0" borderId="0" xfId="0" applyFont="1" applyProtection="1">
      <protection hidden="1"/>
    </xf>
    <xf numFmtId="0" fontId="63" fillId="0" borderId="0" xfId="0" applyFont="1" applyAlignment="1" applyProtection="1">
      <alignment vertical="center"/>
      <protection hidden="1"/>
    </xf>
    <xf numFmtId="0" fontId="12" fillId="19" borderId="0" xfId="9" applyFont="1" applyFill="1" applyAlignment="1" applyProtection="1">
      <alignment horizontal="center" vertical="center" wrapText="1"/>
      <protection locked="0"/>
    </xf>
    <xf numFmtId="0" fontId="12" fillId="19" borderId="0" xfId="9" applyFont="1" applyFill="1" applyAlignment="1">
      <alignment horizontal="center" vertical="center" wrapText="1"/>
    </xf>
    <xf numFmtId="0" fontId="19" fillId="19" borderId="0" xfId="9" applyFont="1" applyFill="1">
      <alignment wrapText="1"/>
    </xf>
    <xf numFmtId="0" fontId="12" fillId="19" borderId="0" xfId="9" applyFont="1" applyFill="1">
      <alignment wrapText="1"/>
    </xf>
    <xf numFmtId="0" fontId="19" fillId="19" borderId="0" xfId="9" applyFont="1" applyFill="1" applyAlignment="1">
      <alignment vertical="center" wrapText="1"/>
    </xf>
    <xf numFmtId="0" fontId="12" fillId="19" borderId="0" xfId="9" applyFont="1" applyFill="1" applyAlignment="1">
      <alignment vertical="center" wrapText="1"/>
    </xf>
    <xf numFmtId="0" fontId="64" fillId="19" borderId="0" xfId="9" applyFont="1" applyFill="1">
      <alignment wrapText="1"/>
    </xf>
    <xf numFmtId="0" fontId="62" fillId="19" borderId="0" xfId="0" applyFont="1" applyFill="1"/>
    <xf numFmtId="0" fontId="62" fillId="19" borderId="0" xfId="0" applyFont="1" applyFill="1" applyAlignment="1">
      <alignment vertical="center"/>
    </xf>
    <xf numFmtId="0" fontId="19" fillId="0" borderId="0" xfId="9" applyFont="1" applyAlignment="1">
      <alignment horizontal="left" vertical="center" wrapText="1"/>
    </xf>
    <xf numFmtId="0" fontId="19" fillId="19" borderId="0" xfId="9" applyFont="1" applyFill="1" applyAlignment="1">
      <alignment horizontal="left" vertical="center" wrapText="1"/>
    </xf>
    <xf numFmtId="0" fontId="19" fillId="19" borderId="1" xfId="9" applyFont="1" applyFill="1" applyBorder="1" applyProtection="1">
      <alignment wrapText="1"/>
      <protection locked="0"/>
    </xf>
    <xf numFmtId="0" fontId="19" fillId="19" borderId="1" xfId="10" applyFont="1" applyFill="1" applyBorder="1" applyAlignment="1" applyProtection="1">
      <protection locked="0"/>
    </xf>
    <xf numFmtId="0" fontId="62" fillId="19" borderId="1" xfId="0" applyFont="1" applyFill="1" applyBorder="1" applyAlignment="1" applyProtection="1">
      <alignment horizontal="left" wrapText="1"/>
      <protection locked="0"/>
    </xf>
    <xf numFmtId="0" fontId="19" fillId="19" borderId="1" xfId="0" applyFont="1" applyFill="1" applyBorder="1" applyAlignment="1" applyProtection="1">
      <alignment wrapText="1"/>
      <protection locked="0"/>
    </xf>
    <xf numFmtId="0" fontId="11" fillId="0" borderId="0" xfId="0" applyFont="1" applyAlignment="1">
      <alignment horizontal="center"/>
    </xf>
    <xf numFmtId="0" fontId="19" fillId="19" borderId="1" xfId="10" applyFont="1" applyFill="1" applyBorder="1" applyAlignment="1" applyProtection="1">
      <alignment horizontal="left"/>
      <protection locked="0"/>
    </xf>
    <xf numFmtId="0" fontId="19" fillId="19" borderId="1" xfId="9" applyFont="1" applyFill="1" applyBorder="1" applyAlignment="1" applyProtection="1">
      <alignment horizontal="left" wrapText="1"/>
      <protection locked="0"/>
    </xf>
    <xf numFmtId="0" fontId="19" fillId="19" borderId="1" xfId="0" applyFont="1" applyFill="1" applyBorder="1" applyAlignment="1" applyProtection="1">
      <alignment horizontal="left" wrapText="1"/>
      <protection locked="0"/>
    </xf>
    <xf numFmtId="0" fontId="19" fillId="19" borderId="1" xfId="9" applyFont="1" applyFill="1" applyBorder="1" applyAlignment="1" applyProtection="1">
      <alignment horizontal="left" vertical="center" wrapText="1"/>
      <protection locked="0"/>
    </xf>
    <xf numFmtId="0" fontId="19" fillId="19" borderId="1" xfId="10" applyFont="1" applyFill="1" applyBorder="1" applyAlignment="1" applyProtection="1">
      <alignment horizontal="left" vertical="center" wrapText="1"/>
      <protection locked="0"/>
    </xf>
    <xf numFmtId="0" fontId="62" fillId="19" borderId="1" xfId="0" applyFont="1" applyFill="1" applyBorder="1" applyAlignment="1" applyProtection="1">
      <alignment horizontal="left" vertical="center" wrapText="1"/>
      <protection locked="0"/>
    </xf>
    <xf numFmtId="0" fontId="19" fillId="19" borderId="1" xfId="0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19" borderId="1" xfId="9" applyFont="1" applyFill="1" applyBorder="1" applyAlignment="1">
      <alignment horizontal="left" vertical="center" wrapText="1"/>
    </xf>
    <xf numFmtId="0" fontId="19" fillId="19" borderId="0" xfId="9" applyFont="1" applyFill="1" applyAlignment="1">
      <alignment vertical="center"/>
    </xf>
    <xf numFmtId="0" fontId="62" fillId="0" borderId="0" xfId="0" applyFont="1" applyAlignment="1">
      <alignment vertical="center"/>
    </xf>
    <xf numFmtId="0" fontId="19" fillId="19" borderId="1" xfId="236" applyFont="1" applyFill="1" applyBorder="1" applyProtection="1">
      <alignment wrapText="1"/>
      <protection locked="0"/>
    </xf>
    <xf numFmtId="0" fontId="19" fillId="19" borderId="0" xfId="236" applyFont="1" applyFill="1">
      <alignment wrapText="1"/>
    </xf>
    <xf numFmtId="0" fontId="62" fillId="0" borderId="0" xfId="0" applyFont="1" applyAlignment="1">
      <alignment horizontal="left" vertical="center"/>
    </xf>
    <xf numFmtId="0" fontId="62" fillId="19" borderId="0" xfId="0" applyFont="1" applyFill="1" applyAlignment="1">
      <alignment horizontal="left" vertical="center"/>
    </xf>
    <xf numFmtId="0" fontId="62" fillId="0" borderId="0" xfId="0" applyFont="1"/>
    <xf numFmtId="0" fontId="19" fillId="0" borderId="0" xfId="9" applyFont="1" applyAlignment="1">
      <alignment horizontal="center" vertical="center" wrapText="1"/>
    </xf>
    <xf numFmtId="0" fontId="19" fillId="0" borderId="0" xfId="9" applyFont="1">
      <alignment wrapText="1"/>
    </xf>
    <xf numFmtId="0" fontId="40" fillId="0" borderId="0" xfId="0" applyFont="1" applyAlignment="1">
      <alignment horizontal="center" vertical="center"/>
    </xf>
    <xf numFmtId="0" fontId="62" fillId="0" borderId="1" xfId="0" applyFont="1" applyBorder="1"/>
    <xf numFmtId="0" fontId="19" fillId="19" borderId="0" xfId="174" applyFont="1" applyFill="1">
      <alignment wrapText="1"/>
    </xf>
    <xf numFmtId="0" fontId="3" fillId="19" borderId="0" xfId="0" applyFont="1" applyFill="1"/>
    <xf numFmtId="0" fontId="4" fillId="19" borderId="0" xfId="174" applyFill="1">
      <alignment wrapText="1"/>
    </xf>
    <xf numFmtId="0" fontId="4" fillId="19" borderId="0" xfId="174" applyFill="1" applyAlignment="1">
      <alignment horizontal="left" wrapText="1"/>
    </xf>
    <xf numFmtId="0" fontId="66" fillId="19" borderId="0" xfId="0" applyFont="1" applyFill="1"/>
    <xf numFmtId="0" fontId="66" fillId="19" borderId="15" xfId="0" applyFont="1" applyFill="1" applyBorder="1"/>
    <xf numFmtId="0" fontId="66" fillId="19" borderId="16" xfId="0" applyFont="1" applyFill="1" applyBorder="1"/>
    <xf numFmtId="0" fontId="66" fillId="19" borderId="3" xfId="0" applyFont="1" applyFill="1" applyBorder="1"/>
    <xf numFmtId="0" fontId="66" fillId="19" borderId="17" xfId="0" applyFont="1" applyFill="1" applyBorder="1"/>
    <xf numFmtId="0" fontId="66" fillId="19" borderId="4" xfId="0" applyFont="1" applyFill="1" applyBorder="1"/>
    <xf numFmtId="0" fontId="66" fillId="19" borderId="49" xfId="0" applyFont="1" applyFill="1" applyBorder="1"/>
    <xf numFmtId="0" fontId="11" fillId="19" borderId="17" xfId="0" applyFont="1" applyFill="1" applyBorder="1"/>
    <xf numFmtId="0" fontId="11" fillId="19" borderId="0" xfId="0" applyFont="1" applyFill="1"/>
    <xf numFmtId="0" fontId="11" fillId="19" borderId="4" xfId="0" applyFont="1" applyFill="1" applyBorder="1"/>
    <xf numFmtId="0" fontId="66" fillId="19" borderId="23" xfId="0" applyFont="1" applyFill="1" applyBorder="1"/>
    <xf numFmtId="0" fontId="66" fillId="19" borderId="27" xfId="0" applyFont="1" applyFill="1" applyBorder="1"/>
    <xf numFmtId="0" fontId="5" fillId="19" borderId="0" xfId="174" applyFont="1" applyFill="1" applyAlignment="1">
      <alignment vertical="center" wrapText="1"/>
    </xf>
    <xf numFmtId="0" fontId="67" fillId="19" borderId="0" xfId="0" applyFont="1" applyFill="1"/>
    <xf numFmtId="0" fontId="67" fillId="19" borderId="0" xfId="0" applyFont="1" applyFill="1" applyAlignment="1">
      <alignment horizontal="center"/>
    </xf>
    <xf numFmtId="0" fontId="68" fillId="19" borderId="1" xfId="0" applyFont="1" applyFill="1" applyBorder="1" applyAlignment="1">
      <alignment horizontal="center"/>
    </xf>
    <xf numFmtId="0" fontId="4" fillId="19" borderId="0" xfId="9" applyFont="1" applyFill="1">
      <alignment wrapText="1"/>
    </xf>
    <xf numFmtId="0" fontId="66" fillId="19" borderId="17" xfId="0" applyFont="1" applyFill="1" applyBorder="1" applyAlignment="1">
      <alignment wrapText="1"/>
    </xf>
    <xf numFmtId="0" fontId="66" fillId="19" borderId="1" xfId="0" applyFont="1" applyFill="1" applyBorder="1" applyAlignment="1">
      <alignment horizontal="center"/>
    </xf>
    <xf numFmtId="0" fontId="66" fillId="19" borderId="0" xfId="0" applyFont="1" applyFill="1" applyAlignment="1">
      <alignment wrapText="1"/>
    </xf>
    <xf numFmtId="0" fontId="66" fillId="19" borderId="4" xfId="0" applyFont="1" applyFill="1" applyBorder="1" applyAlignment="1">
      <alignment wrapText="1"/>
    </xf>
    <xf numFmtId="0" fontId="68" fillId="19" borderId="0" xfId="0" applyFont="1" applyFill="1" applyAlignment="1">
      <alignment horizontal="center"/>
    </xf>
    <xf numFmtId="0" fontId="5" fillId="19" borderId="0" xfId="174" applyFont="1" applyFill="1" applyAlignment="1"/>
    <xf numFmtId="0" fontId="66" fillId="19" borderId="0" xfId="0" applyFont="1" applyFill="1" applyAlignment="1">
      <alignment vertical="top" wrapText="1"/>
    </xf>
    <xf numFmtId="0" fontId="4" fillId="19" borderId="0" xfId="174" applyFill="1" applyAlignment="1" applyProtection="1">
      <alignment horizontal="left" vertical="top" wrapText="1" indent="1"/>
      <protection locked="0"/>
    </xf>
    <xf numFmtId="0" fontId="66" fillId="19" borderId="18" xfId="0" applyFont="1" applyFill="1" applyBorder="1"/>
    <xf numFmtId="0" fontId="66" fillId="19" borderId="19" xfId="0" applyFont="1" applyFill="1" applyBorder="1"/>
    <xf numFmtId="0" fontId="66" fillId="19" borderId="20" xfId="0" applyFont="1" applyFill="1" applyBorder="1"/>
    <xf numFmtId="0" fontId="12" fillId="19" borderId="30" xfId="9" applyFont="1" applyFill="1" applyBorder="1" applyProtection="1">
      <alignment wrapText="1"/>
      <protection locked="0"/>
    </xf>
    <xf numFmtId="0" fontId="19" fillId="19" borderId="28" xfId="10" applyFont="1" applyFill="1" applyBorder="1" applyAlignment="1" applyProtection="1">
      <protection locked="0"/>
    </xf>
    <xf numFmtId="0" fontId="62" fillId="19" borderId="28" xfId="0" applyFont="1" applyFill="1" applyBorder="1" applyAlignment="1" applyProtection="1">
      <alignment horizontal="left" wrapText="1"/>
      <protection locked="0"/>
    </xf>
    <xf numFmtId="0" fontId="19" fillId="19" borderId="28" xfId="0" applyFont="1" applyFill="1" applyBorder="1" applyAlignment="1" applyProtection="1">
      <alignment wrapText="1"/>
      <protection locked="0"/>
    </xf>
    <xf numFmtId="0" fontId="3" fillId="19" borderId="31" xfId="0" applyFont="1" applyFill="1" applyBorder="1" applyAlignment="1" applyProtection="1">
      <alignment horizontal="left" indent="1"/>
      <protection locked="0"/>
    </xf>
    <xf numFmtId="0" fontId="19" fillId="19" borderId="28" xfId="239" applyFont="1" applyFill="1" applyBorder="1" applyAlignment="1" applyProtection="1">
      <alignment vertical="top" wrapText="1"/>
      <protection locked="0"/>
    </xf>
    <xf numFmtId="0" fontId="3" fillId="19" borderId="28" xfId="0" applyFont="1" applyFill="1" applyBorder="1" applyProtection="1">
      <protection locked="0"/>
    </xf>
    <xf numFmtId="0" fontId="19" fillId="19" borderId="28" xfId="9" applyFont="1" applyFill="1" applyBorder="1" applyProtection="1">
      <alignment wrapText="1"/>
      <protection locked="0"/>
    </xf>
    <xf numFmtId="0" fontId="3" fillId="19" borderId="28" xfId="0" applyFont="1" applyFill="1" applyBorder="1" applyAlignment="1" applyProtection="1">
      <alignment wrapText="1"/>
      <protection locked="0"/>
    </xf>
    <xf numFmtId="0" fontId="12" fillId="19" borderId="21" xfId="9" applyFont="1" applyFill="1" applyBorder="1" applyProtection="1">
      <alignment wrapText="1"/>
      <protection locked="0"/>
    </xf>
    <xf numFmtId="0" fontId="3" fillId="19" borderId="23" xfId="0" applyFont="1" applyFill="1" applyBorder="1" applyAlignment="1" applyProtection="1">
      <alignment horizontal="left" indent="1"/>
      <protection locked="0"/>
    </xf>
    <xf numFmtId="0" fontId="19" fillId="19" borderId="1" xfId="239" applyFont="1" applyFill="1" applyBorder="1" applyAlignment="1" applyProtection="1">
      <alignment vertical="top" wrapText="1"/>
      <protection locked="0"/>
    </xf>
    <xf numFmtId="0" fontId="3" fillId="19" borderId="1" xfId="0" applyFont="1" applyFill="1" applyBorder="1" applyProtection="1">
      <protection locked="0"/>
    </xf>
    <xf numFmtId="0" fontId="3" fillId="19" borderId="1" xfId="0" applyFont="1" applyFill="1" applyBorder="1" applyAlignment="1" applyProtection="1">
      <alignment horizontal="left" indent="1"/>
      <protection locked="0"/>
    </xf>
    <xf numFmtId="0" fontId="12" fillId="19" borderId="9" xfId="9" applyFont="1" applyFill="1" applyBorder="1" applyProtection="1">
      <alignment wrapText="1"/>
      <protection locked="0"/>
    </xf>
    <xf numFmtId="0" fontId="19" fillId="19" borderId="10" xfId="10" applyFont="1" applyFill="1" applyBorder="1" applyAlignment="1" applyProtection="1">
      <protection locked="0"/>
    </xf>
    <xf numFmtId="0" fontId="62" fillId="19" borderId="10" xfId="0" applyFont="1" applyFill="1" applyBorder="1" applyAlignment="1" applyProtection="1">
      <alignment horizontal="left" wrapText="1"/>
      <protection locked="0"/>
    </xf>
    <xf numFmtId="0" fontId="19" fillId="19" borderId="10" xfId="0" applyFont="1" applyFill="1" applyBorder="1" applyAlignment="1" applyProtection="1">
      <alignment wrapText="1"/>
      <protection locked="0"/>
    </xf>
    <xf numFmtId="0" fontId="3" fillId="19" borderId="10" xfId="0" applyFont="1" applyFill="1" applyBorder="1" applyAlignment="1" applyProtection="1">
      <alignment horizontal="left" indent="1"/>
      <protection locked="0"/>
    </xf>
    <xf numFmtId="0" fontId="19" fillId="19" borderId="10" xfId="239" applyFont="1" applyFill="1" applyBorder="1" applyAlignment="1" applyProtection="1">
      <alignment vertical="top" wrapText="1"/>
      <protection locked="0"/>
    </xf>
    <xf numFmtId="0" fontId="3" fillId="19" borderId="10" xfId="0" applyFont="1" applyFill="1" applyBorder="1" applyProtection="1">
      <protection locked="0"/>
    </xf>
    <xf numFmtId="0" fontId="19" fillId="19" borderId="10" xfId="9" applyFont="1" applyFill="1" applyBorder="1" applyProtection="1">
      <alignment wrapText="1"/>
      <protection locked="0"/>
    </xf>
    <xf numFmtId="0" fontId="3" fillId="0" borderId="0" xfId="0" applyFont="1"/>
    <xf numFmtId="0" fontId="19" fillId="19" borderId="0" xfId="174" applyFont="1" applyFill="1" applyAlignment="1">
      <alignment horizontal="center"/>
    </xf>
    <xf numFmtId="0" fontId="19" fillId="19" borderId="9" xfId="174" applyFont="1" applyFill="1" applyBorder="1" applyAlignment="1">
      <alignment horizontal="center"/>
    </xf>
    <xf numFmtId="0" fontId="19" fillId="19" borderId="10" xfId="174" applyFont="1" applyFill="1" applyBorder="1" applyAlignment="1">
      <alignment horizontal="center"/>
    </xf>
    <xf numFmtId="0" fontId="19" fillId="19" borderId="11" xfId="174" applyFont="1" applyFill="1" applyBorder="1" applyAlignment="1">
      <alignment horizontal="center"/>
    </xf>
    <xf numFmtId="0" fontId="19" fillId="19" borderId="58" xfId="214" applyFont="1" applyFill="1" applyBorder="1" applyProtection="1">
      <alignment wrapText="1"/>
      <protection locked="0"/>
    </xf>
    <xf numFmtId="0" fontId="19" fillId="19" borderId="30" xfId="174" applyFont="1" applyFill="1" applyBorder="1" applyAlignment="1" applyProtection="1">
      <alignment horizontal="center"/>
      <protection locked="0"/>
    </xf>
    <xf numFmtId="0" fontId="19" fillId="19" borderId="28" xfId="174" applyFont="1" applyFill="1" applyBorder="1" applyAlignment="1" applyProtection="1">
      <alignment horizontal="center"/>
      <protection locked="0"/>
    </xf>
    <xf numFmtId="0" fontId="19" fillId="19" borderId="31" xfId="174" applyFont="1" applyFill="1" applyBorder="1" applyAlignment="1" applyProtection="1">
      <alignment horizontal="center"/>
      <protection locked="0"/>
    </xf>
    <xf numFmtId="0" fontId="19" fillId="19" borderId="51" xfId="174" applyFont="1" applyFill="1" applyBorder="1" applyAlignment="1" applyProtection="1">
      <alignment horizontal="center"/>
      <protection locked="0"/>
    </xf>
    <xf numFmtId="0" fontId="19" fillId="19" borderId="57" xfId="174" applyFont="1" applyFill="1" applyBorder="1" applyAlignment="1" applyProtection="1">
      <alignment horizontal="center"/>
      <protection locked="0"/>
    </xf>
    <xf numFmtId="0" fontId="19" fillId="19" borderId="30" xfId="174" quotePrefix="1" applyFont="1" applyFill="1" applyBorder="1" applyAlignment="1" applyProtection="1">
      <alignment horizontal="center"/>
      <protection locked="0"/>
    </xf>
    <xf numFmtId="0" fontId="19" fillId="19" borderId="28" xfId="174" quotePrefix="1" applyFont="1" applyFill="1" applyBorder="1" applyAlignment="1" applyProtection="1">
      <alignment horizontal="center"/>
      <protection locked="0"/>
    </xf>
    <xf numFmtId="0" fontId="19" fillId="19" borderId="51" xfId="174" quotePrefix="1" applyFont="1" applyFill="1" applyBorder="1" applyAlignment="1" applyProtection="1">
      <alignment horizontal="center"/>
      <protection locked="0"/>
    </xf>
    <xf numFmtId="0" fontId="19" fillId="19" borderId="31" xfId="174" applyFont="1" applyFill="1" applyBorder="1" applyAlignment="1" applyProtection="1">
      <alignment horizontal="left"/>
      <protection locked="0"/>
    </xf>
    <xf numFmtId="0" fontId="19" fillId="0" borderId="55" xfId="174" applyFont="1" applyBorder="1" applyProtection="1">
      <alignment wrapText="1"/>
      <protection locked="0"/>
    </xf>
    <xf numFmtId="0" fontId="19" fillId="0" borderId="0" xfId="174" applyFont="1">
      <alignment wrapText="1"/>
    </xf>
    <xf numFmtId="0" fontId="19" fillId="19" borderId="76" xfId="10" applyFont="1" applyFill="1" applyBorder="1" applyAlignment="1" applyProtection="1">
      <protection locked="0"/>
    </xf>
    <xf numFmtId="0" fontId="19" fillId="19" borderId="21" xfId="174" applyFont="1" applyFill="1" applyBorder="1" applyAlignment="1" applyProtection="1">
      <alignment horizontal="center"/>
      <protection locked="0"/>
    </xf>
    <xf numFmtId="0" fontId="19" fillId="19" borderId="1" xfId="174" applyFont="1" applyFill="1" applyBorder="1" applyAlignment="1" applyProtection="1">
      <alignment horizontal="center"/>
      <protection locked="0"/>
    </xf>
    <xf numFmtId="0" fontId="19" fillId="19" borderId="23" xfId="174" applyFont="1" applyFill="1" applyBorder="1" applyAlignment="1" applyProtection="1">
      <alignment horizontal="center"/>
      <protection locked="0"/>
    </xf>
    <xf numFmtId="0" fontId="19" fillId="19" borderId="8" xfId="174" applyFont="1" applyFill="1" applyBorder="1" applyAlignment="1" applyProtection="1">
      <alignment horizontal="center"/>
      <protection locked="0"/>
    </xf>
    <xf numFmtId="0" fontId="19" fillId="19" borderId="27" xfId="174" applyFont="1" applyFill="1" applyBorder="1" applyAlignment="1" applyProtection="1">
      <alignment horizontal="center"/>
      <protection locked="0"/>
    </xf>
    <xf numFmtId="0" fontId="19" fillId="19" borderId="21" xfId="174" quotePrefix="1" applyFont="1" applyFill="1" applyBorder="1" applyAlignment="1" applyProtection="1">
      <alignment horizontal="center"/>
      <protection locked="0"/>
    </xf>
    <xf numFmtId="0" fontId="19" fillId="19" borderId="1" xfId="174" quotePrefix="1" applyFont="1" applyFill="1" applyBorder="1" applyAlignment="1" applyProtection="1">
      <alignment horizontal="center"/>
      <protection locked="0"/>
    </xf>
    <xf numFmtId="0" fontId="19" fillId="19" borderId="8" xfId="174" quotePrefix="1" applyFont="1" applyFill="1" applyBorder="1" applyAlignment="1" applyProtection="1">
      <alignment horizontal="center"/>
      <protection locked="0"/>
    </xf>
    <xf numFmtId="0" fontId="19" fillId="19" borderId="23" xfId="174" applyFont="1" applyFill="1" applyBorder="1" applyAlignment="1" applyProtection="1">
      <alignment horizontal="left"/>
      <protection locked="0"/>
    </xf>
    <xf numFmtId="0" fontId="19" fillId="0" borderId="56" xfId="174" applyFont="1" applyBorder="1" applyProtection="1">
      <alignment wrapText="1"/>
      <protection locked="0"/>
    </xf>
    <xf numFmtId="0" fontId="19" fillId="19" borderId="23" xfId="174" quotePrefix="1" applyFont="1" applyFill="1" applyBorder="1" applyAlignment="1" applyProtection="1">
      <alignment horizontal="center"/>
      <protection locked="0"/>
    </xf>
    <xf numFmtId="0" fontId="19" fillId="19" borderId="27" xfId="174" quotePrefix="1" applyFont="1" applyFill="1" applyBorder="1" applyAlignment="1" applyProtection="1">
      <alignment horizontal="center"/>
      <protection locked="0"/>
    </xf>
    <xf numFmtId="0" fontId="19" fillId="19" borderId="76" xfId="174" applyFont="1" applyFill="1" applyBorder="1" applyProtection="1">
      <alignment wrapText="1"/>
      <protection locked="0"/>
    </xf>
    <xf numFmtId="0" fontId="19" fillId="19" borderId="1" xfId="174" applyFont="1" applyFill="1" applyBorder="1" applyProtection="1">
      <alignment wrapText="1"/>
      <protection locked="0"/>
    </xf>
    <xf numFmtId="0" fontId="19" fillId="19" borderId="23" xfId="174" applyFont="1" applyFill="1" applyBorder="1" applyProtection="1">
      <alignment wrapText="1"/>
      <protection locked="0"/>
    </xf>
    <xf numFmtId="0" fontId="19" fillId="19" borderId="76" xfId="174" quotePrefix="1" applyFont="1" applyFill="1" applyBorder="1" applyProtection="1">
      <alignment wrapText="1"/>
      <protection locked="0"/>
    </xf>
    <xf numFmtId="0" fontId="19" fillId="19" borderId="38" xfId="174" applyFont="1" applyFill="1" applyBorder="1" applyAlignment="1" applyProtection="1">
      <alignment horizontal="center"/>
      <protection locked="0"/>
    </xf>
    <xf numFmtId="0" fontId="19" fillId="19" borderId="34" xfId="174" applyFont="1" applyFill="1" applyBorder="1" applyAlignment="1" applyProtection="1">
      <alignment horizontal="center"/>
      <protection locked="0"/>
    </xf>
    <xf numFmtId="0" fontId="19" fillId="19" borderId="63" xfId="174" applyFont="1" applyFill="1" applyBorder="1" applyAlignment="1" applyProtection="1">
      <alignment horizontal="center"/>
      <protection locked="0"/>
    </xf>
    <xf numFmtId="0" fontId="19" fillId="19" borderId="37" xfId="174" applyFont="1" applyFill="1" applyBorder="1" applyAlignment="1" applyProtection="1">
      <alignment horizontal="center"/>
      <protection locked="0"/>
    </xf>
    <xf numFmtId="0" fontId="19" fillId="19" borderId="77" xfId="174" applyFont="1" applyFill="1" applyBorder="1" applyAlignment="1" applyProtection="1">
      <alignment horizontal="center"/>
      <protection locked="0"/>
    </xf>
    <xf numFmtId="0" fontId="19" fillId="19" borderId="34" xfId="174" applyFont="1" applyFill="1" applyBorder="1" applyProtection="1">
      <alignment wrapText="1"/>
      <protection locked="0"/>
    </xf>
    <xf numFmtId="0" fontId="19" fillId="19" borderId="63" xfId="174" applyFont="1" applyFill="1" applyBorder="1" applyProtection="1">
      <alignment wrapText="1"/>
      <protection locked="0"/>
    </xf>
    <xf numFmtId="0" fontId="19" fillId="0" borderId="35" xfId="174" applyFont="1" applyBorder="1" applyProtection="1">
      <alignment wrapText="1"/>
      <protection locked="0"/>
    </xf>
    <xf numFmtId="0" fontId="19" fillId="19" borderId="26" xfId="174" applyFont="1" applyFill="1" applyBorder="1" applyProtection="1">
      <alignment wrapText="1"/>
      <protection locked="0"/>
    </xf>
    <xf numFmtId="0" fontId="12" fillId="19" borderId="18" xfId="174" applyFont="1" applyFill="1" applyBorder="1" applyAlignment="1">
      <alignment horizontal="right" wrapText="1" indent="1"/>
    </xf>
    <xf numFmtId="0" fontId="19" fillId="19" borderId="12" xfId="174" applyFont="1" applyFill="1" applyBorder="1" applyAlignment="1">
      <alignment horizontal="center"/>
    </xf>
    <xf numFmtId="0" fontId="19" fillId="19" borderId="22" xfId="174" applyFont="1" applyFill="1" applyBorder="1" applyAlignment="1">
      <alignment horizontal="center"/>
    </xf>
    <xf numFmtId="0" fontId="19" fillId="19" borderId="7" xfId="174" applyFont="1" applyFill="1" applyBorder="1" applyAlignment="1">
      <alignment horizontal="center"/>
    </xf>
    <xf numFmtId="0" fontId="19" fillId="19" borderId="25" xfId="174" applyFont="1" applyFill="1" applyBorder="1" applyAlignment="1">
      <alignment horizontal="center"/>
    </xf>
    <xf numFmtId="0" fontId="19" fillId="19" borderId="29" xfId="174" applyFont="1" applyFill="1" applyBorder="1" applyAlignment="1">
      <alignment horizontal="center"/>
    </xf>
    <xf numFmtId="0" fontId="19" fillId="19" borderId="53" xfId="174" applyFont="1" applyFill="1" applyBorder="1" applyAlignment="1">
      <alignment horizontal="center"/>
    </xf>
    <xf numFmtId="0" fontId="19" fillId="19" borderId="60" xfId="174" applyFont="1" applyFill="1" applyBorder="1" applyAlignment="1">
      <alignment horizontal="center"/>
    </xf>
    <xf numFmtId="0" fontId="19" fillId="19" borderId="61" xfId="174" applyFont="1" applyFill="1" applyBorder="1" applyAlignment="1">
      <alignment horizontal="center"/>
    </xf>
    <xf numFmtId="0" fontId="19" fillId="19" borderId="62" xfId="174" applyFont="1" applyFill="1" applyBorder="1" applyAlignment="1">
      <alignment horizontal="center"/>
    </xf>
    <xf numFmtId="0" fontId="12" fillId="19" borderId="0" xfId="174" applyFont="1" applyFill="1" applyAlignment="1">
      <alignment horizontal="right" wrapText="1" indent="1"/>
    </xf>
    <xf numFmtId="0" fontId="12" fillId="19" borderId="0" xfId="174" applyFont="1" applyFill="1">
      <alignment wrapText="1"/>
    </xf>
    <xf numFmtId="0" fontId="70" fillId="19" borderId="0" xfId="174" applyFont="1" applyFill="1" applyAlignment="1">
      <alignment horizontal="center"/>
    </xf>
    <xf numFmtId="0" fontId="12" fillId="3" borderId="1" xfId="174" applyFont="1" applyFill="1" applyBorder="1" applyAlignment="1">
      <alignment horizontal="center" vertical="center" wrapText="1"/>
    </xf>
    <xf numFmtId="0" fontId="12" fillId="19" borderId="0" xfId="174" applyFont="1" applyFill="1" applyAlignment="1">
      <alignment horizontal="right"/>
    </xf>
    <xf numFmtId="0" fontId="19" fillId="0" borderId="0" xfId="174" applyFont="1" applyAlignment="1">
      <alignment horizontal="center"/>
    </xf>
    <xf numFmtId="0" fontId="19" fillId="19" borderId="11" xfId="174" applyFont="1" applyFill="1" applyBorder="1" applyAlignment="1"/>
    <xf numFmtId="0" fontId="19" fillId="19" borderId="31" xfId="174" applyFont="1" applyFill="1" applyBorder="1" applyAlignment="1">
      <alignment horizontal="left" vertical="center" wrapText="1" indent="1"/>
    </xf>
    <xf numFmtId="0" fontId="19" fillId="19" borderId="51" xfId="174" applyFont="1" applyFill="1" applyBorder="1" applyAlignment="1" applyProtection="1">
      <alignment horizontal="left"/>
      <protection locked="0"/>
    </xf>
    <xf numFmtId="0" fontId="71" fillId="19" borderId="32" xfId="174" applyFont="1" applyFill="1" applyBorder="1" applyProtection="1">
      <alignment wrapText="1"/>
      <protection locked="0"/>
    </xf>
    <xf numFmtId="0" fontId="19" fillId="19" borderId="23" xfId="174" applyFont="1" applyFill="1" applyBorder="1" applyAlignment="1">
      <alignment horizontal="left" vertical="center" wrapText="1" indent="1"/>
    </xf>
    <xf numFmtId="0" fontId="12" fillId="19" borderId="21" xfId="174" applyFont="1" applyFill="1" applyBorder="1" applyAlignment="1" applyProtection="1">
      <alignment horizontal="center"/>
      <protection locked="0"/>
    </xf>
    <xf numFmtId="0" fontId="12" fillId="19" borderId="1" xfId="174" applyFont="1" applyFill="1" applyBorder="1" applyAlignment="1" applyProtection="1">
      <alignment horizontal="center"/>
      <protection locked="0"/>
    </xf>
    <xf numFmtId="0" fontId="12" fillId="19" borderId="8" xfId="174" applyFont="1" applyFill="1" applyBorder="1" applyAlignment="1" applyProtection="1">
      <alignment horizontal="center"/>
      <protection locked="0"/>
    </xf>
    <xf numFmtId="0" fontId="12" fillId="19" borderId="23" xfId="174" applyFont="1" applyFill="1" applyBorder="1" applyAlignment="1" applyProtection="1">
      <alignment horizontal="center"/>
      <protection locked="0"/>
    </xf>
    <xf numFmtId="0" fontId="12" fillId="19" borderId="56" xfId="174" applyFont="1" applyFill="1" applyBorder="1" applyProtection="1">
      <alignment wrapText="1"/>
      <protection locked="0"/>
    </xf>
    <xf numFmtId="0" fontId="12" fillId="19" borderId="38" xfId="174" applyFont="1" applyFill="1" applyBorder="1" applyAlignment="1" applyProtection="1">
      <alignment horizontal="left"/>
      <protection locked="0"/>
    </xf>
    <xf numFmtId="0" fontId="12" fillId="19" borderId="34" xfId="174" applyFont="1" applyFill="1" applyBorder="1" applyAlignment="1" applyProtection="1">
      <alignment horizontal="center"/>
      <protection locked="0"/>
    </xf>
    <xf numFmtId="0" fontId="12" fillId="19" borderId="37" xfId="174" applyFont="1" applyFill="1" applyBorder="1" applyAlignment="1" applyProtection="1">
      <alignment horizontal="center"/>
      <protection locked="0"/>
    </xf>
    <xf numFmtId="0" fontId="12" fillId="19" borderId="38" xfId="174" applyFont="1" applyFill="1" applyBorder="1" applyAlignment="1" applyProtection="1">
      <alignment horizontal="center"/>
      <protection locked="0"/>
    </xf>
    <xf numFmtId="0" fontId="12" fillId="19" borderId="63" xfId="174" applyFont="1" applyFill="1" applyBorder="1" applyAlignment="1" applyProtection="1">
      <alignment horizontal="center"/>
      <protection locked="0"/>
    </xf>
    <xf numFmtId="0" fontId="12" fillId="19" borderId="35" xfId="174" applyFont="1" applyFill="1" applyBorder="1" applyProtection="1">
      <alignment wrapText="1"/>
      <protection locked="0"/>
    </xf>
    <xf numFmtId="0" fontId="12" fillId="19" borderId="26" xfId="174" applyFont="1" applyFill="1" applyBorder="1" applyProtection="1">
      <alignment wrapText="1"/>
      <protection locked="0"/>
    </xf>
    <xf numFmtId="0" fontId="12" fillId="19" borderId="23" xfId="174" applyFont="1" applyFill="1" applyBorder="1" applyAlignment="1">
      <alignment horizontal="left" vertical="center"/>
    </xf>
    <xf numFmtId="0" fontId="12" fillId="19" borderId="60" xfId="174" applyFont="1" applyFill="1" applyBorder="1" applyAlignment="1">
      <alignment horizontal="center"/>
    </xf>
    <xf numFmtId="0" fontId="12" fillId="19" borderId="61" xfId="174" applyFont="1" applyFill="1" applyBorder="1" applyAlignment="1">
      <alignment horizontal="center"/>
    </xf>
    <xf numFmtId="0" fontId="12" fillId="19" borderId="62" xfId="174" applyFont="1" applyFill="1" applyBorder="1" applyAlignment="1">
      <alignment horizontal="center"/>
    </xf>
    <xf numFmtId="0" fontId="12" fillId="19" borderId="0" xfId="174" applyFont="1" applyFill="1" applyAlignment="1">
      <alignment horizontal="center"/>
    </xf>
    <xf numFmtId="0" fontId="12" fillId="3" borderId="1" xfId="174" applyFont="1" applyFill="1" applyBorder="1" applyAlignment="1">
      <alignment horizontal="left" vertical="center" wrapText="1"/>
    </xf>
    <xf numFmtId="0" fontId="12" fillId="0" borderId="0" xfId="174" applyFont="1">
      <alignment wrapText="1"/>
    </xf>
    <xf numFmtId="0" fontId="12" fillId="0" borderId="0" xfId="174" applyFont="1" applyAlignment="1">
      <alignment horizontal="center"/>
    </xf>
    <xf numFmtId="0" fontId="12" fillId="0" borderId="0" xfId="174" applyFont="1" applyAlignment="1"/>
    <xf numFmtId="0" fontId="12" fillId="3" borderId="12" xfId="9" applyFont="1" applyFill="1" applyBorder="1" applyAlignment="1">
      <alignment horizontal="center" vertical="center" wrapText="1"/>
    </xf>
    <xf numFmtId="0" fontId="12" fillId="3" borderId="22" xfId="9" applyFont="1" applyFill="1" applyBorder="1" applyAlignment="1">
      <alignment horizontal="center" vertical="center" wrapText="1"/>
    </xf>
    <xf numFmtId="0" fontId="12" fillId="3" borderId="7" xfId="9" applyFont="1" applyFill="1" applyBorder="1" applyAlignment="1">
      <alignment horizontal="center" vertical="center" wrapText="1"/>
    </xf>
    <xf numFmtId="0" fontId="3" fillId="19" borderId="0" xfId="0" applyFont="1" applyFill="1" applyAlignment="1">
      <alignment vertical="center"/>
    </xf>
    <xf numFmtId="0" fontId="19" fillId="19" borderId="0" xfId="9" applyFont="1" applyFill="1" applyAlignment="1">
      <alignment horizontal="center" vertical="center" wrapText="1"/>
    </xf>
    <xf numFmtId="0" fontId="12" fillId="19" borderId="12" xfId="9" applyFont="1" applyFill="1" applyBorder="1" applyProtection="1">
      <alignment wrapText="1"/>
      <protection locked="0"/>
    </xf>
    <xf numFmtId="0" fontId="19" fillId="19" borderId="22" xfId="10" applyFont="1" applyFill="1" applyBorder="1" applyAlignment="1" applyProtection="1">
      <protection locked="0"/>
    </xf>
    <xf numFmtId="0" fontId="62" fillId="19" borderId="22" xfId="0" applyFont="1" applyFill="1" applyBorder="1" applyAlignment="1" applyProtection="1">
      <alignment horizontal="left" wrapText="1"/>
      <protection locked="0"/>
    </xf>
    <xf numFmtId="0" fontId="19" fillId="19" borderId="22" xfId="0" applyFont="1" applyFill="1" applyBorder="1" applyAlignment="1" applyProtection="1">
      <alignment wrapText="1"/>
      <protection locked="0"/>
    </xf>
    <xf numFmtId="0" fontId="19" fillId="19" borderId="14" xfId="0" applyFont="1" applyFill="1" applyBorder="1" applyAlignment="1" applyProtection="1">
      <alignment wrapText="1"/>
      <protection locked="0"/>
    </xf>
    <xf numFmtId="0" fontId="19" fillId="19" borderId="22" xfId="9" applyFont="1" applyFill="1" applyBorder="1" applyProtection="1">
      <alignment wrapText="1"/>
      <protection locked="0"/>
    </xf>
    <xf numFmtId="0" fontId="19" fillId="19" borderId="7" xfId="9" applyFont="1" applyFill="1" applyBorder="1" applyProtection="1">
      <alignment wrapText="1"/>
      <protection locked="0"/>
    </xf>
    <xf numFmtId="0" fontId="19" fillId="19" borderId="8" xfId="9" applyFont="1" applyFill="1" applyBorder="1" applyProtection="1">
      <alignment wrapText="1"/>
      <protection locked="0"/>
    </xf>
    <xf numFmtId="0" fontId="19" fillId="19" borderId="50" xfId="9" applyFont="1" applyFill="1" applyBorder="1" applyProtection="1">
      <alignment wrapText="1"/>
      <protection locked="0"/>
    </xf>
    <xf numFmtId="0" fontId="19" fillId="19" borderId="11" xfId="9" applyFont="1" applyFill="1" applyBorder="1" applyProtection="1">
      <alignment wrapText="1"/>
      <protection locked="0"/>
    </xf>
    <xf numFmtId="0" fontId="12" fillId="3" borderId="30" xfId="9" applyFont="1" applyFill="1" applyBorder="1" applyAlignment="1">
      <alignment horizontal="center" vertical="center" wrapText="1"/>
    </xf>
    <xf numFmtId="0" fontId="12" fillId="3" borderId="28" xfId="9" applyFont="1" applyFill="1" applyBorder="1" applyAlignment="1">
      <alignment horizontal="center" vertical="center" wrapText="1"/>
    </xf>
    <xf numFmtId="0" fontId="12" fillId="3" borderId="51" xfId="9" applyFont="1" applyFill="1" applyBorder="1" applyAlignment="1">
      <alignment horizontal="center" vertical="center" wrapText="1"/>
    </xf>
    <xf numFmtId="0" fontId="62" fillId="0" borderId="0" xfId="0" applyFont="1" applyAlignment="1" applyProtection="1">
      <alignment horizontal="left" wrapText="1"/>
      <protection hidden="1"/>
    </xf>
    <xf numFmtId="0" fontId="62" fillId="0" borderId="0" xfId="0" applyFont="1" applyAlignment="1" applyProtection="1">
      <alignment horizontal="left" vertical="center"/>
      <protection locked="0"/>
    </xf>
    <xf numFmtId="0" fontId="19" fillId="3" borderId="48" xfId="9" applyFont="1" applyFill="1" applyBorder="1" applyAlignment="1">
      <alignment horizontal="center" wrapText="1"/>
    </xf>
    <xf numFmtId="0" fontId="19" fillId="3" borderId="15" xfId="9" applyFont="1" applyFill="1" applyBorder="1" applyAlignment="1">
      <alignment horizontal="center" wrapText="1"/>
    </xf>
    <xf numFmtId="0" fontId="19" fillId="3" borderId="15" xfId="9" applyFont="1" applyFill="1" applyBorder="1">
      <alignment wrapText="1"/>
    </xf>
    <xf numFmtId="0" fontId="19" fillId="3" borderId="48" xfId="9" applyFont="1" applyFill="1" applyBorder="1">
      <alignment wrapText="1"/>
    </xf>
    <xf numFmtId="0" fontId="19" fillId="3" borderId="60" xfId="9" applyFont="1" applyFill="1" applyBorder="1" applyAlignment="1">
      <alignment horizontal="center" vertical="center" wrapText="1"/>
    </xf>
    <xf numFmtId="0" fontId="19" fillId="3" borderId="61" xfId="9" applyFont="1" applyFill="1" applyBorder="1" applyAlignment="1">
      <alignment horizontal="center" vertical="center" wrapText="1"/>
    </xf>
    <xf numFmtId="0" fontId="19" fillId="3" borderId="61" xfId="214" applyFont="1" applyFill="1" applyBorder="1" applyAlignment="1">
      <alignment horizontal="center" vertical="center" wrapText="1"/>
    </xf>
    <xf numFmtId="0" fontId="19" fillId="3" borderId="62" xfId="214" applyFont="1" applyFill="1" applyBorder="1" applyAlignment="1">
      <alignment horizontal="center" vertical="center" wrapText="1"/>
    </xf>
    <xf numFmtId="0" fontId="12" fillId="0" borderId="9" xfId="9" applyFont="1" applyBorder="1" applyAlignment="1" applyProtection="1">
      <alignment horizontal="center" vertical="center" wrapText="1"/>
      <protection locked="0"/>
    </xf>
    <xf numFmtId="0" fontId="12" fillId="0" borderId="10" xfId="9" applyFont="1" applyBorder="1" applyAlignment="1" applyProtection="1">
      <alignment horizontal="center" vertical="center" wrapText="1"/>
      <protection locked="0"/>
    </xf>
    <xf numFmtId="0" fontId="12" fillId="53" borderId="9" xfId="9" applyFont="1" applyFill="1" applyBorder="1" applyAlignment="1" applyProtection="1">
      <alignment horizontal="center" vertical="center" wrapText="1"/>
      <protection locked="0"/>
    </xf>
    <xf numFmtId="0" fontId="12" fillId="53" borderId="11" xfId="9" applyFont="1" applyFill="1" applyBorder="1" applyAlignment="1" applyProtection="1">
      <alignment horizontal="center" vertical="center" wrapText="1"/>
      <protection locked="0"/>
    </xf>
    <xf numFmtId="0" fontId="12" fillId="53" borderId="26" xfId="9" applyFont="1" applyFill="1" applyBorder="1" applyAlignment="1" applyProtection="1">
      <alignment horizontal="center" vertical="center" wrapText="1"/>
      <protection locked="0"/>
    </xf>
    <xf numFmtId="0" fontId="12" fillId="19" borderId="9" xfId="9" applyFont="1" applyFill="1" applyBorder="1" applyAlignment="1" applyProtection="1">
      <alignment horizontal="center" vertical="center" wrapText="1"/>
      <protection locked="0"/>
    </xf>
    <xf numFmtId="0" fontId="12" fillId="19" borderId="10" xfId="9" applyFont="1" applyFill="1" applyBorder="1" applyAlignment="1" applyProtection="1">
      <alignment horizontal="center" vertical="center" wrapText="1"/>
      <protection locked="0"/>
    </xf>
    <xf numFmtId="0" fontId="19" fillId="19" borderId="31" xfId="0" applyFont="1" applyFill="1" applyBorder="1" applyAlignment="1" applyProtection="1">
      <alignment wrapText="1"/>
      <protection locked="0"/>
    </xf>
    <xf numFmtId="0" fontId="19" fillId="19" borderId="51" xfId="9" applyFont="1" applyFill="1" applyBorder="1" applyProtection="1">
      <alignment wrapText="1"/>
      <protection locked="0"/>
    </xf>
    <xf numFmtId="0" fontId="19" fillId="3" borderId="30" xfId="9" applyFont="1" applyFill="1" applyBorder="1" applyAlignment="1">
      <alignment horizontal="center" vertical="center" wrapText="1"/>
    </xf>
    <xf numFmtId="0" fontId="19" fillId="3" borderId="28" xfId="9" applyFont="1" applyFill="1" applyBorder="1" applyAlignment="1">
      <alignment horizontal="center" vertical="center" wrapText="1"/>
    </xf>
    <xf numFmtId="0" fontId="19" fillId="3" borderId="51" xfId="9" applyFont="1" applyFill="1" applyBorder="1" applyAlignment="1">
      <alignment horizontal="center" vertical="center" wrapText="1"/>
    </xf>
    <xf numFmtId="0" fontId="19" fillId="53" borderId="26" xfId="9" applyFont="1" applyFill="1" applyBorder="1" applyAlignment="1" applyProtection="1">
      <alignment horizontal="center" vertical="center" wrapText="1"/>
      <protection locked="0"/>
    </xf>
    <xf numFmtId="0" fontId="19" fillId="19" borderId="9" xfId="9" applyFont="1" applyFill="1" applyBorder="1" applyAlignment="1" applyProtection="1">
      <alignment horizontal="center" vertical="center" wrapText="1"/>
      <protection locked="0"/>
    </xf>
    <xf numFmtId="0" fontId="19" fillId="19" borderId="10" xfId="9" applyFont="1" applyFill="1" applyBorder="1" applyAlignment="1" applyProtection="1">
      <alignment horizontal="center" vertical="center" wrapText="1"/>
      <protection locked="0"/>
    </xf>
    <xf numFmtId="0" fontId="19" fillId="3" borderId="11" xfId="9" applyFont="1" applyFill="1" applyBorder="1" applyAlignment="1">
      <alignment horizontal="center" vertical="center" wrapText="1"/>
    </xf>
    <xf numFmtId="0" fontId="19" fillId="0" borderId="82" xfId="9" applyFont="1" applyBorder="1" applyAlignment="1">
      <alignment horizontal="center" wrapText="1"/>
    </xf>
    <xf numFmtId="0" fontId="19" fillId="0" borderId="82" xfId="9" applyFont="1" applyBorder="1" applyAlignment="1" applyProtection="1">
      <alignment horizontal="center" vertical="center" wrapText="1"/>
      <protection locked="0"/>
    </xf>
    <xf numFmtId="0" fontId="19" fillId="3" borderId="81" xfId="214" applyFont="1" applyFill="1" applyBorder="1" applyAlignment="1">
      <alignment horizontal="center" vertical="center" wrapText="1"/>
    </xf>
    <xf numFmtId="0" fontId="40" fillId="19" borderId="0" xfId="0" applyFont="1" applyFill="1"/>
    <xf numFmtId="0" fontId="40" fillId="19" borderId="0" xfId="0" applyFont="1" applyFill="1" applyAlignment="1">
      <alignment vertical="center"/>
    </xf>
    <xf numFmtId="0" fontId="40" fillId="19" borderId="1" xfId="0" applyFont="1" applyFill="1" applyBorder="1"/>
    <xf numFmtId="0" fontId="40" fillId="19" borderId="19" xfId="0" applyFont="1" applyFill="1" applyBorder="1"/>
    <xf numFmtId="0" fontId="40" fillId="19" borderId="28" xfId="0" applyFont="1" applyFill="1" applyBorder="1"/>
    <xf numFmtId="0" fontId="40" fillId="19" borderId="4" xfId="0" applyFont="1" applyFill="1" applyBorder="1"/>
    <xf numFmtId="0" fontId="4" fillId="3" borderId="21" xfId="9" applyFont="1" applyFill="1" applyBorder="1" applyAlignment="1">
      <alignment horizontal="center" vertical="center" wrapText="1"/>
    </xf>
    <xf numFmtId="0" fontId="4" fillId="3" borderId="1" xfId="9" applyFont="1" applyFill="1" applyBorder="1" applyAlignment="1">
      <alignment horizontal="center" vertical="center" wrapText="1"/>
    </xf>
    <xf numFmtId="0" fontId="4" fillId="3" borderId="8" xfId="9" applyFont="1" applyFill="1" applyBorder="1" applyAlignment="1">
      <alignment horizontal="center" vertical="center" wrapText="1"/>
    </xf>
    <xf numFmtId="0" fontId="38" fillId="0" borderId="28" xfId="0" applyFont="1" applyBorder="1" applyAlignment="1" applyProtection="1">
      <alignment wrapText="1"/>
      <protection locked="0"/>
    </xf>
    <xf numFmtId="0" fontId="16" fillId="0" borderId="28" xfId="9" applyFont="1" applyBorder="1">
      <alignment wrapText="1"/>
    </xf>
    <xf numFmtId="0" fontId="16" fillId="0" borderId="31" xfId="9" applyFont="1" applyBorder="1">
      <alignment wrapText="1"/>
    </xf>
    <xf numFmtId="0" fontId="38" fillId="0" borderId="31" xfId="0" applyFont="1" applyBorder="1" applyAlignment="1" applyProtection="1">
      <alignment wrapText="1"/>
      <protection locked="0"/>
    </xf>
    <xf numFmtId="0" fontId="38" fillId="0" borderId="1" xfId="0" applyFont="1" applyBorder="1" applyAlignment="1" applyProtection="1">
      <alignment wrapText="1"/>
      <protection locked="0"/>
    </xf>
    <xf numFmtId="0" fontId="16" fillId="0" borderId="1" xfId="9" applyFont="1" applyBorder="1">
      <alignment wrapText="1"/>
    </xf>
    <xf numFmtId="0" fontId="38" fillId="0" borderId="1" xfId="9" applyFont="1" applyBorder="1" applyProtection="1">
      <alignment wrapText="1"/>
      <protection locked="0"/>
    </xf>
    <xf numFmtId="0" fontId="38" fillId="0" borderId="10" xfId="0" applyFont="1" applyBorder="1" applyAlignment="1" applyProtection="1">
      <alignment wrapText="1"/>
      <protection locked="0"/>
    </xf>
    <xf numFmtId="0" fontId="16" fillId="0" borderId="10" xfId="9" applyFont="1" applyBorder="1">
      <alignment wrapText="1"/>
    </xf>
    <xf numFmtId="0" fontId="38" fillId="0" borderId="10" xfId="9" applyFont="1" applyBorder="1" applyProtection="1">
      <alignment wrapText="1"/>
      <protection locked="0"/>
    </xf>
    <xf numFmtId="0" fontId="62" fillId="3" borderId="61" xfId="0" applyFont="1" applyFill="1" applyBorder="1" applyAlignment="1">
      <alignment horizontal="center" vertical="center" wrapText="1"/>
    </xf>
    <xf numFmtId="0" fontId="62" fillId="3" borderId="60" xfId="0" applyFont="1" applyFill="1" applyBorder="1" applyAlignment="1">
      <alignment horizontal="center" vertical="center" wrapText="1"/>
    </xf>
    <xf numFmtId="0" fontId="62" fillId="3" borderId="62" xfId="0" applyFont="1" applyFill="1" applyBorder="1" applyAlignment="1">
      <alignment horizontal="center" vertical="center" wrapText="1"/>
    </xf>
    <xf numFmtId="0" fontId="12" fillId="0" borderId="0" xfId="9" applyFont="1" applyAlignment="1">
      <alignment horizontal="center" wrapText="1"/>
    </xf>
    <xf numFmtId="0" fontId="12" fillId="3" borderId="21" xfId="9" applyFont="1" applyFill="1" applyBorder="1" applyAlignment="1">
      <alignment horizontal="center" vertical="center" wrapText="1"/>
    </xf>
    <xf numFmtId="0" fontId="12" fillId="3" borderId="8" xfId="9" applyFont="1" applyFill="1" applyBorder="1" applyAlignment="1">
      <alignment horizontal="center" vertical="center" wrapText="1"/>
    </xf>
    <xf numFmtId="0" fontId="12" fillId="53" borderId="10" xfId="9" applyFont="1" applyFill="1" applyBorder="1" applyAlignment="1" applyProtection="1">
      <alignment horizontal="center" vertical="center" wrapText="1"/>
      <protection locked="0"/>
    </xf>
    <xf numFmtId="0" fontId="12" fillId="0" borderId="82" xfId="9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19" borderId="28" xfId="0" applyFill="1" applyBorder="1" applyProtection="1">
      <protection locked="0"/>
    </xf>
    <xf numFmtId="0" fontId="0" fillId="19" borderId="1" xfId="0" applyFill="1" applyBorder="1" applyProtection="1">
      <protection locked="0"/>
    </xf>
    <xf numFmtId="0" fontId="0" fillId="19" borderId="10" xfId="0" applyFill="1" applyBorder="1" applyProtection="1">
      <protection locked="0"/>
    </xf>
    <xf numFmtId="0" fontId="3" fillId="0" borderId="0" xfId="0" applyFont="1" applyAlignment="1">
      <alignment horizontal="center" vertical="center"/>
    </xf>
    <xf numFmtId="0" fontId="63" fillId="0" borderId="0" xfId="0" applyFont="1" applyAlignment="1" applyProtection="1">
      <alignment horizontal="left" vertical="center"/>
      <protection hidden="1"/>
    </xf>
    <xf numFmtId="0" fontId="19" fillId="3" borderId="1" xfId="9" applyFont="1" applyFill="1" applyBorder="1" applyAlignment="1">
      <alignment horizontal="center" vertical="center" wrapText="1"/>
    </xf>
    <xf numFmtId="0" fontId="19" fillId="3" borderId="21" xfId="9" applyFont="1" applyFill="1" applyBorder="1" applyAlignment="1">
      <alignment horizontal="center" vertical="center" wrapText="1"/>
    </xf>
    <xf numFmtId="0" fontId="19" fillId="3" borderId="8" xfId="9" applyFont="1" applyFill="1" applyBorder="1" applyAlignment="1">
      <alignment horizontal="center" vertical="center" wrapText="1"/>
    </xf>
    <xf numFmtId="0" fontId="19" fillId="19" borderId="84" xfId="174" applyFont="1" applyFill="1" applyBorder="1" applyAlignment="1">
      <alignment horizontal="center"/>
    </xf>
    <xf numFmtId="0" fontId="19" fillId="19" borderId="50" xfId="174" applyFont="1" applyFill="1" applyBorder="1" applyAlignment="1">
      <alignment horizontal="center"/>
    </xf>
    <xf numFmtId="0" fontId="19" fillId="19" borderId="83" xfId="174" applyFont="1" applyFill="1" applyBorder="1" applyAlignment="1">
      <alignment horizontal="center"/>
    </xf>
    <xf numFmtId="0" fontId="19" fillId="19" borderId="85" xfId="174" applyFont="1" applyFill="1" applyBorder="1" applyAlignment="1">
      <alignment horizontal="center"/>
    </xf>
    <xf numFmtId="0" fontId="19" fillId="19" borderId="84" xfId="174" quotePrefix="1" applyFont="1" applyFill="1" applyBorder="1" applyAlignment="1">
      <alignment horizontal="center"/>
    </xf>
    <xf numFmtId="0" fontId="19" fillId="19" borderId="50" xfId="174" quotePrefix="1" applyFont="1" applyFill="1" applyBorder="1" applyAlignment="1">
      <alignment horizontal="center"/>
    </xf>
    <xf numFmtId="0" fontId="19" fillId="19" borderId="86" xfId="174" quotePrefix="1" applyFont="1" applyFill="1" applyBorder="1" applyAlignment="1">
      <alignment horizontal="center"/>
    </xf>
    <xf numFmtId="0" fontId="19" fillId="19" borderId="83" xfId="174" applyFont="1" applyFill="1" applyBorder="1">
      <alignment wrapText="1"/>
    </xf>
    <xf numFmtId="0" fontId="19" fillId="19" borderId="48" xfId="174" quotePrefix="1" applyFont="1" applyFill="1" applyBorder="1" applyAlignment="1">
      <alignment vertical="center" wrapText="1"/>
    </xf>
    <xf numFmtId="0" fontId="19" fillId="3" borderId="12" xfId="9" applyFont="1" applyFill="1" applyBorder="1" applyAlignment="1">
      <alignment horizontal="center" vertical="center" wrapText="1"/>
    </xf>
    <xf numFmtId="0" fontId="19" fillId="3" borderId="22" xfId="9" applyFont="1" applyFill="1" applyBorder="1" applyAlignment="1">
      <alignment horizontal="center" vertical="center" wrapText="1"/>
    </xf>
    <xf numFmtId="0" fontId="19" fillId="3" borderId="22" xfId="9" applyFont="1" applyFill="1" applyBorder="1" applyAlignment="1">
      <alignment horizontal="left" vertical="center" wrapText="1"/>
    </xf>
    <xf numFmtId="0" fontId="19" fillId="3" borderId="22" xfId="214" applyFont="1" applyFill="1" applyBorder="1" applyAlignment="1">
      <alignment horizontal="center" vertical="center" wrapText="1"/>
    </xf>
    <xf numFmtId="0" fontId="19" fillId="3" borderId="7" xfId="214" applyFont="1" applyFill="1" applyBorder="1" applyAlignment="1">
      <alignment horizontal="center" vertical="center" wrapText="1"/>
    </xf>
    <xf numFmtId="0" fontId="19" fillId="19" borderId="8" xfId="9" applyFont="1" applyFill="1" applyBorder="1" applyAlignment="1" applyProtection="1">
      <alignment horizontal="left" vertical="center" wrapText="1"/>
      <protection locked="0"/>
    </xf>
    <xf numFmtId="0" fontId="19" fillId="19" borderId="10" xfId="10" applyFont="1" applyFill="1" applyBorder="1" applyAlignment="1" applyProtection="1">
      <alignment horizontal="left" vertical="center" wrapText="1"/>
      <protection locked="0"/>
    </xf>
    <xf numFmtId="0" fontId="62" fillId="19" borderId="10" xfId="0" applyFont="1" applyFill="1" applyBorder="1" applyAlignment="1" applyProtection="1">
      <alignment horizontal="left" vertical="center" wrapText="1"/>
      <protection locked="0"/>
    </xf>
    <xf numFmtId="0" fontId="19" fillId="19" borderId="10" xfId="0" applyFont="1" applyFill="1" applyBorder="1" applyAlignment="1" applyProtection="1">
      <alignment horizontal="left" vertical="center" wrapText="1"/>
      <protection locked="0"/>
    </xf>
    <xf numFmtId="0" fontId="19" fillId="19" borderId="10" xfId="9" applyFont="1" applyFill="1" applyBorder="1" applyAlignment="1" applyProtection="1">
      <alignment horizontal="left" vertical="center" wrapText="1"/>
      <protection locked="0"/>
    </xf>
    <xf numFmtId="0" fontId="19" fillId="0" borderId="10" xfId="0" applyFont="1" applyBorder="1" applyAlignment="1" applyProtection="1">
      <alignment horizontal="left" vertical="center" wrapText="1"/>
      <protection locked="0"/>
    </xf>
    <xf numFmtId="0" fontId="19" fillId="19" borderId="11" xfId="9" applyFont="1" applyFill="1" applyBorder="1" applyAlignment="1" applyProtection="1">
      <alignment horizontal="left" vertical="center" wrapText="1"/>
      <protection locked="0"/>
    </xf>
    <xf numFmtId="0" fontId="12" fillId="19" borderId="9" xfId="9" applyFont="1" applyFill="1" applyBorder="1" applyAlignment="1">
      <alignment horizontal="center" vertical="center" wrapText="1"/>
    </xf>
    <xf numFmtId="0" fontId="12" fillId="19" borderId="10" xfId="9" applyFont="1" applyFill="1" applyBorder="1" applyAlignment="1">
      <alignment horizontal="center" vertical="center" wrapText="1"/>
    </xf>
    <xf numFmtId="0" fontId="12" fillId="19" borderId="11" xfId="9" applyFont="1" applyFill="1" applyBorder="1" applyAlignment="1">
      <alignment horizontal="center" vertical="center" wrapText="1"/>
    </xf>
    <xf numFmtId="0" fontId="19" fillId="3" borderId="7" xfId="214" applyFont="1" applyFill="1" applyBorder="1" applyAlignment="1">
      <alignment horizontal="left" vertical="center" wrapText="1"/>
    </xf>
    <xf numFmtId="0" fontId="19" fillId="19" borderId="8" xfId="236" applyFont="1" applyFill="1" applyBorder="1" applyProtection="1">
      <alignment wrapText="1"/>
      <protection locked="0"/>
    </xf>
    <xf numFmtId="0" fontId="19" fillId="19" borderId="10" xfId="236" applyFont="1" applyFill="1" applyBorder="1" applyProtection="1">
      <alignment wrapText="1"/>
      <protection locked="0"/>
    </xf>
    <xf numFmtId="0" fontId="19" fillId="19" borderId="11" xfId="236" applyFont="1" applyFill="1" applyBorder="1" applyProtection="1">
      <alignment wrapText="1"/>
      <protection locked="0"/>
    </xf>
    <xf numFmtId="0" fontId="12" fillId="19" borderId="21" xfId="9" applyFont="1" applyFill="1" applyBorder="1" applyAlignment="1" applyProtection="1">
      <alignment horizontal="left" wrapText="1"/>
      <protection locked="0"/>
    </xf>
    <xf numFmtId="0" fontId="12" fillId="19" borderId="9" xfId="9" applyFont="1" applyFill="1" applyBorder="1" applyAlignment="1" applyProtection="1">
      <alignment horizontal="left" wrapText="1"/>
      <protection locked="0"/>
    </xf>
    <xf numFmtId="0" fontId="19" fillId="19" borderId="10" xfId="10" applyFont="1" applyFill="1" applyBorder="1" applyAlignment="1" applyProtection="1">
      <alignment horizontal="left"/>
      <protection locked="0"/>
    </xf>
    <xf numFmtId="0" fontId="19" fillId="19" borderId="10" xfId="0" applyFont="1" applyFill="1" applyBorder="1" applyAlignment="1" applyProtection="1">
      <alignment horizontal="left" wrapText="1"/>
      <protection locked="0"/>
    </xf>
    <xf numFmtId="0" fontId="19" fillId="19" borderId="10" xfId="9" applyFont="1" applyFill="1" applyBorder="1" applyAlignment="1" applyProtection="1">
      <alignment horizontal="left" wrapText="1"/>
      <protection locked="0"/>
    </xf>
    <xf numFmtId="0" fontId="12" fillId="19" borderId="84" xfId="9" applyFont="1" applyFill="1" applyBorder="1" applyProtection="1">
      <alignment wrapText="1"/>
      <protection locked="0"/>
    </xf>
    <xf numFmtId="0" fontId="19" fillId="19" borderId="50" xfId="10" applyFont="1" applyFill="1" applyBorder="1" applyAlignment="1" applyProtection="1">
      <protection locked="0"/>
    </xf>
    <xf numFmtId="0" fontId="62" fillId="19" borderId="50" xfId="0" applyFont="1" applyFill="1" applyBorder="1" applyAlignment="1" applyProtection="1">
      <alignment horizontal="left" wrapText="1"/>
      <protection locked="0"/>
    </xf>
    <xf numFmtId="0" fontId="20" fillId="19" borderId="0" xfId="1" applyFont="1" applyFill="1" applyAlignment="1">
      <alignment horizontal="center" wrapText="1"/>
    </xf>
    <xf numFmtId="0" fontId="12" fillId="0" borderId="0" xfId="9" applyFont="1" applyAlignment="1">
      <alignment horizontal="left" vertical="center" wrapText="1" indent="1"/>
    </xf>
    <xf numFmtId="0" fontId="5" fillId="0" borderId="0" xfId="9" applyFont="1" applyAlignment="1">
      <alignment horizontal="center" wrapText="1"/>
    </xf>
    <xf numFmtId="0" fontId="8" fillId="0" borderId="0" xfId="9" applyFont="1" applyAlignment="1" applyProtection="1">
      <alignment horizontal="center" vertical="center" wrapText="1"/>
      <protection locked="0"/>
    </xf>
    <xf numFmtId="0" fontId="8" fillId="53" borderId="9" xfId="9" applyFont="1" applyFill="1" applyBorder="1" applyAlignment="1" applyProtection="1">
      <alignment horizontal="center" vertical="center" wrapText="1"/>
      <protection locked="0"/>
    </xf>
    <xf numFmtId="0" fontId="8" fillId="53" borderId="10" xfId="9" applyFont="1" applyFill="1" applyBorder="1" applyAlignment="1" applyProtection="1">
      <alignment horizontal="center" vertical="center" wrapText="1"/>
      <protection locked="0"/>
    </xf>
    <xf numFmtId="0" fontId="8" fillId="53" borderId="11" xfId="9" applyFont="1" applyFill="1" applyBorder="1" applyAlignment="1" applyProtection="1">
      <alignment horizontal="center" vertical="center" wrapText="1"/>
      <protection locked="0"/>
    </xf>
    <xf numFmtId="0" fontId="40" fillId="19" borderId="51" xfId="0" applyFont="1" applyFill="1" applyBorder="1"/>
    <xf numFmtId="0" fontId="40" fillId="19" borderId="8" xfId="0" applyFont="1" applyFill="1" applyBorder="1"/>
    <xf numFmtId="0" fontId="40" fillId="19" borderId="11" xfId="0" applyFont="1" applyFill="1" applyBorder="1"/>
    <xf numFmtId="0" fontId="38" fillId="19" borderId="22" xfId="9" applyFont="1" applyFill="1" applyBorder="1" applyProtection="1">
      <alignment wrapText="1"/>
      <protection locked="0"/>
    </xf>
    <xf numFmtId="0" fontId="62" fillId="3" borderId="12" xfId="0" applyFont="1" applyFill="1" applyBorder="1" applyAlignment="1">
      <alignment horizontal="center" vertical="center" wrapText="1"/>
    </xf>
    <xf numFmtId="0" fontId="62" fillId="3" borderId="22" xfId="0" applyFont="1" applyFill="1" applyBorder="1" applyAlignment="1">
      <alignment horizontal="center" vertical="center" wrapText="1"/>
    </xf>
    <xf numFmtId="0" fontId="62" fillId="3" borderId="7" xfId="0" applyFont="1" applyFill="1" applyBorder="1" applyAlignment="1">
      <alignment horizontal="center" vertical="center" wrapText="1"/>
    </xf>
    <xf numFmtId="0" fontId="62" fillId="0" borderId="8" xfId="0" applyFont="1" applyBorder="1"/>
    <xf numFmtId="0" fontId="62" fillId="0" borderId="10" xfId="0" applyFont="1" applyBorder="1"/>
    <xf numFmtId="0" fontId="62" fillId="0" borderId="11" xfId="0" applyFont="1" applyBorder="1"/>
    <xf numFmtId="0" fontId="19" fillId="2" borderId="61" xfId="214" applyFont="1" applyFill="1" applyBorder="1" applyAlignment="1">
      <alignment horizontal="center" vertical="center" wrapText="1"/>
    </xf>
    <xf numFmtId="0" fontId="19" fillId="19" borderId="26" xfId="236" applyFont="1" applyFill="1" applyBorder="1" applyProtection="1">
      <alignment wrapText="1"/>
      <protection locked="0"/>
    </xf>
    <xf numFmtId="0" fontId="19" fillId="19" borderId="29" xfId="9" applyFont="1" applyFill="1" applyBorder="1" applyProtection="1">
      <alignment wrapText="1"/>
      <protection locked="0"/>
    </xf>
    <xf numFmtId="0" fontId="19" fillId="19" borderId="50" xfId="0" applyFont="1" applyFill="1" applyBorder="1" applyAlignment="1" applyProtection="1">
      <alignment wrapText="1"/>
      <protection locked="0"/>
    </xf>
    <xf numFmtId="0" fontId="0" fillId="19" borderId="31" xfId="0" applyFill="1" applyBorder="1" applyAlignment="1" applyProtection="1">
      <alignment wrapText="1"/>
      <protection locked="0"/>
    </xf>
    <xf numFmtId="0" fontId="0" fillId="19" borderId="23" xfId="0" applyFill="1" applyBorder="1" applyProtection="1">
      <protection locked="0"/>
    </xf>
    <xf numFmtId="0" fontId="12" fillId="19" borderId="22" xfId="9" applyFont="1" applyFill="1" applyBorder="1" applyProtection="1">
      <alignment wrapText="1"/>
      <protection locked="0"/>
    </xf>
    <xf numFmtId="0" fontId="12" fillId="19" borderId="1" xfId="9" applyFont="1" applyFill="1" applyBorder="1" applyProtection="1">
      <alignment wrapText="1"/>
      <protection locked="0"/>
    </xf>
    <xf numFmtId="0" fontId="12" fillId="19" borderId="10" xfId="9" applyFont="1" applyFill="1" applyBorder="1" applyProtection="1">
      <alignment wrapText="1"/>
      <protection locked="0"/>
    </xf>
    <xf numFmtId="0" fontId="62" fillId="19" borderId="22" xfId="0" applyFont="1" applyFill="1" applyBorder="1"/>
    <xf numFmtId="0" fontId="5" fillId="19" borderId="9" xfId="174" applyFont="1" applyFill="1" applyBorder="1" applyAlignment="1" applyProtection="1">
      <alignment vertical="center" wrapText="1"/>
      <protection locked="0"/>
    </xf>
    <xf numFmtId="0" fontId="5" fillId="19" borderId="10" xfId="174" applyFont="1" applyFill="1" applyBorder="1" applyAlignment="1" applyProtection="1">
      <alignment vertical="center" wrapText="1"/>
      <protection locked="0"/>
    </xf>
    <xf numFmtId="0" fontId="5" fillId="19" borderId="11" xfId="174" applyFont="1" applyFill="1" applyBorder="1" applyAlignment="1" applyProtection="1">
      <alignment vertical="center" wrapText="1"/>
      <protection locked="0"/>
    </xf>
    <xf numFmtId="0" fontId="5" fillId="3" borderId="81" xfId="174" applyFont="1" applyFill="1" applyBorder="1" applyAlignment="1">
      <alignment horizontal="center" wrapText="1"/>
    </xf>
    <xf numFmtId="0" fontId="5" fillId="3" borderId="15" xfId="174" applyFont="1" applyFill="1" applyBorder="1" applyAlignment="1">
      <alignment horizontal="center" vertical="center" wrapText="1"/>
    </xf>
    <xf numFmtId="0" fontId="4" fillId="3" borderId="30" xfId="174" applyFill="1" applyBorder="1" applyAlignment="1">
      <alignment vertical="center" wrapText="1"/>
    </xf>
    <xf numFmtId="0" fontId="4" fillId="3" borderId="28" xfId="174" applyFill="1" applyBorder="1" applyAlignment="1">
      <alignment vertical="center" wrapText="1"/>
    </xf>
    <xf numFmtId="0" fontId="4" fillId="3" borderId="51" xfId="174" applyFill="1" applyBorder="1" applyAlignment="1">
      <alignment vertical="center" wrapText="1"/>
    </xf>
    <xf numFmtId="0" fontId="4" fillId="3" borderId="31" xfId="174" applyFill="1" applyBorder="1" applyAlignment="1">
      <alignment vertical="center" wrapText="1"/>
    </xf>
    <xf numFmtId="0" fontId="5" fillId="19" borderId="52" xfId="174" applyFont="1" applyFill="1" applyBorder="1" applyAlignment="1" applyProtection="1">
      <alignment vertical="center" wrapText="1"/>
      <protection locked="0"/>
    </xf>
    <xf numFmtId="0" fontId="5" fillId="19" borderId="26" xfId="174" applyFont="1" applyFill="1" applyBorder="1" applyAlignment="1" applyProtection="1">
      <alignment vertical="center" wrapText="1"/>
      <protection locked="0"/>
    </xf>
    <xf numFmtId="0" fontId="4" fillId="19" borderId="11" xfId="174" applyFill="1" applyBorder="1" applyAlignment="1" applyProtection="1">
      <alignment vertical="top" wrapText="1"/>
      <protection locked="0"/>
    </xf>
    <xf numFmtId="0" fontId="5" fillId="19" borderId="78" xfId="174" applyFont="1" applyFill="1" applyBorder="1" applyAlignment="1" applyProtection="1">
      <alignment vertical="center" wrapText="1"/>
      <protection locked="0"/>
    </xf>
    <xf numFmtId="0" fontId="4" fillId="3" borderId="89" xfId="174" applyFill="1" applyBorder="1" applyAlignment="1">
      <alignment vertical="center" wrapText="1"/>
    </xf>
    <xf numFmtId="0" fontId="4" fillId="3" borderId="36" xfId="174" applyFill="1" applyBorder="1" applyAlignment="1">
      <alignment vertical="center" wrapText="1"/>
    </xf>
    <xf numFmtId="0" fontId="4" fillId="3" borderId="24" xfId="174" applyFill="1" applyBorder="1" applyAlignment="1">
      <alignment vertical="center" wrapText="1"/>
    </xf>
    <xf numFmtId="0" fontId="19" fillId="19" borderId="0" xfId="1" applyFont="1" applyFill="1" applyAlignment="1">
      <alignment horizontal="left" vertical="center" wrapText="1"/>
    </xf>
    <xf numFmtId="0" fontId="77" fillId="19" borderId="0" xfId="240" applyFont="1" applyFill="1" applyBorder="1" applyAlignment="1" applyProtection="1">
      <alignment horizontal="left" vertical="center" wrapText="1"/>
    </xf>
    <xf numFmtId="0" fontId="76" fillId="19" borderId="0" xfId="240" applyFont="1" applyFill="1" applyBorder="1" applyAlignment="1" applyProtection="1">
      <alignment horizontal="left" vertical="center" wrapText="1"/>
    </xf>
    <xf numFmtId="0" fontId="5" fillId="19" borderId="0" xfId="1" applyFont="1" applyFill="1" applyAlignment="1">
      <alignment horizontal="center" wrapText="1"/>
    </xf>
    <xf numFmtId="0" fontId="2" fillId="2" borderId="23" xfId="0" applyFont="1" applyFill="1" applyBorder="1" applyAlignment="1" applyProtection="1">
      <alignment horizontal="left" vertical="center" wrapText="1" indent="1"/>
      <protection locked="0"/>
    </xf>
    <xf numFmtId="0" fontId="2" fillId="2" borderId="2" xfId="0" applyFont="1" applyFill="1" applyBorder="1" applyAlignment="1" applyProtection="1">
      <alignment horizontal="left" vertical="center" wrapText="1" indent="1"/>
      <protection locked="0"/>
    </xf>
    <xf numFmtId="0" fontId="2" fillId="2" borderId="27" xfId="0" applyFont="1" applyFill="1" applyBorder="1" applyAlignment="1" applyProtection="1">
      <alignment horizontal="left" vertical="center" wrapText="1" indent="1"/>
      <protection locked="0"/>
    </xf>
    <xf numFmtId="0" fontId="20" fillId="19" borderId="16" xfId="1" applyFont="1" applyFill="1" applyBorder="1" applyAlignment="1">
      <alignment horizontal="left" vertical="center" wrapText="1"/>
    </xf>
    <xf numFmtId="0" fontId="19" fillId="19" borderId="0" xfId="1" applyFont="1" applyFill="1" applyAlignment="1">
      <alignment horizontal="left" wrapText="1"/>
    </xf>
    <xf numFmtId="0" fontId="9" fillId="19" borderId="0" xfId="1" applyFont="1" applyFill="1" applyAlignment="1">
      <alignment horizontal="left" wrapText="1"/>
    </xf>
    <xf numFmtId="0" fontId="5" fillId="19" borderId="23" xfId="1" applyFont="1" applyFill="1" applyBorder="1" applyAlignment="1">
      <alignment horizontal="right" vertical="center" wrapText="1" indent="1"/>
    </xf>
    <xf numFmtId="0" fontId="5" fillId="19" borderId="2" xfId="1" applyFont="1" applyFill="1" applyBorder="1" applyAlignment="1">
      <alignment horizontal="right" vertical="center" wrapText="1" indent="1"/>
    </xf>
    <xf numFmtId="0" fontId="5" fillId="19" borderId="27" xfId="1" applyFont="1" applyFill="1" applyBorder="1" applyAlignment="1">
      <alignment horizontal="right" vertical="center" wrapText="1" indent="1"/>
    </xf>
    <xf numFmtId="0" fontId="20" fillId="19" borderId="0" xfId="1" applyFont="1" applyFill="1" applyAlignment="1">
      <alignment horizontal="left" wrapText="1"/>
    </xf>
    <xf numFmtId="0" fontId="17" fillId="19" borderId="16" xfId="1" applyFont="1" applyFill="1" applyBorder="1" applyAlignment="1">
      <alignment horizontal="right" vertical="top" wrapText="1"/>
    </xf>
    <xf numFmtId="0" fontId="17" fillId="19" borderId="3" xfId="1" applyFont="1" applyFill="1" applyBorder="1" applyAlignment="1">
      <alignment horizontal="right" vertical="top" wrapText="1"/>
    </xf>
    <xf numFmtId="0" fontId="4" fillId="19" borderId="23" xfId="1" applyFill="1" applyBorder="1" applyAlignment="1">
      <alignment horizontal="center" wrapText="1"/>
    </xf>
    <xf numFmtId="0" fontId="4" fillId="19" borderId="2" xfId="1" applyFill="1" applyBorder="1" applyAlignment="1">
      <alignment horizontal="center" wrapText="1"/>
    </xf>
    <xf numFmtId="0" fontId="5" fillId="19" borderId="23" xfId="1" applyFont="1" applyFill="1" applyBorder="1" applyAlignment="1">
      <alignment horizontal="center" wrapText="1"/>
    </xf>
    <xf numFmtId="0" fontId="5" fillId="19" borderId="2" xfId="1" applyFont="1" applyFill="1" applyBorder="1" applyAlignment="1">
      <alignment horizontal="center" wrapText="1"/>
    </xf>
    <xf numFmtId="0" fontId="5" fillId="19" borderId="27" xfId="1" applyFont="1" applyFill="1" applyBorder="1" applyAlignment="1">
      <alignment horizontal="center" wrapText="1"/>
    </xf>
    <xf numFmtId="0" fontId="0" fillId="19" borderId="0" xfId="0" applyFill="1" applyAlignment="1">
      <alignment horizontal="right" vertical="center"/>
    </xf>
    <xf numFmtId="0" fontId="41" fillId="19" borderId="0" xfId="240" applyFill="1" applyBorder="1" applyAlignment="1" applyProtection="1">
      <alignment horizontal="center" vertical="center"/>
    </xf>
    <xf numFmtId="0" fontId="5" fillId="19" borderId="0" xfId="1" applyFont="1" applyFill="1" applyAlignment="1">
      <alignment horizontal="left" vertical="center" wrapText="1"/>
    </xf>
    <xf numFmtId="0" fontId="5" fillId="19" borderId="0" xfId="1" applyFont="1" applyFill="1" applyAlignment="1">
      <alignment horizontal="left" wrapText="1"/>
    </xf>
    <xf numFmtId="0" fontId="8" fillId="19" borderId="0" xfId="1" applyFont="1" applyFill="1" applyAlignment="1">
      <alignment horizontal="center" vertical="center" wrapText="1"/>
    </xf>
    <xf numFmtId="0" fontId="63" fillId="52" borderId="1" xfId="0" applyFont="1" applyFill="1" applyBorder="1" applyAlignment="1" applyProtection="1">
      <alignment horizontal="left" vertical="center"/>
      <protection hidden="1"/>
    </xf>
    <xf numFmtId="0" fontId="62" fillId="3" borderId="12" xfId="0" applyFont="1" applyFill="1" applyBorder="1" applyAlignment="1" applyProtection="1">
      <alignment horizontal="left" vertical="center"/>
      <protection hidden="1"/>
    </xf>
    <xf numFmtId="0" fontId="62" fillId="3" borderId="22" xfId="0" applyFont="1" applyFill="1" applyBorder="1" applyAlignment="1" applyProtection="1">
      <alignment horizontal="left" vertical="center"/>
      <protection hidden="1"/>
    </xf>
    <xf numFmtId="0" fontId="62" fillId="3" borderId="7" xfId="0" applyFont="1" applyFill="1" applyBorder="1" applyAlignment="1" applyProtection="1">
      <alignment horizontal="left" vertical="center"/>
      <protection hidden="1"/>
    </xf>
    <xf numFmtId="0" fontId="62" fillId="3" borderId="76" xfId="0" applyFont="1" applyFill="1" applyBorder="1" applyAlignment="1" applyProtection="1">
      <alignment horizontal="left" vertical="center" wrapText="1"/>
      <protection hidden="1"/>
    </xf>
    <xf numFmtId="0" fontId="62" fillId="3" borderId="27" xfId="0" applyFont="1" applyFill="1" applyBorder="1" applyAlignment="1" applyProtection="1">
      <alignment horizontal="left" vertical="center" wrapText="1"/>
      <protection hidden="1"/>
    </xf>
    <xf numFmtId="0" fontId="62" fillId="53" borderId="1" xfId="0" applyFont="1" applyFill="1" applyBorder="1" applyAlignment="1" applyProtection="1">
      <alignment horizontal="left" vertical="center"/>
      <protection locked="0"/>
    </xf>
    <xf numFmtId="0" fontId="62" fillId="53" borderId="8" xfId="0" applyFont="1" applyFill="1" applyBorder="1" applyAlignment="1" applyProtection="1">
      <alignment horizontal="left" vertical="center"/>
      <protection locked="0"/>
    </xf>
    <xf numFmtId="0" fontId="62" fillId="3" borderId="78" xfId="0" applyFont="1" applyFill="1" applyBorder="1" applyAlignment="1" applyProtection="1">
      <alignment horizontal="left" vertical="center" wrapText="1"/>
      <protection hidden="1"/>
    </xf>
    <xf numFmtId="0" fontId="62" fillId="3" borderId="59" xfId="0" applyFont="1" applyFill="1" applyBorder="1" applyAlignment="1" applyProtection="1">
      <alignment horizontal="left" vertical="center" wrapText="1"/>
      <protection hidden="1"/>
    </xf>
    <xf numFmtId="0" fontId="62" fillId="19" borderId="10" xfId="0" applyFont="1" applyFill="1" applyBorder="1" applyAlignment="1" applyProtection="1">
      <alignment horizontal="left" vertical="center"/>
      <protection locked="0"/>
    </xf>
    <xf numFmtId="0" fontId="62" fillId="19" borderId="11" xfId="0" applyFont="1" applyFill="1" applyBorder="1" applyAlignment="1" applyProtection="1">
      <alignment horizontal="left" vertical="center"/>
      <protection locked="0"/>
    </xf>
    <xf numFmtId="0" fontId="62" fillId="0" borderId="12" xfId="0" applyFont="1" applyBorder="1" applyAlignment="1" applyProtection="1">
      <alignment horizontal="left" vertical="top" wrapText="1"/>
      <protection hidden="1"/>
    </xf>
    <xf numFmtId="0" fontId="62" fillId="0" borderId="22" xfId="0" applyFont="1" applyBorder="1" applyAlignment="1" applyProtection="1">
      <alignment horizontal="left" vertical="top" wrapText="1"/>
      <protection hidden="1"/>
    </xf>
    <xf numFmtId="0" fontId="62" fillId="0" borderId="7" xfId="0" applyFont="1" applyBorder="1" applyAlignment="1" applyProtection="1">
      <alignment horizontal="left" vertical="top" wrapText="1"/>
      <protection hidden="1"/>
    </xf>
    <xf numFmtId="0" fontId="19" fillId="3" borderId="7" xfId="9" applyFont="1" applyFill="1" applyBorder="1" applyAlignment="1">
      <alignment horizontal="left" vertical="center" wrapText="1"/>
    </xf>
    <xf numFmtId="0" fontId="19" fillId="3" borderId="8" xfId="9" applyFont="1" applyFill="1" applyBorder="1" applyAlignment="1">
      <alignment horizontal="left" vertical="center" wrapText="1"/>
    </xf>
    <xf numFmtId="0" fontId="19" fillId="3" borderId="22" xfId="9" applyFont="1" applyFill="1" applyBorder="1" applyAlignment="1">
      <alignment horizontal="left" vertical="center" wrapText="1"/>
    </xf>
    <xf numFmtId="0" fontId="19" fillId="3" borderId="1" xfId="9" applyFont="1" applyFill="1" applyBorder="1" applyAlignment="1">
      <alignment horizontal="left" vertical="center" wrapText="1"/>
    </xf>
    <xf numFmtId="0" fontId="19" fillId="3" borderId="12" xfId="9" applyFont="1" applyFill="1" applyBorder="1" applyAlignment="1">
      <alignment horizontal="left" vertical="center" wrapText="1"/>
    </xf>
    <xf numFmtId="0" fontId="19" fillId="3" borderId="21" xfId="9" applyFont="1" applyFill="1" applyBorder="1" applyAlignment="1">
      <alignment horizontal="left" vertical="center" wrapText="1"/>
    </xf>
    <xf numFmtId="0" fontId="63" fillId="52" borderId="24" xfId="0" applyFont="1" applyFill="1" applyBorder="1" applyAlignment="1" applyProtection="1">
      <alignment horizontal="left" vertical="center"/>
      <protection hidden="1"/>
    </xf>
    <xf numFmtId="0" fontId="63" fillId="52" borderId="0" xfId="0" applyFont="1" applyFill="1" applyAlignment="1" applyProtection="1">
      <alignment horizontal="left" vertical="center"/>
      <protection hidden="1"/>
    </xf>
    <xf numFmtId="0" fontId="62" fillId="3" borderId="78" xfId="0" applyFont="1" applyFill="1" applyBorder="1" applyAlignment="1" applyProtection="1">
      <alignment horizontal="left" wrapText="1"/>
      <protection hidden="1"/>
    </xf>
    <xf numFmtId="0" fontId="62" fillId="3" borderId="59" xfId="0" applyFont="1" applyFill="1" applyBorder="1" applyAlignment="1" applyProtection="1">
      <alignment horizontal="left" wrapText="1"/>
      <protection hidden="1"/>
    </xf>
    <xf numFmtId="0" fontId="62" fillId="3" borderId="10" xfId="0" applyFont="1" applyFill="1" applyBorder="1" applyAlignment="1" applyProtection="1">
      <alignment horizontal="left" vertical="center"/>
      <protection locked="0"/>
    </xf>
    <xf numFmtId="0" fontId="62" fillId="3" borderId="11" xfId="0" applyFont="1" applyFill="1" applyBorder="1" applyAlignment="1" applyProtection="1">
      <alignment horizontal="left" vertical="center"/>
      <protection locked="0"/>
    </xf>
    <xf numFmtId="0" fontId="12" fillId="3" borderId="13" xfId="9" applyFont="1" applyFill="1" applyBorder="1" applyAlignment="1">
      <alignment horizontal="left" vertical="center" wrapText="1"/>
    </xf>
    <xf numFmtId="0" fontId="12" fillId="3" borderId="5" xfId="9" applyFont="1" applyFill="1" applyBorder="1" applyAlignment="1">
      <alignment horizontal="left" vertical="center" wrapText="1"/>
    </xf>
    <xf numFmtId="0" fontId="12" fillId="3" borderId="6" xfId="9" applyFont="1" applyFill="1" applyBorder="1" applyAlignment="1">
      <alignment horizontal="left" vertical="center" wrapText="1"/>
    </xf>
    <xf numFmtId="0" fontId="12" fillId="53" borderId="12" xfId="9" applyFont="1" applyFill="1" applyBorder="1" applyAlignment="1">
      <alignment horizontal="center" wrapText="1"/>
    </xf>
    <xf numFmtId="0" fontId="12" fillId="53" borderId="9" xfId="9" applyFont="1" applyFill="1" applyBorder="1" applyAlignment="1">
      <alignment horizontal="center" wrapText="1"/>
    </xf>
    <xf numFmtId="0" fontId="12" fillId="53" borderId="22" xfId="9" applyFont="1" applyFill="1" applyBorder="1" applyAlignment="1">
      <alignment horizontal="center" wrapText="1"/>
    </xf>
    <xf numFmtId="0" fontId="12" fillId="53" borderId="10" xfId="9" applyFont="1" applyFill="1" applyBorder="1" applyAlignment="1">
      <alignment horizontal="center" wrapText="1"/>
    </xf>
    <xf numFmtId="0" fontId="12" fillId="53" borderId="7" xfId="9" applyFont="1" applyFill="1" applyBorder="1" applyAlignment="1">
      <alignment horizontal="center" wrapText="1"/>
    </xf>
    <xf numFmtId="0" fontId="12" fillId="53" borderId="11" xfId="9" applyFont="1" applyFill="1" applyBorder="1" applyAlignment="1">
      <alignment horizontal="center" wrapText="1"/>
    </xf>
    <xf numFmtId="0" fontId="12" fillId="3" borderId="13" xfId="9" applyFont="1" applyFill="1" applyBorder="1" applyAlignment="1">
      <alignment horizontal="center" vertical="center" wrapText="1"/>
    </xf>
    <xf numFmtId="0" fontId="12" fillId="3" borderId="5" xfId="9" applyFont="1" applyFill="1" applyBorder="1" applyAlignment="1">
      <alignment horizontal="center" vertical="center" wrapText="1"/>
    </xf>
    <xf numFmtId="0" fontId="12" fillId="3" borderId="6" xfId="9" applyFont="1" applyFill="1" applyBorder="1" applyAlignment="1">
      <alignment horizontal="center" vertical="center" wrapText="1"/>
    </xf>
    <xf numFmtId="0" fontId="12" fillId="53" borderId="9" xfId="9" applyFont="1" applyFill="1" applyBorder="1" applyAlignment="1" applyProtection="1">
      <alignment horizontal="center" vertical="center" wrapText="1"/>
      <protection locked="0"/>
    </xf>
    <xf numFmtId="0" fontId="12" fillId="53" borderId="11" xfId="9" applyFont="1" applyFill="1" applyBorder="1" applyAlignment="1" applyProtection="1">
      <alignment horizontal="center" vertical="center" wrapText="1"/>
      <protection locked="0"/>
    </xf>
    <xf numFmtId="0" fontId="12" fillId="53" borderId="78" xfId="9" applyFont="1" applyFill="1" applyBorder="1" applyAlignment="1" applyProtection="1">
      <alignment horizontal="center" vertical="center" wrapText="1"/>
      <protection locked="0"/>
    </xf>
    <xf numFmtId="0" fontId="12" fillId="53" borderId="80" xfId="9" applyFont="1" applyFill="1" applyBorder="1" applyAlignment="1" applyProtection="1">
      <alignment horizontal="center" vertical="center" wrapText="1"/>
      <protection locked="0"/>
    </xf>
    <xf numFmtId="0" fontId="19" fillId="3" borderId="12" xfId="9" applyFont="1" applyFill="1" applyBorder="1" applyAlignment="1">
      <alignment horizontal="center" wrapText="1"/>
    </xf>
    <xf numFmtId="0" fontId="19" fillId="3" borderId="7" xfId="9" applyFont="1" applyFill="1" applyBorder="1" applyAlignment="1">
      <alignment horizontal="center" wrapText="1"/>
    </xf>
    <xf numFmtId="0" fontId="19" fillId="3" borderId="21" xfId="9" applyFont="1" applyFill="1" applyBorder="1" applyAlignment="1">
      <alignment horizontal="center" wrapText="1"/>
    </xf>
    <xf numFmtId="0" fontId="19" fillId="3" borderId="8" xfId="9" applyFont="1" applyFill="1" applyBorder="1" applyAlignment="1">
      <alignment horizontal="center" wrapText="1"/>
    </xf>
    <xf numFmtId="0" fontId="19" fillId="3" borderId="48" xfId="9" applyFont="1" applyFill="1" applyBorder="1" applyAlignment="1">
      <alignment horizontal="center" wrapText="1"/>
    </xf>
    <xf numFmtId="0" fontId="19" fillId="3" borderId="32" xfId="9" applyFont="1" applyFill="1" applyBorder="1" applyAlignment="1">
      <alignment horizontal="center" wrapText="1"/>
    </xf>
    <xf numFmtId="0" fontId="19" fillId="3" borderId="15" xfId="9" applyFont="1" applyFill="1" applyBorder="1" applyAlignment="1">
      <alignment horizontal="center" wrapText="1"/>
    </xf>
    <xf numFmtId="0" fontId="19" fillId="3" borderId="16" xfId="9" applyFont="1" applyFill="1" applyBorder="1" applyAlignment="1">
      <alignment horizontal="center" wrapText="1"/>
    </xf>
    <xf numFmtId="0" fontId="19" fillId="3" borderId="47" xfId="9" applyFont="1" applyFill="1" applyBorder="1" applyAlignment="1">
      <alignment horizontal="center" wrapText="1"/>
    </xf>
    <xf numFmtId="0" fontId="19" fillId="3" borderId="49" xfId="9" applyFont="1" applyFill="1" applyBorder="1" applyAlignment="1">
      <alignment horizontal="center" wrapText="1"/>
    </xf>
    <xf numFmtId="0" fontId="19" fillId="3" borderId="3" xfId="9" applyFont="1" applyFill="1" applyBorder="1" applyAlignment="1">
      <alignment horizontal="center" wrapText="1"/>
    </xf>
    <xf numFmtId="0" fontId="19" fillId="3" borderId="17" xfId="9" applyFont="1" applyFill="1" applyBorder="1" applyAlignment="1">
      <alignment horizontal="center" wrapText="1"/>
    </xf>
    <xf numFmtId="0" fontId="19" fillId="3" borderId="4" xfId="9" applyFont="1" applyFill="1" applyBorder="1" applyAlignment="1">
      <alignment horizontal="center" wrapText="1"/>
    </xf>
    <xf numFmtId="0" fontId="19" fillId="53" borderId="9" xfId="9" applyFont="1" applyFill="1" applyBorder="1" applyAlignment="1" applyProtection="1">
      <alignment horizontal="center" vertical="center" wrapText="1"/>
      <protection locked="0"/>
    </xf>
    <xf numFmtId="0" fontId="19" fillId="53" borderId="11" xfId="9" applyFont="1" applyFill="1" applyBorder="1" applyAlignment="1" applyProtection="1">
      <alignment horizontal="center" vertical="center" wrapText="1"/>
      <protection locked="0"/>
    </xf>
    <xf numFmtId="0" fontId="19" fillId="53" borderId="78" xfId="9" applyFont="1" applyFill="1" applyBorder="1" applyAlignment="1" applyProtection="1">
      <alignment horizontal="center" vertical="center" wrapText="1"/>
      <protection locked="0"/>
    </xf>
    <xf numFmtId="0" fontId="19" fillId="53" borderId="79" xfId="9" applyFont="1" applyFill="1" applyBorder="1" applyAlignment="1" applyProtection="1">
      <alignment horizontal="center" vertical="center" wrapText="1"/>
      <protection locked="0"/>
    </xf>
    <xf numFmtId="0" fontId="19" fillId="53" borderId="80" xfId="9" applyFont="1" applyFill="1" applyBorder="1" applyAlignment="1" applyProtection="1">
      <alignment horizontal="center" vertical="center" wrapText="1"/>
      <protection locked="0"/>
    </xf>
    <xf numFmtId="0" fontId="19" fillId="0" borderId="13" xfId="9" applyFont="1" applyBorder="1" applyAlignment="1">
      <alignment horizontal="center" vertical="center" wrapText="1"/>
    </xf>
    <xf numFmtId="0" fontId="19" fillId="0" borderId="5" xfId="9" applyFont="1" applyBorder="1" applyAlignment="1">
      <alignment horizontal="center" vertical="center" wrapText="1"/>
    </xf>
    <xf numFmtId="0" fontId="19" fillId="0" borderId="6" xfId="9" applyFont="1" applyBorder="1" applyAlignment="1">
      <alignment horizontal="center" vertical="center" wrapText="1"/>
    </xf>
    <xf numFmtId="0" fontId="63" fillId="52" borderId="0" xfId="0" applyFont="1" applyFill="1" applyAlignment="1">
      <alignment horizontal="left"/>
    </xf>
    <xf numFmtId="0" fontId="74" fillId="52" borderId="0" xfId="0" applyFont="1" applyFill="1" applyAlignment="1">
      <alignment horizontal="left"/>
    </xf>
    <xf numFmtId="0" fontId="4" fillId="3" borderId="25" xfId="9" applyFont="1" applyFill="1" applyBorder="1" applyAlignment="1">
      <alignment horizontal="center" wrapText="1"/>
    </xf>
    <xf numFmtId="0" fontId="4" fillId="3" borderId="30" xfId="9" applyFont="1" applyFill="1" applyBorder="1" applyAlignment="1">
      <alignment horizontal="center" wrapText="1"/>
    </xf>
    <xf numFmtId="0" fontId="4" fillId="3" borderId="29" xfId="9" applyFont="1" applyFill="1" applyBorder="1" applyAlignment="1">
      <alignment horizontal="center" wrapText="1"/>
    </xf>
    <xf numFmtId="0" fontId="4" fillId="3" borderId="28" xfId="9" applyFont="1" applyFill="1" applyBorder="1" applyAlignment="1">
      <alignment horizontal="center" wrapText="1"/>
    </xf>
    <xf numFmtId="0" fontId="4" fillId="3" borderId="53" xfId="9" applyFont="1" applyFill="1" applyBorder="1" applyAlignment="1">
      <alignment horizontal="center" wrapText="1"/>
    </xf>
    <xf numFmtId="0" fontId="4" fillId="3" borderId="51" xfId="9" applyFont="1" applyFill="1" applyBorder="1" applyAlignment="1">
      <alignment horizontal="center" wrapText="1"/>
    </xf>
    <xf numFmtId="0" fontId="5" fillId="0" borderId="58" xfId="9" applyFont="1" applyBorder="1" applyAlignment="1">
      <alignment horizontal="center" vertical="center" wrapText="1"/>
    </xf>
    <xf numFmtId="0" fontId="5" fillId="0" borderId="74" xfId="9" applyFont="1" applyBorder="1" applyAlignment="1">
      <alignment horizontal="center" vertical="center" wrapText="1"/>
    </xf>
    <xf numFmtId="0" fontId="5" fillId="0" borderId="75" xfId="9" applyFont="1" applyBorder="1" applyAlignment="1">
      <alignment horizontal="center" vertical="center" wrapText="1"/>
    </xf>
    <xf numFmtId="0" fontId="66" fillId="19" borderId="49" xfId="0" applyFont="1" applyFill="1" applyBorder="1" applyAlignment="1">
      <alignment horizontal="center"/>
    </xf>
    <xf numFmtId="0" fontId="66" fillId="19" borderId="23" xfId="0" applyFont="1" applyFill="1" applyBorder="1" applyAlignment="1">
      <alignment horizontal="center"/>
    </xf>
    <xf numFmtId="0" fontId="66" fillId="19" borderId="27" xfId="0" applyFont="1" applyFill="1" applyBorder="1" applyAlignment="1">
      <alignment horizontal="center"/>
    </xf>
    <xf numFmtId="0" fontId="66" fillId="19" borderId="17" xfId="0" applyFont="1" applyFill="1" applyBorder="1" applyAlignment="1">
      <alignment horizontal="left" wrapText="1"/>
    </xf>
    <xf numFmtId="0" fontId="66" fillId="19" borderId="0" xfId="0" applyFont="1" applyFill="1" applyAlignment="1">
      <alignment horizontal="left" wrapText="1"/>
    </xf>
    <xf numFmtId="0" fontId="66" fillId="19" borderId="4" xfId="0" applyFont="1" applyFill="1" applyBorder="1" applyAlignment="1">
      <alignment horizontal="left" wrapText="1"/>
    </xf>
    <xf numFmtId="0" fontId="5" fillId="3" borderId="13" xfId="174" applyFont="1" applyFill="1" applyBorder="1" applyAlignment="1">
      <alignment horizontal="center" vertical="center" wrapText="1"/>
    </xf>
    <xf numFmtId="0" fontId="5" fillId="3" borderId="5" xfId="174" applyFont="1" applyFill="1" applyBorder="1" applyAlignment="1">
      <alignment horizontal="center" wrapText="1"/>
    </xf>
    <xf numFmtId="0" fontId="5" fillId="3" borderId="13" xfId="174" applyFont="1" applyFill="1" applyBorder="1" applyAlignment="1">
      <alignment horizontal="center" wrapText="1"/>
    </xf>
    <xf numFmtId="0" fontId="5" fillId="3" borderId="6" xfId="174" applyFont="1" applyFill="1" applyBorder="1" applyAlignment="1">
      <alignment horizontal="center" wrapText="1"/>
    </xf>
    <xf numFmtId="0" fontId="4" fillId="3" borderId="29" xfId="174" applyFill="1" applyBorder="1" applyAlignment="1">
      <alignment horizontal="center" vertical="center" wrapText="1"/>
    </xf>
    <xf numFmtId="0" fontId="4" fillId="3" borderId="36" xfId="174" applyFill="1" applyBorder="1" applyAlignment="1">
      <alignment horizontal="center" vertical="center" wrapText="1"/>
    </xf>
    <xf numFmtId="0" fontId="4" fillId="3" borderId="28" xfId="174" applyFill="1" applyBorder="1" applyAlignment="1">
      <alignment horizontal="center" vertical="center" wrapText="1"/>
    </xf>
    <xf numFmtId="0" fontId="4" fillId="3" borderId="53" xfId="174" applyFill="1" applyBorder="1" applyAlignment="1">
      <alignment horizontal="center" vertical="center" wrapText="1"/>
    </xf>
    <xf numFmtId="0" fontId="4" fillId="3" borderId="54" xfId="174" applyFill="1" applyBorder="1" applyAlignment="1">
      <alignment horizontal="center" vertical="center" wrapText="1"/>
    </xf>
    <xf numFmtId="0" fontId="4" fillId="3" borderId="51" xfId="174" applyFill="1" applyBorder="1" applyAlignment="1">
      <alignment horizontal="center" vertical="center" wrapText="1"/>
    </xf>
    <xf numFmtId="0" fontId="4" fillId="3" borderId="25" xfId="174" applyFill="1" applyBorder="1" applyAlignment="1">
      <alignment horizontal="center" vertical="center" wrapText="1"/>
    </xf>
    <xf numFmtId="0" fontId="4" fillId="3" borderId="89" xfId="174" applyFill="1" applyBorder="1" applyAlignment="1">
      <alignment horizontal="center" vertical="center" wrapText="1"/>
    </xf>
    <xf numFmtId="0" fontId="4" fillId="3" borderId="30" xfId="174" applyFill="1" applyBorder="1" applyAlignment="1">
      <alignment horizontal="center" vertical="center" wrapText="1"/>
    </xf>
    <xf numFmtId="0" fontId="4" fillId="3" borderId="60" xfId="174" applyFill="1" applyBorder="1" applyAlignment="1">
      <alignment horizontal="center"/>
    </xf>
    <xf numFmtId="0" fontId="4" fillId="3" borderId="61" xfId="174" applyFill="1" applyBorder="1" applyAlignment="1">
      <alignment horizontal="center"/>
    </xf>
    <xf numFmtId="0" fontId="4" fillId="3" borderId="62" xfId="174" applyFill="1" applyBorder="1" applyAlignment="1">
      <alignment horizontal="center"/>
    </xf>
    <xf numFmtId="0" fontId="5" fillId="3" borderId="15" xfId="174" applyFont="1" applyFill="1" applyBorder="1" applyAlignment="1">
      <alignment horizontal="center" vertical="center" wrapText="1"/>
    </xf>
    <xf numFmtId="0" fontId="5" fillId="3" borderId="16" xfId="174" applyFont="1" applyFill="1" applyBorder="1" applyAlignment="1">
      <alignment horizontal="center" vertical="center" wrapText="1"/>
    </xf>
    <xf numFmtId="0" fontId="5" fillId="3" borderId="3" xfId="174" applyFont="1" applyFill="1" applyBorder="1" applyAlignment="1">
      <alignment horizontal="center" vertical="center" wrapText="1"/>
    </xf>
    <xf numFmtId="0" fontId="4" fillId="19" borderId="78" xfId="174" applyFill="1" applyBorder="1" applyAlignment="1" applyProtection="1">
      <alignment horizontal="center" vertical="top" wrapText="1"/>
      <protection locked="0"/>
    </xf>
    <xf numFmtId="0" fontId="4" fillId="19" borderId="79" xfId="174" applyFill="1" applyBorder="1" applyAlignment="1" applyProtection="1">
      <alignment horizontal="center" vertical="top" wrapText="1"/>
      <protection locked="0"/>
    </xf>
    <xf numFmtId="0" fontId="4" fillId="19" borderId="80" xfId="174" applyFill="1" applyBorder="1" applyAlignment="1" applyProtection="1">
      <alignment horizontal="center" vertical="top" wrapText="1"/>
      <protection locked="0"/>
    </xf>
    <xf numFmtId="0" fontId="4" fillId="19" borderId="9" xfId="174" applyFill="1" applyBorder="1" applyAlignment="1" applyProtection="1">
      <alignment horizontal="center" vertical="top" wrapText="1"/>
      <protection locked="0"/>
    </xf>
    <xf numFmtId="0" fontId="4" fillId="19" borderId="10" xfId="174" applyFill="1" applyBorder="1" applyAlignment="1" applyProtection="1">
      <alignment horizontal="center" vertical="top" wrapText="1"/>
      <protection locked="0"/>
    </xf>
    <xf numFmtId="0" fontId="4" fillId="19" borderId="11" xfId="174" applyFill="1" applyBorder="1" applyAlignment="1" applyProtection="1">
      <alignment horizontal="center" vertical="top" wrapText="1"/>
      <protection locked="0"/>
    </xf>
    <xf numFmtId="0" fontId="4" fillId="3" borderId="32" xfId="174" applyFill="1" applyBorder="1" applyAlignment="1">
      <alignment horizontal="center" vertical="center" wrapText="1"/>
    </xf>
    <xf numFmtId="0" fontId="4" fillId="3" borderId="56" xfId="174" applyFill="1" applyBorder="1" applyAlignment="1">
      <alignment horizontal="center" vertical="center" wrapText="1"/>
    </xf>
    <xf numFmtId="0" fontId="5" fillId="3" borderId="58" xfId="174" applyFont="1" applyFill="1" applyBorder="1" applyAlignment="1">
      <alignment horizontal="left" vertical="center" wrapText="1" indent="1"/>
    </xf>
    <xf numFmtId="0" fontId="5" fillId="3" borderId="74" xfId="174" applyFont="1" applyFill="1" applyBorder="1" applyAlignment="1">
      <alignment horizontal="left" vertical="center" wrapText="1" indent="1"/>
    </xf>
    <xf numFmtId="0" fontId="5" fillId="3" borderId="75" xfId="174" applyFont="1" applyFill="1" applyBorder="1" applyAlignment="1">
      <alignment horizontal="left" vertical="center" wrapText="1" indent="1"/>
    </xf>
    <xf numFmtId="0" fontId="0" fillId="19" borderId="1" xfId="0" applyFill="1" applyBorder="1" applyAlignment="1" applyProtection="1">
      <alignment horizontal="left" indent="1"/>
      <protection locked="0"/>
    </xf>
    <xf numFmtId="0" fontId="0" fillId="19" borderId="23" xfId="0" applyFill="1" applyBorder="1" applyAlignment="1" applyProtection="1">
      <alignment horizontal="left" indent="1"/>
      <protection locked="0"/>
    </xf>
    <xf numFmtId="0" fontId="0" fillId="19" borderId="2" xfId="0" applyFill="1" applyBorder="1" applyAlignment="1" applyProtection="1">
      <alignment horizontal="left" indent="1"/>
      <protection locked="0"/>
    </xf>
    <xf numFmtId="0" fontId="0" fillId="19" borderId="27" xfId="0" applyFill="1" applyBorder="1" applyAlignment="1" applyProtection="1">
      <alignment horizontal="left" indent="1"/>
      <protection locked="0"/>
    </xf>
    <xf numFmtId="0" fontId="12" fillId="3" borderId="58" xfId="9" applyFont="1" applyFill="1" applyBorder="1" applyAlignment="1">
      <alignment horizontal="center" vertical="center" wrapText="1"/>
    </xf>
    <xf numFmtId="0" fontId="12" fillId="3" borderId="74" xfId="9" applyFont="1" applyFill="1" applyBorder="1" applyAlignment="1">
      <alignment horizontal="center" vertical="center" wrapText="1"/>
    </xf>
    <xf numFmtId="0" fontId="12" fillId="3" borderId="75" xfId="9" applyFont="1" applyFill="1" applyBorder="1" applyAlignment="1">
      <alignment horizontal="center" vertical="center" wrapText="1"/>
    </xf>
    <xf numFmtId="0" fontId="0" fillId="19" borderId="10" xfId="0" applyFill="1" applyBorder="1" applyAlignment="1" applyProtection="1">
      <alignment horizontal="left" indent="1"/>
      <protection locked="0"/>
    </xf>
    <xf numFmtId="0" fontId="19" fillId="3" borderId="22" xfId="9" applyFont="1" applyFill="1" applyBorder="1" applyAlignment="1">
      <alignment horizontal="center" wrapText="1"/>
    </xf>
    <xf numFmtId="0" fontId="19" fillId="3" borderId="1" xfId="9" applyFont="1" applyFill="1" applyBorder="1" applyAlignment="1">
      <alignment horizontal="center" wrapText="1"/>
    </xf>
    <xf numFmtId="0" fontId="19" fillId="3" borderId="61" xfId="214" applyFont="1" applyFill="1" applyBorder="1" applyAlignment="1">
      <alignment horizontal="center" vertical="center" wrapText="1"/>
    </xf>
    <xf numFmtId="0" fontId="0" fillId="19" borderId="31" xfId="0" applyFill="1" applyBorder="1" applyAlignment="1" applyProtection="1">
      <alignment horizontal="left" indent="1"/>
      <protection locked="0"/>
    </xf>
    <xf numFmtId="0" fontId="0" fillId="19" borderId="49" xfId="0" applyFill="1" applyBorder="1" applyAlignment="1" applyProtection="1">
      <alignment horizontal="left" indent="1"/>
      <protection locked="0"/>
    </xf>
    <xf numFmtId="0" fontId="0" fillId="19" borderId="57" xfId="0" applyFill="1" applyBorder="1" applyAlignment="1" applyProtection="1">
      <alignment horizontal="left" indent="1"/>
      <protection locked="0"/>
    </xf>
    <xf numFmtId="0" fontId="62" fillId="3" borderId="58" xfId="0" applyFont="1" applyFill="1" applyBorder="1" applyAlignment="1" applyProtection="1">
      <alignment horizontal="left" vertical="center"/>
      <protection hidden="1"/>
    </xf>
    <xf numFmtId="0" fontId="62" fillId="3" borderId="87" xfId="0" applyFont="1" applyFill="1" applyBorder="1" applyAlignment="1" applyProtection="1">
      <alignment horizontal="left" vertical="center"/>
      <protection hidden="1"/>
    </xf>
    <xf numFmtId="0" fontId="62" fillId="53" borderId="23" xfId="0" applyFont="1" applyFill="1" applyBorder="1" applyAlignment="1" applyProtection="1">
      <alignment horizontal="center" vertical="center"/>
      <protection locked="0"/>
    </xf>
    <xf numFmtId="0" fontId="62" fillId="53" borderId="88" xfId="0" applyFont="1" applyFill="1" applyBorder="1" applyAlignment="1" applyProtection="1">
      <alignment horizontal="center" vertical="center"/>
      <protection locked="0"/>
    </xf>
    <xf numFmtId="0" fontId="19" fillId="19" borderId="48" xfId="174" applyFont="1" applyFill="1" applyBorder="1" applyAlignment="1">
      <alignment horizontal="center" wrapText="1"/>
    </xf>
    <xf numFmtId="0" fontId="19" fillId="19" borderId="73" xfId="174" applyFont="1" applyFill="1" applyBorder="1" applyAlignment="1">
      <alignment horizontal="center" wrapText="1"/>
    </xf>
    <xf numFmtId="0" fontId="12" fillId="19" borderId="0" xfId="174" applyFont="1" applyFill="1" applyAlignment="1">
      <alignment horizontal="left" wrapText="1"/>
    </xf>
    <xf numFmtId="0" fontId="19" fillId="0" borderId="0" xfId="174" applyFont="1" applyAlignment="1">
      <alignment horizontal="left" vertical="top" wrapText="1"/>
    </xf>
    <xf numFmtId="0" fontId="19" fillId="0" borderId="0" xfId="174" applyFont="1" applyAlignment="1">
      <alignment horizontal="left" vertical="center" wrapText="1"/>
    </xf>
    <xf numFmtId="0" fontId="12" fillId="0" borderId="0" xfId="174" applyFont="1" applyAlignment="1">
      <alignment horizontal="center" vertical="center" wrapText="1"/>
    </xf>
    <xf numFmtId="0" fontId="19" fillId="0" borderId="0" xfId="174" applyFont="1" applyAlignment="1">
      <alignment horizontal="center" wrapText="1"/>
    </xf>
    <xf numFmtId="0" fontId="19" fillId="19" borderId="15" xfId="174" applyFont="1" applyFill="1" applyBorder="1" applyAlignment="1">
      <alignment horizontal="center" vertical="center"/>
    </xf>
    <xf numFmtId="0" fontId="19" fillId="19" borderId="16" xfId="174" applyFont="1" applyFill="1" applyBorder="1" applyAlignment="1">
      <alignment horizontal="center" vertical="center"/>
    </xf>
    <xf numFmtId="0" fontId="19" fillId="19" borderId="3" xfId="174" applyFont="1" applyFill="1" applyBorder="1" applyAlignment="1">
      <alignment horizontal="center" vertical="center"/>
    </xf>
    <xf numFmtId="0" fontId="19" fillId="19" borderId="18" xfId="174" applyFont="1" applyFill="1" applyBorder="1" applyAlignment="1">
      <alignment horizontal="center" vertical="center"/>
    </xf>
    <xf numFmtId="0" fontId="19" fillId="19" borderId="19" xfId="174" applyFont="1" applyFill="1" applyBorder="1" applyAlignment="1">
      <alignment horizontal="center" vertical="center"/>
    </xf>
    <xf numFmtId="0" fontId="19" fillId="19" borderId="20" xfId="174" applyFont="1" applyFill="1" applyBorder="1" applyAlignment="1">
      <alignment horizontal="center" vertical="center"/>
    </xf>
    <xf numFmtId="0" fontId="19" fillId="19" borderId="48" xfId="174" applyFont="1" applyFill="1" applyBorder="1" applyAlignment="1">
      <alignment horizontal="center" vertical="center" wrapText="1"/>
    </xf>
    <xf numFmtId="0" fontId="19" fillId="19" borderId="82" xfId="174" applyFont="1" applyFill="1" applyBorder="1" applyAlignment="1">
      <alignment horizontal="center" vertical="center" wrapText="1"/>
    </xf>
    <xf numFmtId="0" fontId="19" fillId="19" borderId="73" xfId="174" applyFont="1" applyFill="1" applyBorder="1" applyAlignment="1">
      <alignment horizontal="center" vertical="center" wrapText="1"/>
    </xf>
    <xf numFmtId="0" fontId="12" fillId="19" borderId="23" xfId="174" applyFont="1" applyFill="1" applyBorder="1" applyAlignment="1">
      <alignment horizontal="left" indent="1"/>
    </xf>
    <xf numFmtId="0" fontId="12" fillId="19" borderId="2" xfId="174" applyFont="1" applyFill="1" applyBorder="1" applyAlignment="1">
      <alignment horizontal="left" indent="1"/>
    </xf>
    <xf numFmtId="0" fontId="12" fillId="19" borderId="27" xfId="174" applyFont="1" applyFill="1" applyBorder="1" applyAlignment="1">
      <alignment horizontal="left" indent="1"/>
    </xf>
    <xf numFmtId="0" fontId="19" fillId="0" borderId="0" xfId="174" applyFont="1" applyAlignment="1">
      <alignment horizontal="center" vertical="center" wrapText="1"/>
    </xf>
    <xf numFmtId="0" fontId="19" fillId="19" borderId="78" xfId="174" applyFont="1" applyFill="1" applyBorder="1" applyAlignment="1">
      <alignment horizontal="center"/>
    </xf>
    <xf numFmtId="0" fontId="19" fillId="19" borderId="79" xfId="174" applyFont="1" applyFill="1" applyBorder="1" applyAlignment="1">
      <alignment horizontal="center"/>
    </xf>
    <xf numFmtId="0" fontId="19" fillId="19" borderId="80" xfId="174" applyFont="1" applyFill="1" applyBorder="1" applyAlignment="1">
      <alignment horizontal="center"/>
    </xf>
    <xf numFmtId="0" fontId="19" fillId="19" borderId="13" xfId="174" applyFont="1" applyFill="1" applyBorder="1" applyAlignment="1">
      <alignment horizontal="center"/>
    </xf>
    <xf numFmtId="0" fontId="19" fillId="19" borderId="5" xfId="174" applyFont="1" applyFill="1" applyBorder="1" applyAlignment="1">
      <alignment horizontal="center"/>
    </xf>
    <xf numFmtId="0" fontId="19" fillId="19" borderId="6" xfId="174" applyFont="1" applyFill="1" applyBorder="1" applyAlignment="1">
      <alignment horizontal="center"/>
    </xf>
    <xf numFmtId="0" fontId="19" fillId="19" borderId="0" xfId="174" applyFont="1" applyFill="1" applyAlignment="1">
      <alignment horizontal="center"/>
    </xf>
    <xf numFmtId="0" fontId="12" fillId="19" borderId="48" xfId="174" applyFont="1" applyFill="1" applyBorder="1" applyAlignment="1">
      <alignment horizontal="center" wrapText="1"/>
    </xf>
    <xf numFmtId="0" fontId="12" fillId="19" borderId="73" xfId="174" applyFont="1" applyFill="1" applyBorder="1" applyAlignment="1">
      <alignment horizontal="center" wrapText="1"/>
    </xf>
    <xf numFmtId="0" fontId="12" fillId="19" borderId="48" xfId="174" applyFont="1" applyFill="1" applyBorder="1" applyAlignment="1">
      <alignment horizontal="left" vertical="center"/>
    </xf>
    <xf numFmtId="0" fontId="12" fillId="19" borderId="73" xfId="174" applyFont="1" applyFill="1" applyBorder="1" applyAlignment="1">
      <alignment horizontal="left" vertical="center"/>
    </xf>
    <xf numFmtId="0" fontId="12" fillId="19" borderId="58" xfId="174" applyFont="1" applyFill="1" applyBorder="1" applyAlignment="1">
      <alignment horizontal="center"/>
    </xf>
    <xf numFmtId="0" fontId="12" fillId="19" borderId="74" xfId="174" applyFont="1" applyFill="1" applyBorder="1" applyAlignment="1">
      <alignment horizontal="center"/>
    </xf>
    <xf numFmtId="0" fontId="12" fillId="19" borderId="75" xfId="174" applyFont="1" applyFill="1" applyBorder="1" applyAlignment="1">
      <alignment horizontal="center"/>
    </xf>
    <xf numFmtId="0" fontId="19" fillId="19" borderId="75" xfId="174" applyFont="1" applyFill="1" applyBorder="1" applyAlignment="1">
      <alignment horizontal="center"/>
    </xf>
    <xf numFmtId="0" fontId="12" fillId="19" borderId="58" xfId="174" applyFont="1" applyFill="1" applyBorder="1" applyAlignment="1"/>
    <xf numFmtId="0" fontId="12" fillId="19" borderId="74" xfId="174" applyFont="1" applyFill="1" applyBorder="1" applyAlignment="1"/>
    <xf numFmtId="0" fontId="12" fillId="19" borderId="75" xfId="174" applyFont="1" applyFill="1" applyBorder="1" applyAlignment="1"/>
    <xf numFmtId="0" fontId="19" fillId="19" borderId="74" xfId="174" applyFont="1" applyFill="1" applyBorder="1" applyAlignment="1">
      <alignment horizontal="center"/>
    </xf>
    <xf numFmtId="0" fontId="12" fillId="19" borderId="18" xfId="174" applyFont="1" applyFill="1" applyBorder="1" applyAlignment="1">
      <alignment horizontal="center"/>
    </xf>
    <xf numFmtId="0" fontId="12" fillId="19" borderId="19" xfId="174" applyFont="1" applyFill="1" applyBorder="1" applyAlignment="1">
      <alignment horizontal="center"/>
    </xf>
    <xf numFmtId="0" fontId="12" fillId="19" borderId="20" xfId="174" applyFont="1" applyFill="1" applyBorder="1" applyAlignment="1">
      <alignment horizontal="center"/>
    </xf>
    <xf numFmtId="0" fontId="5" fillId="19" borderId="19" xfId="1" applyFont="1" applyFill="1" applyBorder="1" applyAlignment="1">
      <alignment horizontal="left" wrapText="1"/>
    </xf>
    <xf numFmtId="0" fontId="5" fillId="19" borderId="0" xfId="1" applyFont="1" applyFill="1" applyBorder="1" applyAlignment="1">
      <alignment horizontal="left" wrapText="1"/>
    </xf>
  </cellXfs>
  <cellStyles count="376">
    <cellStyle name="20% - Accent1" xfId="259" builtinId="30" customBuiltin="1"/>
    <cellStyle name="20% - Accent1 2" xfId="176" xr:uid="{00000000-0005-0000-0000-000001000000}"/>
    <cellStyle name="20% - Accent1 2 2" xfId="286" xr:uid="{00000000-0005-0000-0000-000002000000}"/>
    <cellStyle name="20% - Accent1 3" xfId="285" xr:uid="{00000000-0005-0000-0000-000003000000}"/>
    <cellStyle name="20% - Accent2" xfId="263" builtinId="34" customBuiltin="1"/>
    <cellStyle name="20% - Accent2 2" xfId="177" xr:uid="{00000000-0005-0000-0000-000005000000}"/>
    <cellStyle name="20% - Accent2 2 2" xfId="288" xr:uid="{00000000-0005-0000-0000-000006000000}"/>
    <cellStyle name="20% - Accent2 3" xfId="287" xr:uid="{00000000-0005-0000-0000-000007000000}"/>
    <cellStyle name="20% - Accent3" xfId="267" builtinId="38" customBuiltin="1"/>
    <cellStyle name="20% - Accent3 2" xfId="178" xr:uid="{00000000-0005-0000-0000-000009000000}"/>
    <cellStyle name="20% - Accent3 2 2" xfId="290" xr:uid="{00000000-0005-0000-0000-00000A000000}"/>
    <cellStyle name="20% - Accent3 3" xfId="289" xr:uid="{00000000-0005-0000-0000-00000B000000}"/>
    <cellStyle name="20% - Accent4" xfId="271" builtinId="42" customBuiltin="1"/>
    <cellStyle name="20% - Accent4 2" xfId="179" xr:uid="{00000000-0005-0000-0000-00000D000000}"/>
    <cellStyle name="20% - Accent4 2 2" xfId="292" xr:uid="{00000000-0005-0000-0000-00000E000000}"/>
    <cellStyle name="20% - Accent4 3" xfId="291" xr:uid="{00000000-0005-0000-0000-00000F000000}"/>
    <cellStyle name="20% - Accent5" xfId="275" builtinId="46" customBuiltin="1"/>
    <cellStyle name="20% - Accent5 2" xfId="180" xr:uid="{00000000-0005-0000-0000-000011000000}"/>
    <cellStyle name="20% - Accent5 2 2" xfId="294" xr:uid="{00000000-0005-0000-0000-000012000000}"/>
    <cellStyle name="20% - Accent5 3" xfId="293" xr:uid="{00000000-0005-0000-0000-000013000000}"/>
    <cellStyle name="20% - Accent6" xfId="279" builtinId="50" customBuiltin="1"/>
    <cellStyle name="20% - Accent6 2" xfId="181" xr:uid="{00000000-0005-0000-0000-000015000000}"/>
    <cellStyle name="20% - Accent6 2 2" xfId="296" xr:uid="{00000000-0005-0000-0000-000016000000}"/>
    <cellStyle name="20% - Accent6 3" xfId="295" xr:uid="{00000000-0005-0000-0000-000017000000}"/>
    <cellStyle name="40% - Accent1" xfId="260" builtinId="31" customBuiltin="1"/>
    <cellStyle name="40% - Accent1 2" xfId="182" xr:uid="{00000000-0005-0000-0000-000019000000}"/>
    <cellStyle name="40% - Accent1 2 2" xfId="298" xr:uid="{00000000-0005-0000-0000-00001A000000}"/>
    <cellStyle name="40% - Accent1 3" xfId="297" xr:uid="{00000000-0005-0000-0000-00001B000000}"/>
    <cellStyle name="40% - Accent2" xfId="264" builtinId="35" customBuiltin="1"/>
    <cellStyle name="40% - Accent2 2" xfId="183" xr:uid="{00000000-0005-0000-0000-00001D000000}"/>
    <cellStyle name="40% - Accent2 2 2" xfId="300" xr:uid="{00000000-0005-0000-0000-00001E000000}"/>
    <cellStyle name="40% - Accent2 3" xfId="299" xr:uid="{00000000-0005-0000-0000-00001F000000}"/>
    <cellStyle name="40% - Accent3" xfId="268" builtinId="39" customBuiltin="1"/>
    <cellStyle name="40% - Accent3 2" xfId="184" xr:uid="{00000000-0005-0000-0000-000021000000}"/>
    <cellStyle name="40% - Accent3 2 2" xfId="302" xr:uid="{00000000-0005-0000-0000-000022000000}"/>
    <cellStyle name="40% - Accent3 3" xfId="301" xr:uid="{00000000-0005-0000-0000-000023000000}"/>
    <cellStyle name="40% - Accent4" xfId="272" builtinId="43" customBuiltin="1"/>
    <cellStyle name="40% - Accent4 2" xfId="185" xr:uid="{00000000-0005-0000-0000-000025000000}"/>
    <cellStyle name="40% - Accent4 2 2" xfId="304" xr:uid="{00000000-0005-0000-0000-000026000000}"/>
    <cellStyle name="40% - Accent4 3" xfId="303" xr:uid="{00000000-0005-0000-0000-000027000000}"/>
    <cellStyle name="40% - Accent5" xfId="276" builtinId="47" customBuiltin="1"/>
    <cellStyle name="40% - Accent5 2" xfId="186" xr:uid="{00000000-0005-0000-0000-000029000000}"/>
    <cellStyle name="40% - Accent5 2 2" xfId="306" xr:uid="{00000000-0005-0000-0000-00002A000000}"/>
    <cellStyle name="40% - Accent5 3" xfId="305" xr:uid="{00000000-0005-0000-0000-00002B000000}"/>
    <cellStyle name="40% - Accent6" xfId="280" builtinId="51" customBuiltin="1"/>
    <cellStyle name="40% - Accent6 2" xfId="187" xr:uid="{00000000-0005-0000-0000-00002D000000}"/>
    <cellStyle name="40% - Accent6 2 2" xfId="308" xr:uid="{00000000-0005-0000-0000-00002E000000}"/>
    <cellStyle name="40% - Accent6 3" xfId="307" xr:uid="{00000000-0005-0000-0000-00002F000000}"/>
    <cellStyle name="60% - Accent1" xfId="261" builtinId="32" customBuiltin="1"/>
    <cellStyle name="60% - Accent1 2" xfId="188" xr:uid="{00000000-0005-0000-0000-000031000000}"/>
    <cellStyle name="60% - Accent1 2 2" xfId="310" xr:uid="{00000000-0005-0000-0000-000032000000}"/>
    <cellStyle name="60% - Accent1 3" xfId="309" xr:uid="{00000000-0005-0000-0000-000033000000}"/>
    <cellStyle name="60% - Accent2" xfId="265" builtinId="36" customBuiltin="1"/>
    <cellStyle name="60% - Accent2 2" xfId="189" xr:uid="{00000000-0005-0000-0000-000035000000}"/>
    <cellStyle name="60% - Accent2 2 2" xfId="312" xr:uid="{00000000-0005-0000-0000-000036000000}"/>
    <cellStyle name="60% - Accent2 3" xfId="311" xr:uid="{00000000-0005-0000-0000-000037000000}"/>
    <cellStyle name="60% - Accent3" xfId="269" builtinId="40" customBuiltin="1"/>
    <cellStyle name="60% - Accent3 2" xfId="190" xr:uid="{00000000-0005-0000-0000-000039000000}"/>
    <cellStyle name="60% - Accent3 2 2" xfId="314" xr:uid="{00000000-0005-0000-0000-00003A000000}"/>
    <cellStyle name="60% - Accent3 3" xfId="313" xr:uid="{00000000-0005-0000-0000-00003B000000}"/>
    <cellStyle name="60% - Accent4" xfId="273" builtinId="44" customBuiltin="1"/>
    <cellStyle name="60% - Accent4 2" xfId="191" xr:uid="{00000000-0005-0000-0000-00003D000000}"/>
    <cellStyle name="60% - Accent4 2 2" xfId="316" xr:uid="{00000000-0005-0000-0000-00003E000000}"/>
    <cellStyle name="60% - Accent4 3" xfId="315" xr:uid="{00000000-0005-0000-0000-00003F000000}"/>
    <cellStyle name="60% - Accent5" xfId="277" builtinId="48" customBuiltin="1"/>
    <cellStyle name="60% - Accent5 2" xfId="192" xr:uid="{00000000-0005-0000-0000-000041000000}"/>
    <cellStyle name="60% - Accent5 2 2" xfId="318" xr:uid="{00000000-0005-0000-0000-000042000000}"/>
    <cellStyle name="60% - Accent5 3" xfId="317" xr:uid="{00000000-0005-0000-0000-000043000000}"/>
    <cellStyle name="60% - Accent6" xfId="281" builtinId="52" customBuiltin="1"/>
    <cellStyle name="60% - Accent6 2" xfId="193" xr:uid="{00000000-0005-0000-0000-000045000000}"/>
    <cellStyle name="60% - Accent6 2 2" xfId="320" xr:uid="{00000000-0005-0000-0000-000046000000}"/>
    <cellStyle name="60% - Accent6 3" xfId="319" xr:uid="{00000000-0005-0000-0000-000047000000}"/>
    <cellStyle name="Accent1" xfId="258" builtinId="29" customBuiltin="1"/>
    <cellStyle name="Accent1 2" xfId="194" xr:uid="{00000000-0005-0000-0000-000049000000}"/>
    <cellStyle name="Accent1 2 2" xfId="322" xr:uid="{00000000-0005-0000-0000-00004A000000}"/>
    <cellStyle name="Accent1 3" xfId="321" xr:uid="{00000000-0005-0000-0000-00004B000000}"/>
    <cellStyle name="Accent2" xfId="262" builtinId="33" customBuiltin="1"/>
    <cellStyle name="Accent2 2" xfId="195" xr:uid="{00000000-0005-0000-0000-00004D000000}"/>
    <cellStyle name="Accent2 2 2" xfId="324" xr:uid="{00000000-0005-0000-0000-00004E000000}"/>
    <cellStyle name="Accent2 3" xfId="323" xr:uid="{00000000-0005-0000-0000-00004F000000}"/>
    <cellStyle name="Accent3" xfId="266" builtinId="37" customBuiltin="1"/>
    <cellStyle name="Accent3 2" xfId="196" xr:uid="{00000000-0005-0000-0000-000051000000}"/>
    <cellStyle name="Accent3 2 2" xfId="326" xr:uid="{00000000-0005-0000-0000-000052000000}"/>
    <cellStyle name="Accent3 3" xfId="325" xr:uid="{00000000-0005-0000-0000-000053000000}"/>
    <cellStyle name="Accent4" xfId="270" builtinId="41" customBuiltin="1"/>
    <cellStyle name="Accent4 2" xfId="197" xr:uid="{00000000-0005-0000-0000-000055000000}"/>
    <cellStyle name="Accent4 2 2" xfId="328" xr:uid="{00000000-0005-0000-0000-000056000000}"/>
    <cellStyle name="Accent4 3" xfId="327" xr:uid="{00000000-0005-0000-0000-000057000000}"/>
    <cellStyle name="Accent5" xfId="274" builtinId="45" customBuiltin="1"/>
    <cellStyle name="Accent5 2" xfId="198" xr:uid="{00000000-0005-0000-0000-000059000000}"/>
    <cellStyle name="Accent5 2 2" xfId="330" xr:uid="{00000000-0005-0000-0000-00005A000000}"/>
    <cellStyle name="Accent5 3" xfId="329" xr:uid="{00000000-0005-0000-0000-00005B000000}"/>
    <cellStyle name="Accent6" xfId="278" builtinId="49" customBuiltin="1"/>
    <cellStyle name="Accent6 2" xfId="199" xr:uid="{00000000-0005-0000-0000-00005D000000}"/>
    <cellStyle name="Accent6 2 2" xfId="332" xr:uid="{00000000-0005-0000-0000-00005E000000}"/>
    <cellStyle name="Accent6 3" xfId="331" xr:uid="{00000000-0005-0000-0000-00005F000000}"/>
    <cellStyle name="Bad" xfId="247" builtinId="27" customBuiltin="1"/>
    <cellStyle name="Bad 2" xfId="200" xr:uid="{00000000-0005-0000-0000-000061000000}"/>
    <cellStyle name="Bad 2 2" xfId="334" xr:uid="{00000000-0005-0000-0000-000062000000}"/>
    <cellStyle name="Bad 3" xfId="333" xr:uid="{00000000-0005-0000-0000-000063000000}"/>
    <cellStyle name="Calculation" xfId="251" builtinId="22" customBuiltin="1"/>
    <cellStyle name="Calculation 2" xfId="201" xr:uid="{00000000-0005-0000-0000-000065000000}"/>
    <cellStyle name="Calculation 2 2" xfId="336" xr:uid="{00000000-0005-0000-0000-000066000000}"/>
    <cellStyle name="Calculation 3" xfId="335" xr:uid="{00000000-0005-0000-0000-000067000000}"/>
    <cellStyle name="Check Cell" xfId="253" builtinId="23" customBuiltin="1"/>
    <cellStyle name="Check Cell 2" xfId="202" xr:uid="{00000000-0005-0000-0000-000069000000}"/>
    <cellStyle name="Check Cell 2 2" xfId="338" xr:uid="{00000000-0005-0000-0000-00006A000000}"/>
    <cellStyle name="Check Cell 3" xfId="337" xr:uid="{00000000-0005-0000-0000-00006B000000}"/>
    <cellStyle name="Comma 2" xfId="219" xr:uid="{00000000-0005-0000-0000-00006C000000}"/>
    <cellStyle name="Explanatory Text" xfId="256" builtinId="53" customBuiltin="1"/>
    <cellStyle name="Explanatory Text 2" xfId="203" xr:uid="{00000000-0005-0000-0000-00006E000000}"/>
    <cellStyle name="Explanatory Text 2 2" xfId="340" xr:uid="{00000000-0005-0000-0000-00006F000000}"/>
    <cellStyle name="Explanatory Text 3" xfId="339" xr:uid="{00000000-0005-0000-0000-000070000000}"/>
    <cellStyle name="Followed Hyperlink 10" xfId="11" xr:uid="{00000000-0005-0000-0000-000071000000}"/>
    <cellStyle name="Followed Hyperlink 11" xfId="12" xr:uid="{00000000-0005-0000-0000-000072000000}"/>
    <cellStyle name="Followed Hyperlink 12" xfId="13" xr:uid="{00000000-0005-0000-0000-000073000000}"/>
    <cellStyle name="Followed Hyperlink 13" xfId="14" xr:uid="{00000000-0005-0000-0000-000074000000}"/>
    <cellStyle name="Followed Hyperlink 14" xfId="15" xr:uid="{00000000-0005-0000-0000-000075000000}"/>
    <cellStyle name="Followed Hyperlink 15" xfId="16" xr:uid="{00000000-0005-0000-0000-000076000000}"/>
    <cellStyle name="Followed Hyperlink 16" xfId="17" xr:uid="{00000000-0005-0000-0000-000077000000}"/>
    <cellStyle name="Followed Hyperlink 17" xfId="18" xr:uid="{00000000-0005-0000-0000-000078000000}"/>
    <cellStyle name="Followed Hyperlink 18" xfId="19" xr:uid="{00000000-0005-0000-0000-000079000000}"/>
    <cellStyle name="Followed Hyperlink 19" xfId="20" xr:uid="{00000000-0005-0000-0000-00007A000000}"/>
    <cellStyle name="Followed Hyperlink 2" xfId="21" xr:uid="{00000000-0005-0000-0000-00007B000000}"/>
    <cellStyle name="Followed Hyperlink 20" xfId="22" xr:uid="{00000000-0005-0000-0000-00007C000000}"/>
    <cellStyle name="Followed Hyperlink 21" xfId="23" xr:uid="{00000000-0005-0000-0000-00007D000000}"/>
    <cellStyle name="Followed Hyperlink 22" xfId="24" xr:uid="{00000000-0005-0000-0000-00007E000000}"/>
    <cellStyle name="Followed Hyperlink 23" xfId="25" xr:uid="{00000000-0005-0000-0000-00007F000000}"/>
    <cellStyle name="Followed Hyperlink 24" xfId="26" xr:uid="{00000000-0005-0000-0000-000080000000}"/>
    <cellStyle name="Followed Hyperlink 25" xfId="27" xr:uid="{00000000-0005-0000-0000-000081000000}"/>
    <cellStyle name="Followed Hyperlink 26" xfId="28" xr:uid="{00000000-0005-0000-0000-000082000000}"/>
    <cellStyle name="Followed Hyperlink 27" xfId="29" xr:uid="{00000000-0005-0000-0000-000083000000}"/>
    <cellStyle name="Followed Hyperlink 28" xfId="30" xr:uid="{00000000-0005-0000-0000-000084000000}"/>
    <cellStyle name="Followed Hyperlink 29" xfId="31" xr:uid="{00000000-0005-0000-0000-000085000000}"/>
    <cellStyle name="Followed Hyperlink 3" xfId="32" xr:uid="{00000000-0005-0000-0000-000086000000}"/>
    <cellStyle name="Followed Hyperlink 30" xfId="33" xr:uid="{00000000-0005-0000-0000-000087000000}"/>
    <cellStyle name="Followed Hyperlink 31" xfId="34" xr:uid="{00000000-0005-0000-0000-000088000000}"/>
    <cellStyle name="Followed Hyperlink 32" xfId="35" xr:uid="{00000000-0005-0000-0000-000089000000}"/>
    <cellStyle name="Followed Hyperlink 33" xfId="36" xr:uid="{00000000-0005-0000-0000-00008A000000}"/>
    <cellStyle name="Followed Hyperlink 34" xfId="37" xr:uid="{00000000-0005-0000-0000-00008B000000}"/>
    <cellStyle name="Followed Hyperlink 35" xfId="38" xr:uid="{00000000-0005-0000-0000-00008C000000}"/>
    <cellStyle name="Followed Hyperlink 36" xfId="39" xr:uid="{00000000-0005-0000-0000-00008D000000}"/>
    <cellStyle name="Followed Hyperlink 37" xfId="40" xr:uid="{00000000-0005-0000-0000-00008E000000}"/>
    <cellStyle name="Followed Hyperlink 38" xfId="41" xr:uid="{00000000-0005-0000-0000-00008F000000}"/>
    <cellStyle name="Followed Hyperlink 39" xfId="42" xr:uid="{00000000-0005-0000-0000-000090000000}"/>
    <cellStyle name="Followed Hyperlink 4" xfId="43" xr:uid="{00000000-0005-0000-0000-000091000000}"/>
    <cellStyle name="Followed Hyperlink 40" xfId="44" xr:uid="{00000000-0005-0000-0000-000092000000}"/>
    <cellStyle name="Followed Hyperlink 41" xfId="45" xr:uid="{00000000-0005-0000-0000-000093000000}"/>
    <cellStyle name="Followed Hyperlink 42" xfId="46" xr:uid="{00000000-0005-0000-0000-000094000000}"/>
    <cellStyle name="Followed Hyperlink 43" xfId="47" xr:uid="{00000000-0005-0000-0000-000095000000}"/>
    <cellStyle name="Followed Hyperlink 44" xfId="48" xr:uid="{00000000-0005-0000-0000-000096000000}"/>
    <cellStyle name="Followed Hyperlink 45" xfId="49" xr:uid="{00000000-0005-0000-0000-000097000000}"/>
    <cellStyle name="Followed Hyperlink 46" xfId="50" xr:uid="{00000000-0005-0000-0000-000098000000}"/>
    <cellStyle name="Followed Hyperlink 47" xfId="51" xr:uid="{00000000-0005-0000-0000-000099000000}"/>
    <cellStyle name="Followed Hyperlink 48" xfId="52" xr:uid="{00000000-0005-0000-0000-00009A000000}"/>
    <cellStyle name="Followed Hyperlink 49" xfId="53" xr:uid="{00000000-0005-0000-0000-00009B000000}"/>
    <cellStyle name="Followed Hyperlink 5" xfId="54" xr:uid="{00000000-0005-0000-0000-00009C000000}"/>
    <cellStyle name="Followed Hyperlink 50" xfId="55" xr:uid="{00000000-0005-0000-0000-00009D000000}"/>
    <cellStyle name="Followed Hyperlink 51" xfId="56" xr:uid="{00000000-0005-0000-0000-00009E000000}"/>
    <cellStyle name="Followed Hyperlink 52" xfId="57" xr:uid="{00000000-0005-0000-0000-00009F000000}"/>
    <cellStyle name="Followed Hyperlink 53" xfId="58" xr:uid="{00000000-0005-0000-0000-0000A0000000}"/>
    <cellStyle name="Followed Hyperlink 54" xfId="59" xr:uid="{00000000-0005-0000-0000-0000A1000000}"/>
    <cellStyle name="Followed Hyperlink 55" xfId="60" xr:uid="{00000000-0005-0000-0000-0000A2000000}"/>
    <cellStyle name="Followed Hyperlink 56" xfId="61" xr:uid="{00000000-0005-0000-0000-0000A3000000}"/>
    <cellStyle name="Followed Hyperlink 57" xfId="62" xr:uid="{00000000-0005-0000-0000-0000A4000000}"/>
    <cellStyle name="Followed Hyperlink 58" xfId="63" xr:uid="{00000000-0005-0000-0000-0000A5000000}"/>
    <cellStyle name="Followed Hyperlink 59" xfId="64" xr:uid="{00000000-0005-0000-0000-0000A6000000}"/>
    <cellStyle name="Followed Hyperlink 6" xfId="65" xr:uid="{00000000-0005-0000-0000-0000A7000000}"/>
    <cellStyle name="Followed Hyperlink 60" xfId="66" xr:uid="{00000000-0005-0000-0000-0000A8000000}"/>
    <cellStyle name="Followed Hyperlink 61" xfId="67" xr:uid="{00000000-0005-0000-0000-0000A9000000}"/>
    <cellStyle name="Followed Hyperlink 62" xfId="68" xr:uid="{00000000-0005-0000-0000-0000AA000000}"/>
    <cellStyle name="Followed Hyperlink 63" xfId="69" xr:uid="{00000000-0005-0000-0000-0000AB000000}"/>
    <cellStyle name="Followed Hyperlink 64" xfId="70" xr:uid="{00000000-0005-0000-0000-0000AC000000}"/>
    <cellStyle name="Followed Hyperlink 65" xfId="71" xr:uid="{00000000-0005-0000-0000-0000AD000000}"/>
    <cellStyle name="Followed Hyperlink 66" xfId="72" xr:uid="{00000000-0005-0000-0000-0000AE000000}"/>
    <cellStyle name="Followed Hyperlink 67" xfId="73" xr:uid="{00000000-0005-0000-0000-0000AF000000}"/>
    <cellStyle name="Followed Hyperlink 68" xfId="74" xr:uid="{00000000-0005-0000-0000-0000B0000000}"/>
    <cellStyle name="Followed Hyperlink 69" xfId="75" xr:uid="{00000000-0005-0000-0000-0000B1000000}"/>
    <cellStyle name="Followed Hyperlink 7" xfId="76" xr:uid="{00000000-0005-0000-0000-0000B2000000}"/>
    <cellStyle name="Followed Hyperlink 70" xfId="77" xr:uid="{00000000-0005-0000-0000-0000B3000000}"/>
    <cellStyle name="Followed Hyperlink 71" xfId="78" xr:uid="{00000000-0005-0000-0000-0000B4000000}"/>
    <cellStyle name="Followed Hyperlink 72" xfId="79" xr:uid="{00000000-0005-0000-0000-0000B5000000}"/>
    <cellStyle name="Followed Hyperlink 73" xfId="80" xr:uid="{00000000-0005-0000-0000-0000B6000000}"/>
    <cellStyle name="Followed Hyperlink 74" xfId="81" xr:uid="{00000000-0005-0000-0000-0000B7000000}"/>
    <cellStyle name="Followed Hyperlink 75" xfId="82" xr:uid="{00000000-0005-0000-0000-0000B8000000}"/>
    <cellStyle name="Followed Hyperlink 76" xfId="83" xr:uid="{00000000-0005-0000-0000-0000B9000000}"/>
    <cellStyle name="Followed Hyperlink 77" xfId="84" xr:uid="{00000000-0005-0000-0000-0000BA000000}"/>
    <cellStyle name="Followed Hyperlink 78" xfId="85" xr:uid="{00000000-0005-0000-0000-0000BB000000}"/>
    <cellStyle name="Followed Hyperlink 79" xfId="86" xr:uid="{00000000-0005-0000-0000-0000BC000000}"/>
    <cellStyle name="Followed Hyperlink 8" xfId="87" xr:uid="{00000000-0005-0000-0000-0000BD000000}"/>
    <cellStyle name="Followed Hyperlink 9" xfId="88" xr:uid="{00000000-0005-0000-0000-0000BE000000}"/>
    <cellStyle name="Good" xfId="246" builtinId="26" customBuiltin="1"/>
    <cellStyle name="Good 2" xfId="204" xr:uid="{00000000-0005-0000-0000-0000C0000000}"/>
    <cellStyle name="Good 2 2" xfId="342" xr:uid="{00000000-0005-0000-0000-0000C1000000}"/>
    <cellStyle name="Good 3" xfId="341" xr:uid="{00000000-0005-0000-0000-0000C2000000}"/>
    <cellStyle name="Heading 1" xfId="242" builtinId="16" customBuiltin="1"/>
    <cellStyle name="Heading 1 2" xfId="205" xr:uid="{00000000-0005-0000-0000-0000C4000000}"/>
    <cellStyle name="Heading 1 2 2" xfId="344" xr:uid="{00000000-0005-0000-0000-0000C5000000}"/>
    <cellStyle name="Heading 1 3" xfId="343" xr:uid="{00000000-0005-0000-0000-0000C6000000}"/>
    <cellStyle name="Heading 2" xfId="243" builtinId="17" customBuiltin="1"/>
    <cellStyle name="Heading 2 2" xfId="206" xr:uid="{00000000-0005-0000-0000-0000C8000000}"/>
    <cellStyle name="Heading 2 2 2" xfId="346" xr:uid="{00000000-0005-0000-0000-0000C9000000}"/>
    <cellStyle name="Heading 2 3" xfId="345" xr:uid="{00000000-0005-0000-0000-0000CA000000}"/>
    <cellStyle name="Heading 3" xfId="244" builtinId="18" customBuiltin="1"/>
    <cellStyle name="Heading 3 2" xfId="207" xr:uid="{00000000-0005-0000-0000-0000CC000000}"/>
    <cellStyle name="Heading 3 2 2" xfId="348" xr:uid="{00000000-0005-0000-0000-0000CD000000}"/>
    <cellStyle name="Heading 3 3" xfId="347" xr:uid="{00000000-0005-0000-0000-0000CE000000}"/>
    <cellStyle name="Heading 4" xfId="245" builtinId="19" customBuiltin="1"/>
    <cellStyle name="Heading 4 2" xfId="208" xr:uid="{00000000-0005-0000-0000-0000D0000000}"/>
    <cellStyle name="Heading 4 2 2" xfId="350" xr:uid="{00000000-0005-0000-0000-0000D1000000}"/>
    <cellStyle name="Heading 4 3" xfId="349" xr:uid="{00000000-0005-0000-0000-0000D2000000}"/>
    <cellStyle name="Hyperlink" xfId="240" builtinId="8"/>
    <cellStyle name="Hyperlink 10" xfId="89" xr:uid="{00000000-0005-0000-0000-0000D4000000}"/>
    <cellStyle name="Hyperlink 11" xfId="90" xr:uid="{00000000-0005-0000-0000-0000D5000000}"/>
    <cellStyle name="Hyperlink 12" xfId="91" xr:uid="{00000000-0005-0000-0000-0000D6000000}"/>
    <cellStyle name="Hyperlink 13" xfId="92" xr:uid="{00000000-0005-0000-0000-0000D7000000}"/>
    <cellStyle name="Hyperlink 14" xfId="93" xr:uid="{00000000-0005-0000-0000-0000D8000000}"/>
    <cellStyle name="Hyperlink 15" xfId="94" xr:uid="{00000000-0005-0000-0000-0000D9000000}"/>
    <cellStyle name="Hyperlink 16" xfId="95" xr:uid="{00000000-0005-0000-0000-0000DA000000}"/>
    <cellStyle name="Hyperlink 17" xfId="96" xr:uid="{00000000-0005-0000-0000-0000DB000000}"/>
    <cellStyle name="Hyperlink 18" xfId="97" xr:uid="{00000000-0005-0000-0000-0000DC000000}"/>
    <cellStyle name="Hyperlink 19" xfId="98" xr:uid="{00000000-0005-0000-0000-0000DD000000}"/>
    <cellStyle name="Hyperlink 2" xfId="2" xr:uid="{00000000-0005-0000-0000-0000DE000000}"/>
    <cellStyle name="Hyperlink 2 2" xfId="209" xr:uid="{00000000-0005-0000-0000-0000DF000000}"/>
    <cellStyle name="Hyperlink 2 3" xfId="231" xr:uid="{00000000-0005-0000-0000-0000E0000000}"/>
    <cellStyle name="Hyperlink 20" xfId="99" xr:uid="{00000000-0005-0000-0000-0000E1000000}"/>
    <cellStyle name="Hyperlink 21" xfId="100" xr:uid="{00000000-0005-0000-0000-0000E2000000}"/>
    <cellStyle name="Hyperlink 22" xfId="101" xr:uid="{00000000-0005-0000-0000-0000E3000000}"/>
    <cellStyle name="Hyperlink 23" xfId="102" xr:uid="{00000000-0005-0000-0000-0000E4000000}"/>
    <cellStyle name="Hyperlink 24" xfId="103" xr:uid="{00000000-0005-0000-0000-0000E5000000}"/>
    <cellStyle name="Hyperlink 25" xfId="104" xr:uid="{00000000-0005-0000-0000-0000E6000000}"/>
    <cellStyle name="Hyperlink 26" xfId="105" xr:uid="{00000000-0005-0000-0000-0000E7000000}"/>
    <cellStyle name="Hyperlink 27" xfId="106" xr:uid="{00000000-0005-0000-0000-0000E8000000}"/>
    <cellStyle name="Hyperlink 28" xfId="107" xr:uid="{00000000-0005-0000-0000-0000E9000000}"/>
    <cellStyle name="Hyperlink 29" xfId="108" xr:uid="{00000000-0005-0000-0000-0000EA000000}"/>
    <cellStyle name="Hyperlink 3" xfId="109" xr:uid="{00000000-0005-0000-0000-0000EB000000}"/>
    <cellStyle name="Hyperlink 30" xfId="110" xr:uid="{00000000-0005-0000-0000-0000EC000000}"/>
    <cellStyle name="Hyperlink 31" xfId="111" xr:uid="{00000000-0005-0000-0000-0000ED000000}"/>
    <cellStyle name="Hyperlink 32" xfId="112" xr:uid="{00000000-0005-0000-0000-0000EE000000}"/>
    <cellStyle name="Hyperlink 33" xfId="113" xr:uid="{00000000-0005-0000-0000-0000EF000000}"/>
    <cellStyle name="Hyperlink 34" xfId="114" xr:uid="{00000000-0005-0000-0000-0000F0000000}"/>
    <cellStyle name="Hyperlink 35" xfId="115" xr:uid="{00000000-0005-0000-0000-0000F1000000}"/>
    <cellStyle name="Hyperlink 36" xfId="116" xr:uid="{00000000-0005-0000-0000-0000F2000000}"/>
    <cellStyle name="Hyperlink 37" xfId="117" xr:uid="{00000000-0005-0000-0000-0000F3000000}"/>
    <cellStyle name="Hyperlink 38" xfId="118" xr:uid="{00000000-0005-0000-0000-0000F4000000}"/>
    <cellStyle name="Hyperlink 39" xfId="119" xr:uid="{00000000-0005-0000-0000-0000F5000000}"/>
    <cellStyle name="Hyperlink 4" xfId="120" xr:uid="{00000000-0005-0000-0000-0000F6000000}"/>
    <cellStyle name="Hyperlink 40" xfId="121" xr:uid="{00000000-0005-0000-0000-0000F7000000}"/>
    <cellStyle name="Hyperlink 41" xfId="122" xr:uid="{00000000-0005-0000-0000-0000F8000000}"/>
    <cellStyle name="Hyperlink 42" xfId="123" xr:uid="{00000000-0005-0000-0000-0000F9000000}"/>
    <cellStyle name="Hyperlink 43" xfId="124" xr:uid="{00000000-0005-0000-0000-0000FA000000}"/>
    <cellStyle name="Hyperlink 44" xfId="125" xr:uid="{00000000-0005-0000-0000-0000FB000000}"/>
    <cellStyle name="Hyperlink 45" xfId="126" xr:uid="{00000000-0005-0000-0000-0000FC000000}"/>
    <cellStyle name="Hyperlink 46" xfId="127" xr:uid="{00000000-0005-0000-0000-0000FD000000}"/>
    <cellStyle name="Hyperlink 47" xfId="128" xr:uid="{00000000-0005-0000-0000-0000FE000000}"/>
    <cellStyle name="Hyperlink 48" xfId="129" xr:uid="{00000000-0005-0000-0000-0000FF000000}"/>
    <cellStyle name="Hyperlink 49" xfId="130" xr:uid="{00000000-0005-0000-0000-000000010000}"/>
    <cellStyle name="Hyperlink 5" xfId="131" xr:uid="{00000000-0005-0000-0000-000001010000}"/>
    <cellStyle name="Hyperlink 50" xfId="132" xr:uid="{00000000-0005-0000-0000-000002010000}"/>
    <cellStyle name="Hyperlink 51" xfId="133" xr:uid="{00000000-0005-0000-0000-000003010000}"/>
    <cellStyle name="Hyperlink 52" xfId="134" xr:uid="{00000000-0005-0000-0000-000004010000}"/>
    <cellStyle name="Hyperlink 53" xfId="135" xr:uid="{00000000-0005-0000-0000-000005010000}"/>
    <cellStyle name="Hyperlink 54" xfId="136" xr:uid="{00000000-0005-0000-0000-000006010000}"/>
    <cellStyle name="Hyperlink 55" xfId="137" xr:uid="{00000000-0005-0000-0000-000007010000}"/>
    <cellStyle name="Hyperlink 56" xfId="138" xr:uid="{00000000-0005-0000-0000-000008010000}"/>
    <cellStyle name="Hyperlink 57" xfId="139" xr:uid="{00000000-0005-0000-0000-000009010000}"/>
    <cellStyle name="Hyperlink 58" xfId="140" xr:uid="{00000000-0005-0000-0000-00000A010000}"/>
    <cellStyle name="Hyperlink 59" xfId="141" xr:uid="{00000000-0005-0000-0000-00000B010000}"/>
    <cellStyle name="Hyperlink 6" xfId="142" xr:uid="{00000000-0005-0000-0000-00000C010000}"/>
    <cellStyle name="Hyperlink 60" xfId="143" xr:uid="{00000000-0005-0000-0000-00000D010000}"/>
    <cellStyle name="Hyperlink 61" xfId="144" xr:uid="{00000000-0005-0000-0000-00000E010000}"/>
    <cellStyle name="Hyperlink 62" xfId="145" xr:uid="{00000000-0005-0000-0000-00000F010000}"/>
    <cellStyle name="Hyperlink 63" xfId="146" xr:uid="{00000000-0005-0000-0000-000010010000}"/>
    <cellStyle name="Hyperlink 64" xfId="147" xr:uid="{00000000-0005-0000-0000-000011010000}"/>
    <cellStyle name="Hyperlink 65" xfId="148" xr:uid="{00000000-0005-0000-0000-000012010000}"/>
    <cellStyle name="Hyperlink 66" xfId="149" xr:uid="{00000000-0005-0000-0000-000013010000}"/>
    <cellStyle name="Hyperlink 67" xfId="150" xr:uid="{00000000-0005-0000-0000-000014010000}"/>
    <cellStyle name="Hyperlink 68" xfId="151" xr:uid="{00000000-0005-0000-0000-000015010000}"/>
    <cellStyle name="Hyperlink 69" xfId="152" xr:uid="{00000000-0005-0000-0000-000016010000}"/>
    <cellStyle name="Hyperlink 7" xfId="153" xr:uid="{00000000-0005-0000-0000-000017010000}"/>
    <cellStyle name="Hyperlink 70" xfId="154" xr:uid="{00000000-0005-0000-0000-000018010000}"/>
    <cellStyle name="Hyperlink 71" xfId="155" xr:uid="{00000000-0005-0000-0000-000019010000}"/>
    <cellStyle name="Hyperlink 72" xfId="156" xr:uid="{00000000-0005-0000-0000-00001A010000}"/>
    <cellStyle name="Hyperlink 73" xfId="157" xr:uid="{00000000-0005-0000-0000-00001B010000}"/>
    <cellStyle name="Hyperlink 74" xfId="158" xr:uid="{00000000-0005-0000-0000-00001C010000}"/>
    <cellStyle name="Hyperlink 75" xfId="159" xr:uid="{00000000-0005-0000-0000-00001D010000}"/>
    <cellStyle name="Hyperlink 76" xfId="160" xr:uid="{00000000-0005-0000-0000-00001E010000}"/>
    <cellStyle name="Hyperlink 77" xfId="161" xr:uid="{00000000-0005-0000-0000-00001F010000}"/>
    <cellStyle name="Hyperlink 78" xfId="162" xr:uid="{00000000-0005-0000-0000-000020010000}"/>
    <cellStyle name="Hyperlink 79" xfId="163" xr:uid="{00000000-0005-0000-0000-000021010000}"/>
    <cellStyle name="Hyperlink 8" xfId="164" xr:uid="{00000000-0005-0000-0000-000022010000}"/>
    <cellStyle name="Hyperlink 80" xfId="375" xr:uid="{0530A813-70F6-4C85-808B-FC13236293E3}"/>
    <cellStyle name="Hyperlink 9" xfId="165" xr:uid="{00000000-0005-0000-0000-000023010000}"/>
    <cellStyle name="Input" xfId="249" builtinId="20" customBuiltin="1"/>
    <cellStyle name="Input 2" xfId="210" xr:uid="{00000000-0005-0000-0000-000025010000}"/>
    <cellStyle name="Input 2 2" xfId="352" xr:uid="{00000000-0005-0000-0000-000026010000}"/>
    <cellStyle name="Input 3" xfId="351" xr:uid="{00000000-0005-0000-0000-000027010000}"/>
    <cellStyle name="Linked Cell" xfId="252" builtinId="24" customBuiltin="1"/>
    <cellStyle name="Linked Cell 2" xfId="211" xr:uid="{00000000-0005-0000-0000-000029010000}"/>
    <cellStyle name="Linked Cell 2 2" xfId="354" xr:uid="{00000000-0005-0000-0000-00002A010000}"/>
    <cellStyle name="Linked Cell 3" xfId="353" xr:uid="{00000000-0005-0000-0000-00002B010000}"/>
    <cellStyle name="Neutral" xfId="248" builtinId="28" customBuiltin="1"/>
    <cellStyle name="Neutral 2" xfId="212" xr:uid="{00000000-0005-0000-0000-00002D010000}"/>
    <cellStyle name="Neutral 2 2" xfId="356" xr:uid="{00000000-0005-0000-0000-00002E010000}"/>
    <cellStyle name="Neutral 3" xfId="355" xr:uid="{00000000-0005-0000-0000-00002F010000}"/>
    <cellStyle name="Normal" xfId="0" builtinId="0"/>
    <cellStyle name="Normal 10" xfId="174" xr:uid="{00000000-0005-0000-0000-000031010000}"/>
    <cellStyle name="Normal 10 2" xfId="220" xr:uid="{00000000-0005-0000-0000-000032010000}"/>
    <cellStyle name="Normal 10 2 2" xfId="374" xr:uid="{00000000-0005-0000-0000-000033010000}"/>
    <cellStyle name="Normal 10 3" xfId="369" xr:uid="{00000000-0005-0000-0000-000034010000}"/>
    <cellStyle name="Normal 11" xfId="221" xr:uid="{00000000-0005-0000-0000-000035010000}"/>
    <cellStyle name="Normal 12" xfId="222" xr:uid="{00000000-0005-0000-0000-000036010000}"/>
    <cellStyle name="Normal 13" xfId="223" xr:uid="{00000000-0005-0000-0000-000037010000}"/>
    <cellStyle name="Normal 14" xfId="224" xr:uid="{00000000-0005-0000-0000-000038010000}"/>
    <cellStyle name="Normal 15" xfId="237" xr:uid="{00000000-0005-0000-0000-000039010000}"/>
    <cellStyle name="Normal 15 2" xfId="282" xr:uid="{00000000-0005-0000-0000-00003A010000}"/>
    <cellStyle name="Normal 2" xfId="3" xr:uid="{00000000-0005-0000-0000-00003B010000}"/>
    <cellStyle name="Normal 2 2" xfId="175" xr:uid="{00000000-0005-0000-0000-00003C010000}"/>
    <cellStyle name="Normal 2 2 2" xfId="357" xr:uid="{00000000-0005-0000-0000-00003D010000}"/>
    <cellStyle name="Normal 2 3" xfId="232" xr:uid="{00000000-0005-0000-0000-00003E010000}"/>
    <cellStyle name="Normal 2 3 2" xfId="370" xr:uid="{00000000-0005-0000-0000-00003F010000}"/>
    <cellStyle name="Normal 22" xfId="225" xr:uid="{00000000-0005-0000-0000-000040010000}"/>
    <cellStyle name="Normal 3" xfId="4" xr:uid="{00000000-0005-0000-0000-000041010000}"/>
    <cellStyle name="Normal 3 2" xfId="213" xr:uid="{00000000-0005-0000-0000-000042010000}"/>
    <cellStyle name="Normal 3 3" xfId="233" xr:uid="{00000000-0005-0000-0000-000043010000}"/>
    <cellStyle name="Normal 4" xfId="5" xr:uid="{00000000-0005-0000-0000-000044010000}"/>
    <cellStyle name="Normal 4 2" xfId="6" xr:uid="{00000000-0005-0000-0000-000045010000}"/>
    <cellStyle name="Normal 4 3" xfId="234" xr:uid="{00000000-0005-0000-0000-000046010000}"/>
    <cellStyle name="Normal 4 4" xfId="284" xr:uid="{00000000-0005-0000-0000-000047010000}"/>
    <cellStyle name="Normal 5" xfId="1" xr:uid="{00000000-0005-0000-0000-000048010000}"/>
    <cellStyle name="Normal 5 2" xfId="166" xr:uid="{00000000-0005-0000-0000-000049010000}"/>
    <cellStyle name="Normal 6" xfId="7" xr:uid="{00000000-0005-0000-0000-00004A010000}"/>
    <cellStyle name="Normal 6 2" xfId="167" xr:uid="{00000000-0005-0000-0000-00004B010000}"/>
    <cellStyle name="Normal 6_Copy of Copy of 2014-15 NBS Laboratory_Annual_Data_Manchester_Willink" xfId="226" xr:uid="{00000000-0005-0000-0000-00004C010000}"/>
    <cellStyle name="Normal 7" xfId="9" xr:uid="{00000000-0005-0000-0000-00004D010000}"/>
    <cellStyle name="Normal 7 2" xfId="168" xr:uid="{00000000-0005-0000-0000-00004E010000}"/>
    <cellStyle name="Normal 7 3" xfId="236" xr:uid="{00000000-0005-0000-0000-00004F010000}"/>
    <cellStyle name="Normal 7_Copy of Copy of 2014-15 NBS Laboratory_Annual_Data_Manchester_Willink" xfId="227" xr:uid="{00000000-0005-0000-0000-000050010000}"/>
    <cellStyle name="Normal 8" xfId="8" xr:uid="{00000000-0005-0000-0000-000051010000}"/>
    <cellStyle name="Normal 8 2" xfId="169" xr:uid="{00000000-0005-0000-0000-000052010000}"/>
    <cellStyle name="Normal 9" xfId="170" xr:uid="{00000000-0005-0000-0000-000053010000}"/>
    <cellStyle name="Normal 9 2" xfId="171" xr:uid="{00000000-0005-0000-0000-000054010000}"/>
    <cellStyle name="Normal_MCADD &amp; PKU Extended datareturns V2 31012011" xfId="239" xr:uid="{00000000-0005-0000-0000-000055010000}"/>
    <cellStyle name="Normal_PKU 2" xfId="214" xr:uid="{00000000-0005-0000-0000-000056010000}"/>
    <cellStyle name="Normal_Sheet1" xfId="10" xr:uid="{00000000-0005-0000-0000-000057010000}"/>
    <cellStyle name="Note" xfId="255" builtinId="10" customBuiltin="1"/>
    <cellStyle name="Note 2" xfId="172" xr:uid="{00000000-0005-0000-0000-000059010000}"/>
    <cellStyle name="Note 2 2" xfId="229" xr:uid="{00000000-0005-0000-0000-00005A010000}"/>
    <cellStyle name="Note 2 2 2" xfId="372" xr:uid="{00000000-0005-0000-0000-00005B010000}"/>
    <cellStyle name="Note 2 3" xfId="359" xr:uid="{00000000-0005-0000-0000-00005C010000}"/>
    <cellStyle name="Note 2 3 2" xfId="373" xr:uid="{00000000-0005-0000-0000-00005D010000}"/>
    <cellStyle name="Note 3" xfId="173" xr:uid="{00000000-0005-0000-0000-00005E010000}"/>
    <cellStyle name="Note 3 2" xfId="360" xr:uid="{00000000-0005-0000-0000-00005F010000}"/>
    <cellStyle name="Note 4" xfId="230" xr:uid="{00000000-0005-0000-0000-000060010000}"/>
    <cellStyle name="Note 4 2" xfId="358" xr:uid="{00000000-0005-0000-0000-000061010000}"/>
    <cellStyle name="Note 5" xfId="238" xr:uid="{00000000-0005-0000-0000-000062010000}"/>
    <cellStyle name="Note 5 2" xfId="371" xr:uid="{00000000-0005-0000-0000-000063010000}"/>
    <cellStyle name="Note 5 3" xfId="283" xr:uid="{00000000-0005-0000-0000-000064010000}"/>
    <cellStyle name="Output" xfId="250" builtinId="21" customBuiltin="1"/>
    <cellStyle name="Output 2" xfId="215" xr:uid="{00000000-0005-0000-0000-000066010000}"/>
    <cellStyle name="Output 2 2" xfId="362" xr:uid="{00000000-0005-0000-0000-000067010000}"/>
    <cellStyle name="Output 3" xfId="361" xr:uid="{00000000-0005-0000-0000-000068010000}"/>
    <cellStyle name="Percent 2" xfId="228" xr:uid="{00000000-0005-0000-0000-000069010000}"/>
    <cellStyle name="Percent 3" xfId="235" xr:uid="{00000000-0005-0000-0000-00006A010000}"/>
    <cellStyle name="Title" xfId="241" builtinId="15" customBuiltin="1"/>
    <cellStyle name="Title 2" xfId="216" xr:uid="{00000000-0005-0000-0000-00006C010000}"/>
    <cellStyle name="Title 2 2" xfId="364" xr:uid="{00000000-0005-0000-0000-00006D010000}"/>
    <cellStyle name="Title 3" xfId="363" xr:uid="{00000000-0005-0000-0000-00006E010000}"/>
    <cellStyle name="Total" xfId="257" builtinId="25" customBuiltin="1"/>
    <cellStyle name="Total 2" xfId="217" xr:uid="{00000000-0005-0000-0000-000070010000}"/>
    <cellStyle name="Total 2 2" xfId="366" xr:uid="{00000000-0005-0000-0000-000071010000}"/>
    <cellStyle name="Total 3" xfId="365" xr:uid="{00000000-0005-0000-0000-000072010000}"/>
    <cellStyle name="Warning Text" xfId="254" builtinId="11" customBuiltin="1"/>
    <cellStyle name="Warning Text 2" xfId="218" xr:uid="{00000000-0005-0000-0000-000074010000}"/>
    <cellStyle name="Warning Text 2 2" xfId="368" xr:uid="{00000000-0005-0000-0000-000075010000}"/>
    <cellStyle name="Warning Text 3" xfId="367" xr:uid="{00000000-0005-0000-0000-000076010000}"/>
  </cellStyles>
  <dxfs count="6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DA291C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DA291C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A291C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theme="0" tint="-0.499984740745262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A291C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DA291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0" tint="-0.14996795556505021"/>
        </patternFill>
      </fill>
    </dxf>
    <dxf>
      <fill>
        <patternFill>
          <bgColor rgb="FFFFFF99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5EB8"/>
      <color rgb="FFFFFF99"/>
      <color rgb="FFDA291C"/>
      <color rgb="FFFF9999"/>
      <color rgb="FFFF7C80"/>
      <color rgb="FFF5B5BA"/>
      <color rgb="FFFFFFCC"/>
      <color rgb="FFFFABAB"/>
      <color rgb="FFCCEC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F Summary Data'!A1"/><Relationship Id="rId13" Type="http://schemas.openxmlformats.org/officeDocument/2006/relationships/hyperlink" Target="#'CF carriers'!A1"/><Relationship Id="rId3" Type="http://schemas.openxmlformats.org/officeDocument/2006/relationships/hyperlink" Target="#MCADD!A4"/><Relationship Id="rId7" Type="http://schemas.openxmlformats.org/officeDocument/2006/relationships/hyperlink" Target="#MSUD!A4"/><Relationship Id="rId12" Type="http://schemas.openxmlformats.org/officeDocument/2006/relationships/hyperlink" Target="#'CHT Prem'!A1"/><Relationship Id="rId2" Type="http://schemas.openxmlformats.org/officeDocument/2006/relationships/hyperlink" Target="#PKU!A4"/><Relationship Id="rId1" Type="http://schemas.openxmlformats.org/officeDocument/2006/relationships/hyperlink" Target="#'CHT Term'!A1"/><Relationship Id="rId6" Type="http://schemas.openxmlformats.org/officeDocument/2006/relationships/hyperlink" Target="#HCU!A4"/><Relationship Id="rId11" Type="http://schemas.openxmlformats.org/officeDocument/2006/relationships/hyperlink" Target="#'SCD Prev by ethnic origin'!A1"/><Relationship Id="rId5" Type="http://schemas.openxmlformats.org/officeDocument/2006/relationships/hyperlink" Target="#'GA1'!A4"/><Relationship Id="rId10" Type="http://schemas.openxmlformats.org/officeDocument/2006/relationships/hyperlink" Target="#'SCD Prev by Unit'!A1"/><Relationship Id="rId4" Type="http://schemas.openxmlformats.org/officeDocument/2006/relationships/hyperlink" Target="#IVA!A4"/><Relationship Id="rId9" Type="http://schemas.openxmlformats.org/officeDocument/2006/relationships/hyperlink" Target="#'CF Outcome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133351</xdr:colOff>
      <xdr:row>19</xdr:row>
      <xdr:rowOff>9524</xdr:rowOff>
    </xdr:from>
    <xdr:to>
      <xdr:col>7</xdr:col>
      <xdr:colOff>416035</xdr:colOff>
      <xdr:row>20</xdr:row>
      <xdr:rowOff>65689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100334" y="5921593"/>
          <a:ext cx="928632" cy="46125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CHT</a:t>
          </a:r>
          <a:r>
            <a:rPr lang="en-GB" sz="1100" baseline="0"/>
            <a:t> Term Return</a:t>
          </a:r>
          <a:endParaRPr lang="en-GB" sz="1100"/>
        </a:p>
      </xdr:txBody>
    </xdr:sp>
    <xdr:clientData/>
  </xdr:twoCellAnchor>
  <xdr:twoCellAnchor>
    <xdr:from>
      <xdr:col>2</xdr:col>
      <xdr:colOff>180975</xdr:colOff>
      <xdr:row>18</xdr:row>
      <xdr:rowOff>247650</xdr:rowOff>
    </xdr:from>
    <xdr:to>
      <xdr:col>5</xdr:col>
      <xdr:colOff>180975</xdr:colOff>
      <xdr:row>19</xdr:row>
      <xdr:rowOff>390525</xdr:rowOff>
    </xdr:to>
    <xdr:sp macro="" textlink="">
      <xdr:nvSpPr>
        <xdr:cNvPr id="10" name="TextBox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61975" y="5343525"/>
          <a:ext cx="1943100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PKU Return</a:t>
          </a:r>
        </a:p>
      </xdr:txBody>
    </xdr:sp>
    <xdr:clientData/>
  </xdr:twoCellAnchor>
  <xdr:twoCellAnchor>
    <xdr:from>
      <xdr:col>2</xdr:col>
      <xdr:colOff>200025</xdr:colOff>
      <xdr:row>21</xdr:row>
      <xdr:rowOff>7144</xdr:rowOff>
    </xdr:from>
    <xdr:to>
      <xdr:col>5</xdr:col>
      <xdr:colOff>200025</xdr:colOff>
      <xdr:row>22</xdr:row>
      <xdr:rowOff>5953</xdr:rowOff>
    </xdr:to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81025" y="5950744"/>
          <a:ext cx="1943100" cy="39885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 MCADD</a:t>
          </a:r>
          <a:r>
            <a:rPr lang="en-GB" sz="1100" baseline="0"/>
            <a:t> Return</a:t>
          </a:r>
          <a:endParaRPr lang="en-GB" sz="1100"/>
        </a:p>
      </xdr:txBody>
    </xdr:sp>
    <xdr:clientData/>
  </xdr:twoCellAnchor>
  <xdr:twoCellAnchor>
    <xdr:from>
      <xdr:col>2</xdr:col>
      <xdr:colOff>180975</xdr:colOff>
      <xdr:row>22</xdr:row>
      <xdr:rowOff>188119</xdr:rowOff>
    </xdr:from>
    <xdr:to>
      <xdr:col>5</xdr:col>
      <xdr:colOff>180975</xdr:colOff>
      <xdr:row>23</xdr:row>
      <xdr:rowOff>396478</xdr:rowOff>
    </xdr:to>
    <xdr:sp macro="" textlink="">
      <xdr:nvSpPr>
        <xdr:cNvPr id="12" name="TextBox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61975" y="6531769"/>
          <a:ext cx="1943100" cy="39885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IVA</a:t>
          </a:r>
          <a:r>
            <a:rPr lang="en-GB" sz="1100" baseline="0"/>
            <a:t> Return</a:t>
          </a:r>
          <a:endParaRPr lang="en-GB" sz="1100"/>
        </a:p>
      </xdr:txBody>
    </xdr:sp>
    <xdr:clientData/>
  </xdr:twoCellAnchor>
  <xdr:twoCellAnchor>
    <xdr:from>
      <xdr:col>2</xdr:col>
      <xdr:colOff>190500</xdr:colOff>
      <xdr:row>24</xdr:row>
      <xdr:rowOff>180975</xdr:rowOff>
    </xdr:from>
    <xdr:to>
      <xdr:col>5</xdr:col>
      <xdr:colOff>190500</xdr:colOff>
      <xdr:row>25</xdr:row>
      <xdr:rowOff>390525</xdr:rowOff>
    </xdr:to>
    <xdr:sp macro="" textlink="">
      <xdr:nvSpPr>
        <xdr:cNvPr id="13" name="TextBox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71500" y="7115175"/>
          <a:ext cx="1943100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GA1</a:t>
          </a:r>
          <a:r>
            <a:rPr lang="en-GB" sz="1100" baseline="0"/>
            <a:t> Return</a:t>
          </a:r>
          <a:endParaRPr lang="en-GB" sz="1100"/>
        </a:p>
      </xdr:txBody>
    </xdr:sp>
    <xdr:clientData/>
  </xdr:twoCellAnchor>
  <xdr:twoCellAnchor>
    <xdr:from>
      <xdr:col>2</xdr:col>
      <xdr:colOff>209550</xdr:colOff>
      <xdr:row>27</xdr:row>
      <xdr:rowOff>9525</xdr:rowOff>
    </xdr:from>
    <xdr:to>
      <xdr:col>5</xdr:col>
      <xdr:colOff>200025</xdr:colOff>
      <xdr:row>28</xdr:row>
      <xdr:rowOff>9525</xdr:rowOff>
    </xdr:to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90550" y="7724775"/>
          <a:ext cx="1933575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HCU</a:t>
          </a:r>
          <a:r>
            <a:rPr lang="en-GB" sz="1100" baseline="0"/>
            <a:t> Return</a:t>
          </a:r>
          <a:endParaRPr lang="en-GB" sz="1100"/>
        </a:p>
      </xdr:txBody>
    </xdr:sp>
    <xdr:clientData/>
  </xdr:twoCellAnchor>
  <xdr:twoCellAnchor>
    <xdr:from>
      <xdr:col>2</xdr:col>
      <xdr:colOff>247650</xdr:colOff>
      <xdr:row>29</xdr:row>
      <xdr:rowOff>66675</xdr:rowOff>
    </xdr:from>
    <xdr:to>
      <xdr:col>5</xdr:col>
      <xdr:colOff>200025</xdr:colOff>
      <xdr:row>31</xdr:row>
      <xdr:rowOff>142875</xdr:rowOff>
    </xdr:to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28650" y="8315325"/>
          <a:ext cx="1895475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MSUD R</a:t>
          </a:r>
          <a:r>
            <a:rPr lang="en-GB" sz="1100" baseline="0"/>
            <a:t>eturn</a:t>
          </a:r>
          <a:endParaRPr lang="en-GB" sz="1100"/>
        </a:p>
      </xdr:txBody>
    </xdr:sp>
    <xdr:clientData/>
  </xdr:twoCellAnchor>
  <xdr:twoCellAnchor>
    <xdr:from>
      <xdr:col>6</xdr:col>
      <xdr:colOff>152400</xdr:colOff>
      <xdr:row>21</xdr:row>
      <xdr:rowOff>19050</xdr:rowOff>
    </xdr:from>
    <xdr:to>
      <xdr:col>9</xdr:col>
      <xdr:colOff>104775</xdr:colOff>
      <xdr:row>22</xdr:row>
      <xdr:rowOff>19050</xdr:rowOff>
    </xdr:to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124200" y="5962650"/>
          <a:ext cx="1895475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CF</a:t>
          </a:r>
          <a:r>
            <a:rPr lang="en-GB" sz="1100" baseline="0"/>
            <a:t> Summary Return</a:t>
          </a:r>
        </a:p>
      </xdr:txBody>
    </xdr:sp>
    <xdr:clientData/>
  </xdr:twoCellAnchor>
  <xdr:twoCellAnchor>
    <xdr:from>
      <xdr:col>6</xdr:col>
      <xdr:colOff>180975</xdr:colOff>
      <xdr:row>23</xdr:row>
      <xdr:rowOff>28575</xdr:rowOff>
    </xdr:from>
    <xdr:to>
      <xdr:col>9</xdr:col>
      <xdr:colOff>133350</xdr:colOff>
      <xdr:row>24</xdr:row>
      <xdr:rowOff>28575</xdr:rowOff>
    </xdr:to>
    <xdr:sp macro="" textlink="">
      <xdr:nvSpPr>
        <xdr:cNvPr id="15" name="TextBox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152775" y="6562725"/>
          <a:ext cx="1895475" cy="40005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CF Outcomes Return</a:t>
          </a:r>
        </a:p>
      </xdr:txBody>
    </xdr:sp>
    <xdr:clientData/>
  </xdr:twoCellAnchor>
  <xdr:twoCellAnchor>
    <xdr:from>
      <xdr:col>6</xdr:col>
      <xdr:colOff>144118</xdr:colOff>
      <xdr:row>26</xdr:row>
      <xdr:rowOff>147762</xdr:rowOff>
    </xdr:from>
    <xdr:to>
      <xdr:col>9</xdr:col>
      <xdr:colOff>90778</xdr:colOff>
      <xdr:row>27</xdr:row>
      <xdr:rowOff>351017</xdr:rowOff>
    </xdr:to>
    <xdr:sp macro="" textlink="">
      <xdr:nvSpPr>
        <xdr:cNvPr id="16" name="TextBox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216966" y="8107349"/>
          <a:ext cx="1959334" cy="39375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SCD Prevalence by Unit</a:t>
          </a:r>
        </a:p>
      </xdr:txBody>
    </xdr:sp>
    <xdr:clientData/>
  </xdr:twoCellAnchor>
  <xdr:twoCellAnchor>
    <xdr:from>
      <xdr:col>6</xdr:col>
      <xdr:colOff>99557</xdr:colOff>
      <xdr:row>28</xdr:row>
      <xdr:rowOff>89783</xdr:rowOff>
    </xdr:from>
    <xdr:to>
      <xdr:col>9</xdr:col>
      <xdr:colOff>50027</xdr:colOff>
      <xdr:row>31</xdr:row>
      <xdr:rowOff>130864</xdr:rowOff>
    </xdr:to>
    <xdr:sp macro="" textlink="">
      <xdr:nvSpPr>
        <xdr:cNvPr id="17" name="TextBox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172405" y="8637435"/>
          <a:ext cx="1963144" cy="4966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SCD Prevalence</a:t>
          </a:r>
          <a:r>
            <a:rPr lang="en-GB" sz="1100" baseline="0"/>
            <a:t> by Ethnic Origin</a:t>
          </a:r>
          <a:endParaRPr lang="en-GB" sz="1100"/>
        </a:p>
      </xdr:txBody>
    </xdr:sp>
    <xdr:clientData/>
  </xdr:twoCellAnchor>
  <xdr:twoCellAnchor>
    <xdr:from>
      <xdr:col>7</xdr:col>
      <xdr:colOff>547415</xdr:colOff>
      <xdr:row>18</xdr:row>
      <xdr:rowOff>249510</xdr:rowOff>
    </xdr:from>
    <xdr:to>
      <xdr:col>9</xdr:col>
      <xdr:colOff>120432</xdr:colOff>
      <xdr:row>20</xdr:row>
      <xdr:rowOff>76637</xdr:rowOff>
    </xdr:to>
    <xdr:sp macro="" textlink="">
      <xdr:nvSpPr>
        <xdr:cNvPr id="14" name="TextBox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F93A7AC-936B-4C35-9CE2-6F97C4112CBC}"/>
            </a:ext>
          </a:extLst>
        </xdr:cNvPr>
        <xdr:cNvSpPr txBox="1"/>
      </xdr:nvSpPr>
      <xdr:spPr>
        <a:xfrm>
          <a:off x="4160346" y="5909769"/>
          <a:ext cx="864914" cy="48402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 CHT</a:t>
          </a:r>
          <a:r>
            <a:rPr lang="en-GB" sz="1100" baseline="0"/>
            <a:t> Prem Return</a:t>
          </a:r>
          <a:endParaRPr lang="en-GB" sz="1100"/>
        </a:p>
      </xdr:txBody>
    </xdr:sp>
    <xdr:clientData/>
  </xdr:twoCellAnchor>
  <xdr:twoCellAnchor>
    <xdr:from>
      <xdr:col>6</xdr:col>
      <xdr:colOff>163084</xdr:colOff>
      <xdr:row>24</xdr:row>
      <xdr:rowOff>179649</xdr:rowOff>
    </xdr:from>
    <xdr:to>
      <xdr:col>9</xdr:col>
      <xdr:colOff>132686</xdr:colOff>
      <xdr:row>26</xdr:row>
      <xdr:rowOff>0</xdr:rowOff>
    </xdr:to>
    <xdr:sp macro="" textlink="">
      <xdr:nvSpPr>
        <xdr:cNvPr id="3" name="TextBox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9751829-3803-4086-9112-B7D7658AFDF7}"/>
            </a:ext>
          </a:extLst>
        </xdr:cNvPr>
        <xdr:cNvSpPr txBox="1"/>
      </xdr:nvSpPr>
      <xdr:spPr>
        <a:xfrm>
          <a:off x="3235932" y="7551171"/>
          <a:ext cx="1982276" cy="40841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Open</a:t>
          </a:r>
          <a:r>
            <a:rPr lang="en-GB" sz="1100" baseline="0"/>
            <a:t> CF Carriers</a:t>
          </a:r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1107696</xdr:colOff>
      <xdr:row>3</xdr:row>
      <xdr:rowOff>54487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369C6-F3EF-45E5-A697-6E23AB7E2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80975"/>
          <a:ext cx="2155446" cy="9022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600075</xdr:colOff>
      <xdr:row>10</xdr:row>
      <xdr:rowOff>123825</xdr:rowOff>
    </xdr:from>
    <xdr:to>
      <xdr:col>21</xdr:col>
      <xdr:colOff>590550</xdr:colOff>
      <xdr:row>11</xdr:row>
      <xdr:rowOff>0</xdr:rowOff>
    </xdr:to>
    <xdr:sp macro="" textlink="">
      <xdr:nvSpPr>
        <xdr:cNvPr id="267" name="Flowchart: Process 266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SpPr/>
      </xdr:nvSpPr>
      <xdr:spPr>
        <a:xfrm>
          <a:off x="10868025" y="123825"/>
          <a:ext cx="1819275" cy="447675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Day 5 blood spot samples: IRT assay</a:t>
          </a:r>
          <a:endParaRPr lang="en-GB" sz="1100"/>
        </a:p>
      </xdr:txBody>
    </xdr:sp>
    <xdr:clientData/>
  </xdr:twoCellAnchor>
  <xdr:twoCellAnchor>
    <xdr:from>
      <xdr:col>19</xdr:col>
      <xdr:colOff>104206</xdr:colOff>
      <xdr:row>15</xdr:row>
      <xdr:rowOff>95250</xdr:rowOff>
    </xdr:from>
    <xdr:to>
      <xdr:col>21</xdr:col>
      <xdr:colOff>477246</xdr:colOff>
      <xdr:row>21</xdr:row>
      <xdr:rowOff>19050</xdr:rowOff>
    </xdr:to>
    <xdr:sp macro="" textlink="">
      <xdr:nvSpPr>
        <xdr:cNvPr id="268" name="Flowchart: Decision 267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SpPr/>
      </xdr:nvSpPr>
      <xdr:spPr>
        <a:xfrm>
          <a:off x="10981756" y="1238250"/>
          <a:ext cx="1592240" cy="1066800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≥</a:t>
          </a:r>
        </a:p>
        <a:p>
          <a:pPr algn="ctr"/>
          <a:r>
            <a:rPr lang="en-GB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cut-off 1</a:t>
          </a:r>
          <a:endParaRPr lang="en-GB" sz="1100"/>
        </a:p>
      </xdr:txBody>
    </xdr:sp>
    <xdr:clientData/>
  </xdr:twoCellAnchor>
  <xdr:twoCellAnchor>
    <xdr:from>
      <xdr:col>20</xdr:col>
      <xdr:colOff>290513</xdr:colOff>
      <xdr:row>12</xdr:row>
      <xdr:rowOff>0</xdr:rowOff>
    </xdr:from>
    <xdr:to>
      <xdr:col>20</xdr:col>
      <xdr:colOff>290726</xdr:colOff>
      <xdr:row>15</xdr:row>
      <xdr:rowOff>95250</xdr:rowOff>
    </xdr:to>
    <xdr:cxnSp macro="">
      <xdr:nvCxnSpPr>
        <xdr:cNvPr id="269" name="Straight Arrow Connector 26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CxnSpPr>
          <a:stCxn id="267" idx="2"/>
          <a:endCxn id="268" idx="0"/>
        </xdr:cNvCxnSpPr>
      </xdr:nvCxnSpPr>
      <xdr:spPr>
        <a:xfrm>
          <a:off x="11777663" y="571500"/>
          <a:ext cx="213" cy="6667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561975</xdr:colOff>
      <xdr:row>20</xdr:row>
      <xdr:rowOff>28575</xdr:rowOff>
    </xdr:from>
    <xdr:to>
      <xdr:col>19</xdr:col>
      <xdr:colOff>19051</xdr:colOff>
      <xdr:row>21</xdr:row>
      <xdr:rowOff>180975</xdr:rowOff>
    </xdr:to>
    <xdr:sp macro="" textlink="">
      <xdr:nvSpPr>
        <xdr:cNvPr id="270" name="Flowchart: Process 269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SpPr/>
      </xdr:nvSpPr>
      <xdr:spPr>
        <a:xfrm>
          <a:off x="9610725" y="2124075"/>
          <a:ext cx="1285876" cy="342900"/>
        </a:xfrm>
        <a:prstGeom prst="flowChartProcess">
          <a:avLst/>
        </a:prstGeom>
        <a:solidFill>
          <a:srgbClr val="66FF66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Not Suspected</a:t>
          </a:r>
          <a:endParaRPr lang="en-GB" sz="1100"/>
        </a:p>
      </xdr:txBody>
    </xdr:sp>
    <xdr:clientData/>
  </xdr:twoCellAnchor>
  <xdr:twoCellAnchor>
    <xdr:from>
      <xdr:col>17</xdr:col>
      <xdr:colOff>595314</xdr:colOff>
      <xdr:row>18</xdr:row>
      <xdr:rowOff>57149</xdr:rowOff>
    </xdr:from>
    <xdr:to>
      <xdr:col>19</xdr:col>
      <xdr:colOff>104207</xdr:colOff>
      <xdr:row>20</xdr:row>
      <xdr:rowOff>28574</xdr:rowOff>
    </xdr:to>
    <xdr:cxnSp macro="">
      <xdr:nvCxnSpPr>
        <xdr:cNvPr id="271" name="Elbow Connector 270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CxnSpPr>
          <a:cxnSpLocks/>
          <a:stCxn id="268" idx="1"/>
          <a:endCxn id="270" idx="0"/>
        </xdr:cNvCxnSpPr>
      </xdr:nvCxnSpPr>
      <xdr:spPr>
        <a:xfrm rot="10800000" flipV="1">
          <a:off x="10253664" y="1771649"/>
          <a:ext cx="728093" cy="352425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19</xdr:row>
      <xdr:rowOff>142874</xdr:rowOff>
    </xdr:from>
    <xdr:to>
      <xdr:col>24</xdr:col>
      <xdr:colOff>66676</xdr:colOff>
      <xdr:row>22</xdr:row>
      <xdr:rowOff>47625</xdr:rowOff>
    </xdr:to>
    <xdr:sp macro="" textlink="">
      <xdr:nvSpPr>
        <xdr:cNvPr id="272" name="Flowchart: Process 271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SpPr/>
      </xdr:nvSpPr>
      <xdr:spPr>
        <a:xfrm>
          <a:off x="12706350" y="2047874"/>
          <a:ext cx="1285876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DNA Analysis - 4 Mutations</a:t>
          </a:r>
        </a:p>
      </xdr:txBody>
    </xdr:sp>
    <xdr:clientData/>
  </xdr:twoCellAnchor>
  <xdr:twoCellAnchor>
    <xdr:from>
      <xdr:col>21</xdr:col>
      <xdr:colOff>477246</xdr:colOff>
      <xdr:row>18</xdr:row>
      <xdr:rowOff>57150</xdr:rowOff>
    </xdr:from>
    <xdr:to>
      <xdr:col>23</xdr:col>
      <xdr:colOff>33338</xdr:colOff>
      <xdr:row>19</xdr:row>
      <xdr:rowOff>142874</xdr:rowOff>
    </xdr:to>
    <xdr:cxnSp macro="">
      <xdr:nvCxnSpPr>
        <xdr:cNvPr id="273" name="Elbow Connector 27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CxnSpPr>
          <a:cxnSpLocks/>
          <a:stCxn id="268" idx="3"/>
          <a:endCxn id="272" idx="0"/>
        </xdr:cNvCxnSpPr>
      </xdr:nvCxnSpPr>
      <xdr:spPr>
        <a:xfrm>
          <a:off x="12573996" y="1771650"/>
          <a:ext cx="775292" cy="276224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200025</xdr:colOff>
      <xdr:row>23</xdr:row>
      <xdr:rowOff>171449</xdr:rowOff>
    </xdr:from>
    <xdr:to>
      <xdr:col>22</xdr:col>
      <xdr:colOff>219075</xdr:colOff>
      <xdr:row>25</xdr:row>
      <xdr:rowOff>133350</xdr:rowOff>
    </xdr:to>
    <xdr:sp macro="" textlink="">
      <xdr:nvSpPr>
        <xdr:cNvPr id="274" name="Flowchart: Process 273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SpPr/>
      </xdr:nvSpPr>
      <xdr:spPr>
        <a:xfrm>
          <a:off x="11687175" y="2838449"/>
          <a:ext cx="1238250" cy="34290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One CF Mutation</a:t>
          </a:r>
        </a:p>
      </xdr:txBody>
    </xdr:sp>
    <xdr:clientData/>
  </xdr:twoCellAnchor>
  <xdr:twoCellAnchor>
    <xdr:from>
      <xdr:col>17</xdr:col>
      <xdr:colOff>228599</xdr:colOff>
      <xdr:row>23</xdr:row>
      <xdr:rowOff>161924</xdr:rowOff>
    </xdr:from>
    <xdr:to>
      <xdr:col>19</xdr:col>
      <xdr:colOff>190500</xdr:colOff>
      <xdr:row>26</xdr:row>
      <xdr:rowOff>66675</xdr:rowOff>
    </xdr:to>
    <xdr:sp macro="" textlink="">
      <xdr:nvSpPr>
        <xdr:cNvPr id="275" name="Flowchart: Process 274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SpPr/>
      </xdr:nvSpPr>
      <xdr:spPr>
        <a:xfrm>
          <a:off x="9886949" y="2828924"/>
          <a:ext cx="1181101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Two CF Mutations</a:t>
          </a:r>
        </a:p>
      </xdr:txBody>
    </xdr:sp>
    <xdr:clientData/>
  </xdr:twoCellAnchor>
  <xdr:twoCellAnchor>
    <xdr:from>
      <xdr:col>23</xdr:col>
      <xdr:colOff>495300</xdr:colOff>
      <xdr:row>23</xdr:row>
      <xdr:rowOff>161924</xdr:rowOff>
    </xdr:from>
    <xdr:to>
      <xdr:col>25</xdr:col>
      <xdr:colOff>447675</xdr:colOff>
      <xdr:row>26</xdr:row>
      <xdr:rowOff>66675</xdr:rowOff>
    </xdr:to>
    <xdr:sp macro="" textlink="">
      <xdr:nvSpPr>
        <xdr:cNvPr id="276" name="Flowchart: Process 275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SpPr/>
      </xdr:nvSpPr>
      <xdr:spPr>
        <a:xfrm>
          <a:off x="13811250" y="2828924"/>
          <a:ext cx="1171575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No CF Mutations Detected</a:t>
          </a:r>
        </a:p>
      </xdr:txBody>
    </xdr:sp>
    <xdr:clientData/>
  </xdr:twoCellAnchor>
  <xdr:twoCellAnchor>
    <xdr:from>
      <xdr:col>18</xdr:col>
      <xdr:colOff>209551</xdr:colOff>
      <xdr:row>22</xdr:row>
      <xdr:rowOff>47624</xdr:rowOff>
    </xdr:from>
    <xdr:to>
      <xdr:col>23</xdr:col>
      <xdr:colOff>33339</xdr:colOff>
      <xdr:row>23</xdr:row>
      <xdr:rowOff>161923</xdr:rowOff>
    </xdr:to>
    <xdr:cxnSp macro="">
      <xdr:nvCxnSpPr>
        <xdr:cNvPr id="277" name="Elbow Connector 276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CxnSpPr>
          <a:stCxn id="272" idx="2"/>
          <a:endCxn id="275" idx="0"/>
        </xdr:cNvCxnSpPr>
      </xdr:nvCxnSpPr>
      <xdr:spPr>
        <a:xfrm rot="5400000">
          <a:off x="11760995" y="1240630"/>
          <a:ext cx="304799" cy="2871788"/>
        </a:xfrm>
        <a:prstGeom prst="bent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209550</xdr:colOff>
      <xdr:row>22</xdr:row>
      <xdr:rowOff>47625</xdr:rowOff>
    </xdr:from>
    <xdr:to>
      <xdr:col>23</xdr:col>
      <xdr:colOff>33338</xdr:colOff>
      <xdr:row>23</xdr:row>
      <xdr:rowOff>171449</xdr:rowOff>
    </xdr:to>
    <xdr:cxnSp macro="">
      <xdr:nvCxnSpPr>
        <xdr:cNvPr id="278" name="Elbow Connector 2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CxnSpPr>
          <a:stCxn id="272" idx="2"/>
          <a:endCxn id="274" idx="0"/>
        </xdr:cNvCxnSpPr>
      </xdr:nvCxnSpPr>
      <xdr:spPr>
        <a:xfrm rot="5400000">
          <a:off x="12670632" y="2159793"/>
          <a:ext cx="314324" cy="1042988"/>
        </a:xfrm>
        <a:prstGeom prst="bent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33339</xdr:colOff>
      <xdr:row>22</xdr:row>
      <xdr:rowOff>47624</xdr:rowOff>
    </xdr:from>
    <xdr:to>
      <xdr:col>24</xdr:col>
      <xdr:colOff>471489</xdr:colOff>
      <xdr:row>23</xdr:row>
      <xdr:rowOff>161923</xdr:rowOff>
    </xdr:to>
    <xdr:cxnSp macro="">
      <xdr:nvCxnSpPr>
        <xdr:cNvPr id="279" name="Elbow Connector 278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CxnSpPr>
          <a:stCxn id="272" idx="2"/>
          <a:endCxn id="276" idx="0"/>
        </xdr:cNvCxnSpPr>
      </xdr:nvCxnSpPr>
      <xdr:spPr>
        <a:xfrm rot="16200000" flipH="1">
          <a:off x="13720764" y="2152649"/>
          <a:ext cx="304799" cy="1047750"/>
        </a:xfrm>
        <a:prstGeom prst="bent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200025</xdr:colOff>
      <xdr:row>27</xdr:row>
      <xdr:rowOff>180974</xdr:rowOff>
    </xdr:from>
    <xdr:to>
      <xdr:col>22</xdr:col>
      <xdr:colOff>219075</xdr:colOff>
      <xdr:row>30</xdr:row>
      <xdr:rowOff>85725</xdr:rowOff>
    </xdr:to>
    <xdr:sp macro="" textlink="">
      <xdr:nvSpPr>
        <xdr:cNvPr id="280" name="Flowchart: Process 279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SpPr/>
      </xdr:nvSpPr>
      <xdr:spPr>
        <a:xfrm>
          <a:off x="11687175" y="3609974"/>
          <a:ext cx="1238250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DNA Analysis</a:t>
          </a:r>
        </a:p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29-31 panel</a:t>
          </a:r>
        </a:p>
      </xdr:txBody>
    </xdr:sp>
    <xdr:clientData/>
  </xdr:twoCellAnchor>
  <xdr:twoCellAnchor>
    <xdr:from>
      <xdr:col>21</xdr:col>
      <xdr:colOff>209550</xdr:colOff>
      <xdr:row>25</xdr:row>
      <xdr:rowOff>133350</xdr:rowOff>
    </xdr:from>
    <xdr:to>
      <xdr:col>21</xdr:col>
      <xdr:colOff>209550</xdr:colOff>
      <xdr:row>27</xdr:row>
      <xdr:rowOff>180974</xdr:rowOff>
    </xdr:to>
    <xdr:cxnSp macro="">
      <xdr:nvCxnSpPr>
        <xdr:cNvPr id="281" name="Straight Arrow Connector 280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CxnSpPr>
          <a:stCxn id="274" idx="2"/>
          <a:endCxn id="280" idx="0"/>
        </xdr:cNvCxnSpPr>
      </xdr:nvCxnSpPr>
      <xdr:spPr>
        <a:xfrm>
          <a:off x="12306300" y="3181350"/>
          <a:ext cx="0" cy="4286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333375</xdr:colOff>
      <xdr:row>31</xdr:row>
      <xdr:rowOff>180974</xdr:rowOff>
    </xdr:from>
    <xdr:to>
      <xdr:col>22</xdr:col>
      <xdr:colOff>85725</xdr:colOff>
      <xdr:row>34</xdr:row>
      <xdr:rowOff>85725</xdr:rowOff>
    </xdr:to>
    <xdr:sp macro="" textlink="">
      <xdr:nvSpPr>
        <xdr:cNvPr id="282" name="Flowchart: Process 281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SpPr/>
      </xdr:nvSpPr>
      <xdr:spPr>
        <a:xfrm>
          <a:off x="11820525" y="4371974"/>
          <a:ext cx="971550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One CF Mutation</a:t>
          </a:r>
        </a:p>
      </xdr:txBody>
    </xdr:sp>
    <xdr:clientData/>
  </xdr:twoCellAnchor>
  <xdr:twoCellAnchor>
    <xdr:from>
      <xdr:col>18</xdr:col>
      <xdr:colOff>457200</xdr:colOff>
      <xdr:row>31</xdr:row>
      <xdr:rowOff>180974</xdr:rowOff>
    </xdr:from>
    <xdr:to>
      <xdr:col>20</xdr:col>
      <xdr:colOff>95250</xdr:colOff>
      <xdr:row>34</xdr:row>
      <xdr:rowOff>85725</xdr:rowOff>
    </xdr:to>
    <xdr:sp macro="" textlink="">
      <xdr:nvSpPr>
        <xdr:cNvPr id="283" name="Flowchart: Process 282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SpPr/>
      </xdr:nvSpPr>
      <xdr:spPr>
        <a:xfrm>
          <a:off x="10725150" y="4371974"/>
          <a:ext cx="857250" cy="47625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Two CF</a:t>
          </a:r>
        </a:p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Mutations</a:t>
          </a:r>
        </a:p>
      </xdr:txBody>
    </xdr:sp>
    <xdr:clientData/>
  </xdr:twoCellAnchor>
  <xdr:twoCellAnchor>
    <xdr:from>
      <xdr:col>19</xdr:col>
      <xdr:colOff>276225</xdr:colOff>
      <xdr:row>29</xdr:row>
      <xdr:rowOff>38100</xdr:rowOff>
    </xdr:from>
    <xdr:to>
      <xdr:col>20</xdr:col>
      <xdr:colOff>200025</xdr:colOff>
      <xdr:row>31</xdr:row>
      <xdr:rowOff>180974</xdr:rowOff>
    </xdr:to>
    <xdr:cxnSp macro="">
      <xdr:nvCxnSpPr>
        <xdr:cNvPr id="284" name="Elbow Connector 283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CxnSpPr>
          <a:stCxn id="280" idx="1"/>
          <a:endCxn id="283" idx="0"/>
        </xdr:cNvCxnSpPr>
      </xdr:nvCxnSpPr>
      <xdr:spPr>
        <a:xfrm rot="10800000" flipV="1">
          <a:off x="11153775" y="3848100"/>
          <a:ext cx="533400" cy="523874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209550</xdr:colOff>
      <xdr:row>30</xdr:row>
      <xdr:rowOff>85725</xdr:rowOff>
    </xdr:from>
    <xdr:to>
      <xdr:col>21</xdr:col>
      <xdr:colOff>209550</xdr:colOff>
      <xdr:row>31</xdr:row>
      <xdr:rowOff>180974</xdr:rowOff>
    </xdr:to>
    <xdr:cxnSp macro="">
      <xdr:nvCxnSpPr>
        <xdr:cNvPr id="285" name="Straight Arrow Connector 284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CxnSpPr>
          <a:stCxn id="280" idx="2"/>
          <a:endCxn id="282" idx="0"/>
        </xdr:cNvCxnSpPr>
      </xdr:nvCxnSpPr>
      <xdr:spPr>
        <a:xfrm>
          <a:off x="12306300" y="4086225"/>
          <a:ext cx="0" cy="28574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138325</xdr:colOff>
      <xdr:row>28</xdr:row>
      <xdr:rowOff>161925</xdr:rowOff>
    </xdr:from>
    <xdr:to>
      <xdr:col>26</xdr:col>
      <xdr:colOff>214527</xdr:colOff>
      <xdr:row>35</xdr:row>
      <xdr:rowOff>104775</xdr:rowOff>
    </xdr:to>
    <xdr:sp macro="" textlink="">
      <xdr:nvSpPr>
        <xdr:cNvPr id="286" name="Flowchart: Decision 285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SpPr/>
      </xdr:nvSpPr>
      <xdr:spPr>
        <a:xfrm>
          <a:off x="13454275" y="3781425"/>
          <a:ext cx="1905002" cy="1276350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≥</a:t>
          </a:r>
        </a:p>
        <a:p>
          <a:pPr algn="ctr"/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99.9</a:t>
          </a:r>
          <a:r>
            <a:rPr lang="en-GB" sz="1050" b="0" i="0" u="none" strike="noStrike" baseline="30000">
              <a:solidFill>
                <a:schemeClr val="dk1"/>
              </a:solidFill>
              <a:latin typeface="+mn-lt"/>
              <a:ea typeface="+mn-ea"/>
              <a:cs typeface="+mn-cs"/>
            </a:rPr>
            <a:t>th</a:t>
          </a:r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centile?</a:t>
          </a:r>
          <a:endParaRPr lang="en-GB" sz="1050"/>
        </a:p>
      </xdr:txBody>
    </xdr:sp>
    <xdr:clientData/>
  </xdr:twoCellAnchor>
  <xdr:twoCellAnchor>
    <xdr:from>
      <xdr:col>24</xdr:col>
      <xdr:colOff>471488</xdr:colOff>
      <xdr:row>26</xdr:row>
      <xdr:rowOff>66675</xdr:rowOff>
    </xdr:from>
    <xdr:to>
      <xdr:col>24</xdr:col>
      <xdr:colOff>481226</xdr:colOff>
      <xdr:row>28</xdr:row>
      <xdr:rowOff>161925</xdr:rowOff>
    </xdr:to>
    <xdr:cxnSp macro="">
      <xdr:nvCxnSpPr>
        <xdr:cNvPr id="287" name="Straight Arrow Connector 286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CxnSpPr>
          <a:stCxn id="276" idx="2"/>
          <a:endCxn id="286" idx="0"/>
        </xdr:cNvCxnSpPr>
      </xdr:nvCxnSpPr>
      <xdr:spPr>
        <a:xfrm>
          <a:off x="14397038" y="3305175"/>
          <a:ext cx="9738" cy="476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447675</xdr:colOff>
      <xdr:row>37</xdr:row>
      <xdr:rowOff>85725</xdr:rowOff>
    </xdr:from>
    <xdr:to>
      <xdr:col>25</xdr:col>
      <xdr:colOff>514351</xdr:colOff>
      <xdr:row>39</xdr:row>
      <xdr:rowOff>47625</xdr:rowOff>
    </xdr:to>
    <xdr:sp macro="" textlink="">
      <xdr:nvSpPr>
        <xdr:cNvPr id="288" name="Flowchart: Process 287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SpPr/>
      </xdr:nvSpPr>
      <xdr:spPr>
        <a:xfrm>
          <a:off x="13763625" y="5419725"/>
          <a:ext cx="1285876" cy="342900"/>
        </a:xfrm>
        <a:prstGeom prst="flowChartProcess">
          <a:avLst/>
        </a:prstGeom>
        <a:solidFill>
          <a:srgbClr val="66FF66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Not Suspected</a:t>
          </a:r>
          <a:endParaRPr lang="en-GB" sz="1100"/>
        </a:p>
      </xdr:txBody>
    </xdr:sp>
    <xdr:clientData/>
  </xdr:twoCellAnchor>
  <xdr:twoCellAnchor>
    <xdr:from>
      <xdr:col>24</xdr:col>
      <xdr:colOff>481013</xdr:colOff>
      <xdr:row>35</xdr:row>
      <xdr:rowOff>104775</xdr:rowOff>
    </xdr:from>
    <xdr:to>
      <xdr:col>24</xdr:col>
      <xdr:colOff>481226</xdr:colOff>
      <xdr:row>37</xdr:row>
      <xdr:rowOff>85725</xdr:rowOff>
    </xdr:to>
    <xdr:cxnSp macro="">
      <xdr:nvCxnSpPr>
        <xdr:cNvPr id="289" name="Straight Arrow Connector 288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CxnSpPr>
          <a:stCxn id="286" idx="2"/>
          <a:endCxn id="288" idx="0"/>
        </xdr:cNvCxnSpPr>
      </xdr:nvCxnSpPr>
      <xdr:spPr>
        <a:xfrm flipH="1">
          <a:off x="14406563" y="5057775"/>
          <a:ext cx="213" cy="3619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204788</xdr:colOff>
      <xdr:row>26</xdr:row>
      <xdr:rowOff>66675</xdr:rowOff>
    </xdr:from>
    <xdr:to>
      <xdr:col>18</xdr:col>
      <xdr:colOff>209550</xdr:colOff>
      <xdr:row>40</xdr:row>
      <xdr:rowOff>95250</xdr:rowOff>
    </xdr:to>
    <xdr:cxnSp macro="">
      <xdr:nvCxnSpPr>
        <xdr:cNvPr id="291" name="Straight Arrow Connector 290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CxnSpPr>
          <a:stCxn id="275" idx="2"/>
        </xdr:cNvCxnSpPr>
      </xdr:nvCxnSpPr>
      <xdr:spPr>
        <a:xfrm flipH="1">
          <a:off x="10472738" y="3305175"/>
          <a:ext cx="4762" cy="26955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204788</xdr:colOff>
      <xdr:row>33</xdr:row>
      <xdr:rowOff>38100</xdr:rowOff>
    </xdr:from>
    <xdr:to>
      <xdr:col>18</xdr:col>
      <xdr:colOff>457200</xdr:colOff>
      <xdr:row>40</xdr:row>
      <xdr:rowOff>95250</xdr:rowOff>
    </xdr:to>
    <xdr:cxnSp macro="">
      <xdr:nvCxnSpPr>
        <xdr:cNvPr id="292" name="Elbow Connector 291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CxnSpPr>
          <a:stCxn id="283" idx="1"/>
        </xdr:cNvCxnSpPr>
      </xdr:nvCxnSpPr>
      <xdr:spPr>
        <a:xfrm rot="10800000" flipV="1">
          <a:off x="10472738" y="4610100"/>
          <a:ext cx="252412" cy="1390650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333375</xdr:colOff>
      <xdr:row>37</xdr:row>
      <xdr:rowOff>6224</xdr:rowOff>
    </xdr:from>
    <xdr:to>
      <xdr:col>22</xdr:col>
      <xdr:colOff>85725</xdr:colOff>
      <xdr:row>40</xdr:row>
      <xdr:rowOff>85734</xdr:rowOff>
    </xdr:to>
    <xdr:sp macro="" textlink="">
      <xdr:nvSpPr>
        <xdr:cNvPr id="293" name="Flowchart: Process 292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SpPr/>
      </xdr:nvSpPr>
      <xdr:spPr>
        <a:xfrm>
          <a:off x="11820525" y="5340224"/>
          <a:ext cx="971550" cy="651010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on 2nd blood spot sample</a:t>
          </a:r>
        </a:p>
      </xdr:txBody>
    </xdr:sp>
    <xdr:clientData/>
  </xdr:twoCellAnchor>
  <xdr:twoCellAnchor>
    <xdr:from>
      <xdr:col>19</xdr:col>
      <xdr:colOff>476876</xdr:colOff>
      <xdr:row>42</xdr:row>
      <xdr:rowOff>44321</xdr:rowOff>
    </xdr:from>
    <xdr:to>
      <xdr:col>22</xdr:col>
      <xdr:colOff>561780</xdr:colOff>
      <xdr:row>48</xdr:row>
      <xdr:rowOff>183471</xdr:rowOff>
    </xdr:to>
    <xdr:sp macro="" textlink="">
      <xdr:nvSpPr>
        <xdr:cNvPr id="294" name="Flowchart: Decision 29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SpPr/>
      </xdr:nvSpPr>
      <xdr:spPr>
        <a:xfrm>
          <a:off x="11354426" y="6330821"/>
          <a:ext cx="1913704" cy="1282150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eaLnBrk="1" fontAlgn="auto" latinLnBrk="0" hangingPunct="1"/>
          <a:r>
            <a:rPr lang="en-GB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IRT on 2nd sample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≥</a:t>
          </a:r>
          <a:endParaRPr lang="en-GB" sz="1050">
            <a:effectLst/>
          </a:endParaRPr>
        </a:p>
        <a:p>
          <a:pPr algn="ctr"/>
          <a:r>
            <a:rPr lang="en-GB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cut off 2?</a:t>
          </a:r>
          <a:endParaRPr lang="en-GB" sz="1050">
            <a:effectLst/>
          </a:endParaRPr>
        </a:p>
      </xdr:txBody>
    </xdr:sp>
    <xdr:clientData/>
  </xdr:twoCellAnchor>
  <xdr:twoCellAnchor>
    <xdr:from>
      <xdr:col>21</xdr:col>
      <xdr:colOff>209550</xdr:colOff>
      <xdr:row>40</xdr:row>
      <xdr:rowOff>85734</xdr:rowOff>
    </xdr:from>
    <xdr:to>
      <xdr:col>21</xdr:col>
      <xdr:colOff>214528</xdr:colOff>
      <xdr:row>42</xdr:row>
      <xdr:rowOff>44321</xdr:rowOff>
    </xdr:to>
    <xdr:cxnSp macro="">
      <xdr:nvCxnSpPr>
        <xdr:cNvPr id="295" name="Straight Arrow Connector 294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CxnSpPr>
          <a:stCxn id="293" idx="2"/>
          <a:endCxn id="294" idx="0"/>
        </xdr:cNvCxnSpPr>
      </xdr:nvCxnSpPr>
      <xdr:spPr>
        <a:xfrm>
          <a:off x="12306300" y="5991234"/>
          <a:ext cx="4978" cy="33958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209550</xdr:colOff>
      <xdr:row>34</xdr:row>
      <xdr:rowOff>85725</xdr:rowOff>
    </xdr:from>
    <xdr:to>
      <xdr:col>21</xdr:col>
      <xdr:colOff>209550</xdr:colOff>
      <xdr:row>37</xdr:row>
      <xdr:rowOff>6224</xdr:rowOff>
    </xdr:to>
    <xdr:cxnSp macro="">
      <xdr:nvCxnSpPr>
        <xdr:cNvPr id="296" name="Straight Arrow Connector 295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CxnSpPr>
          <a:stCxn id="282" idx="2"/>
          <a:endCxn id="293" idx="0"/>
        </xdr:cNvCxnSpPr>
      </xdr:nvCxnSpPr>
      <xdr:spPr>
        <a:xfrm>
          <a:off x="12306300" y="4848225"/>
          <a:ext cx="0" cy="4919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33338</xdr:colOff>
      <xdr:row>45</xdr:row>
      <xdr:rowOff>113895</xdr:rowOff>
    </xdr:from>
    <xdr:to>
      <xdr:col>19</xdr:col>
      <xdr:colOff>476876</xdr:colOff>
      <xdr:row>49</xdr:row>
      <xdr:rowOff>104774</xdr:rowOff>
    </xdr:to>
    <xdr:cxnSp macro="">
      <xdr:nvCxnSpPr>
        <xdr:cNvPr id="297" name="Elbow Connector 296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CxnSpPr>
          <a:stCxn id="294" idx="1"/>
        </xdr:cNvCxnSpPr>
      </xdr:nvCxnSpPr>
      <xdr:spPr>
        <a:xfrm rot="10800000" flipV="1">
          <a:off x="10910888" y="6971895"/>
          <a:ext cx="443538" cy="752879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171450</xdr:colOff>
      <xdr:row>49</xdr:row>
      <xdr:rowOff>47625</xdr:rowOff>
    </xdr:from>
    <xdr:to>
      <xdr:col>24</xdr:col>
      <xdr:colOff>238126</xdr:colOff>
      <xdr:row>51</xdr:row>
      <xdr:rowOff>142875</xdr:rowOff>
    </xdr:to>
    <xdr:sp macro="" textlink="">
      <xdr:nvSpPr>
        <xdr:cNvPr id="298" name="Flowchart: Process 297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SpPr/>
      </xdr:nvSpPr>
      <xdr:spPr>
        <a:xfrm>
          <a:off x="12877800" y="7667625"/>
          <a:ext cx="1285876" cy="476250"/>
        </a:xfrm>
        <a:prstGeom prst="flowChartProcess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Probable CF Carrier</a:t>
          </a:r>
          <a:endParaRPr lang="en-GB" sz="1100"/>
        </a:p>
      </xdr:txBody>
    </xdr:sp>
    <xdr:clientData/>
  </xdr:twoCellAnchor>
  <xdr:twoCellAnchor>
    <xdr:from>
      <xdr:col>22</xdr:col>
      <xdr:colOff>561780</xdr:colOff>
      <xdr:row>45</xdr:row>
      <xdr:rowOff>113896</xdr:rowOff>
    </xdr:from>
    <xdr:to>
      <xdr:col>23</xdr:col>
      <xdr:colOff>204788</xdr:colOff>
      <xdr:row>49</xdr:row>
      <xdr:rowOff>47625</xdr:rowOff>
    </xdr:to>
    <xdr:cxnSp macro="">
      <xdr:nvCxnSpPr>
        <xdr:cNvPr id="299" name="Elbow Connector 298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CxnSpPr>
          <a:stCxn id="294" idx="3"/>
          <a:endCxn id="298" idx="0"/>
        </xdr:cNvCxnSpPr>
      </xdr:nvCxnSpPr>
      <xdr:spPr>
        <a:xfrm>
          <a:off x="13268130" y="6971896"/>
          <a:ext cx="252608" cy="695729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100225</xdr:colOff>
      <xdr:row>35</xdr:row>
      <xdr:rowOff>9525</xdr:rowOff>
    </xdr:from>
    <xdr:to>
      <xdr:col>30</xdr:col>
      <xdr:colOff>176427</xdr:colOff>
      <xdr:row>41</xdr:row>
      <xdr:rowOff>142875</xdr:rowOff>
    </xdr:to>
    <xdr:sp macro="" textlink="">
      <xdr:nvSpPr>
        <xdr:cNvPr id="300" name="Flowchart: Decision 299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SpPr/>
      </xdr:nvSpPr>
      <xdr:spPr>
        <a:xfrm>
          <a:off x="15854575" y="4962525"/>
          <a:ext cx="1905002" cy="1276350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≥</a:t>
          </a:r>
        </a:p>
        <a:p>
          <a:pPr algn="ctr"/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99.9</a:t>
          </a:r>
          <a:r>
            <a:rPr lang="en-GB" sz="1050" b="0" i="0" u="none" strike="noStrike" baseline="30000">
              <a:solidFill>
                <a:schemeClr val="dk1"/>
              </a:solidFill>
              <a:latin typeface="+mn-lt"/>
              <a:ea typeface="+mn-ea"/>
              <a:cs typeface="+mn-cs"/>
            </a:rPr>
            <a:t>th</a:t>
          </a:r>
          <a:r>
            <a:rPr lang="en-GB" sz="105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centile?</a:t>
          </a:r>
          <a:endParaRPr lang="en-GB" sz="1050"/>
        </a:p>
      </xdr:txBody>
    </xdr:sp>
    <xdr:clientData/>
  </xdr:twoCellAnchor>
  <xdr:twoCellAnchor>
    <xdr:from>
      <xdr:col>26</xdr:col>
      <xdr:colOff>214527</xdr:colOff>
      <xdr:row>32</xdr:row>
      <xdr:rowOff>38100</xdr:rowOff>
    </xdr:from>
    <xdr:to>
      <xdr:col>28</xdr:col>
      <xdr:colOff>443126</xdr:colOff>
      <xdr:row>35</xdr:row>
      <xdr:rowOff>9525</xdr:rowOff>
    </xdr:to>
    <xdr:cxnSp macro="">
      <xdr:nvCxnSpPr>
        <xdr:cNvPr id="301" name="Elbow Connector 300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CxnSpPr>
          <a:stCxn id="286" idx="3"/>
          <a:endCxn id="300" idx="0"/>
        </xdr:cNvCxnSpPr>
      </xdr:nvCxnSpPr>
      <xdr:spPr>
        <a:xfrm>
          <a:off x="15359277" y="4419600"/>
          <a:ext cx="1447799" cy="542925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304800</xdr:colOff>
      <xdr:row>43</xdr:row>
      <xdr:rowOff>38099</xdr:rowOff>
    </xdr:from>
    <xdr:to>
      <xdr:col>27</xdr:col>
      <xdr:colOff>257175</xdr:colOff>
      <xdr:row>45</xdr:row>
      <xdr:rowOff>0</xdr:rowOff>
    </xdr:to>
    <xdr:sp macro="" textlink="">
      <xdr:nvSpPr>
        <xdr:cNvPr id="302" name="Flowchart: Process 301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SpPr/>
      </xdr:nvSpPr>
      <xdr:spPr>
        <a:xfrm>
          <a:off x="14839950" y="6515099"/>
          <a:ext cx="1171575" cy="342901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≥ cut-off 2</a:t>
          </a:r>
          <a:endParaRPr lang="en-GB" sz="1100" b="1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476250</xdr:colOff>
      <xdr:row>43</xdr:row>
      <xdr:rowOff>28575</xdr:rowOff>
    </xdr:from>
    <xdr:to>
      <xdr:col>29</xdr:col>
      <xdr:colOff>428625</xdr:colOff>
      <xdr:row>45</xdr:row>
      <xdr:rowOff>1</xdr:rowOff>
    </xdr:to>
    <xdr:sp macro="" textlink="">
      <xdr:nvSpPr>
        <xdr:cNvPr id="303" name="Flowchart: Process 30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SpPr/>
      </xdr:nvSpPr>
      <xdr:spPr>
        <a:xfrm>
          <a:off x="16230600" y="6505575"/>
          <a:ext cx="1171575" cy="352426"/>
        </a:xfrm>
        <a:prstGeom prst="flowChartProcess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IRT &lt; cut-off 2</a:t>
          </a:r>
          <a:endParaRPr lang="en-GB" sz="1100" b="1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26</xdr:col>
      <xdr:colOff>280989</xdr:colOff>
      <xdr:row>37</xdr:row>
      <xdr:rowOff>502024</xdr:rowOff>
    </xdr:from>
    <xdr:to>
      <xdr:col>27</xdr:col>
      <xdr:colOff>100226</xdr:colOff>
      <xdr:row>43</xdr:row>
      <xdr:rowOff>38099</xdr:rowOff>
    </xdr:to>
    <xdr:cxnSp macro="">
      <xdr:nvCxnSpPr>
        <xdr:cNvPr id="304" name="Elbow Connector 303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CxnSpPr>
          <a:stCxn id="300" idx="1"/>
          <a:endCxn id="302" idx="0"/>
        </xdr:cNvCxnSpPr>
      </xdr:nvCxnSpPr>
      <xdr:spPr>
        <a:xfrm rot="10800000" flipV="1">
          <a:off x="20530018" y="5948083"/>
          <a:ext cx="424355" cy="1172134"/>
        </a:xfrm>
        <a:prstGeom prst="bentConnector2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443126</xdr:colOff>
      <xdr:row>41</xdr:row>
      <xdr:rowOff>142875</xdr:rowOff>
    </xdr:from>
    <xdr:to>
      <xdr:col>28</xdr:col>
      <xdr:colOff>452438</xdr:colOff>
      <xdr:row>43</xdr:row>
      <xdr:rowOff>28575</xdr:rowOff>
    </xdr:to>
    <xdr:cxnSp macro="">
      <xdr:nvCxnSpPr>
        <xdr:cNvPr id="305" name="Straight Arrow Connector 304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CxnSpPr>
          <a:stCxn id="300" idx="2"/>
          <a:endCxn id="303" idx="0"/>
        </xdr:cNvCxnSpPr>
      </xdr:nvCxnSpPr>
      <xdr:spPr>
        <a:xfrm>
          <a:off x="16807076" y="6238875"/>
          <a:ext cx="9312" cy="2667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428625</xdr:colOff>
      <xdr:row>49</xdr:row>
      <xdr:rowOff>123825</xdr:rowOff>
    </xdr:from>
    <xdr:to>
      <xdr:col>29</xdr:col>
      <xdr:colOff>495301</xdr:colOff>
      <xdr:row>51</xdr:row>
      <xdr:rowOff>85725</xdr:rowOff>
    </xdr:to>
    <xdr:sp macro="" textlink="">
      <xdr:nvSpPr>
        <xdr:cNvPr id="306" name="Flowchart: Process 305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SpPr/>
      </xdr:nvSpPr>
      <xdr:spPr>
        <a:xfrm>
          <a:off x="16182975" y="7743825"/>
          <a:ext cx="1285876" cy="342900"/>
        </a:xfrm>
        <a:prstGeom prst="flowChartProcess">
          <a:avLst/>
        </a:prstGeom>
        <a:solidFill>
          <a:srgbClr val="66FF66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Not Suspected</a:t>
          </a:r>
          <a:endParaRPr lang="en-GB" sz="1100"/>
        </a:p>
      </xdr:txBody>
    </xdr:sp>
    <xdr:clientData/>
  </xdr:twoCellAnchor>
  <xdr:twoCellAnchor>
    <xdr:from>
      <xdr:col>25</xdr:col>
      <xdr:colOff>390526</xdr:colOff>
      <xdr:row>49</xdr:row>
      <xdr:rowOff>104775</xdr:rowOff>
    </xdr:from>
    <xdr:to>
      <xdr:col>27</xdr:col>
      <xdr:colOff>152400</xdr:colOff>
      <xdr:row>51</xdr:row>
      <xdr:rowOff>66675</xdr:rowOff>
    </xdr:to>
    <xdr:sp macro="" textlink="">
      <xdr:nvSpPr>
        <xdr:cNvPr id="307" name="Flowchart: Process 306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SpPr/>
      </xdr:nvSpPr>
      <xdr:spPr>
        <a:xfrm>
          <a:off x="14925676" y="7724775"/>
          <a:ext cx="981074" cy="342900"/>
        </a:xfrm>
        <a:prstGeom prst="flowChartProcess">
          <a:avLst/>
        </a:prstGeom>
        <a:solidFill>
          <a:srgbClr val="FFABAB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Suspected</a:t>
          </a:r>
          <a:endParaRPr lang="en-GB" sz="1100"/>
        </a:p>
      </xdr:txBody>
    </xdr:sp>
    <xdr:clientData/>
  </xdr:twoCellAnchor>
  <xdr:twoCellAnchor>
    <xdr:from>
      <xdr:col>26</xdr:col>
      <xdr:colOff>271463</xdr:colOff>
      <xdr:row>45</xdr:row>
      <xdr:rowOff>0</xdr:rowOff>
    </xdr:from>
    <xdr:to>
      <xdr:col>26</xdr:col>
      <xdr:colOff>280988</xdr:colOff>
      <xdr:row>49</xdr:row>
      <xdr:rowOff>104775</xdr:rowOff>
    </xdr:to>
    <xdr:cxnSp macro="">
      <xdr:nvCxnSpPr>
        <xdr:cNvPr id="308" name="Straight Arrow Connector 307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CxnSpPr>
          <a:stCxn id="302" idx="2"/>
          <a:endCxn id="307" idx="0"/>
        </xdr:cNvCxnSpPr>
      </xdr:nvCxnSpPr>
      <xdr:spPr>
        <a:xfrm flipH="1">
          <a:off x="15416213" y="6858000"/>
          <a:ext cx="9525" cy="8667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452438</xdr:colOff>
      <xdr:row>45</xdr:row>
      <xdr:rowOff>1</xdr:rowOff>
    </xdr:from>
    <xdr:to>
      <xdr:col>28</xdr:col>
      <xdr:colOff>461963</xdr:colOff>
      <xdr:row>49</xdr:row>
      <xdr:rowOff>123825</xdr:rowOff>
    </xdr:to>
    <xdr:cxnSp macro="">
      <xdr:nvCxnSpPr>
        <xdr:cNvPr id="309" name="Straight Arrow Connector 308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CxnSpPr>
          <a:stCxn id="303" idx="2"/>
          <a:endCxn id="306" idx="0"/>
        </xdr:cNvCxnSpPr>
      </xdr:nvCxnSpPr>
      <xdr:spPr>
        <a:xfrm>
          <a:off x="16816388" y="6858001"/>
          <a:ext cx="9525" cy="88582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224118</xdr:colOff>
      <xdr:row>11</xdr:row>
      <xdr:rowOff>0</xdr:rowOff>
    </xdr:from>
    <xdr:to>
      <xdr:col>30</xdr:col>
      <xdr:colOff>156882</xdr:colOff>
      <xdr:row>17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9262912" y="302559"/>
          <a:ext cx="3563470" cy="1255059"/>
        </a:xfrm>
        <a:prstGeom prst="rect">
          <a:avLst/>
        </a:prstGeom>
        <a:solidFill>
          <a:srgbClr val="66FF66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GB" sz="1200" b="1" i="0" spc="0">
              <a:latin typeface="Arial" panose="020B0604020202020204" pitchFamily="34" charset="0"/>
              <a:cs typeface="Arial" panose="020B0604020202020204" pitchFamily="34" charset="0"/>
            </a:rPr>
            <a:t>CF blood spot screening algorithm:</a:t>
          </a:r>
        </a:p>
        <a:p>
          <a:pPr algn="l"/>
          <a:r>
            <a:rPr lang="en-GB" sz="1200" b="0" i="0" spc="0">
              <a:latin typeface="Arial" panose="020B0604020202020204" pitchFamily="34" charset="0"/>
              <a:cs typeface="Arial" panose="020B0604020202020204" pitchFamily="34" charset="0"/>
            </a:rPr>
            <a:t>This chart will populate</a:t>
          </a:r>
          <a:r>
            <a:rPr lang="en-GB" sz="1200" b="0" i="0" spc="0" baseline="0">
              <a:latin typeface="Arial" panose="020B0604020202020204" pitchFamily="34" charset="0"/>
              <a:cs typeface="Arial" panose="020B0604020202020204" pitchFamily="34" charset="0"/>
            </a:rPr>
            <a:t> based on the answers provided in the table to the left.</a:t>
          </a:r>
        </a:p>
        <a:p>
          <a:pPr algn="l"/>
          <a:r>
            <a:rPr lang="en-GB" sz="1200" b="0" i="0" spc="0" baseline="0">
              <a:latin typeface="Arial" panose="020B0604020202020204" pitchFamily="34" charset="0"/>
              <a:cs typeface="Arial" panose="020B0604020202020204" pitchFamily="34" charset="0"/>
            </a:rPr>
            <a:t>The Validation checks ensure that sub-totals cannot exceed their original source value above.</a:t>
          </a:r>
          <a:endParaRPr lang="en-GB" sz="1200" b="0" i="0" spc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209550</xdr:colOff>
      <xdr:row>40</xdr:row>
      <xdr:rowOff>107950</xdr:rowOff>
    </xdr:from>
    <xdr:to>
      <xdr:col>19</xdr:col>
      <xdr:colOff>276226</xdr:colOff>
      <xdr:row>42</xdr:row>
      <xdr:rowOff>69850</xdr:rowOff>
    </xdr:to>
    <xdr:sp macro="" textlink="">
      <xdr:nvSpPr>
        <xdr:cNvPr id="50" name="Flowchart: Process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/>
      </xdr:nvSpPr>
      <xdr:spPr>
        <a:xfrm>
          <a:off x="14725650" y="5949950"/>
          <a:ext cx="1311276" cy="317500"/>
        </a:xfrm>
        <a:prstGeom prst="flowChartProcess">
          <a:avLst/>
        </a:prstGeom>
        <a:solidFill>
          <a:srgbClr val="FFABAB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Suspected</a:t>
          </a:r>
          <a:endParaRPr lang="en-GB" sz="1100"/>
        </a:p>
      </xdr:txBody>
    </xdr:sp>
    <xdr:clientData/>
  </xdr:twoCellAnchor>
  <xdr:twoCellAnchor>
    <xdr:from>
      <xdr:col>18</xdr:col>
      <xdr:colOff>38100</xdr:colOff>
      <xdr:row>49</xdr:row>
      <xdr:rowOff>117475</xdr:rowOff>
    </xdr:from>
    <xdr:to>
      <xdr:col>20</xdr:col>
      <xdr:colOff>104776</xdr:colOff>
      <xdr:row>51</xdr:row>
      <xdr:rowOff>79375</xdr:rowOff>
    </xdr:to>
    <xdr:sp macro="" textlink="">
      <xdr:nvSpPr>
        <xdr:cNvPr id="51" name="Flowchart: Process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/>
      </xdr:nvSpPr>
      <xdr:spPr>
        <a:xfrm>
          <a:off x="15176500" y="7610475"/>
          <a:ext cx="1311276" cy="1130300"/>
        </a:xfrm>
        <a:prstGeom prst="flowChartProcess">
          <a:avLst/>
        </a:prstGeom>
        <a:solidFill>
          <a:srgbClr val="FFABAB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CF Suspected</a:t>
          </a:r>
          <a:endParaRPr lang="en-GB" sz="1100"/>
        </a:p>
      </xdr:txBody>
    </xdr:sp>
    <xdr:clientData/>
  </xdr:twoCellAnchor>
  <xdr:twoCellAnchor editAs="oneCell">
    <xdr:from>
      <xdr:col>0</xdr:col>
      <xdr:colOff>242617</xdr:colOff>
      <xdr:row>0</xdr:row>
      <xdr:rowOff>341463</xdr:rowOff>
    </xdr:from>
    <xdr:to>
      <xdr:col>2</xdr:col>
      <xdr:colOff>903028</xdr:colOff>
      <xdr:row>3</xdr:row>
      <xdr:rowOff>266401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CF0E2F-A2FE-4B7D-9541-63194A53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617" y="341463"/>
          <a:ext cx="2445420" cy="108411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694946</xdr:colOff>
      <xdr:row>3</xdr:row>
      <xdr:rowOff>200537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D24D2E-FC12-47B6-847D-DD6F4AA7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180975"/>
          <a:ext cx="2155446" cy="9022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65881</xdr:colOff>
      <xdr:row>1</xdr:row>
      <xdr:rowOff>1020</xdr:rowOff>
    </xdr:from>
    <xdr:to>
      <xdr:col>3</xdr:col>
      <xdr:colOff>507479</xdr:colOff>
      <xdr:row>3</xdr:row>
      <xdr:rowOff>229620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CD3587-235F-401D-A11D-23FC0027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81" y="179614"/>
          <a:ext cx="2406129" cy="9684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866396</xdr:colOff>
      <xdr:row>3</xdr:row>
      <xdr:rowOff>333887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8C264-E9E8-4DFD-8CDC-39F62A60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90500"/>
          <a:ext cx="2095121" cy="8990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828296</xdr:colOff>
      <xdr:row>3</xdr:row>
      <xdr:rowOff>321764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A2E33B-7DF0-49E6-A23F-2C71FF0C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192424"/>
          <a:ext cx="2095121" cy="8990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828296</xdr:colOff>
      <xdr:row>3</xdr:row>
      <xdr:rowOff>321764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E0B018-C686-4605-B2F4-7B31B723C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894" y="192424"/>
          <a:ext cx="2095121" cy="8990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473490</xdr:colOff>
      <xdr:row>3</xdr:row>
      <xdr:rowOff>145768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65A241-BA3B-4A92-AB7E-C3E917A4C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2152271" cy="9053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173688</xdr:colOff>
      <xdr:row>0</xdr:row>
      <xdr:rowOff>158751</xdr:rowOff>
    </xdr:from>
    <xdr:to>
      <xdr:col>2</xdr:col>
      <xdr:colOff>1055309</xdr:colOff>
      <xdr:row>3</xdr:row>
      <xdr:rowOff>217603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A04961-000A-44A3-96ED-A0F508DBC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688" y="158751"/>
          <a:ext cx="2446102" cy="9915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354128</xdr:colOff>
      <xdr:row>0</xdr:row>
      <xdr:rowOff>173401</xdr:rowOff>
    </xdr:from>
    <xdr:to>
      <xdr:col>2</xdr:col>
      <xdr:colOff>1285072</xdr:colOff>
      <xdr:row>3</xdr:row>
      <xdr:rowOff>275420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C8F2DD-6C2C-40FD-B582-98CC49F6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128" y="173401"/>
          <a:ext cx="2695058" cy="10889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178949</xdr:colOff>
      <xdr:row>3</xdr:row>
      <xdr:rowOff>105934</xdr:rowOff>
    </xdr:from>
    <xdr:to>
      <xdr:col>8</xdr:col>
      <xdr:colOff>410825</xdr:colOff>
      <xdr:row>31</xdr:row>
      <xdr:rowOff>107442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2E67E-1629-48C6-9184-5D4B82D9E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49" y="764453"/>
          <a:ext cx="5217802" cy="4940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314580</xdr:colOff>
      <xdr:row>3</xdr:row>
      <xdr:rowOff>105934</xdr:rowOff>
    </xdr:from>
    <xdr:to>
      <xdr:col>19</xdr:col>
      <xdr:colOff>522486</xdr:colOff>
      <xdr:row>38</xdr:row>
      <xdr:rowOff>11759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DEA5E3-2187-4DF8-8014-D5A4EF5E5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747" y="764453"/>
          <a:ext cx="6440313" cy="607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771146</xdr:colOff>
      <xdr:row>3</xdr:row>
      <xdr:rowOff>206887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B4230-0F18-4FF7-9A1C-8A5BF16F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90500"/>
          <a:ext cx="2155446" cy="9022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ssa.morgan\Desktop\Copy%20of%20NBS%20Condition%20Specific%20Data%20template%202019-20%20SCD%20amendment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KU"/>
      <sheetName val="MCADD"/>
      <sheetName val="IVA"/>
      <sheetName val="GA1"/>
      <sheetName val="HCU"/>
      <sheetName val="MSUD"/>
      <sheetName val="CHT"/>
      <sheetName val="CF Summary_Data"/>
      <sheetName val="CF Outcomes"/>
      <sheetName val="SCD_Prev_by Unit"/>
      <sheetName val="SCD_Prev_by_ethnic origin"/>
      <sheetName val="Combined_Condition_Summary"/>
      <sheetName val="Lookup_Values"/>
      <sheetName val="Sheet1"/>
    </sheetNames>
    <sheetDataSet>
      <sheetData sheetId="0">
        <row r="2">
          <cell r="J2">
            <v>0</v>
          </cell>
        </row>
        <row r="3">
          <cell r="H3" t="str">
            <v>2019-20</v>
          </cell>
        </row>
        <row r="16">
          <cell r="G16">
            <v>0</v>
          </cell>
        </row>
        <row r="38">
          <cell r="E38" t="str">
            <v>_NBS_Condition_Specific_Return_ - 2019-20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5">
          <cell r="B55">
            <v>0</v>
          </cell>
        </row>
      </sheetData>
      <sheetData sheetId="11">
        <row r="21">
          <cell r="B21">
            <v>0</v>
          </cell>
        </row>
      </sheetData>
      <sheetData sheetId="12"/>
      <sheetData sheetId="13">
        <row r="1">
          <cell r="A1" t="str">
            <v>NBS Labs</v>
          </cell>
          <cell r="D1" t="str">
            <v>Ethnic Code</v>
          </cell>
          <cell r="E1" t="str">
            <v>Fiscal_Year</v>
          </cell>
          <cell r="F1" t="str">
            <v>Calendar_Year</v>
          </cell>
          <cell r="H1" t="str">
            <v>Condition Detection</v>
          </cell>
          <cell r="I1" t="str">
            <v>PKU_Other_Condition</v>
          </cell>
          <cell r="J1" t="str">
            <v>PKU Outcome</v>
          </cell>
          <cell r="K1" t="str">
            <v>Yes_No</v>
          </cell>
          <cell r="L1" t="str">
            <v>Yes_No_NK</v>
          </cell>
          <cell r="M1" t="str">
            <v>Yes_No_DK</v>
          </cell>
          <cell r="N1" t="str">
            <v>Yes_No_NR</v>
          </cell>
          <cell r="O1" t="str">
            <v>Yes_No_NK_Planned</v>
          </cell>
          <cell r="P1" t="str">
            <v>G985_Analysis</v>
          </cell>
          <cell r="Q1" t="str">
            <v>MCADD_Outcome</v>
          </cell>
          <cell r="R1" t="str">
            <v>CHT_Suspected</v>
          </cell>
          <cell r="S1" t="str">
            <v>CHT_Status</v>
          </cell>
          <cell r="T1" t="str">
            <v>CHT_Determined</v>
          </cell>
          <cell r="U1" t="str">
            <v>IVA_Outcome</v>
          </cell>
          <cell r="V1" t="str">
            <v>GA1_Outcome</v>
          </cell>
          <cell r="W1" t="str">
            <v>HCU_Outcome</v>
          </cell>
          <cell r="X1" t="str">
            <v>MSUD_Outcome</v>
          </cell>
          <cell r="Y1" t="str">
            <v>Thyroxine_1stAppt</v>
          </cell>
          <cell r="Z1" t="str">
            <v>CF_Outcome</v>
          </cell>
          <cell r="AA1" t="str">
            <v>Sweat_Test_Result</v>
          </cell>
          <cell r="AB1" t="str">
            <v>CF_Confirmed</v>
          </cell>
          <cell r="AC1" t="str">
            <v>SCT_Notified_in_Advance</v>
          </cell>
          <cell r="AD1" t="str">
            <v>SCT_Screening_Result</v>
          </cell>
        </row>
        <row r="2">
          <cell r="A2" t="str">
            <v>Bristol</v>
          </cell>
          <cell r="D2" t="str">
            <v>A - British</v>
          </cell>
          <cell r="E2" t="str">
            <v>2015/16</v>
          </cell>
          <cell r="F2">
            <v>2015</v>
          </cell>
          <cell r="G2" t="str">
            <v>Male</v>
          </cell>
          <cell r="H2" t="str">
            <v>Screen Detected</v>
          </cell>
          <cell r="I2" t="str">
            <v>Galactosaemia</v>
          </cell>
          <cell r="J2" t="str">
            <v>No persistent abnormailities - false positive (PKU excluded)</v>
          </cell>
          <cell r="K2" t="str">
            <v>Yes</v>
          </cell>
          <cell r="L2" t="str">
            <v>Yes</v>
          </cell>
          <cell r="M2" t="str">
            <v>Yes</v>
          </cell>
          <cell r="N2" t="str">
            <v>Yes</v>
          </cell>
          <cell r="O2" t="str">
            <v>Yes</v>
          </cell>
          <cell r="P2" t="str">
            <v>Homozygous</v>
          </cell>
          <cell r="Q2" t="str">
            <v>MCADD</v>
          </cell>
          <cell r="R2" t="str">
            <v>CHT suspected on routine sample</v>
          </cell>
          <cell r="S2" t="str">
            <v>CHT Permanent</v>
          </cell>
          <cell r="T2" t="str">
            <v>Thyroid dysgenesis on the basis of scan (agenesis or ectopy)</v>
          </cell>
          <cell r="U2" t="str">
            <v>IVA</v>
          </cell>
          <cell r="V2" t="str">
            <v>GA1</v>
          </cell>
          <cell r="W2" t="str">
            <v>HCU</v>
          </cell>
          <cell r="X2" t="str">
            <v>MSUD</v>
          </cell>
          <cell r="Y2" t="str">
            <v>Yes</v>
          </cell>
          <cell r="Z2" t="str">
            <v>CF - 2 Mutations</v>
          </cell>
          <cell r="AA2" t="str">
            <v>Positive</v>
          </cell>
          <cell r="AB2" t="str">
            <v>CF Confirmed</v>
          </cell>
          <cell r="AC2" t="str">
            <v>Yes - Recorded on blood spot card</v>
          </cell>
          <cell r="AD2" t="str">
            <v>FS</v>
          </cell>
        </row>
        <row r="3">
          <cell r="A3" t="str">
            <v>Cambridge</v>
          </cell>
          <cell r="D3" t="str">
            <v>B - Irish</v>
          </cell>
          <cell r="E3" t="str">
            <v>2016/17</v>
          </cell>
          <cell r="F3">
            <v>2016</v>
          </cell>
          <cell r="G3" t="str">
            <v>Female</v>
          </cell>
          <cell r="H3" t="str">
            <v>Clinically Detected</v>
          </cell>
          <cell r="I3" t="str">
            <v>Tyrosinaemia Type 1</v>
          </cell>
          <cell r="J3" t="str">
            <v>Non PKU (e.g biopterin disorders)</v>
          </cell>
          <cell r="K3" t="str">
            <v>No</v>
          </cell>
          <cell r="L3" t="str">
            <v>No</v>
          </cell>
          <cell r="M3" t="str">
            <v>No</v>
          </cell>
          <cell r="N3" t="str">
            <v>No</v>
          </cell>
          <cell r="O3" t="str">
            <v>No</v>
          </cell>
          <cell r="P3" t="str">
            <v>Heterozygous</v>
          </cell>
          <cell r="Q3" t="str">
            <v>Likely Unaffected Carrier</v>
          </cell>
          <cell r="R3" t="str">
            <v>CHT suspected on double borderline TSH result</v>
          </cell>
          <cell r="S3" t="str">
            <v>CHT Transient</v>
          </cell>
          <cell r="T3" t="str">
            <v>Dyshormonogenesis on the basis of scan</v>
          </cell>
          <cell r="U3" t="str">
            <v>Mild IVA</v>
          </cell>
          <cell r="V3" t="str">
            <v>Other disorder</v>
          </cell>
          <cell r="W3" t="str">
            <v>Other disorder</v>
          </cell>
          <cell r="X3" t="str">
            <v>Other disorder</v>
          </cell>
          <cell r="Y3" t="str">
            <v>Thyroxine not given and baby discharged</v>
          </cell>
          <cell r="Z3" t="str">
            <v>CF - 1 Mutation</v>
          </cell>
          <cell r="AA3" t="str">
            <v>Equivocal</v>
          </cell>
          <cell r="AB3" t="str">
            <v>CF Excluded</v>
          </cell>
          <cell r="AC3" t="str">
            <v>Yes - Pre Natal Diagnosis (PND) result</v>
          </cell>
          <cell r="AD3" t="str">
            <v>FSC</v>
          </cell>
        </row>
        <row r="4">
          <cell r="A4" t="str">
            <v>GOSH</v>
          </cell>
          <cell r="D4" t="str">
            <v>C - Any other White background</v>
          </cell>
          <cell r="E4" t="str">
            <v>2017/18</v>
          </cell>
          <cell r="F4">
            <v>2017</v>
          </cell>
          <cell r="H4" t="str">
            <v>Both</v>
          </cell>
          <cell r="I4" t="str">
            <v>Liver Dysfunction</v>
          </cell>
          <cell r="J4" t="str">
            <v>PKU confirmed treatment required</v>
          </cell>
          <cell r="L4" t="str">
            <v>Not Known</v>
          </cell>
          <cell r="M4" t="str">
            <v>Don't Know</v>
          </cell>
          <cell r="N4" t="str">
            <v>Not informed/not received</v>
          </cell>
          <cell r="O4" t="str">
            <v>Not Known</v>
          </cell>
          <cell r="P4" t="str">
            <v xml:space="preserve">None </v>
          </cell>
          <cell r="Q4" t="str">
            <v>Other disorder</v>
          </cell>
          <cell r="R4" t="str">
            <v>CHT suspected on preterm repeat @ 28 days/discharge</v>
          </cell>
          <cell r="S4" t="str">
            <v>CHT Excluded</v>
          </cell>
          <cell r="T4" t="str">
            <v>TSH elevated beyond the first 6/12 of life whilst on T4 Rx</v>
          </cell>
          <cell r="U4" t="str">
            <v>Other disorder</v>
          </cell>
          <cell r="V4" t="str">
            <v>No persistent abnormality, false positive (GA1 excluded)</v>
          </cell>
          <cell r="W4" t="str">
            <v>No persistent abnormality, false positive (HCU excluded)</v>
          </cell>
          <cell r="X4" t="str">
            <v>No persistent abnormality, false positive (MSUD excluded)</v>
          </cell>
          <cell r="Y4" t="str">
            <v>Thyroxine not given but follow up required</v>
          </cell>
          <cell r="Z4" t="str">
            <v>CF - 0 Mutations</v>
          </cell>
          <cell r="AA4" t="str">
            <v>Negative</v>
          </cell>
          <cell r="AB4" t="str">
            <v>CF Screen Positive, Inconclusive Diagnosis (SPID)</v>
          </cell>
          <cell r="AC4" t="str">
            <v>Yes - Antenatal alert form</v>
          </cell>
          <cell r="AD4" t="str">
            <v>FS-Other</v>
          </cell>
        </row>
        <row r="5">
          <cell r="A5" t="str">
            <v>Leeds</v>
          </cell>
          <cell r="D5" t="str">
            <v>D - White and Black Caribbean</v>
          </cell>
          <cell r="E5" t="str">
            <v>2018/19</v>
          </cell>
          <cell r="F5">
            <v>2018</v>
          </cell>
          <cell r="I5" t="str">
            <v xml:space="preserve">Other Condition </v>
          </cell>
          <cell r="J5" t="str">
            <v>PKU monitoring required</v>
          </cell>
          <cell r="O5" t="str">
            <v>Planned</v>
          </cell>
          <cell r="Q5" t="str">
            <v>No persistent abnormality, false positive (MCADD excluded)</v>
          </cell>
          <cell r="R5" t="str">
            <v>CHT suspected on preterm repeat (double borderline TSH result)</v>
          </cell>
          <cell r="S5" t="str">
            <v>Not Known</v>
          </cell>
          <cell r="T5" t="str">
            <v>CHT confirmed by genetic testing</v>
          </cell>
          <cell r="U5" t="str">
            <v>No persistent abnormality, false positive (IVA excluded)</v>
          </cell>
          <cell r="Z5" t="str">
            <v>CF - Late 1st sample</v>
          </cell>
          <cell r="AB5" t="str">
            <v>Likely Unaffected Carrier</v>
          </cell>
          <cell r="AC5" t="str">
            <v>Yes - Other</v>
          </cell>
          <cell r="AD5" t="str">
            <v>FE</v>
          </cell>
        </row>
        <row r="6">
          <cell r="A6" t="str">
            <v>Liverpool</v>
          </cell>
          <cell r="D6" t="str">
            <v>E - White and Black African</v>
          </cell>
          <cell r="E6">
            <v>0</v>
          </cell>
          <cell r="F6">
            <v>2019</v>
          </cell>
          <cell r="R6" t="str">
            <v>CHT suspected from other blood spot sample (please explain in comments box)</v>
          </cell>
          <cell r="T6">
            <v>0</v>
          </cell>
          <cell r="Z6" t="str">
            <v>CF - Late abs. 2nd sample</v>
          </cell>
          <cell r="AC6" t="str">
            <v>No</v>
          </cell>
          <cell r="AD6" t="str">
            <v>F-only</v>
          </cell>
        </row>
        <row r="7">
          <cell r="A7" t="str">
            <v>Manchester</v>
          </cell>
          <cell r="D7" t="str">
            <v>F - White and Asian</v>
          </cell>
          <cell r="E7">
            <v>0</v>
          </cell>
          <cell r="F7">
            <v>0</v>
          </cell>
          <cell r="R7" t="str">
            <v>CHT suspected on repeat TSH &gt; 20 following borderline initial result</v>
          </cell>
          <cell r="T7">
            <v>0</v>
          </cell>
          <cell r="Z7" t="str">
            <v>CF - Previously not suspected</v>
          </cell>
          <cell r="AD7" t="str">
            <v>Other (Please state)</v>
          </cell>
        </row>
        <row r="8">
          <cell r="A8" t="str">
            <v>Newcastle</v>
          </cell>
          <cell r="D8" t="str">
            <v>G - Any other Mixed background</v>
          </cell>
          <cell r="E8">
            <v>0</v>
          </cell>
          <cell r="F8">
            <v>0</v>
          </cell>
          <cell r="Z8" t="str">
            <v>Carrier</v>
          </cell>
        </row>
        <row r="9">
          <cell r="A9" t="str">
            <v>Oxford</v>
          </cell>
          <cell r="D9" t="str">
            <v>H - Indian</v>
          </cell>
          <cell r="E9">
            <v>0</v>
          </cell>
          <cell r="F9">
            <v>0</v>
          </cell>
        </row>
        <row r="10">
          <cell r="A10" t="str">
            <v>Portsmouth</v>
          </cell>
          <cell r="D10" t="str">
            <v>J - Pakistani</v>
          </cell>
          <cell r="E10">
            <v>0</v>
          </cell>
          <cell r="F10">
            <v>0</v>
          </cell>
        </row>
        <row r="11">
          <cell r="A11" t="str">
            <v>SE Thames</v>
          </cell>
          <cell r="D11" t="str">
            <v>K - Bangladeshi</v>
          </cell>
          <cell r="E11">
            <v>0</v>
          </cell>
          <cell r="F11">
            <v>0</v>
          </cell>
        </row>
        <row r="12">
          <cell r="A12" t="str">
            <v>Sheffield</v>
          </cell>
          <cell r="D12" t="str">
            <v>L - Any other Asian background</v>
          </cell>
          <cell r="E12">
            <v>0</v>
          </cell>
          <cell r="F12">
            <v>0</v>
          </cell>
        </row>
        <row r="13">
          <cell r="A13" t="str">
            <v>SW Thames</v>
          </cell>
          <cell r="D13" t="str">
            <v>M - Caribbean</v>
          </cell>
          <cell r="E13">
            <v>0</v>
          </cell>
          <cell r="F13">
            <v>0</v>
          </cell>
        </row>
        <row r="14">
          <cell r="A14" t="str">
            <v>West Midlands</v>
          </cell>
          <cell r="D14" t="str">
            <v>N - African</v>
          </cell>
          <cell r="E14">
            <v>0</v>
          </cell>
          <cell r="F14">
            <v>0</v>
          </cell>
        </row>
        <row r="15">
          <cell r="A15" t="str">
            <v>Northern Ireland</v>
          </cell>
          <cell r="D15" t="str">
            <v>P - Any other Black background</v>
          </cell>
          <cell r="E15">
            <v>0</v>
          </cell>
          <cell r="F15">
            <v>0</v>
          </cell>
        </row>
        <row r="16">
          <cell r="A16" t="str">
            <v xml:space="preserve">Scotland </v>
          </cell>
          <cell r="D16" t="str">
            <v>R - Chinese</v>
          </cell>
          <cell r="E16">
            <v>0</v>
          </cell>
          <cell r="F16">
            <v>0</v>
          </cell>
        </row>
        <row r="17">
          <cell r="A17" t="str">
            <v>Wales</v>
          </cell>
          <cell r="D17" t="str">
            <v>S - Any other ethnic category</v>
          </cell>
          <cell r="E17">
            <v>0</v>
          </cell>
          <cell r="F17">
            <v>0</v>
          </cell>
        </row>
        <row r="18">
          <cell r="D18" t="str">
            <v>Z - Not stated</v>
          </cell>
          <cell r="E18">
            <v>0</v>
          </cell>
          <cell r="F18">
            <v>0</v>
          </cell>
        </row>
        <row r="19">
          <cell r="D19" t="str">
            <v>99 - Not known</v>
          </cell>
          <cell r="E19">
            <v>0</v>
          </cell>
          <cell r="F19">
            <v>0</v>
          </cell>
        </row>
      </sheetData>
      <sheetData sheetId="1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eme1">
  <a:themeElements>
    <a:clrScheme name="PHE scheme">
      <a:dk1>
        <a:sysClr val="windowText" lastClr="000000"/>
      </a:dk1>
      <a:lt1>
        <a:sysClr val="window" lastClr="FFFFFF"/>
      </a:lt1>
      <a:dk2>
        <a:srgbClr val="8CB8C6"/>
      </a:dk2>
      <a:lt2>
        <a:srgbClr val="DAD7CB"/>
      </a:lt2>
      <a:accent1>
        <a:srgbClr val="006ED2"/>
      </a:accent1>
      <a:accent2>
        <a:srgbClr val="E9994A"/>
      </a:accent2>
      <a:accent3>
        <a:srgbClr val="00B092"/>
      </a:accent3>
      <a:accent4>
        <a:srgbClr val="B13146"/>
      </a:accent4>
      <a:accent5>
        <a:srgbClr val="6C3A8E"/>
      </a:accent5>
      <a:accent6>
        <a:srgbClr val="A4AEB5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screeningdata@nhs.net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L44"/>
  <sheetViews>
    <sheetView tabSelected="1" zoomScale="115" zoomScaleNormal="115" workbookViewId="0"/>
  </sheetViews>
  <sheetFormatPr defaultColWidth="0" defaultRowHeight="14.5" zeroHeight="1" x14ac:dyDescent="0.35"/>
  <cols>
    <col min="1" max="1" width="4.36328125" style="4" customWidth="1"/>
    <col min="2" max="2" width="6.7265625" style="4" customWidth="1"/>
    <col min="3" max="9" width="9.7265625" style="4" customWidth="1"/>
    <col min="10" max="10" width="16.1796875" style="4" customWidth="1"/>
    <col min="11" max="11" width="10.90625" style="4" customWidth="1"/>
    <col min="12" max="12" width="6.1796875" style="4" customWidth="1"/>
    <col min="13" max="16384" width="9.1796875" style="4" hidden="1"/>
  </cols>
  <sheetData>
    <row r="1" spans="1:11" ht="14.5" customHeight="1" thickBot="1" x14ac:dyDescent="0.4">
      <c r="A1" s="11"/>
    </row>
    <row r="2" spans="1:11" ht="23.25" customHeight="1" x14ac:dyDescent="0.35">
      <c r="B2" s="12"/>
      <c r="C2" s="13"/>
      <c r="D2" s="419" t="s">
        <v>23</v>
      </c>
      <c r="E2" s="419"/>
      <c r="F2" s="419"/>
      <c r="G2" s="419"/>
      <c r="H2" s="419"/>
      <c r="I2" s="419"/>
      <c r="J2" s="426"/>
      <c r="K2" s="427"/>
    </row>
    <row r="3" spans="1:11" ht="23.25" customHeight="1" x14ac:dyDescent="0.5">
      <c r="B3" s="14"/>
      <c r="C3" s="369"/>
      <c r="D3" s="425" t="s">
        <v>501</v>
      </c>
      <c r="E3" s="425"/>
      <c r="F3" s="425"/>
      <c r="G3" s="425"/>
      <c r="H3" s="425" t="s">
        <v>374</v>
      </c>
      <c r="I3" s="425"/>
      <c r="K3" s="15"/>
    </row>
    <row r="4" spans="1:11" ht="20.25" customHeight="1" x14ac:dyDescent="0.35">
      <c r="B4" s="14"/>
      <c r="C4" s="16"/>
      <c r="D4" s="16"/>
      <c r="E4" s="16"/>
      <c r="F4" s="16"/>
      <c r="G4" s="16"/>
      <c r="H4" s="16"/>
      <c r="I4" s="16"/>
      <c r="J4" s="16"/>
      <c r="K4" s="17"/>
    </row>
    <row r="5" spans="1:11" ht="15" customHeight="1" x14ac:dyDescent="0.35">
      <c r="B5" s="14"/>
      <c r="C5" s="421" t="s">
        <v>502</v>
      </c>
      <c r="D5" s="421"/>
      <c r="E5" s="421"/>
      <c r="F5" s="421"/>
      <c r="G5" s="421"/>
      <c r="H5" s="18"/>
      <c r="I5" s="18"/>
      <c r="J5" s="18"/>
      <c r="K5" s="19"/>
    </row>
    <row r="6" spans="1:11" x14ac:dyDescent="0.35">
      <c r="B6" s="14"/>
      <c r="C6" s="16"/>
      <c r="D6" s="16"/>
      <c r="E6" s="16"/>
      <c r="F6" s="16"/>
      <c r="G6" s="16"/>
      <c r="H6" s="16"/>
      <c r="I6" s="16"/>
      <c r="J6" s="16"/>
      <c r="K6" s="17"/>
    </row>
    <row r="7" spans="1:11" ht="30" customHeight="1" x14ac:dyDescent="0.35">
      <c r="B7" s="14"/>
      <c r="C7" s="412" t="s">
        <v>489</v>
      </c>
      <c r="D7" s="412"/>
      <c r="E7" s="412"/>
      <c r="F7" s="412"/>
      <c r="G7" s="412"/>
      <c r="H7" s="412"/>
      <c r="I7" s="412"/>
      <c r="J7" s="412"/>
      <c r="K7" s="20"/>
    </row>
    <row r="8" spans="1:11" ht="22.5" customHeight="1" x14ac:dyDescent="0.35">
      <c r="B8" s="14"/>
      <c r="C8" s="412" t="s">
        <v>1</v>
      </c>
      <c r="D8" s="412"/>
      <c r="E8" s="412"/>
      <c r="F8" s="412"/>
      <c r="G8" s="412"/>
      <c r="H8" s="412"/>
      <c r="I8" s="412"/>
      <c r="J8" s="412"/>
      <c r="K8" s="20"/>
    </row>
    <row r="9" spans="1:11" ht="34.5" customHeight="1" x14ac:dyDescent="0.35">
      <c r="B9" s="14"/>
      <c r="C9" s="412" t="s">
        <v>490</v>
      </c>
      <c r="D9" s="412"/>
      <c r="E9" s="412"/>
      <c r="F9" s="412"/>
      <c r="G9" s="412"/>
      <c r="H9" s="412"/>
      <c r="I9" s="412"/>
      <c r="J9" s="412"/>
      <c r="K9" s="20"/>
    </row>
    <row r="10" spans="1:11" ht="44" customHeight="1" x14ac:dyDescent="0.35">
      <c r="B10" s="70"/>
      <c r="C10" s="412" t="s">
        <v>491</v>
      </c>
      <c r="D10" s="412"/>
      <c r="E10" s="412"/>
      <c r="F10" s="412"/>
      <c r="G10" s="412"/>
      <c r="H10" s="412"/>
      <c r="I10" s="412"/>
      <c r="J10" s="412"/>
      <c r="K10" s="20"/>
    </row>
    <row r="11" spans="1:11" ht="41" customHeight="1" x14ac:dyDescent="0.35">
      <c r="B11" s="14"/>
      <c r="C11" s="412" t="s">
        <v>488</v>
      </c>
      <c r="D11" s="412"/>
      <c r="E11" s="412"/>
      <c r="F11" s="412"/>
      <c r="G11" s="412"/>
      <c r="H11" s="412"/>
      <c r="I11" s="412"/>
      <c r="J11" s="412"/>
      <c r="K11" s="20"/>
    </row>
    <row r="12" spans="1:11" ht="25.5" customHeight="1" x14ac:dyDescent="0.35">
      <c r="B12" s="14"/>
      <c r="C12" s="412" t="s">
        <v>492</v>
      </c>
      <c r="D12" s="412"/>
      <c r="E12" s="412"/>
      <c r="F12" s="412"/>
      <c r="G12" s="412"/>
      <c r="H12" s="412"/>
      <c r="I12" s="412"/>
      <c r="J12" s="412"/>
      <c r="K12" s="20"/>
    </row>
    <row r="13" spans="1:11" ht="41.5" customHeight="1" x14ac:dyDescent="0.35">
      <c r="B13" s="14"/>
      <c r="C13" s="412" t="s">
        <v>492</v>
      </c>
      <c r="D13" s="412"/>
      <c r="E13" s="412"/>
      <c r="F13" s="412"/>
      <c r="G13" s="412"/>
      <c r="H13" s="412"/>
      <c r="I13" s="412"/>
      <c r="J13" s="412"/>
      <c r="K13" s="20"/>
    </row>
    <row r="14" spans="1:11" ht="22.5" customHeight="1" x14ac:dyDescent="0.35">
      <c r="B14" s="14"/>
      <c r="C14" s="420" t="s">
        <v>0</v>
      </c>
      <c r="D14" s="420"/>
      <c r="E14" s="420"/>
      <c r="F14" s="420"/>
      <c r="G14" s="420"/>
      <c r="H14" s="420"/>
      <c r="I14" s="420"/>
      <c r="J14" s="420"/>
      <c r="K14" s="21"/>
    </row>
    <row r="15" spans="1:11" ht="36.65" customHeight="1" x14ac:dyDescent="0.35">
      <c r="B15" s="14"/>
      <c r="C15" s="420" t="s">
        <v>376</v>
      </c>
      <c r="D15" s="420"/>
      <c r="E15" s="420"/>
      <c r="F15" s="420"/>
      <c r="G15" s="420"/>
      <c r="H15" s="420"/>
      <c r="I15" s="420"/>
      <c r="J15" s="420"/>
      <c r="K15" s="22"/>
    </row>
    <row r="16" spans="1:11" ht="15" customHeight="1" x14ac:dyDescent="0.35">
      <c r="B16" s="14"/>
      <c r="C16" s="23"/>
      <c r="D16" s="23"/>
      <c r="E16" s="23"/>
      <c r="F16" s="23"/>
      <c r="G16" s="23"/>
      <c r="H16" s="23"/>
      <c r="I16" s="23"/>
      <c r="J16" s="23"/>
      <c r="K16" s="22"/>
    </row>
    <row r="17" spans="2:11" ht="32.25" customHeight="1" x14ac:dyDescent="0.35">
      <c r="B17" s="14"/>
      <c r="C17" s="24"/>
      <c r="D17" s="422" t="s">
        <v>22</v>
      </c>
      <c r="E17" s="423"/>
      <c r="F17" s="424"/>
      <c r="G17" s="416"/>
      <c r="H17" s="417"/>
      <c r="I17" s="418"/>
      <c r="J17" s="25"/>
      <c r="K17" s="22"/>
    </row>
    <row r="18" spans="2:11" ht="27" customHeight="1" x14ac:dyDescent="0.35">
      <c r="B18" s="14"/>
      <c r="C18" s="24"/>
      <c r="D18" s="428" t="s">
        <v>473</v>
      </c>
      <c r="E18" s="429"/>
      <c r="F18" s="429"/>
      <c r="G18" s="430"/>
      <c r="H18" s="431"/>
      <c r="I18" s="432"/>
      <c r="J18" s="24"/>
      <c r="K18" s="17"/>
    </row>
    <row r="19" spans="2:11" ht="20.25" customHeight="1" x14ac:dyDescent="0.35">
      <c r="B19" s="14"/>
      <c r="C19" s="24"/>
      <c r="D19" s="24"/>
      <c r="E19" s="24"/>
      <c r="F19" s="24"/>
      <c r="G19" s="24"/>
      <c r="J19" s="24"/>
      <c r="K19" s="17"/>
    </row>
    <row r="20" spans="2:11" ht="31.5" customHeight="1" x14ac:dyDescent="0.35">
      <c r="B20" s="14"/>
      <c r="C20" s="436"/>
      <c r="D20" s="436"/>
      <c r="E20" s="436"/>
      <c r="F20" s="24"/>
      <c r="G20" s="24"/>
      <c r="H20" s="437"/>
      <c r="I20" s="437"/>
      <c r="J20" s="26"/>
      <c r="K20" s="17"/>
    </row>
    <row r="21" spans="2:11" ht="15" customHeight="1" x14ac:dyDescent="0.35">
      <c r="B21" s="14"/>
      <c r="C21" s="27"/>
      <c r="D21" s="27"/>
      <c r="E21" s="27"/>
      <c r="F21" s="24"/>
      <c r="G21" s="24"/>
      <c r="H21" s="24"/>
      <c r="I21" s="24"/>
      <c r="J21" s="24"/>
      <c r="K21" s="17"/>
    </row>
    <row r="22" spans="2:11" ht="31.5" customHeight="1" x14ac:dyDescent="0.35">
      <c r="B22" s="14"/>
      <c r="C22" s="436"/>
      <c r="D22" s="436"/>
      <c r="E22" s="436"/>
      <c r="F22" s="24"/>
      <c r="G22" s="24"/>
      <c r="H22" s="437"/>
      <c r="I22" s="437"/>
      <c r="J22" s="26"/>
      <c r="K22" s="17"/>
    </row>
    <row r="23" spans="2:11" ht="15" customHeight="1" x14ac:dyDescent="0.35">
      <c r="B23" s="14"/>
      <c r="C23" s="436"/>
      <c r="D23" s="436"/>
      <c r="E23" s="436"/>
      <c r="F23" s="24"/>
      <c r="G23" s="24"/>
      <c r="H23" s="24"/>
      <c r="I23" s="24"/>
      <c r="J23" s="24"/>
      <c r="K23" s="17"/>
    </row>
    <row r="24" spans="2:11" ht="31.5" customHeight="1" x14ac:dyDescent="0.35">
      <c r="B24" s="14"/>
      <c r="C24" s="436"/>
      <c r="D24" s="436"/>
      <c r="E24" s="436"/>
      <c r="F24" s="24"/>
      <c r="G24" s="24"/>
      <c r="H24" s="437"/>
      <c r="I24" s="437"/>
      <c r="J24" s="26"/>
      <c r="K24" s="17"/>
    </row>
    <row r="25" spans="2:11" ht="15" customHeight="1" x14ac:dyDescent="0.35">
      <c r="B25" s="14"/>
      <c r="C25" s="27"/>
      <c r="D25" s="27"/>
      <c r="E25" s="27"/>
      <c r="F25" s="24"/>
      <c r="G25" s="24"/>
      <c r="H25" s="24"/>
      <c r="I25" s="24"/>
      <c r="J25" s="24"/>
      <c r="K25" s="17"/>
    </row>
    <row r="26" spans="2:11" ht="31.5" customHeight="1" x14ac:dyDescent="0.35">
      <c r="B26" s="14"/>
      <c r="C26" s="436"/>
      <c r="D26" s="436"/>
      <c r="E26" s="436"/>
      <c r="F26" s="24"/>
      <c r="G26" s="24"/>
      <c r="H26" s="437"/>
      <c r="I26" s="437"/>
      <c r="J26" s="26"/>
      <c r="K26" s="17"/>
    </row>
    <row r="27" spans="2:11" ht="15" customHeight="1" x14ac:dyDescent="0.35">
      <c r="B27" s="14"/>
      <c r="C27" s="27"/>
      <c r="D27" s="27"/>
      <c r="E27" s="27"/>
      <c r="F27" s="24"/>
      <c r="G27" s="415"/>
      <c r="H27" s="415"/>
      <c r="I27" s="24"/>
      <c r="J27" s="24"/>
      <c r="K27" s="17"/>
    </row>
    <row r="28" spans="2:11" ht="31.5" customHeight="1" x14ac:dyDescent="0.35">
      <c r="B28" s="14"/>
      <c r="C28" s="436"/>
      <c r="D28" s="436"/>
      <c r="E28" s="436"/>
      <c r="F28" s="24"/>
      <c r="G28" s="24"/>
      <c r="H28" s="437"/>
      <c r="I28" s="437"/>
      <c r="J28" s="26"/>
      <c r="K28" s="17"/>
    </row>
    <row r="29" spans="2:11" ht="10.5" customHeight="1" x14ac:dyDescent="0.35">
      <c r="B29" s="14"/>
      <c r="C29" s="24"/>
      <c r="D29" s="24"/>
      <c r="E29" s="24"/>
      <c r="F29" s="24"/>
      <c r="G29" s="24"/>
      <c r="H29" s="24"/>
      <c r="I29" s="24"/>
      <c r="J29" s="24"/>
      <c r="K29" s="17"/>
    </row>
    <row r="30" spans="2:11" ht="10.5" customHeight="1" x14ac:dyDescent="0.35">
      <c r="B30" s="14"/>
      <c r="C30" s="24"/>
      <c r="D30" s="24"/>
      <c r="E30" s="24"/>
      <c r="F30" s="24"/>
      <c r="G30" s="24"/>
      <c r="H30" s="24"/>
      <c r="I30" s="24"/>
      <c r="J30" s="24"/>
      <c r="K30" s="17"/>
    </row>
    <row r="31" spans="2:11" ht="15" customHeight="1" x14ac:dyDescent="0.35">
      <c r="B31" s="14"/>
      <c r="C31" s="28"/>
      <c r="D31" s="28"/>
      <c r="E31" s="28"/>
      <c r="F31" s="28"/>
      <c r="G31" s="28"/>
      <c r="H31" s="28"/>
      <c r="I31" s="28"/>
      <c r="J31" s="28"/>
      <c r="K31" s="22"/>
    </row>
    <row r="32" spans="2:11" ht="15" customHeight="1" x14ac:dyDescent="0.35">
      <c r="B32" s="14"/>
      <c r="C32" s="28"/>
      <c r="D32" s="28"/>
      <c r="E32" s="28"/>
      <c r="F32" s="28"/>
      <c r="G32" s="28"/>
      <c r="H32" s="28"/>
      <c r="I32" s="28"/>
      <c r="J32" s="28"/>
      <c r="K32" s="22"/>
    </row>
    <row r="33" spans="2:11" ht="15" customHeight="1" x14ac:dyDescent="0.35">
      <c r="B33" s="14"/>
      <c r="C33" s="28"/>
      <c r="D33" s="28"/>
      <c r="E33" s="28"/>
      <c r="F33" s="28"/>
      <c r="G33" s="28"/>
      <c r="H33" s="28"/>
      <c r="I33" s="28"/>
      <c r="J33" s="28"/>
      <c r="K33" s="22"/>
    </row>
    <row r="34" spans="2:11" ht="23.5" customHeight="1" x14ac:dyDescent="0.35">
      <c r="B34" s="14"/>
      <c r="C34" s="435" t="s">
        <v>497</v>
      </c>
      <c r="D34" s="435"/>
      <c r="E34" s="435"/>
      <c r="F34" s="435"/>
      <c r="G34" s="435"/>
      <c r="H34" s="435"/>
      <c r="I34" s="435"/>
      <c r="J34" s="29"/>
      <c r="K34" s="22"/>
    </row>
    <row r="35" spans="2:11" s="30" customFormat="1" ht="23.25" customHeight="1" x14ac:dyDescent="0.35">
      <c r="B35" s="31"/>
      <c r="C35" s="434" t="s">
        <v>372</v>
      </c>
      <c r="D35" s="434"/>
      <c r="E35" s="434"/>
      <c r="F35" s="32"/>
      <c r="G35" s="33"/>
      <c r="H35" s="34"/>
      <c r="I35" s="34"/>
      <c r="J35" s="34"/>
      <c r="K35" s="35"/>
    </row>
    <row r="36" spans="2:11" s="30" customFormat="1" ht="20" customHeight="1" x14ac:dyDescent="0.35">
      <c r="B36" s="31"/>
      <c r="C36" s="413" t="s">
        <v>499</v>
      </c>
      <c r="D36" s="414"/>
      <c r="E36" s="414"/>
      <c r="F36" s="414"/>
      <c r="G36" s="414"/>
      <c r="H36" s="414"/>
      <c r="I36" s="414"/>
      <c r="J36" s="34"/>
      <c r="K36" s="35"/>
    </row>
    <row r="37" spans="2:11" s="30" customFormat="1" ht="18.5" customHeight="1" x14ac:dyDescent="0.3">
      <c r="B37" s="31"/>
      <c r="C37" s="610" t="s">
        <v>498</v>
      </c>
      <c r="D37" s="610"/>
      <c r="E37" s="610"/>
      <c r="F37" s="610"/>
      <c r="G37" s="610"/>
      <c r="H37" s="610"/>
      <c r="I37" s="610"/>
      <c r="J37" s="34"/>
      <c r="K37" s="35"/>
    </row>
    <row r="38" spans="2:11" ht="13" customHeight="1" thickBot="1" x14ac:dyDescent="0.4">
      <c r="B38" s="36"/>
      <c r="C38" s="609"/>
      <c r="D38" s="609"/>
      <c r="E38" s="609"/>
      <c r="F38" s="609"/>
      <c r="G38" s="609"/>
      <c r="H38" s="609"/>
      <c r="I38" s="609"/>
      <c r="J38" s="37"/>
      <c r="K38" s="38"/>
    </row>
    <row r="39" spans="2:11" ht="14.5" customHeight="1" x14ac:dyDescent="0.35"/>
    <row r="40" spans="2:11" ht="12" customHeight="1" x14ac:dyDescent="0.35"/>
    <row r="41" spans="2:11" ht="2.5" hidden="1" customHeight="1" x14ac:dyDescent="0.35">
      <c r="C41" s="433" t="s">
        <v>294</v>
      </c>
      <c r="D41" s="433"/>
      <c r="E41" s="39" t="e">
        <f>CONCATENATE(LabName,"_NBS_Condition_Specific_Return_"&amp;Version_Number&amp;" - "&amp;ReturnsYear)</f>
        <v>#REF!</v>
      </c>
    </row>
    <row r="42" spans="2:11" ht="4.5" customHeight="1" x14ac:dyDescent="0.35"/>
    <row r="43" spans="2:11" x14ac:dyDescent="0.35"/>
    <row r="44" spans="2:11" x14ac:dyDescent="0.35"/>
  </sheetData>
  <sheetProtection algorithmName="SHA-512" hashValue="y8pJvHMFYomss09MJSYRhHeSpFNW0tBy9OMWA21CQSUQAi3xRKF5SUJcDC6746Bloo3RZmA/as2ovAF0PvBPTg==" saltValue="i/0mSxFmvxBburaQcDxw6Q==" spinCount="100000" sheet="1" objects="1" scenarios="1"/>
  <customSheetViews>
    <customSheetView guid="{76A1E9BC-DF37-4482-9DF5-B42814C8C30C}">
      <selection activeCell="H24" sqref="H24"/>
      <pageMargins left="0.7" right="0.7" top="0.75" bottom="0.75" header="0.3" footer="0.3"/>
      <pageSetup paperSize="9" orientation="portrait" r:id="rId1"/>
    </customSheetView>
  </customSheetViews>
  <mergeCells count="36">
    <mergeCell ref="D3:G3"/>
    <mergeCell ref="C7:J7"/>
    <mergeCell ref="C9:J9"/>
    <mergeCell ref="C20:E20"/>
    <mergeCell ref="C22:E22"/>
    <mergeCell ref="C23:E23"/>
    <mergeCell ref="H20:I20"/>
    <mergeCell ref="H22:I22"/>
    <mergeCell ref="G18:I18"/>
    <mergeCell ref="C8:J8"/>
    <mergeCell ref="C41:D41"/>
    <mergeCell ref="C35:E35"/>
    <mergeCell ref="C34:I34"/>
    <mergeCell ref="C24:E24"/>
    <mergeCell ref="C26:E26"/>
    <mergeCell ref="C28:E28"/>
    <mergeCell ref="H24:I24"/>
    <mergeCell ref="H26:I26"/>
    <mergeCell ref="H28:I28"/>
    <mergeCell ref="C38:I38"/>
    <mergeCell ref="C37:I37"/>
    <mergeCell ref="C12:J12"/>
    <mergeCell ref="C36:I36"/>
    <mergeCell ref="G27:H27"/>
    <mergeCell ref="G17:I17"/>
    <mergeCell ref="D2:I2"/>
    <mergeCell ref="C14:J14"/>
    <mergeCell ref="C5:G5"/>
    <mergeCell ref="D17:F17"/>
    <mergeCell ref="C10:J10"/>
    <mergeCell ref="C11:J11"/>
    <mergeCell ref="C13:J13"/>
    <mergeCell ref="H3:I3"/>
    <mergeCell ref="J2:K2"/>
    <mergeCell ref="C15:J15"/>
    <mergeCell ref="D18:F18"/>
  </mergeCells>
  <conditionalFormatting sqref="H20:J20">
    <cfRule type="containsText" dxfId="60" priority="9" operator="containsText" text="NO">
      <formula>NOT(ISERROR(SEARCH("NO",H20)))</formula>
    </cfRule>
    <cfRule type="containsText" dxfId="59" priority="10" operator="containsText" text="YES">
      <formula>NOT(ISERROR(SEARCH("YES",H20)))</formula>
    </cfRule>
  </conditionalFormatting>
  <conditionalFormatting sqref="H22:J22">
    <cfRule type="containsText" dxfId="58" priority="7" operator="containsText" text="NO">
      <formula>NOT(ISERROR(SEARCH("NO",H22)))</formula>
    </cfRule>
    <cfRule type="containsText" dxfId="57" priority="8" operator="containsText" text="YES">
      <formula>NOT(ISERROR(SEARCH("YES",H22)))</formula>
    </cfRule>
  </conditionalFormatting>
  <conditionalFormatting sqref="H24:J24">
    <cfRule type="containsText" dxfId="56" priority="5" operator="containsText" text="NO">
      <formula>NOT(ISERROR(SEARCH("NO",H24)))</formula>
    </cfRule>
    <cfRule type="containsText" dxfId="55" priority="6" operator="containsText" text="YES">
      <formula>NOT(ISERROR(SEARCH("YES",H24)))</formula>
    </cfRule>
  </conditionalFormatting>
  <conditionalFormatting sqref="H26:J26">
    <cfRule type="containsText" dxfId="54" priority="3" operator="containsText" text="NO">
      <formula>NOT(ISERROR(SEARCH("NO",H26)))</formula>
    </cfRule>
    <cfRule type="containsText" dxfId="53" priority="4" operator="containsText" text="YES">
      <formula>NOT(ISERROR(SEARCH("YES",H26)))</formula>
    </cfRule>
  </conditionalFormatting>
  <conditionalFormatting sqref="H28:J28">
    <cfRule type="containsText" dxfId="52" priority="1" operator="containsText" text="NO">
      <formula>NOT(ISERROR(SEARCH("NO",H28)))</formula>
    </cfRule>
    <cfRule type="containsText" dxfId="51" priority="2" operator="containsText" text="YES">
      <formula>NOT(ISERROR(SEARCH("YES",H28)))</formula>
    </cfRule>
  </conditionalFormatting>
  <dataValidations disablePrompts="1" xWindow="476" yWindow="683" count="1">
    <dataValidation type="list" allowBlank="1" showInputMessage="1" showErrorMessage="1" promptTitle="Select Laboratory" prompt="Select Laboratory from the Drop-down list" sqref="G17" xr:uid="{00000000-0002-0000-0000-000000000000}">
      <formula1>NBS_Labs</formula1>
    </dataValidation>
  </dataValidations>
  <hyperlinks>
    <hyperlink ref="C35" r:id="rId2" xr:uid="{2E327D60-119A-454E-BB67-6AEDDF70FDA8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45E00-F6D4-4C40-BCF3-EE6322095617}">
  <sheetPr>
    <tabColor rgb="FF005EB8"/>
  </sheetPr>
  <dimension ref="A1:AE51"/>
  <sheetViews>
    <sheetView showGridLines="0" zoomScaleNormal="100" workbookViewId="0">
      <selection activeCell="F2" sqref="F2:G2"/>
    </sheetView>
  </sheetViews>
  <sheetFormatPr defaultColWidth="0" defaultRowHeight="14" zeroHeight="1" x14ac:dyDescent="0.3"/>
  <cols>
    <col min="1" max="1" width="5.1796875" style="106" customWidth="1"/>
    <col min="2" max="2" width="15" style="106" customWidth="1"/>
    <col min="3" max="3" width="19.453125" style="106" customWidth="1"/>
    <col min="4" max="4" width="17.81640625" style="106" customWidth="1"/>
    <col min="5" max="5" width="21.54296875" style="106" customWidth="1"/>
    <col min="6" max="6" width="18.1796875" style="106" customWidth="1"/>
    <col min="7" max="7" width="21.26953125" style="106" customWidth="1"/>
    <col min="8" max="8" width="23.81640625" style="106" customWidth="1"/>
    <col min="9" max="9" width="41" style="106" customWidth="1"/>
    <col min="10" max="10" width="12.453125" style="106" customWidth="1"/>
    <col min="11" max="11" width="14.81640625" style="106" customWidth="1"/>
    <col min="12" max="12" width="14.26953125" style="106" customWidth="1"/>
    <col min="13" max="21" width="15.1796875" style="106" customWidth="1"/>
    <col min="22" max="22" width="11.08984375" style="106" customWidth="1"/>
    <col min="23" max="23" width="12.26953125" style="106" customWidth="1"/>
    <col min="24" max="25" width="8.7265625" style="106" customWidth="1"/>
    <col min="26" max="26" width="30" style="106" customWidth="1"/>
    <col min="27" max="27" width="21.453125" style="106" customWidth="1"/>
    <col min="28" max="28" width="19.6328125" style="106" customWidth="1"/>
    <col min="29" max="31" width="8.7265625" style="106" customWidth="1"/>
    <col min="32" max="16384" width="8.7265625" style="106" hidden="1"/>
  </cols>
  <sheetData>
    <row r="1" spans="1:28" ht="14.5" thickBot="1" x14ac:dyDescent="0.35">
      <c r="A1" s="72"/>
      <c r="B1" s="72"/>
      <c r="C1" s="72"/>
      <c r="D1" s="72"/>
      <c r="E1" s="72"/>
      <c r="F1" s="72"/>
      <c r="G1" s="72"/>
    </row>
    <row r="2" spans="1:28" ht="31.5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28" ht="35" customHeight="1" x14ac:dyDescent="0.3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28" ht="38" customHeight="1" thickBot="1" x14ac:dyDescent="0.35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28" x14ac:dyDescent="0.3"/>
    <row r="6" spans="1:28" s="297" customFormat="1" ht="24.5" customHeight="1" x14ac:dyDescent="0.3">
      <c r="B6" s="460" t="s">
        <v>496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</row>
    <row r="7" spans="1:28" s="297" customFormat="1" ht="14.5" customHeight="1" thickBot="1" x14ac:dyDescent="0.35"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</row>
    <row r="8" spans="1:28" s="297" customFormat="1" ht="24.5" customHeight="1" x14ac:dyDescent="0.3">
      <c r="B8" s="100" t="s">
        <v>275</v>
      </c>
      <c r="C8" s="41"/>
      <c r="D8" s="41"/>
      <c r="E8" s="41"/>
      <c r="F8" s="41"/>
      <c r="G8" s="510" t="s">
        <v>434</v>
      </c>
      <c r="H8" s="511"/>
      <c r="I8" s="51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</row>
    <row r="9" spans="1:28" s="297" customFormat="1" ht="24.5" customHeight="1" x14ac:dyDescent="0.3">
      <c r="B9" s="100"/>
      <c r="C9" s="41"/>
      <c r="D9" s="41"/>
      <c r="E9" s="41"/>
      <c r="F9" s="41"/>
      <c r="G9" s="303" t="s">
        <v>50</v>
      </c>
      <c r="H9" s="304" t="s">
        <v>51</v>
      </c>
      <c r="I9" s="305" t="s">
        <v>52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</row>
    <row r="10" spans="1:28" s="297" customFormat="1" ht="24.5" customHeight="1" thickBot="1" x14ac:dyDescent="0.35">
      <c r="B10" s="100"/>
      <c r="C10" s="41"/>
      <c r="D10" s="41"/>
      <c r="E10" s="41"/>
      <c r="F10" s="41"/>
      <c r="G10" s="283"/>
      <c r="H10" s="284"/>
      <c r="I10" s="5">
        <f>G10*7+H10</f>
        <v>0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</row>
    <row r="11" spans="1:28" s="297" customFormat="1" ht="12.5" customHeight="1" x14ac:dyDescent="0.3">
      <c r="B11" s="10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</row>
    <row r="12" spans="1:28" ht="14.5" thickBot="1" x14ac:dyDescent="0.35"/>
    <row r="13" spans="1:28" s="109" customFormat="1" ht="126.75" customHeight="1" x14ac:dyDescent="0.35">
      <c r="B13" s="380" t="s">
        <v>43</v>
      </c>
      <c r="C13" s="381" t="s">
        <v>44</v>
      </c>
      <c r="D13" s="381" t="s">
        <v>56</v>
      </c>
      <c r="E13" s="381" t="s">
        <v>92</v>
      </c>
      <c r="F13" s="381" t="s">
        <v>93</v>
      </c>
      <c r="G13" s="381" t="s">
        <v>318</v>
      </c>
      <c r="H13" s="345" t="s">
        <v>453</v>
      </c>
      <c r="I13" s="381" t="s">
        <v>100</v>
      </c>
      <c r="J13" s="381" t="s">
        <v>436</v>
      </c>
      <c r="K13" s="381" t="s">
        <v>437</v>
      </c>
      <c r="L13" s="381" t="s">
        <v>438</v>
      </c>
      <c r="M13" s="381" t="s">
        <v>439</v>
      </c>
      <c r="N13" s="381" t="s">
        <v>440</v>
      </c>
      <c r="O13" s="381" t="s">
        <v>446</v>
      </c>
      <c r="P13" s="381" t="s">
        <v>447</v>
      </c>
      <c r="Q13" s="381" t="s">
        <v>448</v>
      </c>
      <c r="R13" s="381" t="s">
        <v>449</v>
      </c>
      <c r="S13" s="381" t="s">
        <v>443</v>
      </c>
      <c r="T13" s="381" t="s">
        <v>450</v>
      </c>
      <c r="U13" s="381" t="s">
        <v>451</v>
      </c>
      <c r="V13" s="381" t="s">
        <v>307</v>
      </c>
      <c r="W13" s="381" t="s">
        <v>308</v>
      </c>
      <c r="X13" s="381" t="s">
        <v>102</v>
      </c>
      <c r="Y13" s="381" t="s">
        <v>103</v>
      </c>
      <c r="Z13" s="381" t="s">
        <v>104</v>
      </c>
      <c r="AA13" s="381" t="s">
        <v>452</v>
      </c>
      <c r="AB13" s="382" t="s">
        <v>371</v>
      </c>
    </row>
    <row r="14" spans="1:28" x14ac:dyDescent="0.3">
      <c r="B14" s="152"/>
      <c r="C14" s="47"/>
      <c r="D14" s="48"/>
      <c r="E14" s="145"/>
      <c r="F14" s="88"/>
      <c r="G14" s="110"/>
      <c r="H14" s="86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58"/>
      <c r="AB14" s="383"/>
    </row>
    <row r="15" spans="1:28" x14ac:dyDescent="0.3">
      <c r="B15" s="152"/>
      <c r="C15" s="47"/>
      <c r="D15" s="48"/>
      <c r="E15" s="145"/>
      <c r="F15" s="88"/>
      <c r="G15" s="110"/>
      <c r="H15" s="86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58"/>
      <c r="AB15" s="383"/>
    </row>
    <row r="16" spans="1:28" x14ac:dyDescent="0.3">
      <c r="B16" s="152"/>
      <c r="C16" s="47"/>
      <c r="D16" s="48"/>
      <c r="E16" s="145"/>
      <c r="F16" s="88"/>
      <c r="G16" s="110"/>
      <c r="H16" s="86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58"/>
      <c r="AB16" s="383"/>
    </row>
    <row r="17" spans="2:28" x14ac:dyDescent="0.3">
      <c r="B17" s="152"/>
      <c r="C17" s="47"/>
      <c r="D17" s="48"/>
      <c r="E17" s="145"/>
      <c r="F17" s="88"/>
      <c r="G17" s="110"/>
      <c r="H17" s="86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58"/>
      <c r="AB17" s="383"/>
    </row>
    <row r="18" spans="2:28" x14ac:dyDescent="0.3">
      <c r="B18" s="152"/>
      <c r="C18" s="47"/>
      <c r="D18" s="48"/>
      <c r="E18" s="145"/>
      <c r="F18" s="88"/>
      <c r="G18" s="110"/>
      <c r="H18" s="86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58"/>
      <c r="AB18" s="383"/>
    </row>
    <row r="19" spans="2:28" x14ac:dyDescent="0.3">
      <c r="B19" s="152"/>
      <c r="C19" s="47"/>
      <c r="D19" s="48"/>
      <c r="E19" s="145"/>
      <c r="F19" s="88"/>
      <c r="G19" s="110"/>
      <c r="H19" s="86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58"/>
      <c r="AB19" s="383"/>
    </row>
    <row r="20" spans="2:28" x14ac:dyDescent="0.3">
      <c r="B20" s="152"/>
      <c r="C20" s="47"/>
      <c r="D20" s="48"/>
      <c r="E20" s="145"/>
      <c r="F20" s="88"/>
      <c r="G20" s="110"/>
      <c r="H20" s="86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58"/>
      <c r="AB20" s="383"/>
    </row>
    <row r="21" spans="2:28" x14ac:dyDescent="0.3">
      <c r="B21" s="152"/>
      <c r="C21" s="47"/>
      <c r="D21" s="48"/>
      <c r="E21" s="145"/>
      <c r="F21" s="88"/>
      <c r="G21" s="110"/>
      <c r="H21" s="86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58"/>
      <c r="AB21" s="383"/>
    </row>
    <row r="22" spans="2:28" x14ac:dyDescent="0.3">
      <c r="B22" s="152"/>
      <c r="C22" s="47"/>
      <c r="D22" s="48"/>
      <c r="E22" s="145"/>
      <c r="F22" s="88"/>
      <c r="G22" s="110"/>
      <c r="H22" s="86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58"/>
      <c r="AB22" s="383"/>
    </row>
    <row r="23" spans="2:28" x14ac:dyDescent="0.3">
      <c r="B23" s="152"/>
      <c r="C23" s="47"/>
      <c r="D23" s="48"/>
      <c r="E23" s="145"/>
      <c r="F23" s="88"/>
      <c r="G23" s="110"/>
      <c r="H23" s="86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58"/>
      <c r="AB23" s="383"/>
    </row>
    <row r="24" spans="2:28" x14ac:dyDescent="0.3">
      <c r="B24" s="152"/>
      <c r="C24" s="47"/>
      <c r="D24" s="48"/>
      <c r="E24" s="145"/>
      <c r="F24" s="88"/>
      <c r="G24" s="110"/>
      <c r="H24" s="86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58"/>
      <c r="AB24" s="383"/>
    </row>
    <row r="25" spans="2:28" x14ac:dyDescent="0.3">
      <c r="B25" s="152"/>
      <c r="C25" s="47"/>
      <c r="D25" s="48"/>
      <c r="E25" s="145"/>
      <c r="F25" s="88"/>
      <c r="G25" s="110"/>
      <c r="H25" s="86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58"/>
      <c r="AB25" s="383"/>
    </row>
    <row r="26" spans="2:28" x14ac:dyDescent="0.3">
      <c r="B26" s="152"/>
      <c r="C26" s="47"/>
      <c r="D26" s="48"/>
      <c r="E26" s="145"/>
      <c r="F26" s="88"/>
      <c r="G26" s="110"/>
      <c r="H26" s="86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58"/>
      <c r="AB26" s="383"/>
    </row>
    <row r="27" spans="2:28" x14ac:dyDescent="0.3">
      <c r="B27" s="152"/>
      <c r="C27" s="47"/>
      <c r="D27" s="48"/>
      <c r="E27" s="145"/>
      <c r="F27" s="88"/>
      <c r="G27" s="110"/>
      <c r="H27" s="86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58"/>
      <c r="AB27" s="383"/>
    </row>
    <row r="28" spans="2:28" x14ac:dyDescent="0.3">
      <c r="B28" s="152"/>
      <c r="C28" s="47"/>
      <c r="D28" s="48"/>
      <c r="E28" s="145"/>
      <c r="F28" s="88"/>
      <c r="G28" s="110"/>
      <c r="H28" s="86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58"/>
      <c r="AB28" s="383"/>
    </row>
    <row r="29" spans="2:28" ht="14.5" thickBot="1" x14ac:dyDescent="0.35">
      <c r="B29" s="157"/>
      <c r="C29" s="65"/>
      <c r="D29" s="66"/>
      <c r="E29" s="159"/>
      <c r="F29" s="159"/>
      <c r="G29" s="384"/>
      <c r="H29" s="164"/>
      <c r="I29" s="384"/>
      <c r="J29" s="384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67"/>
      <c r="AB29" s="385"/>
    </row>
    <row r="30" spans="2:28" s="82" customFormat="1" x14ac:dyDescent="0.3"/>
    <row r="31" spans="2:28" s="82" customFormat="1" x14ac:dyDescent="0.3"/>
    <row r="32" spans="2:28" s="82" customFormat="1" x14ac:dyDescent="0.3"/>
    <row r="33" s="82" customFormat="1" x14ac:dyDescent="0.3"/>
    <row r="34" s="82" customFormat="1" x14ac:dyDescent="0.3"/>
    <row r="35" s="82" customFormat="1" x14ac:dyDescent="0.3"/>
    <row r="36" s="82" customFormat="1" x14ac:dyDescent="0.3"/>
    <row r="37" s="82" customFormat="1" x14ac:dyDescent="0.3"/>
    <row r="38" s="82" customFormat="1" x14ac:dyDescent="0.3"/>
    <row r="39" s="82" customFormat="1" x14ac:dyDescent="0.3"/>
    <row r="40" s="82" customFormat="1" x14ac:dyDescent="0.3"/>
    <row r="41" s="82" customFormat="1" x14ac:dyDescent="0.3"/>
    <row r="42" s="82" customFormat="1" hidden="1" x14ac:dyDescent="0.3"/>
    <row r="43" s="82" customFormat="1" hidden="1" x14ac:dyDescent="0.3"/>
    <row r="44" s="82" customFormat="1" hidden="1" x14ac:dyDescent="0.3"/>
    <row r="45" s="82" customFormat="1" hidden="1" x14ac:dyDescent="0.3"/>
    <row r="46" s="82" customFormat="1" hidden="1" x14ac:dyDescent="0.3"/>
    <row r="47" s="82" customFormat="1" hidden="1" x14ac:dyDescent="0.3"/>
    <row r="48" s="82" customFormat="1" hidden="1" x14ac:dyDescent="0.3"/>
    <row r="49" s="82" customFormat="1" hidden="1" x14ac:dyDescent="0.3"/>
    <row r="50" x14ac:dyDescent="0.3"/>
    <row r="51" x14ac:dyDescent="0.3"/>
  </sheetData>
  <sheetProtection algorithmName="SHA-512" hashValue="xmV9bTC831K/8Bb7/6mcQ7eODdz+UYCiktQWqfCoqe40rTMu0VmvjW0cfPSKq0uiy5ThawB3I987x4EJtv2cZQ==" saltValue="Fwfw91FX2pxYOKpGIH1Sjg==" spinCount="100000" sheet="1" objects="1" scenarios="1"/>
  <mergeCells count="8">
    <mergeCell ref="G8:I8"/>
    <mergeCell ref="D2:E2"/>
    <mergeCell ref="F2:G2"/>
    <mergeCell ref="D3:E3"/>
    <mergeCell ref="F3:G3"/>
    <mergeCell ref="D4:E4"/>
    <mergeCell ref="F4:G4"/>
    <mergeCell ref="B6:AB6"/>
  </mergeCells>
  <conditionalFormatting sqref="D3:E4">
    <cfRule type="containsText" dxfId="32" priority="1" operator="containsText" text="Error">
      <formula>NOT(ISERROR(SEARCH("Error",D3)))</formula>
    </cfRule>
  </conditionalFormatting>
  <dataValidations count="5">
    <dataValidation operator="greaterThanOrEqual" allowBlank="1" showInputMessage="1" showErrorMessage="1" sqref="D3:E4" xr:uid="{24F7CE66-E143-4D90-AE36-8BAB03F82A6D}"/>
    <dataValidation allowBlank="1" sqref="F3:G4" xr:uid="{19AEA5D6-6CE8-4FC1-97DA-7B51A6EF928F}"/>
    <dataValidation type="list" showInputMessage="1" errorTitle="Invalid Input" error="Please select Ethnic Code from the drop-down lists" promptTitle="Ethnic Code" prompt="Select Ethnic Code from the Drop Down List" sqref="D14:D29" xr:uid="{C3F6DF9E-C220-4525-92EE-6700DDDD4A2C}">
      <formula1>Ethnic_Code</formula1>
    </dataValidation>
    <dataValidation allowBlank="1" showInputMessage="1" showErrorMessage="1" promptTitle="Comments" prompt="Please enter any further comments relating to this case._x000a_(Free text)" sqref="AA14:AA29" xr:uid="{8489948E-7BE4-40C7-A5EA-23C36821AA9D}"/>
    <dataValidation allowBlank="1" showInputMessage="1" showErrorMessage="1" promptTitle="Case ID" prompt="Previously baby number. Please give reference that can be easily identified in the laboratory if queries are received in the future." sqref="B14:B29" xr:uid="{E4BAEEDF-AE4A-4764-986D-E1F310C8E592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37E5684-A6CA-4094-BA60-AE88D3F70BAA}">
          <x14:formula1>
            <xm:f>Lookup_Values!$X$2:$X$4</xm:f>
          </x14:formula1>
          <xm:sqref>Z14:Z29</xm:sqref>
        </x14:dataValidation>
        <x14:dataValidation type="list" allowBlank="1" showInputMessage="1" showErrorMessage="1" xr:uid="{DB98CEF5-922A-4020-869F-92591E285BF2}">
          <x14:formula1>
            <xm:f>Lookup_Values!$Q$6:$Q$9</xm:f>
          </x14:formula1>
          <xm:sqref>I14:I29</xm:sqref>
        </x14:dataValidation>
        <x14:dataValidation type="list" allowBlank="1" showInputMessage="1" showErrorMessage="1" promptTitle="Calendar year of birth" prompt="Select the calendar year of birth from the drop down list. The calendar year runs from January 1st to 31st December. " xr:uid="{B09E28A2-13CE-44C2-B845-CFFDAE2C5B59}">
          <x14:formula1>
            <xm:f>Lookup_Values!$E$2:$E$4</xm:f>
          </x14:formula1>
          <xm:sqref>F14:F29</xm:sqref>
        </x14:dataValidation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50D0A611-4851-4E59-8D02-751F6A984877}">
          <x14:formula1>
            <xm:f>Lookup_Values!$D$2:$D$4</xm:f>
          </x14:formula1>
          <xm:sqref>E14:E29</xm:sqref>
        </x14:dataValidation>
        <x14:dataValidation type="list" allowBlank="1" showInputMessage="1" errorTitle="Invalid Entry" error="Please use the drop-down list to select a valid answer." promptTitle="Gender" prompt="Select gender from drop down list" xr:uid="{6848AE42-19FD-432F-80A2-70A4C8BE5870}">
          <x14:formula1>
            <xm:f>Lookup_Values!$F$2:$F$4</xm:f>
          </x14:formula1>
          <xm:sqref>C14:C29</xm:sqref>
        </x14:dataValidation>
        <x14:dataValidation type="list" allowBlank="1" showInputMessage="1" showErrorMessage="1" promptTitle="Clinical Dx before screening" prompt="Select from list and add further details in comments." xr:uid="{3456F3E5-76D9-45D4-9430-A58D84785095}">
          <x14:formula1>
            <xm:f>Lookup_Values!$AD$2:$AD$4</xm:f>
          </x14:formula1>
          <xm:sqref>H14:H29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005EB8"/>
  </sheetPr>
  <dimension ref="A1:AH64"/>
  <sheetViews>
    <sheetView showGridLines="0" zoomScaleNormal="100" workbookViewId="0">
      <selection activeCell="F3" sqref="F3:G3"/>
    </sheetView>
  </sheetViews>
  <sheetFormatPr defaultColWidth="11.453125" defaultRowHeight="13" zeroHeight="1" x14ac:dyDescent="0.3"/>
  <cols>
    <col min="1" max="1" width="4.90625" style="115" customWidth="1"/>
    <col min="2" max="2" width="20.7265625" style="113" customWidth="1"/>
    <col min="3" max="4" width="15.7265625" style="113" customWidth="1"/>
    <col min="5" max="5" width="18.90625" style="113" customWidth="1"/>
    <col min="6" max="6" width="18.7265625" style="113" customWidth="1"/>
    <col min="7" max="7" width="19.1796875" style="113" customWidth="1"/>
    <col min="8" max="8" width="15.7265625" style="113" customWidth="1"/>
    <col min="9" max="9" width="21.453125" style="113" customWidth="1"/>
    <col min="10" max="10" width="17.54296875" style="113" customWidth="1"/>
    <col min="11" max="11" width="15.7265625" style="113" customWidth="1"/>
    <col min="12" max="12" width="6.26953125" style="113" customWidth="1"/>
    <col min="13" max="13" width="11.453125" style="115" customWidth="1"/>
    <col min="14" max="14" width="14" style="115" customWidth="1"/>
    <col min="15" max="15" width="9.1796875" style="115" customWidth="1"/>
    <col min="16" max="16" width="4.26953125" style="115" customWidth="1"/>
    <col min="17" max="30" width="9.1796875" style="115" customWidth="1"/>
    <col min="31" max="42" width="11.453125" style="115" customWidth="1"/>
    <col min="43" max="16384" width="11.453125" style="115"/>
  </cols>
  <sheetData>
    <row r="1" spans="1:31" ht="29.5" customHeight="1" thickBot="1" x14ac:dyDescent="0.35">
      <c r="A1" s="72"/>
      <c r="B1" s="72"/>
      <c r="C1" s="72"/>
      <c r="D1" s="72"/>
      <c r="E1" s="72"/>
      <c r="F1" s="72"/>
      <c r="G1" s="72"/>
    </row>
    <row r="2" spans="1:31" ht="30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31" ht="32.5" customHeight="1" x14ac:dyDescent="0.3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31" ht="41" customHeight="1" thickBot="1" x14ac:dyDescent="0.35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31" x14ac:dyDescent="0.3"/>
    <row r="6" spans="1:31" x14ac:dyDescent="0.3"/>
    <row r="7" spans="1:31" ht="14" x14ac:dyDescent="0.3">
      <c r="B7" s="460" t="s">
        <v>493</v>
      </c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</row>
    <row r="8" spans="1:31" x14ac:dyDescent="0.3"/>
    <row r="9" spans="1:31" ht="14" x14ac:dyDescent="0.3">
      <c r="B9" s="100" t="s">
        <v>223</v>
      </c>
    </row>
    <row r="10" spans="1:31" ht="13.5" thickBot="1" x14ac:dyDescent="0.35"/>
    <row r="11" spans="1:31" ht="32.5" customHeight="1" thickBot="1" x14ac:dyDescent="0.35">
      <c r="L11" s="114"/>
      <c r="Q11" s="116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8"/>
    </row>
    <row r="12" spans="1:31" ht="15.75" customHeight="1" thickBot="1" x14ac:dyDescent="0.35">
      <c r="B12" s="519" t="s">
        <v>180</v>
      </c>
      <c r="C12" s="520"/>
      <c r="D12" s="520"/>
      <c r="E12" s="520"/>
      <c r="F12" s="520"/>
      <c r="G12" s="520"/>
      <c r="H12" s="521" t="s">
        <v>181</v>
      </c>
      <c r="I12" s="520"/>
      <c r="J12" s="522"/>
      <c r="L12" s="114"/>
      <c r="Q12" s="119"/>
      <c r="AE12" s="120"/>
    </row>
    <row r="13" spans="1:31" ht="100.5" customHeight="1" thickBot="1" x14ac:dyDescent="0.35">
      <c r="B13" s="401" t="s">
        <v>185</v>
      </c>
      <c r="C13" s="402" t="s">
        <v>494</v>
      </c>
      <c r="D13" s="402" t="s">
        <v>186</v>
      </c>
      <c r="E13" s="402" t="s">
        <v>187</v>
      </c>
      <c r="F13" s="402" t="s">
        <v>188</v>
      </c>
      <c r="G13" s="404" t="s">
        <v>189</v>
      </c>
      <c r="H13" s="401" t="s">
        <v>190</v>
      </c>
      <c r="I13" s="402" t="s">
        <v>191</v>
      </c>
      <c r="J13" s="403" t="s">
        <v>192</v>
      </c>
      <c r="L13" s="114"/>
      <c r="Q13" s="119"/>
      <c r="AE13" s="120"/>
    </row>
    <row r="14" spans="1:31" ht="28.5" customHeight="1" thickBot="1" x14ac:dyDescent="0.35">
      <c r="B14" s="396"/>
      <c r="C14" s="397"/>
      <c r="D14" s="397"/>
      <c r="E14" s="397"/>
      <c r="F14" s="397"/>
      <c r="G14" s="405"/>
      <c r="H14" s="396"/>
      <c r="I14" s="397"/>
      <c r="J14" s="398"/>
      <c r="M14" s="116"/>
      <c r="N14" s="117"/>
      <c r="O14" s="118"/>
      <c r="Q14" s="119"/>
      <c r="V14" s="121" t="s">
        <v>249</v>
      </c>
      <c r="W14" s="121"/>
      <c r="AE14" s="120"/>
    </row>
    <row r="15" spans="1:31" ht="11.5" customHeight="1" x14ac:dyDescent="0.3">
      <c r="B15" s="59"/>
      <c r="C15" s="59"/>
      <c r="D15" s="59"/>
      <c r="E15" s="59"/>
      <c r="F15" s="59"/>
      <c r="G15" s="59"/>
      <c r="H15" s="59"/>
      <c r="I15" s="59"/>
      <c r="J15" s="59"/>
      <c r="M15" s="122" t="s">
        <v>250</v>
      </c>
      <c r="N15" s="123"/>
      <c r="O15" s="124"/>
      <c r="Q15" s="119"/>
      <c r="V15" s="125">
        <f>B14</f>
        <v>0</v>
      </c>
      <c r="W15" s="126"/>
      <c r="AE15" s="120"/>
    </row>
    <row r="16" spans="1:31" ht="12.5" customHeight="1" x14ac:dyDescent="0.3">
      <c r="B16" s="127"/>
      <c r="C16" s="127"/>
      <c r="D16" s="127"/>
      <c r="E16" s="127"/>
      <c r="F16" s="127"/>
      <c r="G16" s="127"/>
      <c r="H16" s="127"/>
      <c r="I16" s="127"/>
      <c r="J16" s="127"/>
      <c r="M16" s="119"/>
      <c r="O16" s="120"/>
      <c r="Q16" s="119"/>
      <c r="AE16" s="120"/>
    </row>
    <row r="17" spans="2:32" ht="13" customHeight="1" x14ac:dyDescent="0.3">
      <c r="B17" s="127"/>
      <c r="C17" s="127"/>
      <c r="D17" s="127"/>
      <c r="E17" s="127"/>
      <c r="F17" s="127"/>
      <c r="G17" s="127"/>
      <c r="H17" s="127"/>
      <c r="I17" s="127"/>
      <c r="J17" s="127"/>
      <c r="M17" s="119" t="s">
        <v>253</v>
      </c>
      <c r="O17" s="120"/>
      <c r="Q17" s="119"/>
      <c r="R17" s="513" t="s">
        <v>251</v>
      </c>
      <c r="S17" s="513"/>
      <c r="T17" s="128" t="s">
        <v>65</v>
      </c>
      <c r="V17" s="129" t="s">
        <v>64</v>
      </c>
      <c r="W17" s="513" t="s">
        <v>252</v>
      </c>
      <c r="X17" s="513"/>
      <c r="AE17" s="120"/>
    </row>
    <row r="18" spans="2:32" ht="10" customHeight="1" x14ac:dyDescent="0.3">
      <c r="B18" s="127"/>
      <c r="C18" s="127"/>
      <c r="D18" s="127"/>
      <c r="E18" s="127"/>
      <c r="F18" s="127"/>
      <c r="G18" s="127"/>
      <c r="H18" s="127"/>
      <c r="I18" s="127"/>
      <c r="J18" s="127"/>
      <c r="M18" s="119"/>
      <c r="N18" s="130" t="str">
        <f>IF((R18+W18)=V15,"Yes","No")</f>
        <v>Yes</v>
      </c>
      <c r="O18" s="120"/>
      <c r="Q18" s="119"/>
      <c r="R18" s="514">
        <f>H14</f>
        <v>0</v>
      </c>
      <c r="S18" s="515"/>
      <c r="W18" s="514">
        <f>C14</f>
        <v>0</v>
      </c>
      <c r="X18" s="515"/>
      <c r="AE18" s="120"/>
    </row>
    <row r="19" spans="2:32" ht="10.5" customHeight="1" x14ac:dyDescent="0.3">
      <c r="B19" s="127"/>
      <c r="C19" s="127"/>
      <c r="D19" s="127"/>
      <c r="E19" s="127"/>
      <c r="F19" s="127"/>
      <c r="G19" s="127"/>
      <c r="H19" s="127"/>
      <c r="I19" s="127"/>
      <c r="J19" s="127"/>
      <c r="M19" s="119"/>
      <c r="O19" s="120"/>
      <c r="Q19" s="119"/>
      <c r="AE19" s="120"/>
    </row>
    <row r="20" spans="2:32" ht="9.5" customHeight="1" thickBot="1" x14ac:dyDescent="0.35">
      <c r="B20" s="9"/>
      <c r="C20" s="9"/>
      <c r="D20" s="9"/>
      <c r="E20" s="9"/>
      <c r="F20" s="9"/>
      <c r="G20" s="9"/>
      <c r="H20" s="9"/>
      <c r="I20" s="9"/>
      <c r="J20" s="9"/>
      <c r="M20" s="119"/>
      <c r="O20" s="120"/>
      <c r="Q20" s="119"/>
      <c r="AE20" s="120"/>
    </row>
    <row r="21" spans="2:32" ht="22" customHeight="1" thickBot="1" x14ac:dyDescent="0.35">
      <c r="B21" s="521" t="s">
        <v>182</v>
      </c>
      <c r="C21" s="520"/>
      <c r="D21" s="520"/>
      <c r="E21" s="520"/>
      <c r="F21" s="520"/>
      <c r="G21" s="520"/>
      <c r="H21" s="520"/>
      <c r="I21" s="520"/>
      <c r="J21" s="520"/>
      <c r="K21" s="399" t="s">
        <v>183</v>
      </c>
      <c r="M21" s="119"/>
      <c r="O21" s="120"/>
      <c r="Q21" s="119"/>
      <c r="AE21" s="120"/>
    </row>
    <row r="22" spans="2:32" ht="13.5" customHeight="1" x14ac:dyDescent="0.3">
      <c r="B22" s="529" t="s">
        <v>193</v>
      </c>
      <c r="C22" s="523" t="s">
        <v>194</v>
      </c>
      <c r="D22" s="523" t="s">
        <v>262</v>
      </c>
      <c r="E22" s="523" t="s">
        <v>259</v>
      </c>
      <c r="F22" s="523" t="s">
        <v>260</v>
      </c>
      <c r="G22" s="523" t="s">
        <v>195</v>
      </c>
      <c r="H22" s="523" t="s">
        <v>196</v>
      </c>
      <c r="I22" s="523" t="s">
        <v>197</v>
      </c>
      <c r="J22" s="526" t="s">
        <v>261</v>
      </c>
      <c r="K22" s="544" t="s">
        <v>198</v>
      </c>
      <c r="L22" s="131"/>
      <c r="M22" s="516" t="s">
        <v>255</v>
      </c>
      <c r="N22" s="517"/>
      <c r="O22" s="518"/>
      <c r="Q22" s="119"/>
      <c r="AE22" s="120"/>
    </row>
    <row r="23" spans="2:32" ht="12" customHeight="1" x14ac:dyDescent="0.3">
      <c r="B23" s="530"/>
      <c r="C23" s="524"/>
      <c r="D23" s="524"/>
      <c r="E23" s="524"/>
      <c r="F23" s="524"/>
      <c r="G23" s="524"/>
      <c r="H23" s="524"/>
      <c r="I23" s="524"/>
      <c r="J23" s="527"/>
      <c r="K23" s="545"/>
      <c r="M23" s="516"/>
      <c r="N23" s="517"/>
      <c r="O23" s="518"/>
      <c r="Q23" s="119"/>
      <c r="AE23" s="120"/>
    </row>
    <row r="24" spans="2:32" ht="15" customHeight="1" x14ac:dyDescent="0.3">
      <c r="B24" s="530"/>
      <c r="C24" s="524"/>
      <c r="D24" s="524"/>
      <c r="E24" s="524"/>
      <c r="F24" s="524"/>
      <c r="G24" s="524"/>
      <c r="H24" s="524"/>
      <c r="I24" s="524"/>
      <c r="J24" s="527"/>
      <c r="K24" s="545"/>
      <c r="M24" s="119"/>
      <c r="N24" s="130" t="str">
        <f>IF((R28+U27+ Z28)=W18,"Yes","No")</f>
        <v>Yes</v>
      </c>
      <c r="O24" s="120"/>
      <c r="Q24" s="119"/>
      <c r="AE24" s="120"/>
    </row>
    <row r="25" spans="2:32" ht="8" customHeight="1" x14ac:dyDescent="0.3">
      <c r="B25" s="530"/>
      <c r="C25" s="524"/>
      <c r="D25" s="524"/>
      <c r="E25" s="524"/>
      <c r="F25" s="524"/>
      <c r="G25" s="524"/>
      <c r="H25" s="524"/>
      <c r="I25" s="524"/>
      <c r="J25" s="527"/>
      <c r="K25" s="545"/>
      <c r="M25" s="119"/>
      <c r="O25" s="120"/>
      <c r="Q25" s="132"/>
      <c r="AE25" s="120"/>
    </row>
    <row r="26" spans="2:32" ht="15" customHeight="1" x14ac:dyDescent="0.3">
      <c r="B26" s="530"/>
      <c r="C26" s="524"/>
      <c r="D26" s="524"/>
      <c r="E26" s="524"/>
      <c r="F26" s="524"/>
      <c r="G26" s="524"/>
      <c r="H26" s="524"/>
      <c r="I26" s="524"/>
      <c r="J26" s="527"/>
      <c r="K26" s="545"/>
      <c r="M26" s="516" t="s">
        <v>256</v>
      </c>
      <c r="N26" s="517"/>
      <c r="O26" s="518"/>
      <c r="Q26" s="132"/>
      <c r="AE26" s="120"/>
    </row>
    <row r="27" spans="2:32" ht="15" customHeight="1" x14ac:dyDescent="0.3">
      <c r="B27" s="530"/>
      <c r="C27" s="524"/>
      <c r="D27" s="524"/>
      <c r="E27" s="524"/>
      <c r="F27" s="524"/>
      <c r="G27" s="524"/>
      <c r="H27" s="524"/>
      <c r="I27" s="524"/>
      <c r="J27" s="527"/>
      <c r="K27" s="545"/>
      <c r="M27" s="516"/>
      <c r="N27" s="517"/>
      <c r="O27" s="518"/>
      <c r="Q27" s="119"/>
      <c r="U27" s="133">
        <f>T36+W36</f>
        <v>0</v>
      </c>
      <c r="AE27" s="120"/>
    </row>
    <row r="28" spans="2:32" ht="13.5" customHeight="1" x14ac:dyDescent="0.3">
      <c r="B28" s="530"/>
      <c r="C28" s="524"/>
      <c r="D28" s="524"/>
      <c r="E28" s="524"/>
      <c r="F28" s="524"/>
      <c r="G28" s="524"/>
      <c r="H28" s="524"/>
      <c r="I28" s="524"/>
      <c r="J28" s="527"/>
      <c r="K28" s="545"/>
      <c r="M28" s="119"/>
      <c r="N28" s="130" t="str">
        <f>IF(Z37+AA31=Z28,"Yes","No")</f>
        <v>Yes</v>
      </c>
      <c r="O28" s="120"/>
      <c r="Q28" s="119"/>
      <c r="R28" s="133">
        <f>C32</f>
        <v>0</v>
      </c>
      <c r="Z28" s="133">
        <f>AA31+Z37</f>
        <v>0</v>
      </c>
      <c r="AE28" s="120"/>
    </row>
    <row r="29" spans="2:32" ht="12" customHeight="1" x14ac:dyDescent="0.3">
      <c r="B29" s="530"/>
      <c r="C29" s="524"/>
      <c r="D29" s="524"/>
      <c r="E29" s="524"/>
      <c r="F29" s="524"/>
      <c r="G29" s="524"/>
      <c r="H29" s="524"/>
      <c r="I29" s="524"/>
      <c r="J29" s="527"/>
      <c r="K29" s="545"/>
      <c r="M29" s="119"/>
      <c r="N29" s="136"/>
      <c r="O29" s="120"/>
      <c r="Q29" s="119"/>
      <c r="AE29" s="120"/>
    </row>
    <row r="30" spans="2:32" ht="13.5" customHeight="1" x14ac:dyDescent="0.3">
      <c r="B30" s="530"/>
      <c r="C30" s="524"/>
      <c r="D30" s="524"/>
      <c r="E30" s="524"/>
      <c r="F30" s="524"/>
      <c r="G30" s="524"/>
      <c r="H30" s="524"/>
      <c r="I30" s="524"/>
      <c r="J30" s="527"/>
      <c r="K30" s="545"/>
      <c r="M30" s="119"/>
      <c r="N30" s="136"/>
      <c r="O30" s="120"/>
      <c r="Q30" s="119"/>
      <c r="AA30" s="129" t="s">
        <v>64</v>
      </c>
      <c r="AD30" s="134"/>
      <c r="AE30" s="135"/>
      <c r="AF30" s="134"/>
    </row>
    <row r="31" spans="2:32" ht="30.5" customHeight="1" x14ac:dyDescent="0.3">
      <c r="B31" s="531"/>
      <c r="C31" s="525"/>
      <c r="D31" s="525"/>
      <c r="E31" s="525"/>
      <c r="F31" s="525"/>
      <c r="G31" s="525"/>
      <c r="H31" s="525"/>
      <c r="I31" s="525"/>
      <c r="J31" s="528"/>
      <c r="K31" s="545"/>
      <c r="M31" s="516" t="s">
        <v>254</v>
      </c>
      <c r="N31" s="517"/>
      <c r="O31" s="518"/>
      <c r="Q31" s="119"/>
      <c r="AA31" s="133">
        <f>F14</f>
        <v>0</v>
      </c>
      <c r="AD31" s="134"/>
      <c r="AE31" s="135"/>
      <c r="AF31" s="134"/>
    </row>
    <row r="32" spans="2:32" ht="27" customHeight="1" thickBot="1" x14ac:dyDescent="0.35">
      <c r="B32" s="396"/>
      <c r="C32" s="397"/>
      <c r="D32" s="397"/>
      <c r="E32" s="397"/>
      <c r="F32" s="397"/>
      <c r="G32" s="397"/>
      <c r="H32" s="397"/>
      <c r="I32" s="397"/>
      <c r="J32" s="398"/>
      <c r="K32" s="406"/>
      <c r="M32" s="516"/>
      <c r="N32" s="517"/>
      <c r="O32" s="518"/>
      <c r="Q32" s="119"/>
      <c r="AD32" s="128"/>
      <c r="AE32" s="120"/>
    </row>
    <row r="33" spans="2:34" ht="10.5" customHeight="1" x14ac:dyDescent="0.3">
      <c r="B33" s="59"/>
      <c r="C33" s="59"/>
      <c r="D33" s="59"/>
      <c r="E33" s="59"/>
      <c r="F33" s="59"/>
      <c r="G33" s="59"/>
      <c r="H33" s="59"/>
      <c r="I33" s="59"/>
      <c r="J33" s="59"/>
      <c r="K33" s="59"/>
      <c r="M33" s="119"/>
      <c r="N33" s="130" t="str">
        <f>IF((T36+W36)=U27,"Yes","No")</f>
        <v>Yes</v>
      </c>
      <c r="O33" s="120"/>
      <c r="Q33" s="119"/>
      <c r="AE33" s="120"/>
    </row>
    <row r="34" spans="2:34" ht="9.5" customHeight="1" x14ac:dyDescent="0.3">
      <c r="B34" s="10" t="s">
        <v>232</v>
      </c>
      <c r="C34" s="10" t="s">
        <v>233</v>
      </c>
      <c r="D34" s="10" t="s">
        <v>234</v>
      </c>
      <c r="E34" s="10" t="s">
        <v>235</v>
      </c>
      <c r="F34" s="10" t="s">
        <v>236</v>
      </c>
      <c r="G34" s="10" t="s">
        <v>237</v>
      </c>
      <c r="H34" s="10" t="s">
        <v>238</v>
      </c>
      <c r="I34" s="10" t="s">
        <v>239</v>
      </c>
      <c r="J34" s="10" t="s">
        <v>240</v>
      </c>
      <c r="K34" s="10" t="s">
        <v>241</v>
      </c>
      <c r="M34" s="119"/>
      <c r="O34" s="120"/>
      <c r="Q34" s="132"/>
      <c r="AE34" s="120"/>
    </row>
    <row r="35" spans="2:34" ht="18" customHeight="1" thickBot="1" x14ac:dyDescent="0.35">
      <c r="B35" s="9"/>
      <c r="C35" s="9"/>
      <c r="D35" s="9"/>
      <c r="E35" s="9"/>
      <c r="F35" s="9"/>
      <c r="G35" s="9"/>
      <c r="H35" s="9"/>
      <c r="I35" s="9"/>
      <c r="J35" s="9"/>
      <c r="K35" s="9"/>
      <c r="M35" s="516" t="s">
        <v>316</v>
      </c>
      <c r="N35" s="517"/>
      <c r="O35" s="518"/>
      <c r="Q35" s="132"/>
      <c r="AE35" s="120"/>
    </row>
    <row r="36" spans="2:34" ht="46.5" customHeight="1" thickBot="1" x14ac:dyDescent="0.35">
      <c r="B36" s="532" t="s">
        <v>184</v>
      </c>
      <c r="C36" s="533"/>
      <c r="D36" s="533"/>
      <c r="E36" s="533"/>
      <c r="F36" s="533"/>
      <c r="G36" s="533"/>
      <c r="H36" s="533"/>
      <c r="I36" s="534"/>
      <c r="J36" s="137"/>
      <c r="K36" s="137"/>
      <c r="M36" s="516"/>
      <c r="N36" s="517"/>
      <c r="O36" s="518"/>
      <c r="Q36" s="119"/>
      <c r="T36" s="133">
        <f>D32</f>
        <v>0</v>
      </c>
      <c r="W36" s="133">
        <f>E14</f>
        <v>0</v>
      </c>
      <c r="Z36" s="129" t="s">
        <v>65</v>
      </c>
      <c r="AE36" s="120"/>
    </row>
    <row r="37" spans="2:34" ht="93" customHeight="1" x14ac:dyDescent="0.3">
      <c r="B37" s="409" t="s">
        <v>201</v>
      </c>
      <c r="C37" s="410" t="s">
        <v>202</v>
      </c>
      <c r="D37" s="410" t="s">
        <v>203</v>
      </c>
      <c r="E37" s="410" t="s">
        <v>204</v>
      </c>
      <c r="F37" s="410" t="s">
        <v>205</v>
      </c>
      <c r="G37" s="410" t="s">
        <v>206</v>
      </c>
      <c r="H37" s="411" t="s">
        <v>207</v>
      </c>
      <c r="I37" s="403" t="s">
        <v>208</v>
      </c>
      <c r="J37" s="127"/>
      <c r="K37" s="127"/>
      <c r="M37" s="119"/>
      <c r="N37" s="130" t="str">
        <f>IF((R28+T36)=R40,"Yes","No")</f>
        <v>Yes</v>
      </c>
      <c r="O37" s="120"/>
      <c r="Q37" s="119"/>
      <c r="Z37" s="133">
        <f>I14</f>
        <v>0</v>
      </c>
      <c r="AE37" s="120"/>
    </row>
    <row r="38" spans="2:34" ht="38.5" customHeight="1" thickBot="1" x14ac:dyDescent="0.4">
      <c r="B38" s="396"/>
      <c r="C38" s="397"/>
      <c r="D38" s="397"/>
      <c r="E38" s="397"/>
      <c r="F38" s="397"/>
      <c r="G38" s="397"/>
      <c r="H38" s="397"/>
      <c r="I38" s="407"/>
      <c r="J38"/>
      <c r="K38"/>
      <c r="M38" s="119"/>
      <c r="O38" s="120"/>
      <c r="P38" s="134"/>
      <c r="Q38" s="119"/>
      <c r="AE38" s="120"/>
    </row>
    <row r="39" spans="2:34" ht="25.5" customHeight="1" x14ac:dyDescent="0.3"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M39" s="516" t="s">
        <v>257</v>
      </c>
      <c r="N39" s="517"/>
      <c r="O39" s="518"/>
      <c r="P39" s="134"/>
      <c r="Q39" s="119"/>
      <c r="AE39" s="120"/>
    </row>
    <row r="40" spans="2:34" ht="16.5" customHeight="1" x14ac:dyDescent="0.3"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M40" s="516"/>
      <c r="N40" s="517"/>
      <c r="O40" s="518"/>
      <c r="P40" s="128"/>
      <c r="Q40" s="119"/>
      <c r="R40" s="133">
        <f>B32</f>
        <v>0</v>
      </c>
      <c r="AE40" s="120"/>
    </row>
    <row r="41" spans="2:34" ht="31.5" customHeight="1" x14ac:dyDescent="0.3"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M41" s="119"/>
      <c r="N41" s="130" t="str">
        <f>IF((T45+X45)=W36,"Yes","No")</f>
        <v>Yes</v>
      </c>
      <c r="O41" s="120"/>
      <c r="Q41" s="119"/>
      <c r="AE41" s="120"/>
    </row>
    <row r="42" spans="2:34" ht="29.5" customHeight="1" x14ac:dyDescent="0.3"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M42" s="119"/>
      <c r="O42" s="120"/>
      <c r="Q42" s="119"/>
      <c r="AE42" s="120"/>
    </row>
    <row r="43" spans="2:34" ht="31.5" customHeight="1" x14ac:dyDescent="0.3">
      <c r="M43" s="119"/>
      <c r="O43" s="120"/>
      <c r="Q43" s="119"/>
      <c r="AE43" s="120"/>
    </row>
    <row r="44" spans="2:34" ht="43" customHeight="1" x14ac:dyDescent="0.3">
      <c r="B44" s="59"/>
      <c r="C44" s="59"/>
      <c r="D44" s="59"/>
      <c r="E44" s="59"/>
      <c r="F44" s="59"/>
      <c r="G44" s="59"/>
      <c r="H44" s="59"/>
      <c r="I44" s="138"/>
      <c r="J44" s="138"/>
      <c r="K44" s="138"/>
      <c r="M44" s="516" t="s">
        <v>258</v>
      </c>
      <c r="N44" s="517"/>
      <c r="O44" s="518"/>
      <c r="Q44" s="119"/>
      <c r="T44" s="129" t="s">
        <v>64</v>
      </c>
      <c r="X44" s="129" t="s">
        <v>65</v>
      </c>
      <c r="AE44" s="120"/>
    </row>
    <row r="45" spans="2:34" ht="38.5" customHeight="1" x14ac:dyDescent="0.3">
      <c r="B45" s="10" t="s">
        <v>242</v>
      </c>
      <c r="C45" s="10" t="s">
        <v>243</v>
      </c>
      <c r="D45" s="10" t="s">
        <v>244</v>
      </c>
      <c r="E45" s="10" t="s">
        <v>245</v>
      </c>
      <c r="F45" s="10" t="s">
        <v>246</v>
      </c>
      <c r="G45" s="10" t="s">
        <v>247</v>
      </c>
      <c r="H45" s="10" t="s">
        <v>248</v>
      </c>
      <c r="I45" s="139"/>
      <c r="J45" s="139"/>
      <c r="K45" s="139"/>
      <c r="M45" s="516"/>
      <c r="N45" s="517"/>
      <c r="O45" s="518"/>
      <c r="Q45" s="119"/>
      <c r="T45" s="133">
        <f>E32</f>
        <v>0</v>
      </c>
      <c r="X45" s="133">
        <f>K32</f>
        <v>0</v>
      </c>
      <c r="AE45" s="120"/>
    </row>
    <row r="46" spans="2:34" ht="36" customHeight="1" x14ac:dyDescent="0.3">
      <c r="B46" s="9"/>
      <c r="C46" s="9"/>
      <c r="D46" s="9"/>
      <c r="E46" s="9"/>
      <c r="F46" s="9"/>
      <c r="G46" s="9"/>
      <c r="H46" s="9"/>
      <c r="I46" s="139"/>
      <c r="J46" s="139"/>
      <c r="K46" s="139"/>
      <c r="M46" s="119"/>
      <c r="N46" s="130" t="str">
        <f>IF(Z49+AD49=AA31,"Yes","No")</f>
        <v>Yes</v>
      </c>
      <c r="O46" s="120"/>
      <c r="Q46" s="119"/>
      <c r="AE46" s="120"/>
    </row>
    <row r="47" spans="2:34" ht="33" customHeight="1" thickBot="1" x14ac:dyDescent="0.35">
      <c r="M47" s="140"/>
      <c r="N47" s="141"/>
      <c r="O47" s="142"/>
      <c r="Q47" s="119"/>
      <c r="AE47" s="120"/>
      <c r="AF47" s="134"/>
      <c r="AG47" s="134"/>
      <c r="AH47" s="134"/>
    </row>
    <row r="48" spans="2:34" ht="76" customHeight="1" x14ac:dyDescent="0.3">
      <c r="B48" s="400" t="s">
        <v>359</v>
      </c>
      <c r="C48" s="535" t="s">
        <v>200</v>
      </c>
      <c r="D48" s="536"/>
      <c r="E48" s="536"/>
      <c r="F48" s="537"/>
      <c r="G48" s="546" t="s">
        <v>289</v>
      </c>
      <c r="H48" s="547"/>
      <c r="I48" s="547"/>
      <c r="J48" s="547"/>
      <c r="K48" s="548"/>
      <c r="Q48" s="119"/>
      <c r="AE48" s="120"/>
      <c r="AF48" s="134"/>
      <c r="AG48" s="134"/>
      <c r="AH48" s="134"/>
    </row>
    <row r="49" spans="2:32" ht="37" customHeight="1" thickBot="1" x14ac:dyDescent="0.35">
      <c r="B49" s="408"/>
      <c r="C49" s="541"/>
      <c r="D49" s="542"/>
      <c r="E49" s="542"/>
      <c r="F49" s="543"/>
      <c r="G49" s="538"/>
      <c r="H49" s="539"/>
      <c r="I49" s="539"/>
      <c r="J49" s="539"/>
      <c r="K49" s="540"/>
      <c r="Q49" s="132"/>
      <c r="Z49" s="133">
        <f>F32</f>
        <v>0</v>
      </c>
      <c r="AD49" s="133">
        <f>J14</f>
        <v>0</v>
      </c>
      <c r="AE49" s="120"/>
      <c r="AF49" s="128"/>
    </row>
    <row r="50" spans="2:32" ht="31.5" customHeight="1" x14ac:dyDescent="0.3">
      <c r="Q50" s="132"/>
      <c r="AE50" s="120"/>
    </row>
    <row r="51" spans="2:32" ht="62.5" customHeight="1" x14ac:dyDescent="0.3">
      <c r="Q51" s="119"/>
      <c r="AE51" s="120"/>
    </row>
    <row r="52" spans="2:32" ht="13.5" thickBot="1" x14ac:dyDescent="0.35">
      <c r="Q52" s="140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2"/>
    </row>
    <row r="56" spans="2:32" x14ac:dyDescent="0.3"/>
    <row r="57" spans="2:32" x14ac:dyDescent="0.3"/>
    <row r="58" spans="2:32" x14ac:dyDescent="0.3"/>
    <row r="59" spans="2:32" x14ac:dyDescent="0.3"/>
    <row r="60" spans="2:32" x14ac:dyDescent="0.3"/>
    <row r="61" spans="2:32" x14ac:dyDescent="0.3"/>
    <row r="62" spans="2:32" x14ac:dyDescent="0.3"/>
    <row r="63" spans="2:32" x14ac:dyDescent="0.3"/>
    <row r="64" spans="2:32" x14ac:dyDescent="0.3"/>
  </sheetData>
  <sheetProtection algorithmName="SHA-512" hashValue="S/MQKYbgEDIS01M/9SvvllPYheGZ6suUZvs5RAJRP2Hu/v+KRl482kviSIeIHG1l60d99+uxiJSWZuaUdxsPGg==" saltValue="nx4BFULAapU9AZkOzD+lFw==" spinCount="100000" sheet="1" selectLockedCells="1"/>
  <mergeCells count="35">
    <mergeCell ref="B36:I36"/>
    <mergeCell ref="C48:F48"/>
    <mergeCell ref="G49:K49"/>
    <mergeCell ref="C49:F49"/>
    <mergeCell ref="K22:K31"/>
    <mergeCell ref="G48:K48"/>
    <mergeCell ref="M39:O40"/>
    <mergeCell ref="M44:O45"/>
    <mergeCell ref="B12:G12"/>
    <mergeCell ref="H12:J12"/>
    <mergeCell ref="M22:O23"/>
    <mergeCell ref="M31:O32"/>
    <mergeCell ref="G22:G31"/>
    <mergeCell ref="H22:H31"/>
    <mergeCell ref="I22:I31"/>
    <mergeCell ref="J22:J31"/>
    <mergeCell ref="B21:J21"/>
    <mergeCell ref="B22:B31"/>
    <mergeCell ref="C22:C31"/>
    <mergeCell ref="D22:D31"/>
    <mergeCell ref="E22:E31"/>
    <mergeCell ref="F22:F31"/>
    <mergeCell ref="R17:S17"/>
    <mergeCell ref="W17:X17"/>
    <mergeCell ref="R18:S18"/>
    <mergeCell ref="W18:X18"/>
    <mergeCell ref="M35:O36"/>
    <mergeCell ref="M26:O27"/>
    <mergeCell ref="B7:AE7"/>
    <mergeCell ref="D2:E2"/>
    <mergeCell ref="F2:G2"/>
    <mergeCell ref="D3:E3"/>
    <mergeCell ref="F3:G3"/>
    <mergeCell ref="D4:E4"/>
    <mergeCell ref="F4:G4"/>
  </mergeCells>
  <conditionalFormatting sqref="B49">
    <cfRule type="containsBlanks" dxfId="31" priority="8">
      <formula>LEN(TRIM(B49))=0</formula>
    </cfRule>
  </conditionalFormatting>
  <conditionalFormatting sqref="B38:H38">
    <cfRule type="containsBlanks" dxfId="30" priority="2">
      <formula>LEN(TRIM(B38))=0</formula>
    </cfRule>
  </conditionalFormatting>
  <conditionalFormatting sqref="B14:J14">
    <cfRule type="containsBlanks" dxfId="29" priority="12">
      <formula>LEN(TRIM(B14))=0</formula>
    </cfRule>
  </conditionalFormatting>
  <conditionalFormatting sqref="B32:K32">
    <cfRule type="containsBlanks" dxfId="28" priority="9">
      <formula>LEN(TRIM(B32))=0</formula>
    </cfRule>
  </conditionalFormatting>
  <conditionalFormatting sqref="D3:E4">
    <cfRule type="containsText" dxfId="27" priority="1" operator="containsText" text="Error">
      <formula>NOT(ISERROR(SEARCH("Error",D3)))</formula>
    </cfRule>
  </conditionalFormatting>
  <conditionalFormatting sqref="N18">
    <cfRule type="containsText" dxfId="26" priority="26" operator="containsText" text="No">
      <formula>NOT(ISERROR(SEARCH("No",N18)))</formula>
    </cfRule>
    <cfRule type="containsText" dxfId="25" priority="27" operator="containsText" text="Yes">
      <formula>NOT(ISERROR(SEARCH("Yes",N18)))</formula>
    </cfRule>
  </conditionalFormatting>
  <conditionalFormatting sqref="N24">
    <cfRule type="containsText" dxfId="24" priority="24" operator="containsText" text="No">
      <formula>NOT(ISERROR(SEARCH("No",N24)))</formula>
    </cfRule>
    <cfRule type="containsText" dxfId="23" priority="25" operator="containsText" text="Yes">
      <formula>NOT(ISERROR(SEARCH("Yes",N24)))</formula>
    </cfRule>
  </conditionalFormatting>
  <conditionalFormatting sqref="N28:N30">
    <cfRule type="containsText" dxfId="22" priority="18" operator="containsText" text="No">
      <formula>NOT(ISERROR(SEARCH("No",N28)))</formula>
    </cfRule>
    <cfRule type="containsText" dxfId="21" priority="19" operator="containsText" text="Yes">
      <formula>NOT(ISERROR(SEARCH("Yes",N28)))</formula>
    </cfRule>
  </conditionalFormatting>
  <conditionalFormatting sqref="N33">
    <cfRule type="containsText" dxfId="20" priority="22" operator="containsText" text="No">
      <formula>NOT(ISERROR(SEARCH("No",N33)))</formula>
    </cfRule>
    <cfRule type="containsText" dxfId="19" priority="23" operator="containsText" text="Yes">
      <formula>NOT(ISERROR(SEARCH("Yes",N33)))</formula>
    </cfRule>
  </conditionalFormatting>
  <conditionalFormatting sqref="N37">
    <cfRule type="containsText" dxfId="18" priority="20" operator="containsText" text="No">
      <formula>NOT(ISERROR(SEARCH("No",N37)))</formula>
    </cfRule>
    <cfRule type="containsText" dxfId="17" priority="21" operator="containsText" text="Yes">
      <formula>NOT(ISERROR(SEARCH("Yes",N37)))</formula>
    </cfRule>
  </conditionalFormatting>
  <conditionalFormatting sqref="N41">
    <cfRule type="containsText" dxfId="16" priority="16" operator="containsText" text="No">
      <formula>NOT(ISERROR(SEARCH("No",N41)))</formula>
    </cfRule>
    <cfRule type="containsText" dxfId="15" priority="17" operator="containsText" text="Yes">
      <formula>NOT(ISERROR(SEARCH("Yes",N41)))</formula>
    </cfRule>
  </conditionalFormatting>
  <conditionalFormatting sqref="N46">
    <cfRule type="containsText" dxfId="14" priority="14" operator="containsText" text="No">
      <formula>NOT(ISERROR(SEARCH("No",N46)))</formula>
    </cfRule>
    <cfRule type="containsText" dxfId="13" priority="15" operator="containsText" text="Yes">
      <formula>NOT(ISERROR(SEARCH("Yes",N46)))</formula>
    </cfRule>
  </conditionalFormatting>
  <dataValidations count="34"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Number of second samples" prompt="Enter number of second samples requested." sqref="D14:D15" xr:uid="{00000000-0002-0000-0800-000000000000}">
      <formula1>B14</formula1>
    </dataValidation>
    <dataValidation type="whole" operator="greaterThanOrEqual" allowBlank="1" showInputMessage="1" showErrorMessage="1" errorTitle="Invalid entry" error="Entry must be a number ≥0." promptTitle="IRT ≥ cut-off 1: YES" prompt="Input the number of samples that have an IRT ≥_x000a_cut-off 1._x000a_If none, enter 0." sqref="W18" xr:uid="{00000000-0002-0000-0800-000006000000}">
      <formula1>0</formula1>
    </dataValidation>
    <dataValidation type="whole" operator="greaterThanOrEqual" allowBlank="1" showInputMessage="1" showErrorMessage="1" errorTitle="Invalid entry" error="Entry must be a number ≥0." promptTitle="IRT ≥ cut-off 1: NO" prompt="Input the number of samples that did NOT have an IRT ≥_x000a_cut-off 1._x000a_If none, enter 0." sqref="R18" xr:uid="{00000000-0002-0000-0800-000007000000}">
      <formula1>0</formula1>
    </dataValidation>
    <dataValidation type="whole" operator="greaterThanOrEqual" allowBlank="1" showInputMessage="1" showErrorMessage="1" errorTitle="Invalid entry" error="Entry must be a number._x000a_Please check and re-enter" promptTitle="CF suspected - column 1" prompt="Enter number with first IRT  ≥ 99.5th centile and two mutations detected._x000a_If none, enter 0." sqref="B32:B33" xr:uid="{00000000-0002-0000-0800-000009000000}">
      <formula1>0</formula1>
    </dataValidation>
    <dataValidation type="whole" operator="greaterThan" allowBlank="1" showInputMessage="1" showErrorMessage="1" errorTitle="Invalid entry" error="Entry must be a number._x000a_Please check and re-enter." promptTitle="Number screened for CF" prompt="Enter number of babies screened for CF (excluding repeats and second sample)." sqref="B14:B15" xr:uid="{00000000-0002-0000-0800-00000B000000}">
      <formula1>0</formula1>
    </dataValidation>
    <dataValidation type="whole" operator="greaterThan" allowBlank="1" showInputMessage="1" showErrorMessage="1" errorTitle="Invalid entry" error="Entry must be a number._x000a_Please check and re-enter" promptTitle="Number of ≥ 99.5th centile" prompt="Enter number of ≥ 99.5th centile sent for mutation analysis." sqref="C14:C15" xr:uid="{00000000-0002-0000-0800-00000C000000}">
      <formula1>0</formula1>
    </dataValidation>
    <dataValidation type="whole" errorStyle="warning" operator="lessThanOrEqual" allowBlank="1" showInputMessage="1" showErrorMessage="1" errorTitle="Invalid entry" error="Entry must be a number._x000a_Number cannot be larger than number of babies screened for CF._x000a_Please check" promptTitle="CF Suspected - Column 6" prompt="Enter number with late first sample (&gt; 8 weeks), sample unavoidably analysed, raised IRT (≥ cut-off 2) – sent for mutation analysis_x000a_If none, enter 0." sqref="G32:G33" xr:uid="{00000000-0002-0000-0800-00000D000000}">
      <formula1>$B32</formula1>
    </dataValidation>
    <dataValidation type="whole" errorStyle="warning" operator="lessThanOrEqual" allowBlank="1" showInputMessage="1" showErrorMessage="1" errorTitle="Invalid entry" error="Entry must be a number._x000a_Number cannot be larger than number of babies screened for CF._x000a_Please check" promptTitle="CF suspected - column 7" prompt="Number with second sample collected &gt; 8 weeks (first sample high IRT with no or one mutation)_x000a_If none, enter 0." sqref="H32:H33" xr:uid="{00000000-0002-0000-0800-000011000000}">
      <formula1>$B32</formula1>
    </dataValidation>
    <dataValidation type="whole" errorStyle="warning" operator="lessThanOrEqual" allowBlank="1" showInputMessage="1" showErrorMessage="1" errorTitle="Invalid entry" error="Entry must be a number._x000a_Number cannot be larger than number of babies screened for CF._x000a_Please check" promptTitle="CF suspected - column 8" prompt="Enter number of previously reported ‘CF not suspected’ based on normal IRT, second sample inadvertently collected and unavoidably analysed, raised IRT with no, one or more mutations._x000a_If none, enter 0." sqref="I32:I33" xr:uid="{00000000-0002-0000-0800-000012000000}">
      <formula1>$B32</formula1>
    </dataValidation>
    <dataValidation type="whole" errorStyle="warning" operator="lessThanOrEqual" allowBlank="1" showInputMessage="1" showErrorMessage="1" errorTitle="Invalid entry" error="Entry must be a number._x000a_Number cannot be larger than number of babies screened for CF._x000a_Please check and re-enter" promptTitle="IRT ≥ 99.5th centile no mutation" prompt="Enter number with previously reported ‘CF not suspected’ based on raised IRT (≥ cut-off 1), no mutations detected, second sample raised IRT (≥ cut-off 2)._x000a_If none, enter 0." sqref="J32:J33" xr:uid="{00000000-0002-0000-0800-000013000000}">
      <formula1>$B32</formula1>
    </dataValidation>
    <dataValidation allowBlank="1" showInputMessage="1" showErrorMessage="1" promptTitle="Tests not completed - Other" prompt="Explanation of number of tests not completed for other reasons_x000a_(Free text)" sqref="I38 I45:K46" xr:uid="{00000000-0002-0000-0800-00001D000000}"/>
    <dataValidation allowBlank="1" showInputMessage="1" showErrorMessage="1" promptTitle="Futher comments" prompt="Comments: Please enter any comments related to the data above in this box._x000a_(Free text)" sqref="G49" xr:uid="{00000000-0002-0000-0800-00001E000000}"/>
    <dataValidation operator="greaterThanOrEqual" allowBlank="1" showInputMessage="1" errorTitle="Invalid entry" error="Entry must be a number._x000a_Please check and re-enter" promptTitle="Clinical Dx  before screening" prompt="Enter an explanation of the number with clinical diagnosis before screening. (Free text)" sqref="C49" xr:uid="{00000000-0002-0000-0800-00001F000000}"/>
    <dataValidation type="whole" operator="greaterThanOrEqual" showInputMessage="1" showErrorMessage="1" errorTitle="Invalid entry" error="Entry must be a number._x000a_Please check and re-enter" promptTitle="Number of second samples" prompt="Enter number of first samples collected &gt; eight weeks of age (no sample, not tested or result unreliable)_x000a_If none, enter 0." sqref="B44 B38" xr:uid="{00000000-0002-0000-0800-000015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second samples collected &gt; eight weeks of age (no sample, not tested or result unreliable)_x000a_If none, enter 0." sqref="C44 C38" xr:uid="{00000000-0002-0000-0800-000016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first samples &gt; eight weeks due to 'movers in'_x000a_If none, enter 0." sqref="D44 D38" xr:uid="{00000000-0002-0000-0800-000017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parental declines for CF only - first sample_x000a_If none, enter 0." sqref="E44 E38" xr:uid="{00000000-0002-0000-0800-000018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parental declines for CF only - second sample_x000a_If none, enter 0." sqref="F44 F38" xr:uid="{00000000-0002-0000-0800-000019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tests not completed because baby died_x000a_If none, enter 0." sqref="G44 G38" xr:uid="{00000000-0002-0000-0800-00001A000000}">
      <formula1>0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of tests not completed - lost to follow up_x000a_If none, enter 0." sqref="H44 H38" xr:uid="{00000000-0002-0000-0800-00001B000000}">
      <formula1>0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First IRT ≥ 99.5th centile" prompt="Enter number with first IRT ≥ 99.5th centile and one mutation._x000a_If none, enter 0." sqref="E14:E15" xr:uid="{00000000-0002-0000-0800-000001000000}">
      <formula1>$B14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First IRT ≥ 99.9th centile" prompt="Enter number with first IRT ≥ 99.9th centile and no mutation found._x000a_If none, enter 0." sqref="F14:F15" xr:uid="{00000000-0002-0000-0800-000002000000}">
      <formula1>$B14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Total first IRT &lt; 99.5th centile" prompt="Enter total number with first IRT &lt; 99.5th centile._x000a_If none, enter 0." sqref="H14:H15" xr:uid="{00000000-0002-0000-0800-000003000000}">
      <formula1>$B14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IRT ≥ 99.5th centile no mutation" prompt="Enter number with first IRT ≥ 99.5th centile but &lt;99.9th, no mutation detected._x000a_If none, enter 0." sqref="I14:I15" xr:uid="{00000000-0002-0000-0800-000004000000}">
      <formula1>$B14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IRT ≥ 99.5th centile no mutation" prompt="Enter number with first IRT ≥ 99.5th centile, no mutations detected and second sample IRT &lt; cut off 2. _x000a_If none, enter 0." sqref="J14:J15" xr:uid="{00000000-0002-0000-0800-000005000000}">
      <formula1>$B14</formula1>
    </dataValidation>
    <dataValidation type="whole" operator="lessThanOrEqual" allowBlank="1" showInputMessage="1" showErrorMessage="1" errorTitle="Invalid entry" error="Entry must be a number._x000a_Number cannot be larger than number of babies screened for CF._x000a_Please check and re-enter" promptTitle="Total first IRT ≥ 99.9th centile" prompt="Enter total number with first IRT ≥ 99.9th centile._x000a_If none, enter 0." sqref="G14:G15" xr:uid="{00000000-0002-0000-0800-000008000000}">
      <formula1>$B14</formula1>
    </dataValidation>
    <dataValidation type="whole" errorStyle="warning" operator="lessThanOrEqual" allowBlank="1" showInputMessage="1" showErrorMessage="1" errorTitle="Invalid entry" error="Entry must be a number._x000a_Number cannot be larger than number ≥ 99.5th centile sent for mutation analysis (Box C)._x000a_Please check." promptTitle="CF suspected - column 3" prompt="Number with first IRT ≥ 99.5th centile and two mutations detected, with the second mutation detected on the extended mutation panel._x000a_If none, enter 0." sqref="D32:D33" xr:uid="{00000000-0002-0000-0800-00000A000000}">
      <formula1>C14</formula1>
    </dataValidation>
    <dataValidation type="whole" errorStyle="warning" operator="lessThanOrEqual" allowBlank="1" showInputMessage="1" showErrorMessage="1" errorTitle="Invalid entry" error="Entry must be a number._x000a_Number cannot be larger than first IRT ≥ 99.9th centile, no mutations detected (Box F)._x000a_Please check" promptTitle="CF suspected - column 5" prompt="Enter number with first IRT  ≥ 99.9th centile, no mutations detected and second sample IRT ≥ cut-off 2" sqref="F32:F33" xr:uid="{00000000-0002-0000-0800-00000E000000}">
      <formula1>$G14</formula1>
    </dataValidation>
    <dataValidation type="whole" errorStyle="warning" operator="lessThanOrEqual" allowBlank="1" showInputMessage="1" showErrorMessage="1" errorTitle="Invalid entry" error="Entry must be a number._x000a_Number cannot be larger than number with first IRT  ≥ 99.5th centile and one mutation (Box E)._x000a_Please check." promptTitle="CF suspected - column 4" prompt="Number with first IRT  ≥ 99.5th centile, one mutation and second sample IRT ≥ cut-off 2._x000a_If none, enter 0." sqref="E32:E33" xr:uid="{00000000-0002-0000-0800-00000F000000}">
      <formula1>$E14</formula1>
    </dataValidation>
    <dataValidation type="whole" errorStyle="warning" operator="lessThanOrEqual" allowBlank="1" showInputMessage="1" showErrorMessage="1" errorTitle="Invalid entry" error="Entry must be a number._x000a_Number cannot be larger than number ≥ 99.5th centile sent for mutation analysis (Box C)._x000a_Please check." promptTitle="CF suspectged - column 2" prompt="Number with first IRT  ≥ 99.5th centile and two mutations detected on the four mutation panel._x000a_If none, enter 0." sqref="C32:C33" xr:uid="{00000000-0002-0000-0800-000010000000}">
      <formula1>C14</formula1>
    </dataValidation>
    <dataValidation type="whole" errorStyle="warning" operator="lessThanOrEqual" allowBlank="1" showInputMessage="1" showErrorMessage="1" errorTitle="Invalid entry" error="Entry must be a number._x000a_Number cannot be larger than number with first IRT  ≥ 99.5th centile and one mutation._x000a_Please check" promptTitle="CF Carrier" prompt="Enter number with first IRT  ≥ 99.5th centile and one mutation found and second sample IRT &lt; cut-off 2_x000a_If none, enter 0." sqref="K32:K33" xr:uid="{00000000-0002-0000-0800-000014000000}">
      <formula1>E14</formula1>
    </dataValidation>
    <dataValidation type="whole" operator="greaterThanOrEqual" showInputMessage="1" showErrorMessage="1" errorTitle="Invalid entry" error="Entry must be a number._x000a_Please check and re-enter" promptTitle="Number of second samples" prompt="Enter number with clinical diagnosis before screening_x000a_(FH, meconium Ileus, antenatal diagnosis etc)_x000a_If none, enter 0." sqref="B49" xr:uid="{00000000-0002-0000-0800-00001C000000}">
      <formula1>0</formula1>
    </dataValidation>
    <dataValidation allowBlank="1" sqref="F3:G4" xr:uid="{1A7D4056-5EC3-48E9-979E-23133BD45A59}"/>
    <dataValidation operator="greaterThanOrEqual" allowBlank="1" showInputMessage="1" showErrorMessage="1" sqref="D3:E4" xr:uid="{3685A208-7C2D-438A-8126-C85DE3BD4507}"/>
  </dataValidations>
  <pageMargins left="0.75" right="0.75" top="1" bottom="1" header="0.5" footer="0.5"/>
  <pageSetup paperSize="9" orientation="landscape" horizontalDpi="4294967292" verticalDpi="4294967292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005EB8"/>
  </sheetPr>
  <dimension ref="A1:AI68"/>
  <sheetViews>
    <sheetView showGridLines="0" zoomScaleNormal="100" workbookViewId="0">
      <selection activeCell="F2" sqref="F2:G2"/>
    </sheetView>
  </sheetViews>
  <sheetFormatPr defaultColWidth="0" defaultRowHeight="14.5" zeroHeight="1" x14ac:dyDescent="0.35"/>
  <cols>
    <col min="1" max="1" width="5.7265625" customWidth="1"/>
    <col min="2" max="2" width="20.81640625" customWidth="1"/>
    <col min="3" max="3" width="17.453125" customWidth="1"/>
    <col min="4" max="4" width="26.453125" customWidth="1"/>
    <col min="5" max="5" width="19.90625" customWidth="1"/>
    <col min="6" max="6" width="12.26953125" customWidth="1"/>
    <col min="7" max="7" width="25.26953125" customWidth="1"/>
    <col min="8" max="8" width="16.6328125" customWidth="1"/>
    <col min="9" max="9" width="13.7265625" customWidth="1"/>
    <col min="10" max="10" width="14.7265625" customWidth="1"/>
    <col min="11" max="11" width="17.453125" customWidth="1"/>
    <col min="12" max="12" width="16.453125" customWidth="1"/>
    <col min="13" max="13" width="19" customWidth="1"/>
    <col min="14" max="14" width="18" customWidth="1"/>
    <col min="15" max="15" width="17.1796875" customWidth="1"/>
    <col min="16" max="17" width="20.26953125" customWidth="1"/>
    <col min="18" max="18" width="18.1796875" customWidth="1"/>
    <col min="19" max="19" width="19.26953125" customWidth="1"/>
    <col min="20" max="20" width="21.1796875" customWidth="1"/>
    <col min="21" max="21" width="18" customWidth="1"/>
    <col min="22" max="22" width="21" customWidth="1"/>
    <col min="23" max="23" width="25.54296875" customWidth="1"/>
    <col min="24" max="26" width="13.7265625" customWidth="1"/>
    <col min="27" max="27" width="20.54296875" customWidth="1"/>
    <col min="28" max="28" width="22.7265625" customWidth="1"/>
    <col min="29" max="29" width="18.453125" customWidth="1"/>
    <col min="30" max="30" width="26.54296875" customWidth="1"/>
    <col min="31" max="31" width="26.36328125" customWidth="1"/>
    <col min="32" max="35" width="8.81640625" customWidth="1"/>
    <col min="36" max="16384" width="8.81640625" hidden="1"/>
  </cols>
  <sheetData>
    <row r="1" spans="1:31" ht="15" thickBot="1" x14ac:dyDescent="0.4">
      <c r="A1" s="72"/>
      <c r="B1" s="72"/>
      <c r="C1" s="72"/>
      <c r="D1" s="72"/>
      <c r="E1" s="72"/>
      <c r="F1" s="72"/>
      <c r="G1" s="72"/>
    </row>
    <row r="2" spans="1:31" ht="23" customHeight="1" x14ac:dyDescent="0.35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31" ht="32" customHeight="1" x14ac:dyDescent="0.35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31" ht="30.5" customHeight="1" thickBot="1" x14ac:dyDescent="0.4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31" ht="20" customHeight="1" x14ac:dyDescent="0.35"/>
    <row r="6" spans="1:31" s="73" customFormat="1" ht="21" customHeight="1" x14ac:dyDescent="0.3">
      <c r="A6" s="72"/>
      <c r="B6" s="459" t="s">
        <v>457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</row>
    <row r="7" spans="1:31" x14ac:dyDescent="0.35"/>
    <row r="8" spans="1:31" x14ac:dyDescent="0.35">
      <c r="B8" s="100" t="s">
        <v>454</v>
      </c>
    </row>
    <row r="9" spans="1:31" ht="15" thickBot="1" x14ac:dyDescent="0.4"/>
    <row r="10" spans="1:31" s="77" customFormat="1" ht="51.5" customHeight="1" x14ac:dyDescent="0.3">
      <c r="B10" s="481" t="s">
        <v>224</v>
      </c>
      <c r="C10" s="557" t="s">
        <v>225</v>
      </c>
      <c r="D10" s="557" t="s">
        <v>209</v>
      </c>
      <c r="E10" s="557" t="s">
        <v>276</v>
      </c>
      <c r="F10" s="557" t="s">
        <v>277</v>
      </c>
      <c r="G10" s="557" t="s">
        <v>278</v>
      </c>
      <c r="H10" s="482" t="s">
        <v>455</v>
      </c>
      <c r="I10" s="319"/>
      <c r="J10" s="553" t="s">
        <v>429</v>
      </c>
      <c r="K10" s="554"/>
      <c r="L10" s="555"/>
    </row>
    <row r="11" spans="1:31" s="77" customFormat="1" ht="36.5" customHeight="1" x14ac:dyDescent="0.3">
      <c r="B11" s="483"/>
      <c r="C11" s="558"/>
      <c r="D11" s="558"/>
      <c r="E11" s="558"/>
      <c r="F11" s="558"/>
      <c r="G11" s="558"/>
      <c r="H11" s="484"/>
      <c r="I11" s="319"/>
      <c r="J11" s="331" t="s">
        <v>50</v>
      </c>
      <c r="K11" s="330" t="s">
        <v>51</v>
      </c>
      <c r="L11" s="332" t="s">
        <v>52</v>
      </c>
    </row>
    <row r="12" spans="1:31" s="108" customFormat="1" ht="30.75" customHeight="1" thickBot="1" x14ac:dyDescent="0.35">
      <c r="B12" s="280"/>
      <c r="C12" s="322"/>
      <c r="D12" s="322"/>
      <c r="E12" s="322"/>
      <c r="F12" s="322"/>
      <c r="G12" s="322"/>
      <c r="H12" s="281"/>
      <c r="I12" s="323"/>
      <c r="J12" s="283"/>
      <c r="K12" s="284"/>
      <c r="L12" s="5">
        <f>J12*7+K12</f>
        <v>0</v>
      </c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1" ht="17" customHeight="1" thickBot="1" x14ac:dyDescent="0.4"/>
    <row r="14" spans="1:31" ht="103.5" customHeight="1" thickBot="1" x14ac:dyDescent="0.4">
      <c r="A14" s="324"/>
      <c r="B14" s="274" t="s">
        <v>43</v>
      </c>
      <c r="C14" s="275" t="s">
        <v>44</v>
      </c>
      <c r="D14" s="275" t="s">
        <v>56</v>
      </c>
      <c r="E14" s="275" t="s">
        <v>92</v>
      </c>
      <c r="F14" s="275" t="s">
        <v>93</v>
      </c>
      <c r="G14" s="275" t="s">
        <v>428</v>
      </c>
      <c r="H14" s="276" t="s">
        <v>380</v>
      </c>
      <c r="I14" s="559" t="s">
        <v>292</v>
      </c>
      <c r="J14" s="559"/>
      <c r="K14" s="559"/>
      <c r="L14" s="276" t="s">
        <v>293</v>
      </c>
      <c r="M14" s="275" t="s">
        <v>309</v>
      </c>
      <c r="N14" s="275" t="s">
        <v>310</v>
      </c>
      <c r="O14" s="276" t="s">
        <v>211</v>
      </c>
      <c r="P14" s="276" t="s">
        <v>212</v>
      </c>
      <c r="Q14" s="276" t="s">
        <v>213</v>
      </c>
      <c r="R14" s="276" t="s">
        <v>227</v>
      </c>
      <c r="S14" s="276" t="s">
        <v>228</v>
      </c>
      <c r="T14" s="276" t="s">
        <v>229</v>
      </c>
      <c r="U14" s="276" t="s">
        <v>360</v>
      </c>
      <c r="V14" s="276" t="s">
        <v>364</v>
      </c>
      <c r="W14" s="276" t="s">
        <v>421</v>
      </c>
      <c r="X14" s="276" t="s">
        <v>230</v>
      </c>
      <c r="Y14" s="276" t="s">
        <v>231</v>
      </c>
      <c r="Z14" s="276" t="s">
        <v>460</v>
      </c>
      <c r="AA14" s="276" t="s">
        <v>461</v>
      </c>
      <c r="AB14" s="276" t="s">
        <v>312</v>
      </c>
      <c r="AC14" s="276" t="s">
        <v>371</v>
      </c>
      <c r="AD14" s="276" t="s">
        <v>456</v>
      </c>
      <c r="AE14" s="277" t="s">
        <v>57</v>
      </c>
    </row>
    <row r="15" spans="1:31" s="4" customFormat="1" x14ac:dyDescent="0.35">
      <c r="B15" s="143"/>
      <c r="C15" s="144"/>
      <c r="D15" s="145"/>
      <c r="E15" s="145"/>
      <c r="F15" s="96"/>
      <c r="G15" s="146"/>
      <c r="H15" s="146"/>
      <c r="I15" s="560"/>
      <c r="J15" s="561"/>
      <c r="K15" s="562"/>
      <c r="L15" s="146"/>
      <c r="M15" s="148"/>
      <c r="N15" s="148"/>
      <c r="O15" s="325"/>
      <c r="P15" s="325"/>
      <c r="Q15" s="146"/>
      <c r="R15" s="150"/>
      <c r="S15" s="150"/>
      <c r="T15" s="325"/>
      <c r="U15" s="146"/>
      <c r="V15" s="146"/>
      <c r="W15" s="325"/>
      <c r="X15" s="325"/>
      <c r="Y15" s="325"/>
      <c r="Z15" s="325"/>
      <c r="AA15" s="325"/>
      <c r="AB15" s="390"/>
      <c r="AC15" s="392"/>
      <c r="AD15" s="150"/>
      <c r="AE15" s="262"/>
    </row>
    <row r="16" spans="1:31" s="4" customFormat="1" x14ac:dyDescent="0.35">
      <c r="B16" s="152"/>
      <c r="C16" s="87"/>
      <c r="D16" s="88"/>
      <c r="E16" s="88"/>
      <c r="F16" s="96"/>
      <c r="G16" s="89"/>
      <c r="H16" s="89"/>
      <c r="I16" s="550"/>
      <c r="J16" s="551"/>
      <c r="K16" s="552"/>
      <c r="L16" s="89"/>
      <c r="M16" s="154"/>
      <c r="N16" s="154"/>
      <c r="O16" s="326"/>
      <c r="P16" s="326"/>
      <c r="Q16" s="89"/>
      <c r="R16" s="86"/>
      <c r="S16" s="86"/>
      <c r="T16" s="326"/>
      <c r="U16" s="146"/>
      <c r="V16" s="89"/>
      <c r="W16" s="326"/>
      <c r="X16" s="326"/>
      <c r="Y16" s="326"/>
      <c r="Z16" s="326"/>
      <c r="AA16" s="326"/>
      <c r="AB16" s="391"/>
      <c r="AC16" s="393"/>
      <c r="AD16" s="150"/>
      <c r="AE16" s="262"/>
    </row>
    <row r="17" spans="2:31" s="4" customFormat="1" x14ac:dyDescent="0.35">
      <c r="B17" s="152"/>
      <c r="C17" s="87"/>
      <c r="D17" s="88"/>
      <c r="E17" s="88"/>
      <c r="F17" s="96"/>
      <c r="G17" s="89"/>
      <c r="H17" s="89"/>
      <c r="I17" s="550"/>
      <c r="J17" s="551"/>
      <c r="K17" s="552"/>
      <c r="L17" s="89"/>
      <c r="M17" s="154"/>
      <c r="N17" s="154"/>
      <c r="O17" s="326"/>
      <c r="P17" s="326"/>
      <c r="Q17" s="89"/>
      <c r="R17" s="86"/>
      <c r="S17" s="86"/>
      <c r="T17" s="326"/>
      <c r="U17" s="146"/>
      <c r="V17" s="146"/>
      <c r="W17" s="326"/>
      <c r="X17" s="326"/>
      <c r="Y17" s="326"/>
      <c r="Z17" s="326"/>
      <c r="AA17" s="326"/>
      <c r="AB17" s="326"/>
      <c r="AC17" s="393"/>
      <c r="AD17" s="150"/>
      <c r="AE17" s="262"/>
    </row>
    <row r="18" spans="2:31" s="4" customFormat="1" x14ac:dyDescent="0.35">
      <c r="B18" s="152"/>
      <c r="C18" s="87"/>
      <c r="D18" s="88"/>
      <c r="E18" s="88"/>
      <c r="F18" s="96"/>
      <c r="G18" s="89"/>
      <c r="H18" s="89"/>
      <c r="I18" s="550"/>
      <c r="J18" s="551"/>
      <c r="K18" s="552"/>
      <c r="L18" s="89"/>
      <c r="M18" s="154"/>
      <c r="N18" s="154"/>
      <c r="O18" s="326"/>
      <c r="P18" s="326"/>
      <c r="Q18" s="89"/>
      <c r="R18" s="86"/>
      <c r="S18" s="86"/>
      <c r="T18" s="326"/>
      <c r="U18" s="146"/>
      <c r="V18" s="146"/>
      <c r="W18" s="326"/>
      <c r="X18" s="326"/>
      <c r="Y18" s="326"/>
      <c r="Z18" s="326"/>
      <c r="AA18" s="326"/>
      <c r="AB18" s="326"/>
      <c r="AC18" s="393"/>
      <c r="AD18" s="150"/>
      <c r="AE18" s="262"/>
    </row>
    <row r="19" spans="2:31" s="4" customFormat="1" x14ac:dyDescent="0.35">
      <c r="B19" s="152"/>
      <c r="C19" s="87"/>
      <c r="D19" s="88"/>
      <c r="E19" s="88"/>
      <c r="F19" s="96"/>
      <c r="G19" s="89"/>
      <c r="H19" s="89"/>
      <c r="I19" s="550"/>
      <c r="J19" s="551"/>
      <c r="K19" s="552"/>
      <c r="L19" s="89"/>
      <c r="M19" s="154"/>
      <c r="N19" s="154"/>
      <c r="O19" s="326"/>
      <c r="P19" s="326"/>
      <c r="Q19" s="89"/>
      <c r="R19" s="86"/>
      <c r="S19" s="86"/>
      <c r="T19" s="326"/>
      <c r="U19" s="146"/>
      <c r="V19" s="146"/>
      <c r="W19" s="326"/>
      <c r="X19" s="326"/>
      <c r="Y19" s="326"/>
      <c r="Z19" s="326"/>
      <c r="AA19" s="326"/>
      <c r="AB19" s="326"/>
      <c r="AC19" s="393"/>
      <c r="AD19" s="150"/>
      <c r="AE19" s="262"/>
    </row>
    <row r="20" spans="2:31" s="4" customFormat="1" x14ac:dyDescent="0.35">
      <c r="B20" s="152"/>
      <c r="C20" s="87"/>
      <c r="D20" s="88"/>
      <c r="E20" s="88"/>
      <c r="F20" s="96"/>
      <c r="G20" s="89"/>
      <c r="H20" s="89"/>
      <c r="I20" s="550"/>
      <c r="J20" s="551"/>
      <c r="K20" s="552"/>
      <c r="L20" s="89"/>
      <c r="M20" s="154"/>
      <c r="N20" s="154"/>
      <c r="O20" s="326"/>
      <c r="P20" s="326"/>
      <c r="Q20" s="89"/>
      <c r="R20" s="86"/>
      <c r="S20" s="86"/>
      <c r="T20" s="326"/>
      <c r="U20" s="146"/>
      <c r="V20" s="146"/>
      <c r="W20" s="326"/>
      <c r="X20" s="326"/>
      <c r="Y20" s="326"/>
      <c r="Z20" s="326"/>
      <c r="AA20" s="326"/>
      <c r="AB20" s="326"/>
      <c r="AC20" s="393"/>
      <c r="AD20" s="150"/>
      <c r="AE20" s="262"/>
    </row>
    <row r="21" spans="2:31" s="4" customFormat="1" x14ac:dyDescent="0.35">
      <c r="B21" s="152"/>
      <c r="C21" s="87"/>
      <c r="D21" s="88"/>
      <c r="E21" s="88"/>
      <c r="F21" s="96"/>
      <c r="G21" s="89"/>
      <c r="H21" s="89"/>
      <c r="I21" s="550"/>
      <c r="J21" s="551"/>
      <c r="K21" s="552"/>
      <c r="L21" s="89"/>
      <c r="M21" s="154"/>
      <c r="N21" s="154"/>
      <c r="O21" s="326"/>
      <c r="P21" s="326"/>
      <c r="Q21" s="89"/>
      <c r="R21" s="86"/>
      <c r="S21" s="86"/>
      <c r="T21" s="326"/>
      <c r="U21" s="146"/>
      <c r="V21" s="146"/>
      <c r="W21" s="326"/>
      <c r="X21" s="326"/>
      <c r="Y21" s="326"/>
      <c r="Z21" s="326"/>
      <c r="AA21" s="326"/>
      <c r="AB21" s="326"/>
      <c r="AC21" s="393"/>
      <c r="AD21" s="150"/>
      <c r="AE21" s="262"/>
    </row>
    <row r="22" spans="2:31" s="4" customFormat="1" x14ac:dyDescent="0.35">
      <c r="B22" s="152"/>
      <c r="C22" s="87"/>
      <c r="D22" s="88"/>
      <c r="E22" s="88"/>
      <c r="F22" s="96"/>
      <c r="G22" s="89"/>
      <c r="H22" s="89"/>
      <c r="I22" s="550"/>
      <c r="J22" s="551"/>
      <c r="K22" s="552"/>
      <c r="L22" s="89"/>
      <c r="M22" s="154"/>
      <c r="N22" s="154"/>
      <c r="O22" s="326"/>
      <c r="P22" s="326"/>
      <c r="Q22" s="89"/>
      <c r="R22" s="86"/>
      <c r="S22" s="86"/>
      <c r="T22" s="326"/>
      <c r="U22" s="146"/>
      <c r="V22" s="146"/>
      <c r="W22" s="326"/>
      <c r="X22" s="326"/>
      <c r="Y22" s="326"/>
      <c r="Z22" s="326"/>
      <c r="AA22" s="326"/>
      <c r="AB22" s="326"/>
      <c r="AC22" s="393"/>
      <c r="AD22" s="150"/>
      <c r="AE22" s="262"/>
    </row>
    <row r="23" spans="2:31" s="4" customFormat="1" x14ac:dyDescent="0.35">
      <c r="B23" s="152"/>
      <c r="C23" s="87"/>
      <c r="D23" s="88"/>
      <c r="E23" s="88"/>
      <c r="F23" s="96"/>
      <c r="G23" s="89"/>
      <c r="H23" s="89"/>
      <c r="I23" s="550"/>
      <c r="J23" s="551"/>
      <c r="K23" s="552"/>
      <c r="L23" s="89"/>
      <c r="M23" s="154"/>
      <c r="N23" s="154"/>
      <c r="O23" s="326"/>
      <c r="P23" s="326"/>
      <c r="Q23" s="89"/>
      <c r="R23" s="86"/>
      <c r="S23" s="86"/>
      <c r="T23" s="326"/>
      <c r="U23" s="146"/>
      <c r="V23" s="146"/>
      <c r="W23" s="326"/>
      <c r="X23" s="326"/>
      <c r="Y23" s="326"/>
      <c r="Z23" s="326"/>
      <c r="AA23" s="326"/>
      <c r="AB23" s="326"/>
      <c r="AC23" s="393"/>
      <c r="AD23" s="150"/>
      <c r="AE23" s="262"/>
    </row>
    <row r="24" spans="2:31" s="4" customFormat="1" x14ac:dyDescent="0.35">
      <c r="B24" s="152"/>
      <c r="C24" s="87"/>
      <c r="D24" s="88"/>
      <c r="E24" s="88"/>
      <c r="F24" s="96"/>
      <c r="G24" s="89"/>
      <c r="H24" s="89"/>
      <c r="I24" s="550"/>
      <c r="J24" s="551"/>
      <c r="K24" s="552"/>
      <c r="L24" s="89"/>
      <c r="M24" s="154"/>
      <c r="N24" s="154"/>
      <c r="O24" s="326"/>
      <c r="P24" s="326"/>
      <c r="Q24" s="89"/>
      <c r="R24" s="86"/>
      <c r="S24" s="86"/>
      <c r="T24" s="326"/>
      <c r="U24" s="146"/>
      <c r="V24" s="146"/>
      <c r="W24" s="326"/>
      <c r="X24" s="326"/>
      <c r="Y24" s="326"/>
      <c r="Z24" s="326"/>
      <c r="AA24" s="326"/>
      <c r="AB24" s="326"/>
      <c r="AC24" s="393"/>
      <c r="AD24" s="150"/>
      <c r="AE24" s="262"/>
    </row>
    <row r="25" spans="2:31" s="4" customFormat="1" x14ac:dyDescent="0.35">
      <c r="B25" s="152"/>
      <c r="C25" s="86"/>
      <c r="D25" s="88"/>
      <c r="E25" s="88"/>
      <c r="F25" s="96"/>
      <c r="G25" s="89"/>
      <c r="H25" s="89"/>
      <c r="I25" s="550"/>
      <c r="J25" s="551"/>
      <c r="K25" s="552"/>
      <c r="L25" s="89"/>
      <c r="M25" s="154"/>
      <c r="N25" s="154"/>
      <c r="O25" s="326"/>
      <c r="P25" s="326"/>
      <c r="Q25" s="89"/>
      <c r="R25" s="86"/>
      <c r="S25" s="86"/>
      <c r="T25" s="326"/>
      <c r="U25" s="146"/>
      <c r="V25" s="146"/>
      <c r="W25" s="326"/>
      <c r="X25" s="326"/>
      <c r="Y25" s="326"/>
      <c r="Z25" s="326"/>
      <c r="AA25" s="326"/>
      <c r="AB25" s="326"/>
      <c r="AC25" s="393"/>
      <c r="AD25" s="150"/>
      <c r="AE25" s="262"/>
    </row>
    <row r="26" spans="2:31" s="4" customFormat="1" x14ac:dyDescent="0.35">
      <c r="B26" s="152"/>
      <c r="C26" s="87"/>
      <c r="D26" s="88"/>
      <c r="E26" s="88"/>
      <c r="F26" s="96"/>
      <c r="G26" s="89"/>
      <c r="H26" s="89"/>
      <c r="I26" s="550"/>
      <c r="J26" s="551"/>
      <c r="K26" s="552"/>
      <c r="L26" s="89"/>
      <c r="M26" s="154"/>
      <c r="N26" s="154"/>
      <c r="O26" s="326"/>
      <c r="P26" s="326"/>
      <c r="Q26" s="89"/>
      <c r="R26" s="86"/>
      <c r="S26" s="86"/>
      <c r="T26" s="326"/>
      <c r="U26" s="146"/>
      <c r="V26" s="146"/>
      <c r="W26" s="326"/>
      <c r="X26" s="326"/>
      <c r="Y26" s="326"/>
      <c r="Z26" s="326"/>
      <c r="AA26" s="326"/>
      <c r="AB26" s="326"/>
      <c r="AC26" s="393"/>
      <c r="AD26" s="150"/>
      <c r="AE26" s="262"/>
    </row>
    <row r="27" spans="2:31" s="4" customFormat="1" x14ac:dyDescent="0.35">
      <c r="B27" s="152"/>
      <c r="C27" s="87"/>
      <c r="D27" s="88"/>
      <c r="E27" s="88"/>
      <c r="F27" s="96"/>
      <c r="G27" s="89"/>
      <c r="H27" s="89"/>
      <c r="I27" s="550"/>
      <c r="J27" s="551"/>
      <c r="K27" s="552"/>
      <c r="L27" s="89"/>
      <c r="M27" s="154"/>
      <c r="N27" s="154"/>
      <c r="O27" s="326"/>
      <c r="P27" s="326"/>
      <c r="Q27" s="89"/>
      <c r="R27" s="86"/>
      <c r="S27" s="86"/>
      <c r="T27" s="326"/>
      <c r="U27" s="146"/>
      <c r="V27" s="146"/>
      <c r="W27" s="326"/>
      <c r="X27" s="326"/>
      <c r="Y27" s="326"/>
      <c r="Z27" s="326"/>
      <c r="AA27" s="326"/>
      <c r="AB27" s="326"/>
      <c r="AC27" s="393"/>
      <c r="AD27" s="150"/>
      <c r="AE27" s="262"/>
    </row>
    <row r="28" spans="2:31" s="4" customFormat="1" x14ac:dyDescent="0.35">
      <c r="B28" s="152"/>
      <c r="C28" s="87"/>
      <c r="D28" s="88"/>
      <c r="E28" s="88"/>
      <c r="F28" s="96"/>
      <c r="G28" s="89"/>
      <c r="H28" s="89"/>
      <c r="I28" s="550"/>
      <c r="J28" s="551"/>
      <c r="K28" s="552"/>
      <c r="L28" s="89"/>
      <c r="M28" s="154"/>
      <c r="N28" s="154"/>
      <c r="O28" s="326"/>
      <c r="P28" s="326"/>
      <c r="Q28" s="89"/>
      <c r="R28" s="86"/>
      <c r="S28" s="86"/>
      <c r="T28" s="326"/>
      <c r="U28" s="146"/>
      <c r="V28" s="146"/>
      <c r="W28" s="326"/>
      <c r="X28" s="326"/>
      <c r="Y28" s="326"/>
      <c r="Z28" s="326"/>
      <c r="AA28" s="326"/>
      <c r="AB28" s="326"/>
      <c r="AC28" s="393"/>
      <c r="AD28" s="150"/>
      <c r="AE28" s="262"/>
    </row>
    <row r="29" spans="2:31" s="4" customFormat="1" hidden="1" x14ac:dyDescent="0.35">
      <c r="B29" s="152"/>
      <c r="C29" s="87"/>
      <c r="D29" s="88"/>
      <c r="E29" s="88"/>
      <c r="F29" s="96"/>
      <c r="G29" s="89"/>
      <c r="H29" s="89"/>
      <c r="I29" s="549"/>
      <c r="J29" s="549"/>
      <c r="K29" s="549"/>
      <c r="L29" s="89"/>
      <c r="M29" s="154"/>
      <c r="N29" s="154"/>
      <c r="O29" s="326"/>
      <c r="P29" s="326"/>
      <c r="Q29" s="89"/>
      <c r="R29" s="86"/>
      <c r="S29" s="86"/>
      <c r="T29" s="326"/>
      <c r="U29" s="146"/>
      <c r="V29" s="146"/>
      <c r="W29" s="326"/>
      <c r="X29" s="326"/>
      <c r="Y29" s="326"/>
      <c r="Z29" s="326"/>
      <c r="AA29" s="326"/>
      <c r="AB29" s="326"/>
      <c r="AC29" s="393"/>
      <c r="AD29" s="150"/>
      <c r="AE29" s="262"/>
    </row>
    <row r="30" spans="2:31" s="4" customFormat="1" x14ac:dyDescent="0.35">
      <c r="B30" s="152"/>
      <c r="C30" s="87"/>
      <c r="D30" s="88"/>
      <c r="E30" s="88"/>
      <c r="F30" s="96"/>
      <c r="G30" s="89"/>
      <c r="H30" s="89"/>
      <c r="I30" s="549"/>
      <c r="J30" s="549"/>
      <c r="K30" s="549"/>
      <c r="L30" s="89"/>
      <c r="M30" s="154"/>
      <c r="N30" s="154"/>
      <c r="O30" s="326"/>
      <c r="P30" s="326"/>
      <c r="Q30" s="89"/>
      <c r="R30" s="86"/>
      <c r="S30" s="86"/>
      <c r="T30" s="326"/>
      <c r="U30" s="146"/>
      <c r="V30" s="146"/>
      <c r="W30" s="326"/>
      <c r="X30" s="326"/>
      <c r="Y30" s="326"/>
      <c r="Z30" s="326"/>
      <c r="AA30" s="326"/>
      <c r="AB30" s="326"/>
      <c r="AC30" s="393"/>
      <c r="AD30" s="150"/>
      <c r="AE30" s="262"/>
    </row>
    <row r="31" spans="2:31" s="4" customFormat="1" x14ac:dyDescent="0.35">
      <c r="B31" s="152"/>
      <c r="C31" s="87"/>
      <c r="D31" s="88"/>
      <c r="E31" s="88"/>
      <c r="F31" s="96"/>
      <c r="G31" s="89"/>
      <c r="H31" s="89"/>
      <c r="I31" s="549"/>
      <c r="J31" s="549"/>
      <c r="K31" s="549"/>
      <c r="L31" s="89"/>
      <c r="M31" s="154"/>
      <c r="N31" s="154"/>
      <c r="O31" s="326"/>
      <c r="P31" s="326"/>
      <c r="Q31" s="89"/>
      <c r="R31" s="86"/>
      <c r="S31" s="86"/>
      <c r="T31" s="326"/>
      <c r="U31" s="146"/>
      <c r="V31" s="146"/>
      <c r="W31" s="326"/>
      <c r="X31" s="326"/>
      <c r="Y31" s="326"/>
      <c r="Z31" s="326"/>
      <c r="AA31" s="326"/>
      <c r="AB31" s="326"/>
      <c r="AC31" s="393"/>
      <c r="AD31" s="150"/>
      <c r="AE31" s="262"/>
    </row>
    <row r="32" spans="2:31" s="4" customFormat="1" x14ac:dyDescent="0.35">
      <c r="B32" s="152"/>
      <c r="C32" s="86"/>
      <c r="D32" s="88"/>
      <c r="E32" s="88"/>
      <c r="F32" s="96"/>
      <c r="G32" s="89"/>
      <c r="H32" s="89"/>
      <c r="I32" s="549"/>
      <c r="J32" s="549"/>
      <c r="K32" s="549"/>
      <c r="L32" s="89"/>
      <c r="M32" s="154"/>
      <c r="N32" s="154"/>
      <c r="O32" s="326"/>
      <c r="P32" s="326"/>
      <c r="Q32" s="89"/>
      <c r="R32" s="86"/>
      <c r="S32" s="86"/>
      <c r="T32" s="326"/>
      <c r="U32" s="146"/>
      <c r="V32" s="146"/>
      <c r="W32" s="326"/>
      <c r="X32" s="326"/>
      <c r="Y32" s="326"/>
      <c r="Z32" s="326"/>
      <c r="AA32" s="326"/>
      <c r="AB32" s="326"/>
      <c r="AC32" s="393"/>
      <c r="AD32" s="150"/>
      <c r="AE32" s="262"/>
    </row>
    <row r="33" spans="2:31" s="4" customFormat="1" x14ac:dyDescent="0.35">
      <c r="B33" s="152"/>
      <c r="C33" s="87"/>
      <c r="D33" s="88"/>
      <c r="E33" s="88"/>
      <c r="F33" s="96"/>
      <c r="G33" s="89"/>
      <c r="H33" s="89"/>
      <c r="I33" s="549"/>
      <c r="J33" s="549"/>
      <c r="K33" s="549"/>
      <c r="L33" s="89"/>
      <c r="M33" s="154"/>
      <c r="N33" s="154"/>
      <c r="O33" s="326"/>
      <c r="P33" s="326"/>
      <c r="Q33" s="89"/>
      <c r="R33" s="86"/>
      <c r="S33" s="86"/>
      <c r="T33" s="326"/>
      <c r="U33" s="146"/>
      <c r="V33" s="146"/>
      <c r="W33" s="326"/>
      <c r="X33" s="326"/>
      <c r="Y33" s="326"/>
      <c r="Z33" s="326"/>
      <c r="AA33" s="326"/>
      <c r="AB33" s="326"/>
      <c r="AC33" s="393"/>
      <c r="AD33" s="150"/>
      <c r="AE33" s="262"/>
    </row>
    <row r="34" spans="2:31" s="4" customFormat="1" x14ac:dyDescent="0.35">
      <c r="B34" s="152"/>
      <c r="C34" s="87"/>
      <c r="D34" s="88"/>
      <c r="E34" s="88"/>
      <c r="F34" s="96"/>
      <c r="G34" s="89"/>
      <c r="H34" s="89"/>
      <c r="I34" s="549"/>
      <c r="J34" s="549"/>
      <c r="K34" s="549"/>
      <c r="L34" s="89"/>
      <c r="M34" s="154"/>
      <c r="N34" s="154"/>
      <c r="O34" s="326"/>
      <c r="P34" s="326"/>
      <c r="Q34" s="89"/>
      <c r="R34" s="86"/>
      <c r="S34" s="86"/>
      <c r="T34" s="326"/>
      <c r="U34" s="146"/>
      <c r="V34" s="146"/>
      <c r="W34" s="326"/>
      <c r="X34" s="326"/>
      <c r="Y34" s="326"/>
      <c r="Z34" s="326"/>
      <c r="AA34" s="326"/>
      <c r="AB34" s="326"/>
      <c r="AC34" s="393"/>
      <c r="AD34" s="150"/>
      <c r="AE34" s="262"/>
    </row>
    <row r="35" spans="2:31" s="4" customFormat="1" x14ac:dyDescent="0.35">
      <c r="B35" s="152"/>
      <c r="C35" s="87"/>
      <c r="D35" s="88"/>
      <c r="E35" s="88"/>
      <c r="F35" s="96"/>
      <c r="G35" s="89"/>
      <c r="H35" s="89"/>
      <c r="I35" s="549"/>
      <c r="J35" s="549"/>
      <c r="K35" s="549"/>
      <c r="L35" s="89"/>
      <c r="M35" s="154"/>
      <c r="N35" s="154"/>
      <c r="O35" s="326"/>
      <c r="P35" s="326"/>
      <c r="Q35" s="89"/>
      <c r="R35" s="86"/>
      <c r="S35" s="86"/>
      <c r="T35" s="326"/>
      <c r="U35" s="146"/>
      <c r="V35" s="146"/>
      <c r="W35" s="326"/>
      <c r="X35" s="326"/>
      <c r="Y35" s="326"/>
      <c r="Z35" s="326"/>
      <c r="AA35" s="326"/>
      <c r="AB35" s="326"/>
      <c r="AC35" s="393"/>
      <c r="AD35" s="150"/>
      <c r="AE35" s="262"/>
    </row>
    <row r="36" spans="2:31" s="4" customFormat="1" x14ac:dyDescent="0.35">
      <c r="B36" s="152"/>
      <c r="C36" s="87"/>
      <c r="D36" s="88"/>
      <c r="E36" s="88"/>
      <c r="F36" s="96"/>
      <c r="G36" s="89"/>
      <c r="H36" s="89"/>
      <c r="I36" s="549"/>
      <c r="J36" s="549"/>
      <c r="K36" s="549"/>
      <c r="L36" s="89"/>
      <c r="M36" s="154"/>
      <c r="N36" s="154"/>
      <c r="O36" s="326"/>
      <c r="P36" s="326"/>
      <c r="Q36" s="89"/>
      <c r="R36" s="86"/>
      <c r="S36" s="86"/>
      <c r="T36" s="326"/>
      <c r="U36" s="146"/>
      <c r="V36" s="146"/>
      <c r="W36" s="326"/>
      <c r="X36" s="326"/>
      <c r="Y36" s="326"/>
      <c r="Z36" s="326"/>
      <c r="AA36" s="326"/>
      <c r="AB36" s="326"/>
      <c r="AC36" s="393"/>
      <c r="AD36" s="150"/>
      <c r="AE36" s="262"/>
    </row>
    <row r="37" spans="2:31" s="4" customFormat="1" x14ac:dyDescent="0.35">
      <c r="B37" s="152"/>
      <c r="C37" s="87"/>
      <c r="D37" s="88"/>
      <c r="E37" s="88"/>
      <c r="F37" s="96"/>
      <c r="G37" s="89"/>
      <c r="H37" s="89"/>
      <c r="I37" s="549"/>
      <c r="J37" s="549"/>
      <c r="K37" s="549"/>
      <c r="L37" s="89"/>
      <c r="M37" s="154"/>
      <c r="N37" s="154"/>
      <c r="O37" s="326"/>
      <c r="P37" s="326"/>
      <c r="Q37" s="89"/>
      <c r="R37" s="86"/>
      <c r="S37" s="86"/>
      <c r="T37" s="326"/>
      <c r="U37" s="146"/>
      <c r="V37" s="146"/>
      <c r="W37" s="326"/>
      <c r="X37" s="326"/>
      <c r="Y37" s="326"/>
      <c r="Z37" s="326"/>
      <c r="AA37" s="326"/>
      <c r="AB37" s="326"/>
      <c r="AC37" s="393"/>
      <c r="AD37" s="150"/>
      <c r="AE37" s="262"/>
    </row>
    <row r="38" spans="2:31" s="4" customFormat="1" x14ac:dyDescent="0.35">
      <c r="B38" s="152"/>
      <c r="C38" s="87"/>
      <c r="D38" s="88"/>
      <c r="E38" s="88"/>
      <c r="F38" s="96"/>
      <c r="G38" s="89"/>
      <c r="H38" s="89"/>
      <c r="I38" s="549"/>
      <c r="J38" s="549"/>
      <c r="K38" s="549"/>
      <c r="L38" s="89"/>
      <c r="M38" s="154"/>
      <c r="N38" s="154"/>
      <c r="O38" s="326"/>
      <c r="P38" s="326"/>
      <c r="Q38" s="89"/>
      <c r="R38" s="86"/>
      <c r="S38" s="86"/>
      <c r="T38" s="326"/>
      <c r="U38" s="146"/>
      <c r="V38" s="146"/>
      <c r="W38" s="326"/>
      <c r="X38" s="326"/>
      <c r="Y38" s="326"/>
      <c r="Z38" s="326"/>
      <c r="AA38" s="326"/>
      <c r="AB38" s="326"/>
      <c r="AC38" s="393"/>
      <c r="AD38" s="150"/>
      <c r="AE38" s="262"/>
    </row>
    <row r="39" spans="2:31" s="4" customFormat="1" x14ac:dyDescent="0.35">
      <c r="B39" s="152"/>
      <c r="C39" s="87"/>
      <c r="D39" s="88"/>
      <c r="E39" s="88"/>
      <c r="F39" s="96"/>
      <c r="G39" s="89"/>
      <c r="H39" s="89"/>
      <c r="I39" s="549"/>
      <c r="J39" s="549"/>
      <c r="K39" s="549"/>
      <c r="L39" s="89"/>
      <c r="M39" s="154"/>
      <c r="N39" s="154"/>
      <c r="O39" s="326"/>
      <c r="P39" s="326"/>
      <c r="Q39" s="89"/>
      <c r="R39" s="86"/>
      <c r="S39" s="86"/>
      <c r="T39" s="326"/>
      <c r="U39" s="146"/>
      <c r="V39" s="146"/>
      <c r="W39" s="326"/>
      <c r="X39" s="326"/>
      <c r="Y39" s="326"/>
      <c r="Z39" s="326"/>
      <c r="AA39" s="326"/>
      <c r="AB39" s="326"/>
      <c r="AC39" s="393"/>
      <c r="AD39" s="150"/>
      <c r="AE39" s="262"/>
    </row>
    <row r="40" spans="2:31" s="4" customFormat="1" x14ac:dyDescent="0.35">
      <c r="B40" s="152"/>
      <c r="C40" s="87"/>
      <c r="D40" s="88"/>
      <c r="E40" s="88"/>
      <c r="F40" s="96"/>
      <c r="G40" s="89"/>
      <c r="H40" s="89"/>
      <c r="I40" s="549"/>
      <c r="J40" s="549"/>
      <c r="K40" s="549"/>
      <c r="L40" s="89"/>
      <c r="M40" s="154"/>
      <c r="N40" s="154"/>
      <c r="O40" s="326"/>
      <c r="P40" s="326"/>
      <c r="Q40" s="89"/>
      <c r="R40" s="86"/>
      <c r="S40" s="86"/>
      <c r="T40" s="326"/>
      <c r="U40" s="146"/>
      <c r="V40" s="146"/>
      <c r="W40" s="326"/>
      <c r="X40" s="326"/>
      <c r="Y40" s="326"/>
      <c r="Z40" s="326"/>
      <c r="AA40" s="326"/>
      <c r="AB40" s="326"/>
      <c r="AC40" s="393"/>
      <c r="AD40" s="150"/>
      <c r="AE40" s="262"/>
    </row>
    <row r="41" spans="2:31" s="4" customFormat="1" x14ac:dyDescent="0.35">
      <c r="B41" s="152"/>
      <c r="C41" s="86"/>
      <c r="D41" s="88"/>
      <c r="E41" s="88"/>
      <c r="F41" s="96"/>
      <c r="G41" s="89"/>
      <c r="H41" s="89"/>
      <c r="I41" s="549"/>
      <c r="J41" s="549"/>
      <c r="K41" s="549"/>
      <c r="L41" s="89"/>
      <c r="M41" s="154"/>
      <c r="N41" s="154"/>
      <c r="O41" s="326"/>
      <c r="P41" s="326"/>
      <c r="Q41" s="89"/>
      <c r="R41" s="86"/>
      <c r="S41" s="86"/>
      <c r="T41" s="326"/>
      <c r="U41" s="146"/>
      <c r="V41" s="146"/>
      <c r="W41" s="326"/>
      <c r="X41" s="326"/>
      <c r="Y41" s="326"/>
      <c r="Z41" s="326"/>
      <c r="AA41" s="326"/>
      <c r="AB41" s="326"/>
      <c r="AC41" s="393"/>
      <c r="AD41" s="150"/>
      <c r="AE41" s="262"/>
    </row>
    <row r="42" spans="2:31" s="4" customFormat="1" x14ac:dyDescent="0.35">
      <c r="B42" s="152"/>
      <c r="C42" s="87"/>
      <c r="D42" s="88"/>
      <c r="E42" s="88"/>
      <c r="F42" s="96"/>
      <c r="G42" s="89"/>
      <c r="H42" s="89"/>
      <c r="I42" s="549"/>
      <c r="J42" s="549"/>
      <c r="K42" s="549"/>
      <c r="L42" s="89"/>
      <c r="M42" s="154"/>
      <c r="N42" s="154"/>
      <c r="O42" s="326"/>
      <c r="P42" s="326"/>
      <c r="Q42" s="89"/>
      <c r="R42" s="86"/>
      <c r="S42" s="86"/>
      <c r="T42" s="326"/>
      <c r="U42" s="146"/>
      <c r="V42" s="146"/>
      <c r="W42" s="326"/>
      <c r="X42" s="326"/>
      <c r="Y42" s="326"/>
      <c r="Z42" s="326"/>
      <c r="AA42" s="326"/>
      <c r="AB42" s="326"/>
      <c r="AC42" s="393"/>
      <c r="AD42" s="150"/>
      <c r="AE42" s="262"/>
    </row>
    <row r="43" spans="2:31" s="4" customFormat="1" x14ac:dyDescent="0.35">
      <c r="B43" s="152"/>
      <c r="C43" s="87"/>
      <c r="D43" s="88"/>
      <c r="E43" s="88"/>
      <c r="F43" s="96"/>
      <c r="G43" s="89"/>
      <c r="H43" s="89"/>
      <c r="I43" s="549"/>
      <c r="J43" s="549"/>
      <c r="K43" s="549"/>
      <c r="L43" s="89"/>
      <c r="M43" s="154"/>
      <c r="N43" s="154"/>
      <c r="O43" s="326"/>
      <c r="P43" s="326"/>
      <c r="Q43" s="89"/>
      <c r="R43" s="86"/>
      <c r="S43" s="86"/>
      <c r="T43" s="326"/>
      <c r="U43" s="146"/>
      <c r="V43" s="146"/>
      <c r="W43" s="326"/>
      <c r="X43" s="326"/>
      <c r="Y43" s="326"/>
      <c r="Z43" s="326"/>
      <c r="AA43" s="326"/>
      <c r="AB43" s="326"/>
      <c r="AC43" s="393"/>
      <c r="AD43" s="150"/>
      <c r="AE43" s="262"/>
    </row>
    <row r="44" spans="2:31" s="4" customFormat="1" x14ac:dyDescent="0.35">
      <c r="B44" s="152"/>
      <c r="C44" s="87"/>
      <c r="D44" s="88"/>
      <c r="E44" s="88"/>
      <c r="F44" s="96"/>
      <c r="G44" s="89"/>
      <c r="H44" s="89"/>
      <c r="I44" s="549"/>
      <c r="J44" s="549"/>
      <c r="K44" s="549"/>
      <c r="L44" s="89"/>
      <c r="M44" s="154"/>
      <c r="N44" s="154"/>
      <c r="O44" s="326"/>
      <c r="P44" s="326"/>
      <c r="Q44" s="89"/>
      <c r="R44" s="86"/>
      <c r="S44" s="86"/>
      <c r="T44" s="326"/>
      <c r="U44" s="146"/>
      <c r="V44" s="146"/>
      <c r="W44" s="326"/>
      <c r="X44" s="326"/>
      <c r="Y44" s="326"/>
      <c r="Z44" s="326"/>
      <c r="AA44" s="326"/>
      <c r="AB44" s="326"/>
      <c r="AC44" s="393"/>
      <c r="AD44" s="150"/>
      <c r="AE44" s="262"/>
    </row>
    <row r="45" spans="2:31" s="4" customFormat="1" x14ac:dyDescent="0.35">
      <c r="B45" s="152"/>
      <c r="C45" s="87"/>
      <c r="D45" s="88"/>
      <c r="E45" s="88"/>
      <c r="F45" s="96"/>
      <c r="G45" s="89"/>
      <c r="H45" s="89"/>
      <c r="I45" s="549"/>
      <c r="J45" s="549"/>
      <c r="K45" s="549"/>
      <c r="L45" s="89"/>
      <c r="M45" s="154"/>
      <c r="N45" s="154"/>
      <c r="O45" s="326"/>
      <c r="P45" s="326"/>
      <c r="Q45" s="89"/>
      <c r="R45" s="86"/>
      <c r="S45" s="86"/>
      <c r="T45" s="326"/>
      <c r="U45" s="146"/>
      <c r="V45" s="146"/>
      <c r="W45" s="326"/>
      <c r="X45" s="326"/>
      <c r="Y45" s="326"/>
      <c r="Z45" s="326"/>
      <c r="AA45" s="326"/>
      <c r="AB45" s="326"/>
      <c r="AC45" s="393"/>
      <c r="AD45" s="150"/>
      <c r="AE45" s="262"/>
    </row>
    <row r="46" spans="2:31" s="4" customFormat="1" x14ac:dyDescent="0.35">
      <c r="B46" s="152"/>
      <c r="C46" s="87"/>
      <c r="D46" s="88"/>
      <c r="E46" s="88"/>
      <c r="F46" s="96"/>
      <c r="G46" s="89"/>
      <c r="H46" s="89"/>
      <c r="I46" s="549"/>
      <c r="J46" s="549"/>
      <c r="K46" s="549"/>
      <c r="L46" s="89"/>
      <c r="M46" s="154"/>
      <c r="N46" s="154"/>
      <c r="O46" s="326"/>
      <c r="P46" s="326"/>
      <c r="Q46" s="89"/>
      <c r="R46" s="86"/>
      <c r="S46" s="86"/>
      <c r="T46" s="326"/>
      <c r="U46" s="146"/>
      <c r="V46" s="146"/>
      <c r="W46" s="326"/>
      <c r="X46" s="326"/>
      <c r="Y46" s="326"/>
      <c r="Z46" s="326"/>
      <c r="AA46" s="326"/>
      <c r="AB46" s="326"/>
      <c r="AC46" s="393"/>
      <c r="AD46" s="150"/>
      <c r="AE46" s="262"/>
    </row>
    <row r="47" spans="2:31" s="4" customFormat="1" x14ac:dyDescent="0.35">
      <c r="B47" s="152"/>
      <c r="C47" s="87"/>
      <c r="D47" s="88"/>
      <c r="E47" s="88"/>
      <c r="F47" s="96"/>
      <c r="G47" s="89"/>
      <c r="H47" s="89"/>
      <c r="I47" s="549"/>
      <c r="J47" s="549"/>
      <c r="K47" s="549"/>
      <c r="L47" s="89"/>
      <c r="M47" s="154"/>
      <c r="N47" s="154"/>
      <c r="O47" s="326"/>
      <c r="P47" s="326"/>
      <c r="Q47" s="89"/>
      <c r="R47" s="86"/>
      <c r="S47" s="86"/>
      <c r="T47" s="326"/>
      <c r="U47" s="146"/>
      <c r="V47" s="146"/>
      <c r="W47" s="326"/>
      <c r="X47" s="326"/>
      <c r="Y47" s="326"/>
      <c r="Z47" s="326"/>
      <c r="AA47" s="326"/>
      <c r="AB47" s="326"/>
      <c r="AC47" s="393"/>
      <c r="AD47" s="150"/>
      <c r="AE47" s="262"/>
    </row>
    <row r="48" spans="2:31" s="4" customFormat="1" x14ac:dyDescent="0.35">
      <c r="B48" s="152"/>
      <c r="C48" s="86"/>
      <c r="D48" s="88"/>
      <c r="E48" s="88"/>
      <c r="F48" s="96"/>
      <c r="G48" s="89"/>
      <c r="H48" s="89"/>
      <c r="I48" s="549"/>
      <c r="J48" s="549"/>
      <c r="K48" s="549"/>
      <c r="L48" s="89"/>
      <c r="M48" s="154"/>
      <c r="N48" s="154"/>
      <c r="O48" s="326"/>
      <c r="P48" s="326"/>
      <c r="Q48" s="89"/>
      <c r="R48" s="86"/>
      <c r="S48" s="86"/>
      <c r="T48" s="326"/>
      <c r="U48" s="146"/>
      <c r="V48" s="146"/>
      <c r="W48" s="326"/>
      <c r="X48" s="326"/>
      <c r="Y48" s="326"/>
      <c r="Z48" s="326"/>
      <c r="AA48" s="326"/>
      <c r="AB48" s="326"/>
      <c r="AC48" s="393"/>
      <c r="AD48" s="150"/>
      <c r="AE48" s="262"/>
    </row>
    <row r="49" spans="2:31" s="4" customFormat="1" x14ac:dyDescent="0.35">
      <c r="B49" s="152"/>
      <c r="C49" s="87"/>
      <c r="D49" s="88"/>
      <c r="E49" s="88"/>
      <c r="F49" s="96"/>
      <c r="G49" s="89"/>
      <c r="H49" s="89"/>
      <c r="I49" s="549"/>
      <c r="J49" s="549"/>
      <c r="K49" s="549"/>
      <c r="L49" s="89"/>
      <c r="M49" s="154"/>
      <c r="N49" s="154"/>
      <c r="O49" s="326"/>
      <c r="P49" s="326"/>
      <c r="Q49" s="89"/>
      <c r="R49" s="86"/>
      <c r="S49" s="86"/>
      <c r="T49" s="326"/>
      <c r="U49" s="146"/>
      <c r="V49" s="146"/>
      <c r="W49" s="326"/>
      <c r="X49" s="326"/>
      <c r="Y49" s="326"/>
      <c r="Z49" s="326"/>
      <c r="AA49" s="326"/>
      <c r="AB49" s="326"/>
      <c r="AC49" s="393"/>
      <c r="AD49" s="150"/>
      <c r="AE49" s="262"/>
    </row>
    <row r="50" spans="2:31" s="4" customFormat="1" x14ac:dyDescent="0.35">
      <c r="B50" s="152"/>
      <c r="C50" s="87"/>
      <c r="D50" s="88"/>
      <c r="E50" s="88"/>
      <c r="F50" s="96"/>
      <c r="G50" s="89"/>
      <c r="H50" s="89"/>
      <c r="I50" s="549"/>
      <c r="J50" s="549"/>
      <c r="K50" s="549"/>
      <c r="L50" s="89"/>
      <c r="M50" s="154"/>
      <c r="N50" s="154"/>
      <c r="O50" s="326"/>
      <c r="P50" s="326"/>
      <c r="Q50" s="89"/>
      <c r="R50" s="86"/>
      <c r="S50" s="86"/>
      <c r="T50" s="326"/>
      <c r="U50" s="146"/>
      <c r="V50" s="146"/>
      <c r="W50" s="326"/>
      <c r="X50" s="326"/>
      <c r="Y50" s="326"/>
      <c r="Z50" s="326"/>
      <c r="AA50" s="326"/>
      <c r="AB50" s="326"/>
      <c r="AC50" s="393"/>
      <c r="AD50" s="150"/>
      <c r="AE50" s="262"/>
    </row>
    <row r="51" spans="2:31" s="4" customFormat="1" x14ac:dyDescent="0.35">
      <c r="B51" s="152"/>
      <c r="C51" s="87"/>
      <c r="D51" s="88"/>
      <c r="E51" s="88"/>
      <c r="F51" s="96"/>
      <c r="G51" s="89"/>
      <c r="H51" s="89"/>
      <c r="I51" s="549"/>
      <c r="J51" s="549"/>
      <c r="K51" s="549"/>
      <c r="L51" s="89"/>
      <c r="M51" s="154"/>
      <c r="N51" s="154"/>
      <c r="O51" s="326"/>
      <c r="P51" s="326"/>
      <c r="Q51" s="89"/>
      <c r="R51" s="86"/>
      <c r="S51" s="86"/>
      <c r="T51" s="326"/>
      <c r="U51" s="146"/>
      <c r="V51" s="146"/>
      <c r="W51" s="326"/>
      <c r="X51" s="326"/>
      <c r="Y51" s="326"/>
      <c r="Z51" s="326"/>
      <c r="AA51" s="326"/>
      <c r="AB51" s="326"/>
      <c r="AC51" s="393"/>
      <c r="AD51" s="150"/>
      <c r="AE51" s="262"/>
    </row>
    <row r="52" spans="2:31" s="4" customFormat="1" x14ac:dyDescent="0.35">
      <c r="B52" s="152"/>
      <c r="C52" s="87"/>
      <c r="D52" s="88"/>
      <c r="E52" s="88"/>
      <c r="F52" s="96"/>
      <c r="G52" s="89"/>
      <c r="H52" s="89"/>
      <c r="I52" s="549"/>
      <c r="J52" s="549"/>
      <c r="K52" s="549"/>
      <c r="L52" s="89"/>
      <c r="M52" s="154"/>
      <c r="N52" s="154"/>
      <c r="O52" s="326"/>
      <c r="P52" s="326"/>
      <c r="Q52" s="89"/>
      <c r="R52" s="86"/>
      <c r="S52" s="86"/>
      <c r="T52" s="326"/>
      <c r="U52" s="146"/>
      <c r="V52" s="146"/>
      <c r="W52" s="326"/>
      <c r="X52" s="326"/>
      <c r="Y52" s="326"/>
      <c r="Z52" s="326"/>
      <c r="AA52" s="326"/>
      <c r="AB52" s="326"/>
      <c r="AC52" s="393"/>
      <c r="AD52" s="150"/>
      <c r="AE52" s="262"/>
    </row>
    <row r="53" spans="2:31" s="4" customFormat="1" x14ac:dyDescent="0.35">
      <c r="B53" s="152"/>
      <c r="C53" s="87"/>
      <c r="D53" s="88"/>
      <c r="E53" s="88"/>
      <c r="F53" s="96"/>
      <c r="G53" s="89"/>
      <c r="H53" s="89"/>
      <c r="I53" s="549"/>
      <c r="J53" s="549"/>
      <c r="K53" s="549"/>
      <c r="L53" s="89"/>
      <c r="M53" s="154"/>
      <c r="N53" s="154"/>
      <c r="O53" s="326"/>
      <c r="P53" s="326"/>
      <c r="Q53" s="89"/>
      <c r="R53" s="86"/>
      <c r="S53" s="86"/>
      <c r="T53" s="326"/>
      <c r="U53" s="146"/>
      <c r="V53" s="146"/>
      <c r="W53" s="326"/>
      <c r="X53" s="326"/>
      <c r="Y53" s="326"/>
      <c r="Z53" s="326"/>
      <c r="AA53" s="326"/>
      <c r="AB53" s="326"/>
      <c r="AC53" s="393"/>
      <c r="AD53" s="150"/>
      <c r="AE53" s="262"/>
    </row>
    <row r="54" spans="2:31" s="4" customFormat="1" x14ac:dyDescent="0.35">
      <c r="B54" s="152"/>
      <c r="C54" s="87"/>
      <c r="D54" s="88"/>
      <c r="E54" s="88"/>
      <c r="F54" s="96"/>
      <c r="G54" s="89"/>
      <c r="H54" s="89"/>
      <c r="I54" s="549"/>
      <c r="J54" s="549"/>
      <c r="K54" s="549"/>
      <c r="L54" s="89"/>
      <c r="M54" s="154"/>
      <c r="N54" s="154"/>
      <c r="O54" s="326"/>
      <c r="P54" s="326"/>
      <c r="Q54" s="89"/>
      <c r="R54" s="86"/>
      <c r="S54" s="86"/>
      <c r="T54" s="326"/>
      <c r="U54" s="146"/>
      <c r="V54" s="146"/>
      <c r="W54" s="326"/>
      <c r="X54" s="326"/>
      <c r="Y54" s="326"/>
      <c r="Z54" s="326"/>
      <c r="AA54" s="326"/>
      <c r="AB54" s="326"/>
      <c r="AC54" s="393"/>
      <c r="AD54" s="150"/>
      <c r="AE54" s="262"/>
    </row>
    <row r="55" spans="2:31" s="4" customFormat="1" x14ac:dyDescent="0.35">
      <c r="B55" s="152"/>
      <c r="C55" s="86"/>
      <c r="D55" s="88"/>
      <c r="E55" s="88"/>
      <c r="F55" s="96"/>
      <c r="G55" s="89"/>
      <c r="H55" s="89"/>
      <c r="I55" s="549"/>
      <c r="J55" s="549"/>
      <c r="K55" s="549"/>
      <c r="L55" s="89"/>
      <c r="M55" s="154"/>
      <c r="N55" s="154"/>
      <c r="O55" s="326"/>
      <c r="P55" s="326"/>
      <c r="Q55" s="89"/>
      <c r="R55" s="86"/>
      <c r="S55" s="86"/>
      <c r="T55" s="326"/>
      <c r="U55" s="146"/>
      <c r="V55" s="146"/>
      <c r="W55" s="326"/>
      <c r="X55" s="326"/>
      <c r="Y55" s="326"/>
      <c r="Z55" s="326"/>
      <c r="AA55" s="326"/>
      <c r="AB55" s="326"/>
      <c r="AC55" s="393"/>
      <c r="AD55" s="150"/>
      <c r="AE55" s="262"/>
    </row>
    <row r="56" spans="2:31" s="4" customFormat="1" x14ac:dyDescent="0.35">
      <c r="B56" s="152"/>
      <c r="C56" s="87"/>
      <c r="D56" s="88"/>
      <c r="E56" s="88"/>
      <c r="F56" s="96"/>
      <c r="G56" s="89"/>
      <c r="H56" s="89"/>
      <c r="I56" s="549"/>
      <c r="J56" s="549"/>
      <c r="K56" s="549"/>
      <c r="L56" s="89"/>
      <c r="M56" s="154"/>
      <c r="N56" s="154"/>
      <c r="O56" s="326"/>
      <c r="P56" s="326"/>
      <c r="Q56" s="89"/>
      <c r="R56" s="86"/>
      <c r="S56" s="86"/>
      <c r="T56" s="326"/>
      <c r="U56" s="146"/>
      <c r="V56" s="146"/>
      <c r="W56" s="326"/>
      <c r="X56" s="326"/>
      <c r="Y56" s="326"/>
      <c r="Z56" s="326"/>
      <c r="AA56" s="326"/>
      <c r="AB56" s="326"/>
      <c r="AC56" s="393"/>
      <c r="AD56" s="150"/>
      <c r="AE56" s="262"/>
    </row>
    <row r="57" spans="2:31" s="4" customFormat="1" x14ac:dyDescent="0.35">
      <c r="B57" s="152"/>
      <c r="C57" s="87"/>
      <c r="D57" s="88"/>
      <c r="E57" s="88"/>
      <c r="F57" s="96"/>
      <c r="G57" s="89"/>
      <c r="H57" s="89"/>
      <c r="I57" s="549"/>
      <c r="J57" s="549"/>
      <c r="K57" s="549"/>
      <c r="L57" s="89"/>
      <c r="M57" s="154"/>
      <c r="N57" s="154"/>
      <c r="O57" s="326"/>
      <c r="P57" s="326"/>
      <c r="Q57" s="89"/>
      <c r="R57" s="86"/>
      <c r="S57" s="86"/>
      <c r="T57" s="326"/>
      <c r="U57" s="146"/>
      <c r="V57" s="146"/>
      <c r="W57" s="326"/>
      <c r="X57" s="326"/>
      <c r="Y57" s="326"/>
      <c r="Z57" s="326"/>
      <c r="AA57" s="326"/>
      <c r="AB57" s="326"/>
      <c r="AC57" s="393"/>
      <c r="AD57" s="150"/>
      <c r="AE57" s="262"/>
    </row>
    <row r="58" spans="2:31" s="4" customFormat="1" x14ac:dyDescent="0.35">
      <c r="B58" s="152"/>
      <c r="C58" s="87"/>
      <c r="D58" s="88"/>
      <c r="E58" s="88"/>
      <c r="F58" s="96"/>
      <c r="G58" s="89"/>
      <c r="H58" s="89"/>
      <c r="I58" s="549"/>
      <c r="J58" s="549"/>
      <c r="K58" s="549"/>
      <c r="L58" s="89"/>
      <c r="M58" s="154"/>
      <c r="N58" s="154"/>
      <c r="O58" s="326"/>
      <c r="P58" s="326"/>
      <c r="Q58" s="89"/>
      <c r="R58" s="86"/>
      <c r="S58" s="86"/>
      <c r="T58" s="326"/>
      <c r="U58" s="146"/>
      <c r="V58" s="146"/>
      <c r="W58" s="326"/>
      <c r="X58" s="326"/>
      <c r="Y58" s="326"/>
      <c r="Z58" s="326"/>
      <c r="AA58" s="326"/>
      <c r="AB58" s="326"/>
      <c r="AC58" s="393"/>
      <c r="AD58" s="150"/>
      <c r="AE58" s="262"/>
    </row>
    <row r="59" spans="2:31" s="4" customFormat="1" x14ac:dyDescent="0.35">
      <c r="B59" s="152"/>
      <c r="C59" s="87"/>
      <c r="D59" s="88"/>
      <c r="E59" s="88"/>
      <c r="F59" s="96"/>
      <c r="G59" s="89"/>
      <c r="H59" s="89"/>
      <c r="I59" s="549"/>
      <c r="J59" s="549"/>
      <c r="K59" s="549"/>
      <c r="L59" s="89"/>
      <c r="M59" s="154"/>
      <c r="N59" s="154"/>
      <c r="O59" s="326"/>
      <c r="P59" s="326"/>
      <c r="Q59" s="89"/>
      <c r="R59" s="86"/>
      <c r="S59" s="86"/>
      <c r="T59" s="326"/>
      <c r="U59" s="146"/>
      <c r="V59" s="146"/>
      <c r="W59" s="326"/>
      <c r="X59" s="326"/>
      <c r="Y59" s="326"/>
      <c r="Z59" s="326"/>
      <c r="AA59" s="326"/>
      <c r="AB59" s="326"/>
      <c r="AC59" s="393"/>
      <c r="AD59" s="150"/>
      <c r="AE59" s="262"/>
    </row>
    <row r="60" spans="2:31" s="4" customFormat="1" x14ac:dyDescent="0.35">
      <c r="B60" s="152"/>
      <c r="C60" s="87"/>
      <c r="D60" s="88"/>
      <c r="E60" s="88"/>
      <c r="F60" s="96"/>
      <c r="G60" s="89"/>
      <c r="H60" s="89"/>
      <c r="I60" s="549"/>
      <c r="J60" s="549"/>
      <c r="K60" s="549"/>
      <c r="L60" s="89"/>
      <c r="M60" s="154"/>
      <c r="N60" s="154"/>
      <c r="O60" s="326"/>
      <c r="P60" s="326"/>
      <c r="Q60" s="89"/>
      <c r="R60" s="86"/>
      <c r="S60" s="86"/>
      <c r="T60" s="326"/>
      <c r="U60" s="146"/>
      <c r="V60" s="146"/>
      <c r="W60" s="326"/>
      <c r="X60" s="326"/>
      <c r="Y60" s="326"/>
      <c r="Z60" s="326"/>
      <c r="AA60" s="326"/>
      <c r="AB60" s="326"/>
      <c r="AC60" s="393"/>
      <c r="AD60" s="150"/>
      <c r="AE60" s="262"/>
    </row>
    <row r="61" spans="2:31" s="4" customFormat="1" x14ac:dyDescent="0.35">
      <c r="B61" s="152"/>
      <c r="C61" s="87"/>
      <c r="D61" s="88"/>
      <c r="E61" s="88"/>
      <c r="F61" s="96"/>
      <c r="G61" s="89"/>
      <c r="H61" s="89"/>
      <c r="I61" s="549"/>
      <c r="J61" s="549"/>
      <c r="K61" s="549"/>
      <c r="L61" s="89"/>
      <c r="M61" s="154"/>
      <c r="N61" s="154"/>
      <c r="O61" s="326"/>
      <c r="P61" s="326"/>
      <c r="Q61" s="89"/>
      <c r="R61" s="86"/>
      <c r="S61" s="86"/>
      <c r="T61" s="326"/>
      <c r="U61" s="146"/>
      <c r="V61" s="146"/>
      <c r="W61" s="326"/>
      <c r="X61" s="326"/>
      <c r="Y61" s="326"/>
      <c r="Z61" s="326"/>
      <c r="AA61" s="326"/>
      <c r="AB61" s="326"/>
      <c r="AC61" s="393"/>
      <c r="AD61" s="150"/>
      <c r="AE61" s="262"/>
    </row>
    <row r="62" spans="2:31" s="4" customFormat="1" x14ac:dyDescent="0.35">
      <c r="B62" s="152"/>
      <c r="C62" s="87"/>
      <c r="D62" s="88"/>
      <c r="E62" s="88"/>
      <c r="F62" s="96"/>
      <c r="G62" s="89"/>
      <c r="H62" s="89"/>
      <c r="I62" s="549"/>
      <c r="J62" s="549"/>
      <c r="K62" s="549"/>
      <c r="L62" s="89"/>
      <c r="M62" s="154"/>
      <c r="N62" s="154"/>
      <c r="O62" s="326"/>
      <c r="P62" s="326"/>
      <c r="Q62" s="89"/>
      <c r="R62" s="86"/>
      <c r="S62" s="86"/>
      <c r="T62" s="326"/>
      <c r="U62" s="146"/>
      <c r="V62" s="146"/>
      <c r="W62" s="326"/>
      <c r="X62" s="326"/>
      <c r="Y62" s="326"/>
      <c r="Z62" s="326"/>
      <c r="AA62" s="326"/>
      <c r="AB62" s="326"/>
      <c r="AC62" s="393"/>
      <c r="AD62" s="150"/>
      <c r="AE62" s="262"/>
    </row>
    <row r="63" spans="2:31" s="4" customFormat="1" x14ac:dyDescent="0.35">
      <c r="B63" s="152"/>
      <c r="C63" s="87"/>
      <c r="D63" s="88"/>
      <c r="E63" s="88"/>
      <c r="F63" s="96"/>
      <c r="G63" s="89"/>
      <c r="H63" s="89"/>
      <c r="I63" s="549"/>
      <c r="J63" s="549"/>
      <c r="K63" s="549"/>
      <c r="L63" s="89"/>
      <c r="M63" s="154"/>
      <c r="N63" s="154"/>
      <c r="O63" s="326"/>
      <c r="P63" s="326"/>
      <c r="Q63" s="89"/>
      <c r="R63" s="86"/>
      <c r="S63" s="86"/>
      <c r="T63" s="326"/>
      <c r="U63" s="146"/>
      <c r="V63" s="146"/>
      <c r="W63" s="326"/>
      <c r="X63" s="326"/>
      <c r="Y63" s="326"/>
      <c r="Z63" s="326"/>
      <c r="AA63" s="326"/>
      <c r="AB63" s="326"/>
      <c r="AC63" s="393"/>
      <c r="AD63" s="150"/>
      <c r="AE63" s="262"/>
    </row>
    <row r="64" spans="2:31" s="4" customFormat="1" ht="15" thickBot="1" x14ac:dyDescent="0.4">
      <c r="B64" s="157"/>
      <c r="C64" s="158"/>
      <c r="D64" s="159"/>
      <c r="E64" s="159"/>
      <c r="F64" s="349"/>
      <c r="G64" s="160"/>
      <c r="H64" s="160"/>
      <c r="I64" s="556"/>
      <c r="J64" s="556"/>
      <c r="K64" s="556"/>
      <c r="L64" s="160"/>
      <c r="M64" s="162"/>
      <c r="N64" s="162"/>
      <c r="O64" s="327"/>
      <c r="P64" s="327"/>
      <c r="Q64" s="160"/>
      <c r="R64" s="164"/>
      <c r="S64" s="164"/>
      <c r="T64" s="327"/>
      <c r="U64" s="160"/>
      <c r="V64" s="389"/>
      <c r="W64" s="327"/>
      <c r="X64" s="327"/>
      <c r="Y64" s="327"/>
      <c r="Z64" s="327"/>
      <c r="AA64" s="327"/>
      <c r="AB64" s="327"/>
      <c r="AC64" s="394"/>
      <c r="AD64" s="164"/>
      <c r="AE64" s="264"/>
    </row>
    <row r="65" s="4" customFormat="1" x14ac:dyDescent="0.35"/>
    <row r="66" customFormat="1" x14ac:dyDescent="0.35"/>
    <row r="67" customFormat="1" x14ac:dyDescent="0.35"/>
    <row r="68" customFormat="1" x14ac:dyDescent="0.35"/>
  </sheetData>
  <sheetProtection insertRows="0"/>
  <mergeCells count="66">
    <mergeCell ref="B6:AD6"/>
    <mergeCell ref="D2:E2"/>
    <mergeCell ref="F2:G2"/>
    <mergeCell ref="D3:E3"/>
    <mergeCell ref="F3:G3"/>
    <mergeCell ref="D4:E4"/>
    <mergeCell ref="F4:G4"/>
    <mergeCell ref="H10:H11"/>
    <mergeCell ref="I14:K14"/>
    <mergeCell ref="I18:K18"/>
    <mergeCell ref="I21:K21"/>
    <mergeCell ref="I22:K22"/>
    <mergeCell ref="I15:K15"/>
    <mergeCell ref="I16:K16"/>
    <mergeCell ref="I17:K17"/>
    <mergeCell ref="I19:K19"/>
    <mergeCell ref="I20:K20"/>
    <mergeCell ref="B10:B11"/>
    <mergeCell ref="C10:C11"/>
    <mergeCell ref="E10:E11"/>
    <mergeCell ref="F10:F11"/>
    <mergeCell ref="G10:G11"/>
    <mergeCell ref="D10:D11"/>
    <mergeCell ref="I46:K46"/>
    <mergeCell ref="I47:K47"/>
    <mergeCell ref="I37:K37"/>
    <mergeCell ref="I38:K38"/>
    <mergeCell ref="I39:K39"/>
    <mergeCell ref="I40:K40"/>
    <mergeCell ref="I24:K24"/>
    <mergeCell ref="I44:K44"/>
    <mergeCell ref="I45:K45"/>
    <mergeCell ref="I41:K41"/>
    <mergeCell ref="I32:K32"/>
    <mergeCell ref="I64:K64"/>
    <mergeCell ref="I54:K54"/>
    <mergeCell ref="I42:K42"/>
    <mergeCell ref="I43:K43"/>
    <mergeCell ref="I53:K53"/>
    <mergeCell ref="I60:K60"/>
    <mergeCell ref="I61:K61"/>
    <mergeCell ref="I62:K62"/>
    <mergeCell ref="I63:K63"/>
    <mergeCell ref="I48:K48"/>
    <mergeCell ref="I49:K49"/>
    <mergeCell ref="I50:K50"/>
    <mergeCell ref="I56:K56"/>
    <mergeCell ref="I58:K58"/>
    <mergeCell ref="I57:K57"/>
    <mergeCell ref="I51:K51"/>
    <mergeCell ref="I59:K59"/>
    <mergeCell ref="I25:K25"/>
    <mergeCell ref="I26:K26"/>
    <mergeCell ref="J10:L10"/>
    <mergeCell ref="I27:K27"/>
    <mergeCell ref="I29:K29"/>
    <mergeCell ref="I30:K30"/>
    <mergeCell ref="I31:K31"/>
    <mergeCell ref="I33:K33"/>
    <mergeCell ref="I34:K34"/>
    <mergeCell ref="I35:K35"/>
    <mergeCell ref="I36:K36"/>
    <mergeCell ref="I52:K52"/>
    <mergeCell ref="I55:K55"/>
    <mergeCell ref="I28:K28"/>
    <mergeCell ref="I23:K23"/>
  </mergeCells>
  <conditionalFormatting sqref="D3:E4">
    <cfRule type="containsText" dxfId="12" priority="2" operator="containsText" text="Error">
      <formula>NOT(ISERROR(SEARCH("Error",D3)))</formula>
    </cfRule>
  </conditionalFormatting>
  <conditionalFormatting sqref="O15:P64">
    <cfRule type="expression" dxfId="11" priority="8">
      <formula>$I15="CF - 0 Mutations"</formula>
    </cfRule>
  </conditionalFormatting>
  <conditionalFormatting sqref="P15:P64">
    <cfRule type="expression" dxfId="10" priority="6">
      <formula>$I15="CF - Late abs. 2nd sample"</formula>
    </cfRule>
    <cfRule type="expression" dxfId="9" priority="7">
      <formula>$I15="CF - 1 Mutation"</formula>
    </cfRule>
  </conditionalFormatting>
  <conditionalFormatting sqref="W15:X64">
    <cfRule type="expression" dxfId="8" priority="42">
      <formula>OR($T15="No",$T15="Not Known")</formula>
    </cfRule>
  </conditionalFormatting>
  <conditionalFormatting sqref="Z15:AA64">
    <cfRule type="expression" dxfId="7" priority="3">
      <formula>OR($Y15="No",$Y15="Not Known")</formula>
    </cfRule>
  </conditionalFormatting>
  <dataValidations xWindow="831" yWindow="699" count="26"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5:G64" xr:uid="{00000000-0002-0000-0900-000000000000}">
      <formula1>300</formula1>
    </dataValidation>
    <dataValidation type="list" showInputMessage="1" errorTitle="Invalid Input" error="Please select Ethnic Code from the drop-down lists" promptTitle="Ethnic Code" prompt="Select Ethnic Code from the Drop Down List" sqref="D15:D64" xr:uid="{00000000-0002-0000-0900-000001000000}">
      <formula1>Ethnic_Code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5:B64" xr:uid="{00000000-0002-0000-0900-000003000000}"/>
    <dataValidation type="custom" errorStyle="warning" operator="greaterThanOrEqual" allowBlank="1" showInputMessage="1" showErrorMessage="1" errorTitle="Value out of Range?" error="If first sample day is greater than twelve days, please state the reaon in the Comments box at the end of the row. " promptTitle="Age at first sample" prompt="Enter Age in Days at first sample. Note that the day of birth is classed as day 0." sqref="H15:H64" xr:uid="{00000000-0002-0000-0900-000005000000}">
      <formula1>AND(ISNUMBER($H15),$H15&gt;=0,$H15&lt;=12)</formula1>
    </dataValidation>
    <dataValidation type="custom" allowBlank="1" showInputMessage="1" showErrorMessage="1" errorTitle="Invalid response" error="Mean IRT value must be a number only._x000a_Please check and re-enter." promptTitle="Mean 1st IRT Value" prompt="Enter the Mean 1st IRT value" sqref="M15:M64" xr:uid="{00000000-0002-0000-0900-000006000000}">
      <formula1>ISNUMBER(M15)</formula1>
    </dataValidation>
    <dataValidation type="custom" allowBlank="1" showInputMessage="1" showErrorMessage="1" errorTitle="Invalid response" error="Mean IRT value must be a number, or enter N/A if not applicable._x000a_Please check and re-enter." promptTitle="Mean 2nd IRT Value" prompt="Enter the mean 2nd IRT value, or N/A if Not Applicable." sqref="N15:N64" xr:uid="{00000000-0002-0000-0900-000007000000}">
      <formula1>OR(ISNUMBER(N15),N15="N/A")</formula1>
    </dataValidation>
    <dataValidation allowBlank="1" showInputMessage="1" promptTitle="Detail Mutation 1" prompt="Enter details of mutation 1 (this relates to the screening mutation panel)_x000a_Free text." sqref="O15:O64" xr:uid="{00000000-0002-0000-0900-000008000000}"/>
    <dataValidation allowBlank="1" showInputMessage="1" promptTitle="Detail Mutation 2" prompt="Enter details of mutation 2 (this relates to the screening mutation panel)_x000a_Free text." sqref="P15:P64" xr:uid="{00000000-0002-0000-0900-000009000000}"/>
    <dataValidation type="custom" operator="greaterThanOrEqual" showInputMessage="1" showErrorMessage="1" errorTitle="Invalid response" error="Possible reasons:_x000a_Value must be a whole number &gt;=0._x000a_If age not known, enter N/K." promptTitle="Age at referral to CF team" prompt="Enter age in days of baby when referred to the CF team._x000a_Note that the day of birth is classed as day 0._x000a_If not known, N/K" sqref="R15:R64" xr:uid="{00000000-0002-0000-0900-00000A000000}">
      <formula1>OR(AND(ISNUMBER(R15),R15&gt;=0),R15="N/K")</formula1>
    </dataValidation>
    <dataValidation type="custom" operator="greaterThanOrEqual" showInputMessage="1" showErrorMessage="1" errorTitle="Invalid response" error="Possible reasons:_x000a_Value cannot be smaller than age at referral._x000a_Value must be a whole number &gt;=0._x000a_If age not known, enter N/K." promptTitle="Age at first assessment" prompt="Enter age in days of baby at first assessment by CF team._x000a_Note that the day of birth is classed as day 0._x000a_If not known, N/K" sqref="S15:S64" xr:uid="{00000000-0002-0000-0900-00000B000000}">
      <formula1>OR(AND(ISNUMBER(S15),S15&gt;=0,S15&gt;=R15),S15="N/K")</formula1>
    </dataValidation>
    <dataValidation type="list" allowBlank="1" showInputMessage="1" errorTitle="Invalid response" error="Please select a response from the drop down list." promptTitle="Sweat Test?" prompt="Select Yes, No or Not Known from the drop down list." sqref="T15:T64" xr:uid="{00000000-0002-0000-0900-00000C000000}">
      <formula1>Yes_No_NK_Planned</formula1>
    </dataValidation>
    <dataValidation allowBlank="1" showInputMessage="1" promptTitle="NaCl / Na" prompt="Enter the Sodium Chloride / Sodium result._x000a_(Free text)" sqref="W15:W64" xr:uid="{00000000-0002-0000-0900-00000D000000}"/>
    <dataValidation type="list" allowBlank="1" showInputMessage="1" errorTitle="Invalid response" error="Seelct answer from the drop down list." promptTitle="Sweat test result" prompt="Select sweat test result from the drop down list." sqref="X15:X64" xr:uid="{00000000-0002-0000-0900-00000E000000}">
      <formula1>Sweat_Test_Result</formula1>
    </dataValidation>
    <dataValidation type="list" allowBlank="1" showInputMessage="1" errorTitle="Invalid response" error="Please select a response from the drop down list." promptTitle="Further DNA studies?" prompt="Select Yes, No or Not Known from the drop down list." sqref="Y15:Y64" xr:uid="{00000000-0002-0000-0900-00000F000000}">
      <formula1>Yes_No_NK</formula1>
    </dataValidation>
    <dataValidation allowBlank="1" showInputMessage="1" promptTitle="Detail Mutation 1" prompt="Enter details of mutation 1 (this relates to further DNA studies)_x000a_Free text." sqref="Z15:Z64" xr:uid="{00000000-0002-0000-0900-000010000000}"/>
    <dataValidation allowBlank="1" showInputMessage="1" promptTitle="Detail Mutation 2" prompt="Enter details of mutation 2 (this relates to further DNA studies)_x000a_Free text." sqref="AA15:AA64" xr:uid="{00000000-0002-0000-0900-000011000000}"/>
    <dataValidation type="list" showInputMessage="1" errorTitle="Invalid Response" error="Please select from the drop down list" promptTitle="CF Confirmed" prompt="Please select from the drop down list." sqref="AB15:AB64" xr:uid="{00000000-0002-0000-0900-000013000000}">
      <formula1>CF_Confirmed</formula1>
    </dataValidation>
    <dataValidation operator="greaterThanOrEqual" showErrorMessage="1" errorTitle="Invalid response" error="Possible reasons:_x000a_Value cannot be smaller than age at first appoiintment with assessment team._x000a_Value must be a whole number &gt;=0._x000a_If age not known, enter N/K." promptTitle="Age at first appt" prompt="Enter age in days of baby at first appointment with specialist counsellor/health visitor._x000a_Note that the day of birth is classed as day 0._x000a_If not known, N/K" sqref="AE65:AE1048576 AE10:AE12" xr:uid="{00000000-0002-0000-0900-000018000000}"/>
    <dataValidation operator="greaterThanOrEqual" allowBlank="1" showInputMessage="1" showErrorMessage="1" sqref="D3:E4" xr:uid="{064987FD-1782-4E46-81B8-6A5ED6812217}"/>
    <dataValidation allowBlank="1" sqref="F3:G4" xr:uid="{8C54B451-8875-4ABB-8F4F-FAAE99DFDB04}"/>
    <dataValidation type="custom" operator="greaterThanOrEqual" allowBlank="1" showInputMessage="1" showErrorMessage="1" errorTitle="Invalid response" error="Possible reasons:_x000a_1) Age must be a number_x000a_2) Age cannot be less than age at first sample._x000a_Please check and re-enter." promptTitle="Age at repeat/2nd sample" prompt="Enter age in days at repeat/second sample._x000a_Note that the day of birth is classed as day 0." sqref="Q15:Q64" xr:uid="{00000000-0002-0000-0900-000014000000}">
      <formula1>AND(ISNUMBER($Q15),$Q15&gt;=0,$Q15&gt;=$H15)</formula1>
    </dataValidation>
    <dataValidation type="custom" errorStyle="warning" operator="greaterThanOrEqual" allowBlank="1" showInputMessage="1" showErrorMessage="1" errorTitle="Invalid entry?" error="Entry must be &lt;= age at routine sample taken._x000a_If sample is received later than 12 days, please state the reason in the Comments box at the end of the row if known._x000a_Please click &quot;Yes&quot; to continue." promptTitle="Age at routine receipt in lab" prompt="Enter age in days of baby at receipt of routine sample in Laboratory. Note that the day of birth is classed as day 0." sqref="L15:L64" xr:uid="{00000000-0002-0000-0900-000015000000}">
      <formula1>AND(ISNUMBER($L15),$L15&gt;=$H15,$L15&gt;=0,$L15&lt;12)</formula1>
    </dataValidation>
    <dataValidation type="custom" errorStyle="warning" operator="greaterThanOrEqual" allowBlank="1" showInputMessage="1" showErrorMessage="1" errorTitle="Invalid entry?" error="Entry must be &lt;= age at routine sample taken._x000a_If sample is received later than 12 days, please state the reason in the Comments box at the end of the row if known._x000a_Please click &quot;Yes&quot; to continue." promptTitle="Age at sweat test" prompt="Enter age in days of baby at sweat test. Note that the day of birth is classed as day 0." sqref="U15:U64" xr:uid="{3D829EC8-1DB5-4E45-B66A-77F3A055D4BA}">
      <formula1>AND(ISNUMBER($L15),$L15&gt;=$H15,$L15&gt;=0,$L15&lt;12)</formula1>
    </dataValidation>
    <dataValidation type="custom" errorStyle="warning" operator="greaterThanOrEqual" allowBlank="1" showInputMessage="1" showErrorMessage="1" errorTitle="Invalid entry?" error="Entry must be &lt;= age at routine sample taken._x000a_If sample is received later than 12 days, please state the reason in the Comments box at the end of the row if known._x000a_Please click &quot;Yes&quot; to continue." promptTitle="Age at sweat test result" prompt="Enter age in days of baby at sweat test result available on lab system. Note that the day of birth is classed as day 0." sqref="V15:V64" xr:uid="{27E5A723-7E8D-4867-9C66-282074F4D9FA}">
      <formula1>AND(ISNUMBER($L15),$L15&gt;=$H15,$L15&gt;=0,$L15&lt;12)</formula1>
    </dataValidation>
    <dataValidation allowBlank="1" showInputMessage="1" showErrorMessage="1" promptTitle="Reported as serious incident" prompt="Free text" sqref="AC15:AC64" xr:uid="{FCD82235-1687-4DC6-8BEC-34A9CA43D602}"/>
    <dataValidation allowBlank="1" showInputMessage="1" showErrorMessage="1" promptTitle="Comments" prompt="Enter any further comments relevant to this case (free text)." sqref="AE15:AE64" xr:uid="{F37181AD-9B9E-415C-8C42-7B77197F7C9E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831" yWindow="699" count="5">
        <x14:dataValidation type="list" showInputMessage="1" showErrorMessage="1" errorTitle="Invalid Input" error="Please select fiscal year from the drop-down lists" promptTitle="Fiscal Year of Birth" prompt="Select the fiscal year of birth from the drop down list._x000a_The fiscal year runs from April 1st to 31st March. " xr:uid="{00000000-0002-0000-0900-000004000000}">
          <x14:formula1>
            <xm:f>Lookup_Values!$D$2:$D$4</xm:f>
          </x14:formula1>
          <xm:sqref>E15:E64</xm:sqref>
        </x14:dataValidation>
        <x14:dataValidation type="list" allowBlank="1" showInputMessage="1" errorTitle="Invalid Entry" error="Please use the drop-down list to select a valid answer." promptTitle="Gender" prompt="Select gender from drop down list" xr:uid="{00000000-0002-0000-0900-000002000000}">
          <x14:formula1>
            <xm:f>Lookup_Values!$F$2:$F$4</xm:f>
          </x14:formula1>
          <xm:sqref>C15:C64</xm:sqref>
        </x14:dataValidation>
        <x14:dataValidation type="list" allowBlank="1" showInputMessage="1" errorTitle="Invalid response" error="Please select from the drop down list." promptTitle="CF Clinical Outcome" prompt="Select the Clinical outcome for this case from the drop down list." xr:uid="{00000000-0002-0000-0900-000016000000}">
          <x14:formula1>
            <xm:f>Lookup_Values!$Y$2:$Y$7</xm:f>
          </x14:formula1>
          <xm:sqref>I15:K64</xm:sqref>
        </x14:dataValidation>
        <x14:dataValidation type="list" showInputMessage="1" showErrorMessage="1" promptTitle="Calendar year of birth" prompt="Select the calendar year of birth from the drop down list._x000a_The calendar year runs from January 1st to 31st December. " xr:uid="{E9A75334-18CC-4598-913E-F0FD293A0536}">
          <x14:formula1>
            <xm:f>Lookup_Values!$E$2:$E$4</xm:f>
          </x14:formula1>
          <xm:sqref>F15:F64</xm:sqref>
        </x14:dataValidation>
        <x14:dataValidation type="list" operator="greaterThanOrEqual" showInputMessage="1" showErrorMessage="1" errorTitle="Invalid response" error="Possible reasons:_x000a_Value cannot be smaller than age at first appoiintment with assessment team._x000a_Value must be a whole number &gt;=0._x000a_If age not known, enter N/K." promptTitle="Clinical diagnosis before" prompt="Clinical diagnosis before routine screening. Select from list and add further information in the comments." xr:uid="{334FFD9A-9901-43B0-AE49-C12BC35D39C9}">
          <x14:formula1>
            <xm:f>Lookup_Values!$AD$2:$AD$5</xm:f>
          </x14:formula1>
          <xm:sqref>AD15:AD64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D39BF-CCED-4E7D-A28E-D85259A471C3}">
  <sheetPr>
    <tabColor rgb="FF005EB8"/>
  </sheetPr>
  <dimension ref="A1:AE76"/>
  <sheetViews>
    <sheetView showGridLines="0" zoomScale="112" zoomScaleNormal="112" workbookViewId="0">
      <selection activeCell="G2" sqref="G2:H2"/>
    </sheetView>
  </sheetViews>
  <sheetFormatPr defaultColWidth="0" defaultRowHeight="14.5" zeroHeight="1" x14ac:dyDescent="0.35"/>
  <cols>
    <col min="1" max="1" width="5.36328125" style="165" customWidth="1"/>
    <col min="2" max="2" width="9.36328125" style="165" customWidth="1"/>
    <col min="3" max="3" width="13.36328125" style="165" customWidth="1"/>
    <col min="4" max="4" width="11.453125" style="165" customWidth="1"/>
    <col min="5" max="5" width="19.90625" style="165" customWidth="1"/>
    <col min="6" max="6" width="17.1796875" style="165" customWidth="1"/>
    <col min="7" max="7" width="16.90625" style="165" customWidth="1"/>
    <col min="8" max="8" width="13" style="165" customWidth="1"/>
    <col min="9" max="9" width="21.453125" style="165" customWidth="1"/>
    <col min="10" max="10" width="26.81640625" style="165" customWidth="1"/>
    <col min="11" max="11" width="15.453125" style="165" customWidth="1"/>
    <col min="12" max="12" width="16.08984375" style="165" customWidth="1"/>
    <col min="13" max="13" width="25.90625" style="165" customWidth="1"/>
    <col min="14" max="14" width="19.453125" style="165" customWidth="1"/>
    <col min="15" max="15" width="23.453125" style="165" customWidth="1"/>
    <col min="16" max="16" width="21" style="165" customWidth="1"/>
    <col min="17" max="17" width="17.453125" style="165" customWidth="1"/>
    <col min="18" max="18" width="19.6328125" style="165" customWidth="1"/>
    <col min="19" max="19" width="18.36328125" style="165" customWidth="1"/>
    <col min="20" max="20" width="19.08984375" style="165" customWidth="1"/>
    <col min="21" max="21" width="27" style="165" customWidth="1"/>
    <col min="22" max="22" width="22.1796875" style="165" customWidth="1"/>
    <col min="23" max="23" width="17.1796875" style="165" customWidth="1"/>
    <col min="24" max="24" width="18" style="165" customWidth="1"/>
    <col min="25" max="25" width="31.08984375" style="165" customWidth="1"/>
    <col min="26" max="28" width="9.36328125" style="165" customWidth="1"/>
    <col min="29" max="31" width="9.36328125" style="165" hidden="1" customWidth="1"/>
    <col min="32" max="16384" width="8.81640625" style="165" hidden="1"/>
  </cols>
  <sheetData>
    <row r="1" spans="1:30" ht="15" thickBot="1" x14ac:dyDescent="0.4"/>
    <row r="2" spans="1:30" x14ac:dyDescent="0.35">
      <c r="A2" s="72"/>
      <c r="B2" s="72"/>
      <c r="C2" s="72"/>
      <c r="D2" s="72"/>
      <c r="E2" s="563" t="s">
        <v>377</v>
      </c>
      <c r="F2" s="564"/>
      <c r="G2" s="440" t="s">
        <v>500</v>
      </c>
      <c r="H2" s="441"/>
    </row>
    <row r="3" spans="1:30" ht="44" customHeight="1" x14ac:dyDescent="0.35">
      <c r="A3" s="72"/>
      <c r="B3" s="72"/>
      <c r="C3" s="72"/>
      <c r="E3" s="442" t="s">
        <v>415</v>
      </c>
      <c r="F3" s="443"/>
      <c r="G3" s="565" t="str">
        <f>IF(ISBLANK(PKU!$F$3),"",PKU!$F$3)</f>
        <v/>
      </c>
      <c r="H3" s="566"/>
    </row>
    <row r="4" spans="1:30" ht="43.5" customHeight="1" thickBot="1" x14ac:dyDescent="0.4">
      <c r="A4" s="72"/>
      <c r="B4" s="72"/>
      <c r="C4" s="72"/>
      <c r="E4" s="461" t="s">
        <v>416</v>
      </c>
      <c r="F4" s="462"/>
      <c r="G4" s="463" t="str">
        <f>IF(ISBLANK(PKU!$F$4),"",PKU!$F$4)</f>
        <v/>
      </c>
      <c r="H4" s="464"/>
    </row>
    <row r="5" spans="1:30" x14ac:dyDescent="0.35"/>
    <row r="6" spans="1:30" x14ac:dyDescent="0.35"/>
    <row r="7" spans="1:30" s="73" customFormat="1" ht="21" customHeight="1" x14ac:dyDescent="0.3">
      <c r="A7" s="72"/>
      <c r="B7" s="459" t="s">
        <v>458</v>
      </c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329"/>
      <c r="AA7" s="329"/>
      <c r="AB7" s="329"/>
      <c r="AC7" s="329"/>
      <c r="AD7" s="329"/>
    </row>
    <row r="8" spans="1:30" ht="15" thickBot="1" x14ac:dyDescent="0.4"/>
    <row r="9" spans="1:30" ht="40" customHeight="1" x14ac:dyDescent="0.35">
      <c r="B9" s="100" t="s">
        <v>275</v>
      </c>
      <c r="H9" s="510" t="s">
        <v>434</v>
      </c>
      <c r="I9" s="511"/>
      <c r="J9" s="512"/>
    </row>
    <row r="10" spans="1:30" x14ac:dyDescent="0.35">
      <c r="B10" s="100"/>
      <c r="H10" s="303" t="s">
        <v>50</v>
      </c>
      <c r="I10" s="304" t="s">
        <v>51</v>
      </c>
      <c r="J10" s="305" t="s">
        <v>52</v>
      </c>
    </row>
    <row r="11" spans="1:30" ht="15" thickBot="1" x14ac:dyDescent="0.4">
      <c r="B11" s="100"/>
      <c r="H11" s="283"/>
      <c r="I11" s="284"/>
      <c r="J11" s="5">
        <f>H11*7+I11</f>
        <v>0</v>
      </c>
    </row>
    <row r="12" spans="1:30" ht="15" thickBot="1" x14ac:dyDescent="0.4"/>
    <row r="13" spans="1:30" customFormat="1" ht="109" customHeight="1" thickBot="1" x14ac:dyDescent="0.4">
      <c r="A13" s="328"/>
      <c r="B13" s="274" t="s">
        <v>43</v>
      </c>
      <c r="C13" s="275" t="s">
        <v>44</v>
      </c>
      <c r="D13" s="275" t="s">
        <v>56</v>
      </c>
      <c r="E13" s="275" t="s">
        <v>92</v>
      </c>
      <c r="F13" s="275" t="s">
        <v>93</v>
      </c>
      <c r="G13" s="275" t="s">
        <v>459</v>
      </c>
      <c r="H13" s="276" t="s">
        <v>101</v>
      </c>
      <c r="I13" s="276" t="s">
        <v>292</v>
      </c>
      <c r="J13" s="276" t="s">
        <v>293</v>
      </c>
      <c r="K13" s="275" t="s">
        <v>309</v>
      </c>
      <c r="L13" s="275" t="s">
        <v>310</v>
      </c>
      <c r="M13" s="276" t="s">
        <v>462</v>
      </c>
      <c r="N13" s="276" t="s">
        <v>213</v>
      </c>
      <c r="O13" s="276" t="s">
        <v>227</v>
      </c>
      <c r="P13" s="276" t="s">
        <v>228</v>
      </c>
      <c r="Q13" s="276" t="s">
        <v>229</v>
      </c>
      <c r="R13" s="276" t="s">
        <v>421</v>
      </c>
      <c r="S13" s="276" t="s">
        <v>230</v>
      </c>
      <c r="T13" s="276" t="s">
        <v>312</v>
      </c>
      <c r="U13" s="277" t="s">
        <v>463</v>
      </c>
      <c r="V13" s="276" t="s">
        <v>464</v>
      </c>
      <c r="W13" s="276" t="s">
        <v>222</v>
      </c>
      <c r="X13" s="276" t="s">
        <v>221</v>
      </c>
      <c r="Y13" s="277" t="s">
        <v>57</v>
      </c>
      <c r="Z13" s="328"/>
    </row>
    <row r="14" spans="1:30" s="112" customFormat="1" x14ac:dyDescent="0.35">
      <c r="B14" s="143"/>
      <c r="C14" s="144"/>
      <c r="D14" s="145"/>
      <c r="E14" s="145"/>
      <c r="F14" s="96"/>
      <c r="G14" s="146"/>
      <c r="H14" s="146"/>
      <c r="I14" s="147"/>
      <c r="J14" s="146"/>
      <c r="K14" s="148"/>
      <c r="L14" s="148"/>
      <c r="M14" s="149"/>
      <c r="N14" s="146"/>
      <c r="O14" s="150"/>
      <c r="P14" s="150"/>
      <c r="Q14" s="149"/>
      <c r="R14" s="149"/>
      <c r="S14" s="149"/>
      <c r="T14" s="151"/>
      <c r="U14" s="150"/>
      <c r="V14" s="149"/>
      <c r="W14" s="149"/>
      <c r="X14" s="149"/>
      <c r="Y14" s="262"/>
    </row>
    <row r="15" spans="1:30" s="112" customFormat="1" x14ac:dyDescent="0.35">
      <c r="B15" s="152"/>
      <c r="C15" s="87"/>
      <c r="D15" s="88"/>
      <c r="E15" s="88"/>
      <c r="F15" s="96"/>
      <c r="G15" s="89"/>
      <c r="H15" s="89"/>
      <c r="I15" s="153"/>
      <c r="J15" s="89"/>
      <c r="K15" s="154"/>
      <c r="L15" s="154"/>
      <c r="M15" s="155"/>
      <c r="N15" s="89"/>
      <c r="O15" s="86"/>
      <c r="P15" s="86"/>
      <c r="Q15" s="155"/>
      <c r="R15" s="155"/>
      <c r="S15" s="155"/>
      <c r="T15" s="155"/>
      <c r="U15" s="150"/>
      <c r="V15" s="155"/>
      <c r="W15" s="149"/>
      <c r="X15" s="155"/>
      <c r="Y15" s="262"/>
    </row>
    <row r="16" spans="1:30" s="112" customFormat="1" x14ac:dyDescent="0.35">
      <c r="B16" s="152"/>
      <c r="C16" s="87"/>
      <c r="D16" s="88"/>
      <c r="E16" s="88"/>
      <c r="F16" s="96"/>
      <c r="G16" s="89"/>
      <c r="H16" s="89"/>
      <c r="I16" s="153"/>
      <c r="J16" s="89"/>
      <c r="K16" s="154"/>
      <c r="L16" s="154"/>
      <c r="M16" s="155"/>
      <c r="N16" s="89"/>
      <c r="O16" s="86"/>
      <c r="P16" s="86"/>
      <c r="Q16" s="155"/>
      <c r="R16" s="155"/>
      <c r="S16" s="155"/>
      <c r="T16" s="155"/>
      <c r="U16" s="150"/>
      <c r="V16" s="155"/>
      <c r="W16" s="149"/>
      <c r="X16" s="155"/>
      <c r="Y16" s="262"/>
    </row>
    <row r="17" spans="2:25" s="112" customFormat="1" x14ac:dyDescent="0.35">
      <c r="B17" s="152"/>
      <c r="C17" s="87"/>
      <c r="D17" s="88"/>
      <c r="E17" s="88"/>
      <c r="F17" s="96"/>
      <c r="G17" s="89"/>
      <c r="H17" s="89"/>
      <c r="I17" s="153"/>
      <c r="J17" s="89"/>
      <c r="K17" s="154"/>
      <c r="L17" s="154"/>
      <c r="M17" s="155"/>
      <c r="N17" s="89"/>
      <c r="O17" s="86"/>
      <c r="P17" s="86"/>
      <c r="Q17" s="155"/>
      <c r="R17" s="155"/>
      <c r="S17" s="155"/>
      <c r="T17" s="155"/>
      <c r="U17" s="150"/>
      <c r="V17" s="155"/>
      <c r="W17" s="149"/>
      <c r="X17" s="155"/>
      <c r="Y17" s="262"/>
    </row>
    <row r="18" spans="2:25" s="112" customFormat="1" x14ac:dyDescent="0.35">
      <c r="B18" s="152"/>
      <c r="C18" s="87"/>
      <c r="D18" s="88"/>
      <c r="E18" s="88"/>
      <c r="F18" s="96"/>
      <c r="G18" s="89"/>
      <c r="H18" s="89"/>
      <c r="I18" s="153"/>
      <c r="J18" s="89"/>
      <c r="K18" s="154"/>
      <c r="L18" s="154"/>
      <c r="M18" s="155"/>
      <c r="N18" s="89"/>
      <c r="O18" s="86"/>
      <c r="P18" s="86"/>
      <c r="Q18" s="155"/>
      <c r="R18" s="155"/>
      <c r="S18" s="155"/>
      <c r="T18" s="155"/>
      <c r="U18" s="150"/>
      <c r="V18" s="155"/>
      <c r="W18" s="149"/>
      <c r="X18" s="155"/>
      <c r="Y18" s="262"/>
    </row>
    <row r="19" spans="2:25" s="112" customFormat="1" x14ac:dyDescent="0.35">
      <c r="B19" s="152"/>
      <c r="C19" s="87"/>
      <c r="D19" s="88"/>
      <c r="E19" s="88"/>
      <c r="F19" s="96"/>
      <c r="G19" s="89"/>
      <c r="H19" s="89"/>
      <c r="I19" s="153"/>
      <c r="J19" s="89"/>
      <c r="K19" s="154"/>
      <c r="L19" s="154"/>
      <c r="M19" s="155"/>
      <c r="N19" s="89"/>
      <c r="O19" s="86"/>
      <c r="P19" s="86"/>
      <c r="Q19" s="155"/>
      <c r="R19" s="155"/>
      <c r="S19" s="155"/>
      <c r="T19" s="155"/>
      <c r="U19" s="150"/>
      <c r="V19" s="155"/>
      <c r="W19" s="149"/>
      <c r="X19" s="155"/>
      <c r="Y19" s="262"/>
    </row>
    <row r="20" spans="2:25" s="112" customFormat="1" x14ac:dyDescent="0.35">
      <c r="B20" s="152"/>
      <c r="C20" s="87"/>
      <c r="D20" s="88"/>
      <c r="E20" s="88"/>
      <c r="F20" s="96"/>
      <c r="G20" s="89"/>
      <c r="H20" s="89"/>
      <c r="I20" s="153"/>
      <c r="J20" s="89"/>
      <c r="K20" s="154"/>
      <c r="L20" s="154"/>
      <c r="M20" s="155"/>
      <c r="N20" s="89"/>
      <c r="O20" s="86"/>
      <c r="P20" s="86"/>
      <c r="Q20" s="155"/>
      <c r="R20" s="155"/>
      <c r="S20" s="155"/>
      <c r="T20" s="155"/>
      <c r="U20" s="150"/>
      <c r="V20" s="155"/>
      <c r="W20" s="149"/>
      <c r="X20" s="155"/>
      <c r="Y20" s="262"/>
    </row>
    <row r="21" spans="2:25" s="112" customFormat="1" x14ac:dyDescent="0.35">
      <c r="B21" s="152"/>
      <c r="C21" s="87"/>
      <c r="D21" s="88"/>
      <c r="E21" s="88"/>
      <c r="F21" s="96"/>
      <c r="G21" s="89"/>
      <c r="H21" s="89"/>
      <c r="I21" s="153"/>
      <c r="J21" s="89"/>
      <c r="K21" s="154"/>
      <c r="L21" s="154"/>
      <c r="M21" s="155"/>
      <c r="N21" s="89"/>
      <c r="O21" s="86"/>
      <c r="P21" s="86"/>
      <c r="Q21" s="155"/>
      <c r="R21" s="155"/>
      <c r="S21" s="155"/>
      <c r="T21" s="155"/>
      <c r="U21" s="150"/>
      <c r="V21" s="155"/>
      <c r="W21" s="149"/>
      <c r="X21" s="155"/>
      <c r="Y21" s="262"/>
    </row>
    <row r="22" spans="2:25" s="112" customFormat="1" x14ac:dyDescent="0.35">
      <c r="B22" s="152"/>
      <c r="C22" s="87"/>
      <c r="D22" s="88"/>
      <c r="E22" s="88"/>
      <c r="F22" s="96"/>
      <c r="G22" s="89"/>
      <c r="H22" s="89"/>
      <c r="I22" s="153"/>
      <c r="J22" s="89"/>
      <c r="K22" s="154"/>
      <c r="L22" s="154"/>
      <c r="M22" s="155"/>
      <c r="N22" s="89"/>
      <c r="O22" s="86"/>
      <c r="P22" s="86"/>
      <c r="Q22" s="155"/>
      <c r="R22" s="155"/>
      <c r="S22" s="155"/>
      <c r="T22" s="155"/>
      <c r="U22" s="150"/>
      <c r="V22" s="155"/>
      <c r="W22" s="149"/>
      <c r="X22" s="155"/>
      <c r="Y22" s="262"/>
    </row>
    <row r="23" spans="2:25" s="112" customFormat="1" x14ac:dyDescent="0.35">
      <c r="B23" s="152"/>
      <c r="C23" s="87"/>
      <c r="D23" s="88"/>
      <c r="E23" s="88"/>
      <c r="F23" s="96"/>
      <c r="G23" s="89"/>
      <c r="H23" s="89"/>
      <c r="I23" s="153"/>
      <c r="J23" s="89"/>
      <c r="K23" s="154"/>
      <c r="L23" s="154"/>
      <c r="M23" s="155"/>
      <c r="N23" s="89"/>
      <c r="O23" s="86"/>
      <c r="P23" s="86"/>
      <c r="Q23" s="155"/>
      <c r="R23" s="155"/>
      <c r="S23" s="155"/>
      <c r="T23" s="155"/>
      <c r="U23" s="150"/>
      <c r="V23" s="155"/>
      <c r="W23" s="149"/>
      <c r="X23" s="155"/>
      <c r="Y23" s="262"/>
    </row>
    <row r="24" spans="2:25" s="112" customFormat="1" x14ac:dyDescent="0.35">
      <c r="B24" s="152"/>
      <c r="C24" s="86"/>
      <c r="D24" s="88"/>
      <c r="E24" s="88"/>
      <c r="F24" s="96"/>
      <c r="G24" s="89"/>
      <c r="H24" s="89"/>
      <c r="I24" s="153"/>
      <c r="J24" s="89"/>
      <c r="K24" s="154"/>
      <c r="L24" s="154"/>
      <c r="M24" s="155"/>
      <c r="N24" s="89"/>
      <c r="O24" s="86"/>
      <c r="P24" s="86"/>
      <c r="Q24" s="155"/>
      <c r="R24" s="155"/>
      <c r="S24" s="155"/>
      <c r="T24" s="155"/>
      <c r="U24" s="150"/>
      <c r="V24" s="155"/>
      <c r="W24" s="149"/>
      <c r="X24" s="155"/>
      <c r="Y24" s="262"/>
    </row>
    <row r="25" spans="2:25" s="112" customFormat="1" x14ac:dyDescent="0.35">
      <c r="B25" s="152"/>
      <c r="C25" s="87"/>
      <c r="D25" s="88"/>
      <c r="E25" s="88"/>
      <c r="F25" s="96"/>
      <c r="G25" s="89"/>
      <c r="H25" s="89"/>
      <c r="I25" s="153"/>
      <c r="J25" s="89"/>
      <c r="K25" s="154"/>
      <c r="L25" s="154"/>
      <c r="M25" s="155"/>
      <c r="N25" s="89"/>
      <c r="O25" s="86"/>
      <c r="P25" s="86"/>
      <c r="Q25" s="155"/>
      <c r="R25" s="155"/>
      <c r="S25" s="155"/>
      <c r="T25" s="155"/>
      <c r="U25" s="150"/>
      <c r="V25" s="155"/>
      <c r="W25" s="149"/>
      <c r="X25" s="155"/>
      <c r="Y25" s="262"/>
    </row>
    <row r="26" spans="2:25" s="112" customFormat="1" x14ac:dyDescent="0.35">
      <c r="B26" s="152"/>
      <c r="C26" s="87"/>
      <c r="D26" s="88"/>
      <c r="E26" s="88"/>
      <c r="F26" s="96"/>
      <c r="G26" s="89"/>
      <c r="H26" s="89"/>
      <c r="I26" s="153"/>
      <c r="J26" s="89"/>
      <c r="K26" s="154"/>
      <c r="L26" s="154"/>
      <c r="M26" s="155"/>
      <c r="N26" s="89"/>
      <c r="O26" s="86"/>
      <c r="P26" s="86"/>
      <c r="Q26" s="155"/>
      <c r="R26" s="155"/>
      <c r="S26" s="155"/>
      <c r="T26" s="155"/>
      <c r="U26" s="150"/>
      <c r="V26" s="155"/>
      <c r="W26" s="149"/>
      <c r="X26" s="155"/>
      <c r="Y26" s="262"/>
    </row>
    <row r="27" spans="2:25" s="112" customFormat="1" x14ac:dyDescent="0.35">
      <c r="B27" s="152"/>
      <c r="C27" s="87"/>
      <c r="D27" s="88"/>
      <c r="E27" s="88"/>
      <c r="F27" s="96"/>
      <c r="G27" s="89"/>
      <c r="H27" s="89"/>
      <c r="I27" s="153"/>
      <c r="J27" s="89"/>
      <c r="K27" s="154"/>
      <c r="L27" s="154"/>
      <c r="M27" s="155"/>
      <c r="N27" s="89"/>
      <c r="O27" s="86"/>
      <c r="P27" s="86"/>
      <c r="Q27" s="155"/>
      <c r="R27" s="155"/>
      <c r="S27" s="155"/>
      <c r="T27" s="155"/>
      <c r="U27" s="150"/>
      <c r="V27" s="155"/>
      <c r="W27" s="149"/>
      <c r="X27" s="155"/>
      <c r="Y27" s="262"/>
    </row>
    <row r="28" spans="2:25" s="112" customFormat="1" x14ac:dyDescent="0.35">
      <c r="B28" s="152"/>
      <c r="C28" s="87"/>
      <c r="D28" s="88"/>
      <c r="E28" s="88"/>
      <c r="F28" s="96"/>
      <c r="G28" s="89"/>
      <c r="H28" s="89"/>
      <c r="I28" s="156"/>
      <c r="J28" s="89"/>
      <c r="K28" s="154"/>
      <c r="L28" s="154"/>
      <c r="M28" s="155"/>
      <c r="N28" s="89"/>
      <c r="O28" s="86"/>
      <c r="P28" s="86"/>
      <c r="Q28" s="155"/>
      <c r="R28" s="155"/>
      <c r="S28" s="155"/>
      <c r="T28" s="155"/>
      <c r="U28" s="150"/>
      <c r="V28" s="155"/>
      <c r="W28" s="149"/>
      <c r="X28" s="155"/>
      <c r="Y28" s="262"/>
    </row>
    <row r="29" spans="2:25" s="112" customFormat="1" x14ac:dyDescent="0.35">
      <c r="B29" s="152"/>
      <c r="C29" s="87"/>
      <c r="D29" s="88"/>
      <c r="E29" s="88"/>
      <c r="F29" s="96"/>
      <c r="G29" s="89"/>
      <c r="H29" s="89"/>
      <c r="I29" s="156"/>
      <c r="J29" s="89"/>
      <c r="K29" s="154"/>
      <c r="L29" s="154"/>
      <c r="M29" s="155"/>
      <c r="N29" s="89"/>
      <c r="O29" s="86"/>
      <c r="P29" s="86"/>
      <c r="Q29" s="155"/>
      <c r="R29" s="155"/>
      <c r="S29" s="155"/>
      <c r="T29" s="155"/>
      <c r="U29" s="150"/>
      <c r="V29" s="155"/>
      <c r="W29" s="149"/>
      <c r="X29" s="155"/>
      <c r="Y29" s="262"/>
    </row>
    <row r="30" spans="2:25" s="112" customFormat="1" x14ac:dyDescent="0.35">
      <c r="B30" s="152"/>
      <c r="C30" s="87"/>
      <c r="D30" s="88"/>
      <c r="E30" s="88"/>
      <c r="F30" s="96"/>
      <c r="G30" s="89"/>
      <c r="H30" s="89"/>
      <c r="I30" s="156"/>
      <c r="J30" s="89"/>
      <c r="K30" s="154"/>
      <c r="L30" s="154"/>
      <c r="M30" s="155"/>
      <c r="N30" s="89"/>
      <c r="O30" s="86"/>
      <c r="P30" s="86"/>
      <c r="Q30" s="155"/>
      <c r="R30" s="155"/>
      <c r="S30" s="155"/>
      <c r="T30" s="155"/>
      <c r="U30" s="150"/>
      <c r="V30" s="155"/>
      <c r="W30" s="149"/>
      <c r="X30" s="155"/>
      <c r="Y30" s="262"/>
    </row>
    <row r="31" spans="2:25" s="112" customFormat="1" x14ac:dyDescent="0.35">
      <c r="B31" s="152"/>
      <c r="C31" s="86"/>
      <c r="D31" s="88"/>
      <c r="E31" s="88"/>
      <c r="F31" s="96"/>
      <c r="G31" s="89"/>
      <c r="H31" s="89"/>
      <c r="I31" s="156"/>
      <c r="J31" s="89"/>
      <c r="K31" s="154"/>
      <c r="L31" s="154"/>
      <c r="M31" s="155"/>
      <c r="N31" s="89"/>
      <c r="O31" s="86"/>
      <c r="P31" s="86"/>
      <c r="Q31" s="155"/>
      <c r="R31" s="155"/>
      <c r="S31" s="155"/>
      <c r="T31" s="155"/>
      <c r="U31" s="150"/>
      <c r="V31" s="155"/>
      <c r="W31" s="149"/>
      <c r="X31" s="155"/>
      <c r="Y31" s="262"/>
    </row>
    <row r="32" spans="2:25" s="112" customFormat="1" x14ac:dyDescent="0.35">
      <c r="B32" s="152"/>
      <c r="C32" s="87"/>
      <c r="D32" s="88"/>
      <c r="E32" s="88"/>
      <c r="F32" s="96"/>
      <c r="G32" s="89"/>
      <c r="H32" s="89"/>
      <c r="I32" s="156"/>
      <c r="J32" s="89"/>
      <c r="K32" s="154"/>
      <c r="L32" s="154"/>
      <c r="M32" s="155"/>
      <c r="N32" s="89"/>
      <c r="O32" s="86"/>
      <c r="P32" s="86"/>
      <c r="Q32" s="155"/>
      <c r="R32" s="155"/>
      <c r="S32" s="155"/>
      <c r="T32" s="155"/>
      <c r="U32" s="150"/>
      <c r="V32" s="155"/>
      <c r="W32" s="149"/>
      <c r="X32" s="155"/>
      <c r="Y32" s="262"/>
    </row>
    <row r="33" spans="2:25" s="112" customFormat="1" x14ac:dyDescent="0.35">
      <c r="B33" s="152"/>
      <c r="C33" s="87"/>
      <c r="D33" s="88"/>
      <c r="E33" s="88"/>
      <c r="F33" s="96"/>
      <c r="G33" s="89"/>
      <c r="H33" s="89"/>
      <c r="I33" s="156"/>
      <c r="J33" s="89"/>
      <c r="K33" s="154"/>
      <c r="L33" s="154"/>
      <c r="M33" s="155"/>
      <c r="N33" s="89"/>
      <c r="O33" s="86"/>
      <c r="P33" s="86"/>
      <c r="Q33" s="155"/>
      <c r="R33" s="155"/>
      <c r="S33" s="155"/>
      <c r="T33" s="155"/>
      <c r="U33" s="150"/>
      <c r="V33" s="155"/>
      <c r="W33" s="149"/>
      <c r="X33" s="155"/>
      <c r="Y33" s="262"/>
    </row>
    <row r="34" spans="2:25" s="112" customFormat="1" x14ac:dyDescent="0.35">
      <c r="B34" s="152"/>
      <c r="C34" s="87"/>
      <c r="D34" s="88"/>
      <c r="E34" s="88"/>
      <c r="F34" s="96"/>
      <c r="G34" s="89"/>
      <c r="H34" s="89"/>
      <c r="I34" s="156"/>
      <c r="J34" s="89"/>
      <c r="K34" s="154"/>
      <c r="L34" s="154"/>
      <c r="M34" s="155"/>
      <c r="N34" s="89"/>
      <c r="O34" s="86"/>
      <c r="P34" s="86"/>
      <c r="Q34" s="155"/>
      <c r="R34" s="155"/>
      <c r="S34" s="155"/>
      <c r="T34" s="155"/>
      <c r="U34" s="150"/>
      <c r="V34" s="155"/>
      <c r="W34" s="149"/>
      <c r="X34" s="155"/>
      <c r="Y34" s="262"/>
    </row>
    <row r="35" spans="2:25" s="112" customFormat="1" x14ac:dyDescent="0.35">
      <c r="B35" s="152"/>
      <c r="C35" s="87"/>
      <c r="D35" s="88"/>
      <c r="E35" s="88"/>
      <c r="F35" s="96"/>
      <c r="G35" s="89"/>
      <c r="H35" s="89"/>
      <c r="I35" s="156"/>
      <c r="J35" s="89"/>
      <c r="K35" s="154"/>
      <c r="L35" s="154"/>
      <c r="M35" s="155"/>
      <c r="N35" s="89"/>
      <c r="O35" s="86"/>
      <c r="P35" s="86"/>
      <c r="Q35" s="155"/>
      <c r="R35" s="155"/>
      <c r="S35" s="155"/>
      <c r="T35" s="155"/>
      <c r="U35" s="150"/>
      <c r="V35" s="155"/>
      <c r="W35" s="149"/>
      <c r="X35" s="155"/>
      <c r="Y35" s="262"/>
    </row>
    <row r="36" spans="2:25" s="112" customFormat="1" x14ac:dyDescent="0.35">
      <c r="B36" s="152"/>
      <c r="C36" s="87"/>
      <c r="D36" s="88"/>
      <c r="E36" s="88"/>
      <c r="F36" s="96"/>
      <c r="G36" s="89"/>
      <c r="H36" s="89"/>
      <c r="I36" s="156"/>
      <c r="J36" s="89"/>
      <c r="K36" s="154"/>
      <c r="L36" s="154"/>
      <c r="M36" s="155"/>
      <c r="N36" s="89"/>
      <c r="O36" s="86"/>
      <c r="P36" s="86"/>
      <c r="Q36" s="155"/>
      <c r="R36" s="155"/>
      <c r="S36" s="155"/>
      <c r="T36" s="155"/>
      <c r="U36" s="150"/>
      <c r="V36" s="155"/>
      <c r="W36" s="149"/>
      <c r="X36" s="155"/>
      <c r="Y36" s="262"/>
    </row>
    <row r="37" spans="2:25" s="112" customFormat="1" x14ac:dyDescent="0.35">
      <c r="B37" s="152"/>
      <c r="C37" s="87"/>
      <c r="D37" s="88"/>
      <c r="E37" s="88"/>
      <c r="F37" s="96"/>
      <c r="G37" s="89"/>
      <c r="H37" s="89"/>
      <c r="I37" s="156"/>
      <c r="J37" s="89"/>
      <c r="K37" s="154"/>
      <c r="L37" s="154"/>
      <c r="M37" s="155"/>
      <c r="N37" s="89"/>
      <c r="O37" s="86"/>
      <c r="P37" s="86"/>
      <c r="Q37" s="155"/>
      <c r="R37" s="155"/>
      <c r="S37" s="155"/>
      <c r="T37" s="155"/>
      <c r="U37" s="150"/>
      <c r="V37" s="155"/>
      <c r="W37" s="149"/>
      <c r="X37" s="155"/>
      <c r="Y37" s="262"/>
    </row>
    <row r="38" spans="2:25" s="112" customFormat="1" x14ac:dyDescent="0.35">
      <c r="B38" s="152"/>
      <c r="C38" s="87"/>
      <c r="D38" s="88"/>
      <c r="E38" s="88"/>
      <c r="F38" s="96"/>
      <c r="G38" s="89"/>
      <c r="H38" s="89"/>
      <c r="I38" s="156"/>
      <c r="J38" s="89"/>
      <c r="K38" s="154"/>
      <c r="L38" s="154"/>
      <c r="M38" s="155"/>
      <c r="N38" s="89"/>
      <c r="O38" s="86"/>
      <c r="P38" s="86"/>
      <c r="Q38" s="155"/>
      <c r="R38" s="155"/>
      <c r="S38" s="155"/>
      <c r="T38" s="155"/>
      <c r="U38" s="150"/>
      <c r="V38" s="155"/>
      <c r="W38" s="149"/>
      <c r="X38" s="155"/>
      <c r="Y38" s="262"/>
    </row>
    <row r="39" spans="2:25" s="112" customFormat="1" x14ac:dyDescent="0.35">
      <c r="B39" s="152"/>
      <c r="C39" s="87"/>
      <c r="D39" s="88"/>
      <c r="E39" s="88"/>
      <c r="F39" s="96"/>
      <c r="G39" s="89"/>
      <c r="H39" s="89"/>
      <c r="I39" s="156"/>
      <c r="J39" s="89"/>
      <c r="K39" s="154"/>
      <c r="L39" s="154"/>
      <c r="M39" s="155"/>
      <c r="N39" s="89"/>
      <c r="O39" s="86"/>
      <c r="P39" s="86"/>
      <c r="Q39" s="155"/>
      <c r="R39" s="155"/>
      <c r="S39" s="155"/>
      <c r="T39" s="155"/>
      <c r="U39" s="150"/>
      <c r="V39" s="155"/>
      <c r="W39" s="149"/>
      <c r="X39" s="155"/>
      <c r="Y39" s="262"/>
    </row>
    <row r="40" spans="2:25" s="112" customFormat="1" x14ac:dyDescent="0.35">
      <c r="B40" s="152"/>
      <c r="C40" s="86"/>
      <c r="D40" s="88"/>
      <c r="E40" s="88"/>
      <c r="F40" s="96"/>
      <c r="G40" s="89"/>
      <c r="H40" s="89"/>
      <c r="I40" s="156"/>
      <c r="J40" s="89"/>
      <c r="K40" s="154"/>
      <c r="L40" s="154"/>
      <c r="M40" s="155"/>
      <c r="N40" s="89"/>
      <c r="O40" s="86"/>
      <c r="P40" s="86"/>
      <c r="Q40" s="155"/>
      <c r="R40" s="155"/>
      <c r="S40" s="155"/>
      <c r="T40" s="155"/>
      <c r="U40" s="150"/>
      <c r="V40" s="155"/>
      <c r="W40" s="149"/>
      <c r="X40" s="155"/>
      <c r="Y40" s="262"/>
    </row>
    <row r="41" spans="2:25" s="112" customFormat="1" x14ac:dyDescent="0.35">
      <c r="B41" s="152"/>
      <c r="C41" s="87"/>
      <c r="D41" s="88"/>
      <c r="E41" s="88"/>
      <c r="F41" s="96"/>
      <c r="G41" s="89"/>
      <c r="H41" s="89"/>
      <c r="I41" s="156"/>
      <c r="J41" s="89"/>
      <c r="K41" s="154"/>
      <c r="L41" s="154"/>
      <c r="M41" s="155"/>
      <c r="N41" s="89"/>
      <c r="O41" s="86"/>
      <c r="P41" s="86"/>
      <c r="Q41" s="155"/>
      <c r="R41" s="155"/>
      <c r="S41" s="155"/>
      <c r="T41" s="155"/>
      <c r="U41" s="150"/>
      <c r="V41" s="155"/>
      <c r="W41" s="149"/>
      <c r="X41" s="155"/>
      <c r="Y41" s="262"/>
    </row>
    <row r="42" spans="2:25" s="112" customFormat="1" x14ac:dyDescent="0.35">
      <c r="B42" s="152"/>
      <c r="C42" s="87"/>
      <c r="D42" s="88"/>
      <c r="E42" s="88"/>
      <c r="F42" s="96"/>
      <c r="G42" s="89"/>
      <c r="H42" s="89"/>
      <c r="I42" s="156"/>
      <c r="J42" s="89"/>
      <c r="K42" s="154"/>
      <c r="L42" s="154"/>
      <c r="M42" s="155"/>
      <c r="N42" s="89"/>
      <c r="O42" s="86"/>
      <c r="P42" s="86"/>
      <c r="Q42" s="155"/>
      <c r="R42" s="155"/>
      <c r="S42" s="155"/>
      <c r="T42" s="155"/>
      <c r="U42" s="150"/>
      <c r="V42" s="155"/>
      <c r="W42" s="149"/>
      <c r="X42" s="155"/>
      <c r="Y42" s="262"/>
    </row>
    <row r="43" spans="2:25" s="112" customFormat="1" x14ac:dyDescent="0.35">
      <c r="B43" s="152"/>
      <c r="C43" s="87"/>
      <c r="D43" s="88"/>
      <c r="E43" s="88"/>
      <c r="F43" s="96"/>
      <c r="G43" s="89"/>
      <c r="H43" s="89"/>
      <c r="I43" s="156"/>
      <c r="J43" s="89"/>
      <c r="K43" s="154"/>
      <c r="L43" s="154"/>
      <c r="M43" s="155"/>
      <c r="N43" s="89"/>
      <c r="O43" s="86"/>
      <c r="P43" s="86"/>
      <c r="Q43" s="155"/>
      <c r="R43" s="155"/>
      <c r="S43" s="155"/>
      <c r="T43" s="155"/>
      <c r="U43" s="150"/>
      <c r="V43" s="155"/>
      <c r="W43" s="149"/>
      <c r="X43" s="155"/>
      <c r="Y43" s="262"/>
    </row>
    <row r="44" spans="2:25" s="112" customFormat="1" x14ac:dyDescent="0.35">
      <c r="B44" s="152"/>
      <c r="C44" s="87"/>
      <c r="D44" s="88"/>
      <c r="E44" s="88"/>
      <c r="F44" s="96"/>
      <c r="G44" s="89"/>
      <c r="H44" s="89"/>
      <c r="I44" s="156"/>
      <c r="J44" s="89"/>
      <c r="K44" s="154"/>
      <c r="L44" s="154"/>
      <c r="M44" s="155"/>
      <c r="N44" s="89"/>
      <c r="O44" s="86"/>
      <c r="P44" s="86"/>
      <c r="Q44" s="155"/>
      <c r="R44" s="155"/>
      <c r="S44" s="155"/>
      <c r="T44" s="155"/>
      <c r="U44" s="150"/>
      <c r="V44" s="155"/>
      <c r="W44" s="149"/>
      <c r="X44" s="155"/>
      <c r="Y44" s="262"/>
    </row>
    <row r="45" spans="2:25" s="112" customFormat="1" x14ac:dyDescent="0.35">
      <c r="B45" s="152"/>
      <c r="C45" s="87"/>
      <c r="D45" s="88"/>
      <c r="E45" s="88"/>
      <c r="F45" s="96"/>
      <c r="G45" s="89"/>
      <c r="H45" s="89"/>
      <c r="I45" s="156"/>
      <c r="J45" s="89"/>
      <c r="K45" s="154"/>
      <c r="L45" s="154"/>
      <c r="M45" s="155"/>
      <c r="N45" s="89"/>
      <c r="O45" s="86"/>
      <c r="P45" s="86"/>
      <c r="Q45" s="155"/>
      <c r="R45" s="155"/>
      <c r="S45" s="155"/>
      <c r="T45" s="155"/>
      <c r="U45" s="150"/>
      <c r="V45" s="155"/>
      <c r="W45" s="149"/>
      <c r="X45" s="155"/>
      <c r="Y45" s="262"/>
    </row>
    <row r="46" spans="2:25" s="112" customFormat="1" x14ac:dyDescent="0.35">
      <c r="B46" s="152"/>
      <c r="C46" s="87"/>
      <c r="D46" s="88"/>
      <c r="E46" s="88"/>
      <c r="F46" s="96"/>
      <c r="G46" s="89"/>
      <c r="H46" s="89"/>
      <c r="I46" s="156"/>
      <c r="J46" s="89"/>
      <c r="K46" s="154"/>
      <c r="L46" s="154"/>
      <c r="M46" s="155"/>
      <c r="N46" s="89"/>
      <c r="O46" s="86"/>
      <c r="P46" s="86"/>
      <c r="Q46" s="155"/>
      <c r="R46" s="155"/>
      <c r="S46" s="155"/>
      <c r="T46" s="155"/>
      <c r="U46" s="150"/>
      <c r="V46" s="155"/>
      <c r="W46" s="149"/>
      <c r="X46" s="155"/>
      <c r="Y46" s="262"/>
    </row>
    <row r="47" spans="2:25" s="112" customFormat="1" x14ac:dyDescent="0.35">
      <c r="B47" s="152"/>
      <c r="C47" s="86"/>
      <c r="D47" s="88"/>
      <c r="E47" s="88"/>
      <c r="F47" s="96"/>
      <c r="G47" s="89"/>
      <c r="H47" s="89"/>
      <c r="I47" s="156"/>
      <c r="J47" s="89"/>
      <c r="K47" s="154"/>
      <c r="L47" s="154"/>
      <c r="M47" s="155"/>
      <c r="N47" s="89"/>
      <c r="O47" s="86"/>
      <c r="P47" s="86"/>
      <c r="Q47" s="155"/>
      <c r="R47" s="155"/>
      <c r="S47" s="155"/>
      <c r="T47" s="155"/>
      <c r="U47" s="150"/>
      <c r="V47" s="155"/>
      <c r="W47" s="149"/>
      <c r="X47" s="155"/>
      <c r="Y47" s="262"/>
    </row>
    <row r="48" spans="2:25" s="112" customFormat="1" x14ac:dyDescent="0.35">
      <c r="B48" s="152"/>
      <c r="C48" s="87"/>
      <c r="D48" s="88"/>
      <c r="E48" s="88"/>
      <c r="F48" s="96"/>
      <c r="G48" s="89"/>
      <c r="H48" s="89"/>
      <c r="I48" s="156"/>
      <c r="J48" s="89"/>
      <c r="K48" s="154"/>
      <c r="L48" s="154"/>
      <c r="M48" s="155"/>
      <c r="N48" s="89"/>
      <c r="O48" s="86"/>
      <c r="P48" s="86"/>
      <c r="Q48" s="155"/>
      <c r="R48" s="155"/>
      <c r="S48" s="155"/>
      <c r="T48" s="155"/>
      <c r="U48" s="150"/>
      <c r="V48" s="155"/>
      <c r="W48" s="149"/>
      <c r="X48" s="155"/>
      <c r="Y48" s="262"/>
    </row>
    <row r="49" spans="2:25" s="112" customFormat="1" x14ac:dyDescent="0.35">
      <c r="B49" s="152"/>
      <c r="C49" s="87"/>
      <c r="D49" s="88"/>
      <c r="E49" s="88"/>
      <c r="F49" s="96"/>
      <c r="G49" s="89"/>
      <c r="H49" s="89"/>
      <c r="I49" s="156"/>
      <c r="J49" s="89"/>
      <c r="K49" s="154"/>
      <c r="L49" s="154"/>
      <c r="M49" s="155"/>
      <c r="N49" s="89"/>
      <c r="O49" s="86"/>
      <c r="P49" s="86"/>
      <c r="Q49" s="155"/>
      <c r="R49" s="155"/>
      <c r="S49" s="155"/>
      <c r="T49" s="155"/>
      <c r="U49" s="150"/>
      <c r="V49" s="155"/>
      <c r="W49" s="149"/>
      <c r="X49" s="155"/>
      <c r="Y49" s="262"/>
    </row>
    <row r="50" spans="2:25" s="112" customFormat="1" x14ac:dyDescent="0.35">
      <c r="B50" s="152"/>
      <c r="C50" s="87"/>
      <c r="D50" s="88"/>
      <c r="E50" s="88"/>
      <c r="F50" s="96"/>
      <c r="G50" s="89"/>
      <c r="H50" s="89"/>
      <c r="I50" s="156"/>
      <c r="J50" s="89"/>
      <c r="K50" s="154"/>
      <c r="L50" s="154"/>
      <c r="M50" s="155"/>
      <c r="N50" s="89"/>
      <c r="O50" s="86"/>
      <c r="P50" s="86"/>
      <c r="Q50" s="155"/>
      <c r="R50" s="155"/>
      <c r="S50" s="155"/>
      <c r="T50" s="155"/>
      <c r="U50" s="150"/>
      <c r="V50" s="155"/>
      <c r="W50" s="149"/>
      <c r="X50" s="155"/>
      <c r="Y50" s="262"/>
    </row>
    <row r="51" spans="2:25" s="112" customFormat="1" x14ac:dyDescent="0.35">
      <c r="B51" s="152"/>
      <c r="C51" s="87"/>
      <c r="D51" s="88"/>
      <c r="E51" s="88"/>
      <c r="F51" s="96"/>
      <c r="G51" s="89"/>
      <c r="H51" s="89"/>
      <c r="I51" s="156"/>
      <c r="J51" s="89"/>
      <c r="K51" s="154"/>
      <c r="L51" s="154"/>
      <c r="M51" s="155"/>
      <c r="N51" s="89"/>
      <c r="O51" s="86"/>
      <c r="P51" s="86"/>
      <c r="Q51" s="155"/>
      <c r="R51" s="155"/>
      <c r="S51" s="155"/>
      <c r="T51" s="155"/>
      <c r="U51" s="150"/>
      <c r="V51" s="155"/>
      <c r="W51" s="149"/>
      <c r="X51" s="155"/>
      <c r="Y51" s="262"/>
    </row>
    <row r="52" spans="2:25" s="112" customFormat="1" x14ac:dyDescent="0.35">
      <c r="B52" s="152"/>
      <c r="C52" s="87"/>
      <c r="D52" s="88"/>
      <c r="E52" s="88"/>
      <c r="F52" s="96"/>
      <c r="G52" s="89"/>
      <c r="H52" s="89"/>
      <c r="I52" s="156"/>
      <c r="J52" s="89"/>
      <c r="K52" s="154"/>
      <c r="L52" s="154"/>
      <c r="M52" s="155"/>
      <c r="N52" s="89"/>
      <c r="O52" s="86"/>
      <c r="P52" s="86"/>
      <c r="Q52" s="155"/>
      <c r="R52" s="155"/>
      <c r="S52" s="155"/>
      <c r="T52" s="155"/>
      <c r="U52" s="150"/>
      <c r="V52" s="155"/>
      <c r="W52" s="149"/>
      <c r="X52" s="155"/>
      <c r="Y52" s="262"/>
    </row>
    <row r="53" spans="2:25" s="112" customFormat="1" x14ac:dyDescent="0.35">
      <c r="B53" s="152"/>
      <c r="C53" s="87"/>
      <c r="D53" s="88"/>
      <c r="E53" s="88"/>
      <c r="F53" s="96"/>
      <c r="G53" s="89"/>
      <c r="H53" s="89"/>
      <c r="I53" s="156"/>
      <c r="J53" s="89"/>
      <c r="K53" s="154"/>
      <c r="L53" s="154"/>
      <c r="M53" s="155"/>
      <c r="N53" s="89"/>
      <c r="O53" s="86"/>
      <c r="P53" s="86"/>
      <c r="Q53" s="155"/>
      <c r="R53" s="155"/>
      <c r="S53" s="155"/>
      <c r="T53" s="155"/>
      <c r="U53" s="150"/>
      <c r="V53" s="155"/>
      <c r="W53" s="149"/>
      <c r="X53" s="155"/>
      <c r="Y53" s="262"/>
    </row>
    <row r="54" spans="2:25" s="112" customFormat="1" x14ac:dyDescent="0.35">
      <c r="B54" s="152"/>
      <c r="C54" s="86"/>
      <c r="D54" s="88"/>
      <c r="E54" s="88"/>
      <c r="F54" s="96"/>
      <c r="G54" s="89"/>
      <c r="H54" s="89"/>
      <c r="I54" s="156"/>
      <c r="J54" s="89"/>
      <c r="K54" s="154"/>
      <c r="L54" s="154"/>
      <c r="M54" s="155"/>
      <c r="N54" s="89"/>
      <c r="O54" s="86"/>
      <c r="P54" s="86"/>
      <c r="Q54" s="155"/>
      <c r="R54" s="155"/>
      <c r="S54" s="155"/>
      <c r="T54" s="155"/>
      <c r="U54" s="150"/>
      <c r="V54" s="155"/>
      <c r="W54" s="149"/>
      <c r="X54" s="155"/>
      <c r="Y54" s="262"/>
    </row>
    <row r="55" spans="2:25" s="112" customFormat="1" x14ac:dyDescent="0.35">
      <c r="B55" s="152"/>
      <c r="C55" s="87"/>
      <c r="D55" s="88"/>
      <c r="E55" s="88"/>
      <c r="F55" s="96"/>
      <c r="G55" s="89"/>
      <c r="H55" s="89"/>
      <c r="I55" s="156"/>
      <c r="J55" s="89"/>
      <c r="K55" s="154"/>
      <c r="L55" s="154"/>
      <c r="M55" s="155"/>
      <c r="N55" s="89"/>
      <c r="O55" s="86"/>
      <c r="P55" s="86"/>
      <c r="Q55" s="155"/>
      <c r="R55" s="155"/>
      <c r="S55" s="155"/>
      <c r="T55" s="155"/>
      <c r="U55" s="150"/>
      <c r="V55" s="155"/>
      <c r="W55" s="149"/>
      <c r="X55" s="155"/>
      <c r="Y55" s="262"/>
    </row>
    <row r="56" spans="2:25" s="112" customFormat="1" x14ac:dyDescent="0.35">
      <c r="B56" s="152"/>
      <c r="C56" s="87"/>
      <c r="D56" s="88"/>
      <c r="E56" s="88"/>
      <c r="F56" s="96"/>
      <c r="G56" s="89"/>
      <c r="H56" s="89"/>
      <c r="I56" s="156"/>
      <c r="J56" s="89"/>
      <c r="K56" s="154"/>
      <c r="L56" s="154"/>
      <c r="M56" s="155"/>
      <c r="N56" s="89"/>
      <c r="O56" s="86"/>
      <c r="P56" s="86"/>
      <c r="Q56" s="155"/>
      <c r="R56" s="155"/>
      <c r="S56" s="155"/>
      <c r="T56" s="155"/>
      <c r="U56" s="150"/>
      <c r="V56" s="155"/>
      <c r="W56" s="149"/>
      <c r="X56" s="155"/>
      <c r="Y56" s="262"/>
    </row>
    <row r="57" spans="2:25" s="112" customFormat="1" x14ac:dyDescent="0.35">
      <c r="B57" s="152"/>
      <c r="C57" s="87"/>
      <c r="D57" s="88"/>
      <c r="E57" s="88"/>
      <c r="F57" s="96"/>
      <c r="G57" s="89"/>
      <c r="H57" s="89"/>
      <c r="I57" s="156"/>
      <c r="J57" s="89"/>
      <c r="K57" s="154"/>
      <c r="L57" s="154"/>
      <c r="M57" s="155"/>
      <c r="N57" s="89"/>
      <c r="O57" s="86"/>
      <c r="P57" s="86"/>
      <c r="Q57" s="155"/>
      <c r="R57" s="155"/>
      <c r="S57" s="155"/>
      <c r="T57" s="155"/>
      <c r="U57" s="150"/>
      <c r="V57" s="155"/>
      <c r="W57" s="149"/>
      <c r="X57" s="155"/>
      <c r="Y57" s="262"/>
    </row>
    <row r="58" spans="2:25" s="112" customFormat="1" x14ac:dyDescent="0.35">
      <c r="B58" s="152"/>
      <c r="C58" s="87"/>
      <c r="D58" s="88"/>
      <c r="E58" s="88"/>
      <c r="F58" s="96"/>
      <c r="G58" s="89"/>
      <c r="H58" s="89"/>
      <c r="I58" s="156"/>
      <c r="J58" s="89"/>
      <c r="K58" s="154"/>
      <c r="L58" s="154"/>
      <c r="M58" s="155"/>
      <c r="N58" s="89"/>
      <c r="O58" s="86"/>
      <c r="P58" s="86"/>
      <c r="Q58" s="155"/>
      <c r="R58" s="155"/>
      <c r="S58" s="155"/>
      <c r="T58" s="155"/>
      <c r="U58" s="150"/>
      <c r="V58" s="155"/>
      <c r="W58" s="149"/>
      <c r="X58" s="155"/>
      <c r="Y58" s="262"/>
    </row>
    <row r="59" spans="2:25" s="112" customFormat="1" x14ac:dyDescent="0.35">
      <c r="B59" s="152"/>
      <c r="C59" s="87"/>
      <c r="D59" s="88"/>
      <c r="E59" s="88"/>
      <c r="F59" s="96"/>
      <c r="G59" s="89"/>
      <c r="H59" s="89"/>
      <c r="I59" s="156"/>
      <c r="J59" s="89"/>
      <c r="K59" s="154"/>
      <c r="L59" s="154"/>
      <c r="M59" s="155"/>
      <c r="N59" s="89"/>
      <c r="O59" s="86"/>
      <c r="P59" s="86"/>
      <c r="Q59" s="155"/>
      <c r="R59" s="155"/>
      <c r="S59" s="155"/>
      <c r="T59" s="155"/>
      <c r="U59" s="150"/>
      <c r="V59" s="155"/>
      <c r="W59" s="149"/>
      <c r="X59" s="155"/>
      <c r="Y59" s="262"/>
    </row>
    <row r="60" spans="2:25" s="112" customFormat="1" x14ac:dyDescent="0.35">
      <c r="B60" s="152"/>
      <c r="C60" s="87"/>
      <c r="D60" s="88"/>
      <c r="E60" s="88"/>
      <c r="F60" s="96"/>
      <c r="G60" s="89"/>
      <c r="H60" s="89"/>
      <c r="I60" s="156"/>
      <c r="J60" s="89"/>
      <c r="K60" s="154"/>
      <c r="L60" s="154"/>
      <c r="M60" s="155"/>
      <c r="N60" s="89"/>
      <c r="O60" s="86"/>
      <c r="P60" s="86"/>
      <c r="Q60" s="155"/>
      <c r="R60" s="155"/>
      <c r="S60" s="155"/>
      <c r="T60" s="155"/>
      <c r="U60" s="150"/>
      <c r="V60" s="155"/>
      <c r="W60" s="149"/>
      <c r="X60" s="155"/>
      <c r="Y60" s="262"/>
    </row>
    <row r="61" spans="2:25" s="112" customFormat="1" x14ac:dyDescent="0.35">
      <c r="B61" s="152"/>
      <c r="C61" s="87"/>
      <c r="D61" s="88"/>
      <c r="E61" s="88"/>
      <c r="F61" s="96"/>
      <c r="G61" s="89"/>
      <c r="H61" s="89"/>
      <c r="I61" s="156"/>
      <c r="J61" s="89"/>
      <c r="K61" s="154"/>
      <c r="L61" s="154"/>
      <c r="M61" s="155"/>
      <c r="N61" s="89"/>
      <c r="O61" s="86"/>
      <c r="P61" s="86"/>
      <c r="Q61" s="155"/>
      <c r="R61" s="155"/>
      <c r="S61" s="155"/>
      <c r="T61" s="155"/>
      <c r="U61" s="150"/>
      <c r="V61" s="155"/>
      <c r="W61" s="149"/>
      <c r="X61" s="155"/>
      <c r="Y61" s="262"/>
    </row>
    <row r="62" spans="2:25" s="112" customFormat="1" x14ac:dyDescent="0.35">
      <c r="B62" s="152"/>
      <c r="C62" s="87"/>
      <c r="D62" s="88"/>
      <c r="E62" s="88"/>
      <c r="F62" s="96"/>
      <c r="G62" s="89"/>
      <c r="H62" s="89"/>
      <c r="I62" s="156"/>
      <c r="J62" s="89"/>
      <c r="K62" s="154"/>
      <c r="L62" s="154"/>
      <c r="M62" s="155"/>
      <c r="N62" s="89"/>
      <c r="O62" s="86"/>
      <c r="P62" s="86"/>
      <c r="Q62" s="155"/>
      <c r="R62" s="155"/>
      <c r="S62" s="155"/>
      <c r="T62" s="155"/>
      <c r="U62" s="150"/>
      <c r="V62" s="155"/>
      <c r="W62" s="149"/>
      <c r="X62" s="155"/>
      <c r="Y62" s="262"/>
    </row>
    <row r="63" spans="2:25" s="112" customFormat="1" ht="15" thickBot="1" x14ac:dyDescent="0.4">
      <c r="B63" s="157"/>
      <c r="C63" s="158"/>
      <c r="D63" s="159"/>
      <c r="E63" s="159"/>
      <c r="F63" s="349"/>
      <c r="G63" s="160"/>
      <c r="H63" s="160"/>
      <c r="I63" s="161"/>
      <c r="J63" s="160"/>
      <c r="K63" s="162"/>
      <c r="L63" s="162"/>
      <c r="M63" s="163"/>
      <c r="N63" s="160"/>
      <c r="O63" s="164"/>
      <c r="P63" s="164"/>
      <c r="Q63" s="163"/>
      <c r="R63" s="163"/>
      <c r="S63" s="163"/>
      <c r="T63" s="163"/>
      <c r="U63" s="164"/>
      <c r="V63" s="163"/>
      <c r="W63" s="163"/>
      <c r="X63" s="163"/>
      <c r="Y63" s="264"/>
    </row>
    <row r="64" spans="2:25" s="112" customFormat="1" x14ac:dyDescent="0.35"/>
    <row r="65" x14ac:dyDescent="0.35"/>
    <row r="66" x14ac:dyDescent="0.35"/>
    <row r="67" x14ac:dyDescent="0.35"/>
    <row r="68" x14ac:dyDescent="0.35"/>
    <row r="69" x14ac:dyDescent="0.35"/>
    <row r="70" x14ac:dyDescent="0.35"/>
    <row r="71" x14ac:dyDescent="0.35"/>
    <row r="72" x14ac:dyDescent="0.35"/>
    <row r="73" x14ac:dyDescent="0.35"/>
    <row r="74" x14ac:dyDescent="0.35"/>
    <row r="75" x14ac:dyDescent="0.35"/>
    <row r="76" x14ac:dyDescent="0.35"/>
  </sheetData>
  <sheetProtection algorithmName="SHA-512" hashValue="RVTEdA5jXuTqZBWR3wC0Dm8bFBfHbA2GtSmfqHUNrK+QsX/0MYM8oxn0dji685/RtjyFUoR2ckm2Zd7AftLVsA==" saltValue="PpdYab8P7ITy1h2iXyEPSA==" spinCount="100000" sheet="1" insertRows="0"/>
  <mergeCells count="8">
    <mergeCell ref="H9:J9"/>
    <mergeCell ref="B7:Y7"/>
    <mergeCell ref="E3:F3"/>
    <mergeCell ref="E2:F2"/>
    <mergeCell ref="G2:H2"/>
    <mergeCell ref="G3:H3"/>
    <mergeCell ref="E4:F4"/>
    <mergeCell ref="G4:H4"/>
  </mergeCells>
  <conditionalFormatting sqref="E3 E4:F4">
    <cfRule type="containsText" dxfId="6" priority="1" operator="containsText" text="Error">
      <formula>NOT(ISERROR(SEARCH("Error",E3)))</formula>
    </cfRule>
  </conditionalFormatting>
  <conditionalFormatting sqref="M14:M63">
    <cfRule type="expression" dxfId="5" priority="23">
      <formula>$I14="CF - 0 Mutations"</formula>
    </cfRule>
  </conditionalFormatting>
  <conditionalFormatting sqref="R14:S63">
    <cfRule type="expression" dxfId="4" priority="24">
      <formula>OR($Q14="No",$Q14="Not Known")</formula>
    </cfRule>
  </conditionalFormatting>
  <dataValidations count="23">
    <dataValidation allowBlank="1" showErrorMessage="1" sqref="V14:V63" xr:uid="{6E7641A8-7F70-429F-AAA0-07073FF54DFE}"/>
    <dataValidation type="list" showInputMessage="1" errorTitle="Invalid Response" error="Please select from the drop down list" promptTitle="CF Confirmed" prompt="Please select from the drop down list." sqref="T14:T63" xr:uid="{38404F7D-63A3-4741-8235-AB4E6C65F92D}">
      <formula1>CF_Confirmed</formula1>
    </dataValidation>
    <dataValidation type="list" allowBlank="1" errorTitle="Invalid Response" error="Please select from the drop down list" promptTitle="Family requested counselling?" prompt="Please select Yes, No or Not Known from the drop down list." sqref="X15:X63" xr:uid="{99E2888B-9E4B-4801-81D8-2A10EBFDA863}">
      <formula1>Yes_No_NK</formula1>
    </dataValidation>
    <dataValidation type="list" allowBlank="1" showInputMessage="1" errorTitle="Invalid response" error="Seelct answer from the drop down list." promptTitle="Sweat test result" prompt="Select sweat test result from the drop down list." sqref="S14:S63" xr:uid="{3D4C3C0C-439C-4B51-A53E-DA96B3BA1C01}">
      <formula1>Sweat_Test_Result</formula1>
    </dataValidation>
    <dataValidation allowBlank="1" showInputMessage="1" promptTitle="NaCl / Na" prompt="Enter the Sodium Chloride / Sodium result._x000a_(Free text)" sqref="R14:R63" xr:uid="{7A900515-D68A-45E6-9896-A34467C2BAB4}"/>
    <dataValidation type="list" allowBlank="1" showInputMessage="1" errorTitle="Invalid response" error="Please select a response from the drop down list." promptTitle="Sweat Test?" prompt="Select Yes, No or Not Known from the drop down list." sqref="Q14:Q63" xr:uid="{171427FC-E31D-4F13-82CB-49BB51352E0D}">
      <formula1>Yes_No_NK_Planned</formula1>
    </dataValidation>
    <dataValidation type="custom" operator="greaterThanOrEqual" showInputMessage="1" showErrorMessage="1" errorTitle="Invalid response" error="Possible reasons:_x000a_Value cannot be smaller than age at referral._x000a_Value must be a whole number &gt;=0._x000a_If age not known, enter N/K." promptTitle="Age at first assessment" prompt="Enter age in days of baby at first assessment by CF team._x000a_Note that the day of birth is classed as day 0._x000a_If not known, N/K" sqref="P14:P63" xr:uid="{825644D8-7F4E-4897-8670-EB5312DF6908}">
      <formula1>OR(AND(ISNUMBER(P14),P14&gt;=0,P14&gt;=O14),P14="N/K")</formula1>
    </dataValidation>
    <dataValidation type="custom" operator="greaterThanOrEqual" showInputMessage="1" showErrorMessage="1" errorTitle="Invalid response" error="Possible reasons:_x000a_Value must be a whole number &gt;=0._x000a_If age not known, enter N/K." promptTitle="Age at referral to CF team" prompt="Enter age in days of baby when referred to the CF team._x000a_Note that the day of birth is classed as day 0._x000a_If not known, N/K" sqref="O14:O63" xr:uid="{C10B38AE-7C0B-42A5-AD9E-D77E4ACE9260}">
      <formula1>OR(AND(ISNUMBER(O14),O14&gt;=0),O14="N/K")</formula1>
    </dataValidation>
    <dataValidation allowBlank="1" showInputMessage="1" promptTitle="Detail Mutation 1" prompt="Enter details of mutation 1 (this relates to the screening mutation panel)_x000a_Free text." sqref="M14:M63" xr:uid="{0F026424-330A-4FD5-8765-1C8B0CA09CE9}"/>
    <dataValidation type="custom" allowBlank="1" showInputMessage="1" showErrorMessage="1" errorTitle="Invalid response" error="Mean IRT value must be a number, or enter N/A if not applicable._x000a_Please check and re-enter." promptTitle="Mean 2nd IRT Value" prompt="Enter the mean 2nd IRT value, or N/A if Not Applicable." sqref="L14:L63" xr:uid="{8B848A3F-E125-4F89-A91B-C1342D0462F7}">
      <formula1>OR(ISNUMBER(L14),L14="N/A")</formula1>
    </dataValidation>
    <dataValidation type="custom" allowBlank="1" showInputMessage="1" showErrorMessage="1" errorTitle="Invalid response" error="Mean IRT value must be a number only._x000a_Please check and re-enter." promptTitle="Mean 1st IRT Value" prompt="Enter the Mean 1st IRT value" sqref="K14:K63" xr:uid="{A049D3AA-8269-4C99-9B30-EADEE77A65DC}">
      <formula1>ISNUMBER(K14)</formula1>
    </dataValidation>
    <dataValidation type="custom" errorStyle="warning" operator="greaterThanOrEqual" allowBlank="1" showInputMessage="1" showErrorMessage="1" errorTitle="Value out of Range?" error="If first sample day is greater than twelve days, please state the reaon in the Comments box at the end of the row. " promptTitle="Age at first sample" prompt="Enter Age in Days at first sample. Note that the day of birth is classed as day 0." sqref="H14:H63" xr:uid="{4400388B-0D92-438E-90D7-1C4258EC6EBB}">
      <formula1>AND(ISNUMBER($H14),$H14&gt;=0,$H14&lt;=12)</formula1>
    </dataValidation>
    <dataValidation type="list" showInputMessage="1" showErrorMessage="1" errorTitle="Invalid Input" error="Please select fiscal year from the drop-down lists" promptTitle="Fiscal Year of Birth" prompt="Select the fiscal year of birth from the drop down list._x000a_The fiscal year runs from April 1st to 31st March. " sqref="E14:E63" xr:uid="{1B4FB702-ED84-4ED7-AEC4-E49BA8906D92}">
      <formula1>Fiscal_Year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4:B63" xr:uid="{4A39497E-4825-4E94-B5F2-9BCC260ED52F}"/>
    <dataValidation type="list" showInputMessage="1" errorTitle="Invalid Input" error="Please select Ethnic Code from the drop-down lists" promptTitle="Ethnic Code" prompt="Select Ethnic Code from the Drop Down List" sqref="D14:D63" xr:uid="{1BC9E03B-E481-4F64-BE32-400A3366374F}">
      <formula1>Ethnic_Code</formula1>
    </dataValidation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4:G63" xr:uid="{34A9F138-3D76-46B9-B810-ABD580D7EEE2}">
      <formula1>300</formula1>
    </dataValidation>
    <dataValidation operator="greaterThanOrEqual" showErrorMessage="1" errorTitle="Invalid response" error="Possible reasons:_x000a_Value cannot be smaller than age at first appoiintment with assessment team._x000a_Value must be a whole number &gt;=0._x000a_If age not known, enter N/K." promptTitle="Age at first appt" prompt="Enter age in days of baby at first appointment with specialist counsellor/health visitor._x000a_Note that the day of birth is classed as day 0._x000a_If not known, N/K" sqref="U64:U1048576" xr:uid="{D04289A0-EB3C-4A59-8DAD-C7FDA7C89A4E}"/>
    <dataValidation type="custom" errorStyle="warning" operator="greaterThanOrEqual" allowBlank="1" showInputMessage="1" showErrorMessage="1" errorTitle="Invalid entry?" error="Entry must be &lt;= age at routine sample taken._x000a_If sample is received later than 12 days, please state the reason in the Comments box at the end of the row if known._x000a_Please click &quot;Yes&quot; to continue." promptTitle="Age at routine receipt in lab" prompt="Enter age in days of baby at receipt of routine sample in Laboratory. Note that the day of birth is classed as day 0." sqref="J14:J63" xr:uid="{C0F566F4-AE2E-4429-91D1-819D94BC0A13}">
      <formula1>AND(ISNUMBER($J14),$J14&gt;=$H14,$J14&gt;=0,$J14&lt;12)</formula1>
    </dataValidation>
    <dataValidation type="custom" operator="greaterThanOrEqual" allowBlank="1" showInputMessage="1" showErrorMessage="1" errorTitle="Invalid response" error="Possible reasons:_x000a_1) Age must be a number_x000a_2) Age cannot be less than age at first sample._x000a_Please check and re-enter." promptTitle="Age at repeat/2nd sample" prompt="Enter age in days at repeat/second sample._x000a_Note that the day of birth is classed as day 0." sqref="N14:N63" xr:uid="{5B4B97EA-4B7E-460E-8296-7C939A7F6869}">
      <formula1>AND(ISNUMBER($N14),$N14&gt;=0,$N14&gt;=$H14)</formula1>
    </dataValidation>
    <dataValidation allowBlank="1" sqref="G3:G4 H4" xr:uid="{E29D06DC-9F89-4EC9-95F9-261947CED725}"/>
    <dataValidation operator="greaterThanOrEqual" allowBlank="1" showInputMessage="1" showErrorMessage="1" sqref="E3:E4 F4" xr:uid="{3413A2F8-92C3-4009-821D-23C38D88F9E1}"/>
    <dataValidation allowBlank="1" showInputMessage="1" showErrorMessage="1" promptTitle="Comments" prompt="Enter any further comments relevant to this case (free text)." sqref="Y14:Y63" xr:uid="{897ED91A-F51E-43A1-8913-578652BB25C0}"/>
    <dataValidation type="list" allowBlank="1" showInputMessage="1" errorTitle="Invalid Response" error="Please select from the drop down list" promptTitle="Family requested counselling?" prompt="Please select Yes, No or Not Known from the drop down list." sqref="X14" xr:uid="{D4D09AE7-435A-4481-8F2C-78CEFECCC6DF}">
      <formula1>Yes_No_NK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errorTitle="Invalid Entry" error="Please use the drop-down list to select a valid answer." promptTitle="Gender" prompt="Select gender from drop down list" xr:uid="{83B03B93-AC5B-4717-B6B6-46A580B6BCA1}">
          <x14:formula1>
            <xm:f>Lookup_Values!$F$2:$F$4</xm:f>
          </x14:formula1>
          <xm:sqref>C14:C63</xm:sqref>
        </x14:dataValidation>
        <x14:dataValidation type="list" allowBlank="1" showInputMessage="1" errorTitle="Invalid response" error="Please select from the drop down list." promptTitle="CF Clinical Outcome" prompt="Select the Clinical outcome for this case from the drop down list." xr:uid="{6838C454-0077-44F8-B5CD-188CD8E0D500}">
          <x14:formula1>
            <xm:f>Lookup_Values!$Y$8</xm:f>
          </x14:formula1>
          <xm:sqref>I14:I63</xm:sqref>
        </x14:dataValidation>
        <x14:dataValidation type="list" allowBlank="1" showInputMessage="1" showErrorMessage="1" xr:uid="{6791415E-4E27-430B-B548-1349E757626D}">
          <x14:formula1>
            <xm:f>Lookup_Values!$D$2:$D$3</xm:f>
          </x14:formula1>
          <xm:sqref>F64:F1048576</xm:sqref>
        </x14:dataValidation>
        <x14:dataValidation type="list" showInputMessage="1" showErrorMessage="1" promptTitle="Calendar year of birth" prompt="Select the calendar year of birth from the drop down list._x000a_The calendar year runs from January 1st to 31st December. " xr:uid="{18AE7A10-B0CD-4C4F-A1EA-338A2810C6AC}">
          <x14:formula1>
            <xm:f>Lookup_Values!$E$2:$E$4</xm:f>
          </x14:formula1>
          <xm:sqref>F14:F63</xm:sqref>
        </x14:dataValidation>
        <x14:dataValidation type="list" operator="greaterThanOrEqual" showInputMessage="1" showErrorMessage="1" errorTitle="Invalid response" error="Possible reasons:_x000a_Value cannot be smaller than age at first appoiintment with assessment team._x000a_Value must be a whole number &gt;=0._x000a_If age not known, enter N/K." promptTitle="Clinical diagnosis before" prompt="Clinical diagnosis before routine screening. Select from list and add further information in the comments." xr:uid="{B1F73C10-91B5-43E3-BDBF-CFCB25993DC2}">
          <x14:formula1>
            <xm:f>Lookup_Values!$AD$2:$AD$5</xm:f>
          </x14:formula1>
          <xm:sqref>U14:U63</xm:sqref>
        </x14:dataValidation>
        <x14:dataValidation type="list" allowBlank="1" showInputMessage="1" errorTitle="Invalid Response" error="Please select from the drop down list" promptTitle="Family received carrier leaflet" prompt="Please select Yes, No or Not Known from the drop down list." xr:uid="{F2453991-2528-4296-9AE7-7BB4CE2DA3DF}">
          <x14:formula1>
            <xm:f>Lookup_Values!$K$2:$K$4</xm:f>
          </x14:formula1>
          <xm:sqref>W14:W63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21A6F-64F1-4C81-AD4D-55870727677A}">
  <sheetPr>
    <tabColor rgb="FF005EB8"/>
  </sheetPr>
  <dimension ref="B1:W62"/>
  <sheetViews>
    <sheetView showGridLines="0" zoomScaleNormal="100" workbookViewId="0"/>
  </sheetViews>
  <sheetFormatPr defaultColWidth="29.54296875" defaultRowHeight="14" zeroHeight="1" x14ac:dyDescent="0.3"/>
  <cols>
    <col min="1" max="1" width="7.7265625" style="181" customWidth="1"/>
    <col min="2" max="2" width="40.54296875" style="181" customWidth="1"/>
    <col min="3" max="7" width="8.54296875" style="223" customWidth="1"/>
    <col min="8" max="15" width="8.7265625" style="223" customWidth="1"/>
    <col min="16" max="16" width="11.26953125" style="223" customWidth="1"/>
    <col min="17" max="17" width="11.453125" style="181" customWidth="1"/>
    <col min="18" max="18" width="19.26953125" style="181" customWidth="1"/>
    <col min="19" max="19" width="36.26953125" style="111" customWidth="1"/>
    <col min="20" max="20" width="4.453125" style="181" customWidth="1"/>
    <col min="21" max="21" width="13.81640625" style="181" customWidth="1"/>
    <col min="22" max="23" width="10.1796875" style="181" customWidth="1"/>
    <col min="24" max="16384" width="29.54296875" style="181"/>
  </cols>
  <sheetData>
    <row r="1" spans="2:23" ht="8" customHeight="1" x14ac:dyDescent="0.3"/>
    <row r="2" spans="2:23" ht="19" customHeight="1" thickBot="1" x14ac:dyDescent="0.35"/>
    <row r="3" spans="2:23" s="111" customFormat="1" ht="19" customHeight="1" x14ac:dyDescent="0.3">
      <c r="B3" s="567" t="s">
        <v>466</v>
      </c>
      <c r="C3" s="574" t="s">
        <v>319</v>
      </c>
      <c r="D3" s="575"/>
      <c r="E3" s="575"/>
      <c r="F3" s="575"/>
      <c r="G3" s="576"/>
      <c r="H3" s="575" t="s">
        <v>320</v>
      </c>
      <c r="I3" s="575"/>
      <c r="J3" s="575"/>
      <c r="K3" s="574" t="s">
        <v>321</v>
      </c>
      <c r="L3" s="575"/>
      <c r="M3" s="575"/>
      <c r="N3" s="575"/>
      <c r="O3" s="576"/>
      <c r="P3" s="575" t="s">
        <v>322</v>
      </c>
      <c r="Q3" s="575"/>
      <c r="R3" s="576"/>
      <c r="S3" s="580" t="s">
        <v>465</v>
      </c>
    </row>
    <row r="4" spans="2:23" s="111" customFormat="1" ht="38.5" customHeight="1" thickBot="1" x14ac:dyDescent="0.35">
      <c r="B4" s="568"/>
      <c r="C4" s="577"/>
      <c r="D4" s="578"/>
      <c r="E4" s="578"/>
      <c r="F4" s="578"/>
      <c r="G4" s="579"/>
      <c r="H4" s="578"/>
      <c r="I4" s="578"/>
      <c r="J4" s="578"/>
      <c r="K4" s="577"/>
      <c r="L4" s="578"/>
      <c r="M4" s="578"/>
      <c r="N4" s="578"/>
      <c r="O4" s="579"/>
      <c r="P4" s="578"/>
      <c r="Q4" s="578"/>
      <c r="R4" s="579"/>
      <c r="S4" s="581"/>
    </row>
    <row r="5" spans="2:23" s="111" customFormat="1" ht="33" customHeight="1" thickBot="1" x14ac:dyDescent="0.35">
      <c r="B5" s="341" t="s">
        <v>323</v>
      </c>
      <c r="C5" s="333" t="s">
        <v>263</v>
      </c>
      <c r="D5" s="334" t="s">
        <v>264</v>
      </c>
      <c r="E5" s="334" t="s">
        <v>265</v>
      </c>
      <c r="F5" s="334" t="s">
        <v>266</v>
      </c>
      <c r="G5" s="335" t="s">
        <v>324</v>
      </c>
      <c r="H5" s="336" t="s">
        <v>325</v>
      </c>
      <c r="I5" s="334" t="s">
        <v>326</v>
      </c>
      <c r="J5" s="335" t="s">
        <v>327</v>
      </c>
      <c r="K5" s="337" t="s">
        <v>328</v>
      </c>
      <c r="L5" s="338" t="s">
        <v>329</v>
      </c>
      <c r="M5" s="338" t="s">
        <v>330</v>
      </c>
      <c r="N5" s="338" t="s">
        <v>331</v>
      </c>
      <c r="O5" s="339" t="s">
        <v>332</v>
      </c>
      <c r="P5" s="333" t="s">
        <v>333</v>
      </c>
      <c r="Q5" s="334" t="s">
        <v>334</v>
      </c>
      <c r="R5" s="340" t="s">
        <v>335</v>
      </c>
      <c r="S5" s="582"/>
      <c r="U5" s="569" t="s">
        <v>336</v>
      </c>
      <c r="V5" s="569"/>
      <c r="W5" s="569"/>
    </row>
    <row r="6" spans="2:23" ht="14.25" customHeight="1" x14ac:dyDescent="0.3">
      <c r="B6" s="170"/>
      <c r="C6" s="171"/>
      <c r="D6" s="172"/>
      <c r="E6" s="172"/>
      <c r="F6" s="173"/>
      <c r="G6" s="174"/>
      <c r="H6" s="175"/>
      <c r="I6" s="172"/>
      <c r="J6" s="174"/>
      <c r="K6" s="176"/>
      <c r="L6" s="177"/>
      <c r="M6" s="177"/>
      <c r="N6" s="177"/>
      <c r="O6" s="178"/>
      <c r="P6" s="171"/>
      <c r="Q6" s="172"/>
      <c r="R6" s="179"/>
      <c r="S6" s="180"/>
      <c r="T6" s="111"/>
    </row>
    <row r="7" spans="2:23" ht="14.25" customHeight="1" x14ac:dyDescent="0.3">
      <c r="B7" s="182"/>
      <c r="C7" s="183"/>
      <c r="D7" s="184"/>
      <c r="E7" s="184"/>
      <c r="F7" s="185"/>
      <c r="G7" s="186"/>
      <c r="H7" s="187"/>
      <c r="I7" s="184"/>
      <c r="J7" s="186"/>
      <c r="K7" s="188"/>
      <c r="L7" s="189"/>
      <c r="M7" s="189"/>
      <c r="N7" s="189"/>
      <c r="O7" s="190"/>
      <c r="P7" s="183"/>
      <c r="Q7" s="184"/>
      <c r="R7" s="191"/>
      <c r="S7" s="192"/>
      <c r="T7" s="111"/>
      <c r="U7" s="570" t="s">
        <v>422</v>
      </c>
      <c r="V7" s="570"/>
      <c r="W7" s="570"/>
    </row>
    <row r="8" spans="2:23" ht="14.25" customHeight="1" x14ac:dyDescent="0.3">
      <c r="B8" s="182"/>
      <c r="C8" s="183"/>
      <c r="D8" s="184"/>
      <c r="E8" s="184"/>
      <c r="F8" s="185"/>
      <c r="G8" s="186"/>
      <c r="H8" s="187"/>
      <c r="I8" s="184"/>
      <c r="J8" s="186"/>
      <c r="K8" s="188"/>
      <c r="L8" s="189"/>
      <c r="M8" s="189"/>
      <c r="N8" s="189"/>
      <c r="O8" s="190"/>
      <c r="P8" s="183"/>
      <c r="Q8" s="184"/>
      <c r="R8" s="191"/>
      <c r="S8" s="192"/>
      <c r="T8" s="111"/>
      <c r="U8" s="570"/>
      <c r="V8" s="570"/>
      <c r="W8" s="570"/>
    </row>
    <row r="9" spans="2:23" ht="14.25" customHeight="1" x14ac:dyDescent="0.3">
      <c r="B9" s="182"/>
      <c r="C9" s="183"/>
      <c r="D9" s="189"/>
      <c r="E9" s="189"/>
      <c r="F9" s="193"/>
      <c r="G9" s="190"/>
      <c r="H9" s="194"/>
      <c r="I9" s="189"/>
      <c r="J9" s="190"/>
      <c r="K9" s="188"/>
      <c r="L9" s="184"/>
      <c r="M9" s="184"/>
      <c r="N9" s="184"/>
      <c r="O9" s="186"/>
      <c r="P9" s="183"/>
      <c r="Q9" s="184"/>
      <c r="R9" s="191"/>
      <c r="S9" s="192"/>
      <c r="T9" s="111"/>
      <c r="U9" s="570"/>
      <c r="V9" s="570"/>
      <c r="W9" s="570"/>
    </row>
    <row r="10" spans="2:23" ht="14.25" customHeight="1" x14ac:dyDescent="0.3">
      <c r="B10" s="182"/>
      <c r="C10" s="183"/>
      <c r="D10" s="189"/>
      <c r="E10" s="189"/>
      <c r="F10" s="193"/>
      <c r="G10" s="190"/>
      <c r="H10" s="194"/>
      <c r="I10" s="189"/>
      <c r="J10" s="190"/>
      <c r="K10" s="188"/>
      <c r="L10" s="184"/>
      <c r="M10" s="184"/>
      <c r="N10" s="184"/>
      <c r="O10" s="186"/>
      <c r="P10" s="183"/>
      <c r="Q10" s="184"/>
      <c r="R10" s="191"/>
      <c r="S10" s="192"/>
      <c r="T10" s="111"/>
      <c r="U10" s="570"/>
      <c r="V10" s="570"/>
      <c r="W10" s="570"/>
    </row>
    <row r="11" spans="2:23" ht="14.25" customHeight="1" x14ac:dyDescent="0.3">
      <c r="B11" s="182"/>
      <c r="C11" s="183"/>
      <c r="D11" s="189"/>
      <c r="E11" s="189"/>
      <c r="F11" s="193"/>
      <c r="G11" s="190"/>
      <c r="H11" s="194"/>
      <c r="I11" s="189"/>
      <c r="J11" s="190"/>
      <c r="K11" s="188"/>
      <c r="L11" s="184"/>
      <c r="M11" s="184"/>
      <c r="N11" s="184"/>
      <c r="O11" s="186"/>
      <c r="P11" s="183"/>
      <c r="Q11" s="184"/>
      <c r="R11" s="191"/>
      <c r="S11" s="192"/>
      <c r="T11" s="111"/>
      <c r="U11" s="570"/>
      <c r="V11" s="570"/>
      <c r="W11" s="570"/>
    </row>
    <row r="12" spans="2:23" ht="14.25" customHeight="1" x14ac:dyDescent="0.3">
      <c r="B12" s="182"/>
      <c r="C12" s="183"/>
      <c r="D12" s="189"/>
      <c r="E12" s="189"/>
      <c r="F12" s="193"/>
      <c r="G12" s="190"/>
      <c r="H12" s="194"/>
      <c r="I12" s="189"/>
      <c r="J12" s="190"/>
      <c r="K12" s="188"/>
      <c r="L12" s="184"/>
      <c r="M12" s="184"/>
      <c r="N12" s="184"/>
      <c r="O12" s="186"/>
      <c r="P12" s="183"/>
      <c r="Q12" s="184"/>
      <c r="R12" s="191"/>
      <c r="S12" s="192"/>
      <c r="T12" s="111"/>
      <c r="U12" s="571" t="s">
        <v>423</v>
      </c>
      <c r="V12" s="571"/>
      <c r="W12" s="571"/>
    </row>
    <row r="13" spans="2:23" ht="14.25" customHeight="1" x14ac:dyDescent="0.3">
      <c r="B13" s="182"/>
      <c r="C13" s="183"/>
      <c r="D13" s="189"/>
      <c r="E13" s="189"/>
      <c r="F13" s="193"/>
      <c r="G13" s="190"/>
      <c r="H13" s="194"/>
      <c r="I13" s="189"/>
      <c r="J13" s="190"/>
      <c r="K13" s="188"/>
      <c r="L13" s="184"/>
      <c r="M13" s="184"/>
      <c r="N13" s="184"/>
      <c r="O13" s="186"/>
      <c r="P13" s="183"/>
      <c r="Q13" s="184"/>
      <c r="R13" s="191"/>
      <c r="S13" s="192"/>
      <c r="T13" s="111"/>
      <c r="U13" s="571"/>
      <c r="V13" s="571"/>
      <c r="W13" s="571"/>
    </row>
    <row r="14" spans="2:23" ht="14.25" customHeight="1" x14ac:dyDescent="0.3">
      <c r="B14" s="182"/>
      <c r="C14" s="188"/>
      <c r="D14" s="189"/>
      <c r="E14" s="189"/>
      <c r="F14" s="193"/>
      <c r="G14" s="190"/>
      <c r="H14" s="194"/>
      <c r="I14" s="189"/>
      <c r="J14" s="190"/>
      <c r="K14" s="188"/>
      <c r="L14" s="189"/>
      <c r="M14" s="189"/>
      <c r="N14" s="189"/>
      <c r="O14" s="190"/>
      <c r="P14" s="183"/>
      <c r="Q14" s="184"/>
      <c r="R14" s="191"/>
      <c r="S14" s="192"/>
      <c r="T14" s="111"/>
      <c r="U14" s="571"/>
      <c r="V14" s="571"/>
      <c r="W14" s="571"/>
    </row>
    <row r="15" spans="2:23" ht="14.25" customHeight="1" x14ac:dyDescent="0.3">
      <c r="B15" s="182"/>
      <c r="C15" s="188"/>
      <c r="D15" s="189"/>
      <c r="E15" s="189"/>
      <c r="F15" s="193"/>
      <c r="G15" s="190"/>
      <c r="H15" s="194"/>
      <c r="I15" s="189"/>
      <c r="J15" s="190"/>
      <c r="K15" s="188"/>
      <c r="L15" s="184"/>
      <c r="M15" s="189"/>
      <c r="N15" s="189"/>
      <c r="O15" s="190"/>
      <c r="P15" s="183"/>
      <c r="Q15" s="184"/>
      <c r="R15" s="191"/>
      <c r="S15" s="192"/>
      <c r="T15" s="111"/>
      <c r="U15" s="571"/>
      <c r="V15" s="571"/>
      <c r="W15" s="571"/>
    </row>
    <row r="16" spans="2:23" ht="14.25" customHeight="1" x14ac:dyDescent="0.3">
      <c r="B16" s="182"/>
      <c r="C16" s="188"/>
      <c r="D16" s="189"/>
      <c r="E16" s="189"/>
      <c r="F16" s="193"/>
      <c r="G16" s="190"/>
      <c r="H16" s="194"/>
      <c r="I16" s="189"/>
      <c r="J16" s="190"/>
      <c r="K16" s="188"/>
      <c r="L16" s="189"/>
      <c r="M16" s="189"/>
      <c r="N16" s="189"/>
      <c r="O16" s="190"/>
      <c r="P16" s="183"/>
      <c r="Q16" s="184"/>
      <c r="R16" s="191"/>
      <c r="S16" s="192"/>
      <c r="T16" s="111"/>
      <c r="U16" s="571"/>
      <c r="V16" s="571"/>
      <c r="W16" s="571"/>
    </row>
    <row r="17" spans="2:23" ht="14.25" customHeight="1" x14ac:dyDescent="0.3">
      <c r="B17" s="195"/>
      <c r="C17" s="188"/>
      <c r="D17" s="189"/>
      <c r="E17" s="189"/>
      <c r="F17" s="193"/>
      <c r="G17" s="190"/>
      <c r="H17" s="194"/>
      <c r="I17" s="189"/>
      <c r="J17" s="190"/>
      <c r="K17" s="188"/>
      <c r="L17" s="189"/>
      <c r="M17" s="184"/>
      <c r="N17" s="189"/>
      <c r="O17" s="186"/>
      <c r="P17" s="183"/>
      <c r="Q17" s="184"/>
      <c r="R17" s="191"/>
      <c r="S17" s="192"/>
      <c r="T17" s="111"/>
      <c r="U17" s="571"/>
      <c r="V17" s="571"/>
      <c r="W17" s="571"/>
    </row>
    <row r="18" spans="2:23" ht="14.25" customHeight="1" x14ac:dyDescent="0.3">
      <c r="B18" s="182"/>
      <c r="C18" s="188"/>
      <c r="D18" s="189"/>
      <c r="E18" s="189"/>
      <c r="F18" s="193"/>
      <c r="G18" s="190"/>
      <c r="H18" s="194"/>
      <c r="I18" s="189"/>
      <c r="J18" s="190"/>
      <c r="K18" s="188"/>
      <c r="L18" s="189"/>
      <c r="M18" s="189"/>
      <c r="N18" s="189"/>
      <c r="O18" s="190"/>
      <c r="P18" s="183"/>
      <c r="Q18" s="184"/>
      <c r="R18" s="191"/>
      <c r="S18" s="192"/>
      <c r="T18" s="111"/>
      <c r="U18" s="571"/>
      <c r="V18" s="571"/>
      <c r="W18" s="571"/>
    </row>
    <row r="19" spans="2:23" ht="14.25" customHeight="1" x14ac:dyDescent="0.3">
      <c r="B19" s="182"/>
      <c r="C19" s="188"/>
      <c r="D19" s="189"/>
      <c r="E19" s="189"/>
      <c r="F19" s="193"/>
      <c r="G19" s="190"/>
      <c r="H19" s="194"/>
      <c r="I19" s="189"/>
      <c r="J19" s="190"/>
      <c r="K19" s="188"/>
      <c r="L19" s="189"/>
      <c r="M19" s="189"/>
      <c r="N19" s="184"/>
      <c r="O19" s="190"/>
      <c r="P19" s="183"/>
      <c r="Q19" s="184"/>
      <c r="R19" s="191"/>
      <c r="S19" s="192"/>
      <c r="T19" s="111"/>
      <c r="U19" s="571"/>
      <c r="V19" s="571"/>
      <c r="W19" s="571"/>
    </row>
    <row r="20" spans="2:23" ht="14.25" customHeight="1" x14ac:dyDescent="0.3">
      <c r="B20" s="182"/>
      <c r="C20" s="188"/>
      <c r="D20" s="189"/>
      <c r="E20" s="189"/>
      <c r="F20" s="193"/>
      <c r="G20" s="190"/>
      <c r="H20" s="194"/>
      <c r="I20" s="189"/>
      <c r="J20" s="190"/>
      <c r="K20" s="188"/>
      <c r="L20" s="189"/>
      <c r="M20" s="189"/>
      <c r="N20" s="189"/>
      <c r="O20" s="190"/>
      <c r="P20" s="183"/>
      <c r="Q20" s="184"/>
      <c r="R20" s="191"/>
      <c r="S20" s="192"/>
      <c r="T20" s="111"/>
      <c r="U20" s="571"/>
      <c r="V20" s="571"/>
      <c r="W20" s="571"/>
    </row>
    <row r="21" spans="2:23" ht="14.25" customHeight="1" x14ac:dyDescent="0.3">
      <c r="B21" s="182"/>
      <c r="C21" s="188"/>
      <c r="D21" s="189"/>
      <c r="E21" s="189"/>
      <c r="F21" s="193"/>
      <c r="G21" s="190"/>
      <c r="H21" s="194"/>
      <c r="I21" s="189"/>
      <c r="J21" s="190"/>
      <c r="K21" s="188"/>
      <c r="L21" s="189"/>
      <c r="M21" s="189"/>
      <c r="N21" s="184"/>
      <c r="O21" s="186"/>
      <c r="P21" s="183"/>
      <c r="Q21" s="184"/>
      <c r="R21" s="191"/>
      <c r="S21" s="192"/>
      <c r="T21" s="111"/>
    </row>
    <row r="22" spans="2:23" ht="14.25" customHeight="1" x14ac:dyDescent="0.3">
      <c r="B22" s="182"/>
      <c r="C22" s="188"/>
      <c r="D22" s="189"/>
      <c r="E22" s="189"/>
      <c r="F22" s="193"/>
      <c r="G22" s="190"/>
      <c r="H22" s="194"/>
      <c r="I22" s="189"/>
      <c r="J22" s="190"/>
      <c r="K22" s="188"/>
      <c r="L22" s="189"/>
      <c r="M22" s="189"/>
      <c r="N22" s="189"/>
      <c r="O22" s="190"/>
      <c r="P22" s="183"/>
      <c r="Q22" s="184"/>
      <c r="R22" s="191"/>
      <c r="S22" s="192"/>
      <c r="T22" s="111"/>
      <c r="U22" s="572" t="s">
        <v>337</v>
      </c>
      <c r="V22" s="573" t="s">
        <v>338</v>
      </c>
      <c r="W22" s="573"/>
    </row>
    <row r="23" spans="2:23" ht="14.25" customHeight="1" x14ac:dyDescent="0.3">
      <c r="B23" s="182"/>
      <c r="C23" s="188"/>
      <c r="D23" s="189"/>
      <c r="E23" s="189"/>
      <c r="F23" s="193"/>
      <c r="G23" s="190"/>
      <c r="H23" s="194"/>
      <c r="I23" s="189"/>
      <c r="J23" s="190"/>
      <c r="K23" s="188"/>
      <c r="L23" s="189"/>
      <c r="M23" s="189"/>
      <c r="N23" s="189"/>
      <c r="O23" s="190"/>
      <c r="P23" s="183"/>
      <c r="Q23" s="184"/>
      <c r="R23" s="191"/>
      <c r="S23" s="192"/>
      <c r="T23" s="111"/>
      <c r="U23" s="572"/>
      <c r="V23" s="573"/>
      <c r="W23" s="573"/>
    </row>
    <row r="24" spans="2:23" ht="14.25" customHeight="1" x14ac:dyDescent="0.3">
      <c r="B24" s="182"/>
      <c r="C24" s="188"/>
      <c r="D24" s="189"/>
      <c r="E24" s="189"/>
      <c r="F24" s="193"/>
      <c r="G24" s="190"/>
      <c r="H24" s="194"/>
      <c r="I24" s="189"/>
      <c r="J24" s="190"/>
      <c r="K24" s="188"/>
      <c r="L24" s="189"/>
      <c r="M24" s="184"/>
      <c r="N24" s="189"/>
      <c r="O24" s="190"/>
      <c r="P24" s="183"/>
      <c r="Q24" s="196"/>
      <c r="R24" s="197"/>
      <c r="S24" s="192"/>
      <c r="T24" s="111"/>
      <c r="U24" s="572"/>
      <c r="V24" s="573"/>
      <c r="W24" s="573"/>
    </row>
    <row r="25" spans="2:23" ht="14.25" customHeight="1" x14ac:dyDescent="0.3">
      <c r="B25" s="182"/>
      <c r="C25" s="188"/>
      <c r="D25" s="189"/>
      <c r="E25" s="189"/>
      <c r="F25" s="193"/>
      <c r="G25" s="190"/>
      <c r="H25" s="194"/>
      <c r="I25" s="189"/>
      <c r="J25" s="190"/>
      <c r="K25" s="188"/>
      <c r="L25" s="189"/>
      <c r="M25" s="184"/>
      <c r="N25" s="189"/>
      <c r="O25" s="190"/>
      <c r="P25" s="183"/>
      <c r="Q25" s="196"/>
      <c r="R25" s="197"/>
      <c r="S25" s="192"/>
      <c r="T25" s="111"/>
      <c r="U25" s="572"/>
      <c r="V25" s="573"/>
      <c r="W25" s="573"/>
    </row>
    <row r="26" spans="2:23" ht="14.25" customHeight="1" x14ac:dyDescent="0.3">
      <c r="B26" s="198"/>
      <c r="C26" s="188"/>
      <c r="D26" s="189"/>
      <c r="E26" s="189"/>
      <c r="F26" s="193"/>
      <c r="G26" s="190"/>
      <c r="H26" s="194"/>
      <c r="I26" s="189"/>
      <c r="J26" s="190"/>
      <c r="K26" s="188"/>
      <c r="L26" s="189"/>
      <c r="M26" s="189"/>
      <c r="N26" s="189"/>
      <c r="O26" s="190"/>
      <c r="P26" s="183"/>
      <c r="Q26" s="196"/>
      <c r="R26" s="197"/>
      <c r="S26" s="192"/>
      <c r="T26" s="111"/>
      <c r="U26" s="572"/>
      <c r="V26" s="573"/>
      <c r="W26" s="573"/>
    </row>
    <row r="27" spans="2:23" ht="14.25" customHeight="1" x14ac:dyDescent="0.3">
      <c r="B27" s="198"/>
      <c r="C27" s="188"/>
      <c r="D27" s="189"/>
      <c r="E27" s="189"/>
      <c r="F27" s="193"/>
      <c r="G27" s="190"/>
      <c r="H27" s="194"/>
      <c r="I27" s="189"/>
      <c r="J27" s="190"/>
      <c r="K27" s="188"/>
      <c r="L27" s="189"/>
      <c r="M27" s="184"/>
      <c r="N27" s="189"/>
      <c r="O27" s="186"/>
      <c r="P27" s="183"/>
      <c r="Q27" s="196"/>
      <c r="R27" s="197"/>
      <c r="S27" s="192"/>
      <c r="T27" s="111"/>
      <c r="U27" s="572"/>
      <c r="V27" s="573"/>
      <c r="W27" s="573"/>
    </row>
    <row r="28" spans="2:23" ht="14.25" customHeight="1" x14ac:dyDescent="0.3">
      <c r="B28" s="198"/>
      <c r="C28" s="188"/>
      <c r="D28" s="189"/>
      <c r="E28" s="189"/>
      <c r="F28" s="193"/>
      <c r="G28" s="190"/>
      <c r="H28" s="194"/>
      <c r="I28" s="189"/>
      <c r="J28" s="190"/>
      <c r="K28" s="188"/>
      <c r="L28" s="189"/>
      <c r="M28" s="189"/>
      <c r="N28" s="189"/>
      <c r="O28" s="186"/>
      <c r="P28" s="183"/>
      <c r="Q28" s="196"/>
      <c r="R28" s="197"/>
      <c r="S28" s="192"/>
      <c r="T28" s="111"/>
      <c r="U28" s="572"/>
      <c r="V28" s="573"/>
      <c r="W28" s="573"/>
    </row>
    <row r="29" spans="2:23" ht="14.25" customHeight="1" x14ac:dyDescent="0.3">
      <c r="B29" s="198"/>
      <c r="C29" s="188"/>
      <c r="D29" s="189"/>
      <c r="E29" s="189"/>
      <c r="F29" s="193"/>
      <c r="G29" s="190"/>
      <c r="H29" s="194"/>
      <c r="I29" s="189"/>
      <c r="J29" s="190"/>
      <c r="K29" s="188"/>
      <c r="L29" s="189"/>
      <c r="M29" s="189"/>
      <c r="N29" s="189"/>
      <c r="O29" s="186"/>
      <c r="P29" s="183"/>
      <c r="Q29" s="196"/>
      <c r="R29" s="197"/>
      <c r="S29" s="192"/>
      <c r="T29" s="111"/>
    </row>
    <row r="30" spans="2:23" ht="14.25" customHeight="1" x14ac:dyDescent="0.3">
      <c r="B30" s="198"/>
      <c r="C30" s="188"/>
      <c r="D30" s="189"/>
      <c r="E30" s="189"/>
      <c r="F30" s="193"/>
      <c r="G30" s="190"/>
      <c r="H30" s="194"/>
      <c r="I30" s="189"/>
      <c r="J30" s="190"/>
      <c r="K30" s="188"/>
      <c r="L30" s="189"/>
      <c r="M30" s="189"/>
      <c r="N30" s="189"/>
      <c r="O30" s="190"/>
      <c r="P30" s="183"/>
      <c r="Q30" s="196"/>
      <c r="R30" s="197"/>
      <c r="S30" s="192"/>
      <c r="T30" s="111"/>
      <c r="U30" s="572" t="s">
        <v>339</v>
      </c>
      <c r="V30" s="586" t="s">
        <v>340</v>
      </c>
      <c r="W30" s="586"/>
    </row>
    <row r="31" spans="2:23" ht="14.25" customHeight="1" x14ac:dyDescent="0.3">
      <c r="B31" s="198"/>
      <c r="C31" s="188"/>
      <c r="D31" s="189"/>
      <c r="E31" s="189"/>
      <c r="F31" s="193"/>
      <c r="G31" s="190"/>
      <c r="H31" s="194"/>
      <c r="I31" s="189"/>
      <c r="J31" s="190"/>
      <c r="K31" s="188"/>
      <c r="L31" s="189"/>
      <c r="M31" s="189"/>
      <c r="N31" s="189"/>
      <c r="O31" s="190"/>
      <c r="P31" s="183"/>
      <c r="Q31" s="196"/>
      <c r="R31" s="197"/>
      <c r="S31" s="192"/>
      <c r="T31" s="111"/>
      <c r="U31" s="572"/>
      <c r="V31" s="586"/>
      <c r="W31" s="586"/>
    </row>
    <row r="32" spans="2:23" ht="14.25" customHeight="1" x14ac:dyDescent="0.3">
      <c r="B32" s="195"/>
      <c r="C32" s="188"/>
      <c r="D32" s="189"/>
      <c r="E32" s="189"/>
      <c r="F32" s="193"/>
      <c r="G32" s="190"/>
      <c r="H32" s="194"/>
      <c r="I32" s="189"/>
      <c r="J32" s="190"/>
      <c r="K32" s="188"/>
      <c r="L32" s="189"/>
      <c r="M32" s="189"/>
      <c r="N32" s="189"/>
      <c r="O32" s="190"/>
      <c r="P32" s="183"/>
      <c r="Q32" s="196"/>
      <c r="R32" s="197"/>
      <c r="S32" s="192"/>
      <c r="T32" s="111"/>
      <c r="U32" s="572"/>
      <c r="V32" s="586"/>
      <c r="W32" s="586"/>
    </row>
    <row r="33" spans="2:23" ht="14.25" customHeight="1" x14ac:dyDescent="0.3">
      <c r="B33" s="198"/>
      <c r="C33" s="188"/>
      <c r="D33" s="189"/>
      <c r="E33" s="189"/>
      <c r="F33" s="193"/>
      <c r="G33" s="190"/>
      <c r="H33" s="194"/>
      <c r="I33" s="189"/>
      <c r="J33" s="190"/>
      <c r="K33" s="188"/>
      <c r="L33" s="189"/>
      <c r="M33" s="189"/>
      <c r="N33" s="189"/>
      <c r="O33" s="190"/>
      <c r="P33" s="183"/>
      <c r="Q33" s="196"/>
      <c r="R33" s="197"/>
      <c r="S33" s="192"/>
      <c r="T33" s="111"/>
      <c r="U33" s="572"/>
      <c r="V33" s="586"/>
      <c r="W33" s="586"/>
    </row>
    <row r="34" spans="2:23" ht="14.25" customHeight="1" x14ac:dyDescent="0.3">
      <c r="B34" s="195"/>
      <c r="C34" s="183"/>
      <c r="D34" s="184"/>
      <c r="E34" s="184"/>
      <c r="F34" s="185"/>
      <c r="G34" s="186"/>
      <c r="H34" s="187"/>
      <c r="I34" s="184"/>
      <c r="J34" s="186"/>
      <c r="K34" s="183"/>
      <c r="L34" s="184"/>
      <c r="M34" s="184"/>
      <c r="N34" s="184"/>
      <c r="O34" s="186"/>
      <c r="P34" s="183"/>
      <c r="Q34" s="196"/>
      <c r="R34" s="197"/>
      <c r="S34" s="192"/>
      <c r="T34" s="111"/>
      <c r="U34" s="572"/>
      <c r="V34" s="586"/>
      <c r="W34" s="586"/>
    </row>
    <row r="35" spans="2:23" ht="14.25" customHeight="1" x14ac:dyDescent="0.3">
      <c r="B35" s="195" t="s">
        <v>341</v>
      </c>
      <c r="C35" s="183"/>
      <c r="D35" s="184"/>
      <c r="E35" s="184"/>
      <c r="F35" s="185"/>
      <c r="G35" s="186"/>
      <c r="H35" s="187"/>
      <c r="I35" s="184"/>
      <c r="J35" s="186"/>
      <c r="K35" s="183"/>
      <c r="L35" s="184"/>
      <c r="M35" s="184"/>
      <c r="N35" s="184"/>
      <c r="O35" s="186"/>
      <c r="P35" s="183"/>
      <c r="Q35" s="196"/>
      <c r="R35" s="197"/>
      <c r="S35" s="192"/>
      <c r="T35" s="111"/>
      <c r="U35" s="572"/>
      <c r="V35" s="586"/>
      <c r="W35" s="586"/>
    </row>
    <row r="36" spans="2:23" ht="14.25" customHeight="1" x14ac:dyDescent="0.3">
      <c r="B36" s="182"/>
      <c r="C36" s="188"/>
      <c r="D36" s="189"/>
      <c r="E36" s="189"/>
      <c r="F36" s="193"/>
      <c r="G36" s="190"/>
      <c r="H36" s="194"/>
      <c r="I36" s="189"/>
      <c r="J36" s="190"/>
      <c r="K36" s="188"/>
      <c r="L36" s="189"/>
      <c r="M36" s="189"/>
      <c r="N36" s="189"/>
      <c r="O36" s="190"/>
      <c r="P36" s="183"/>
      <c r="Q36" s="184"/>
      <c r="R36" s="191"/>
      <c r="S36" s="192"/>
      <c r="T36" s="111"/>
    </row>
    <row r="37" spans="2:23" ht="14.25" customHeight="1" x14ac:dyDescent="0.3">
      <c r="B37" s="182"/>
      <c r="C37" s="188"/>
      <c r="D37" s="189"/>
      <c r="E37" s="189"/>
      <c r="F37" s="193"/>
      <c r="G37" s="190"/>
      <c r="H37" s="194"/>
      <c r="I37" s="189"/>
      <c r="J37" s="190"/>
      <c r="K37" s="188"/>
      <c r="L37" s="189"/>
      <c r="M37" s="189"/>
      <c r="N37" s="184"/>
      <c r="O37" s="190"/>
      <c r="P37" s="183"/>
      <c r="Q37" s="184"/>
      <c r="R37" s="191"/>
      <c r="S37" s="192"/>
      <c r="T37" s="111"/>
      <c r="U37" s="572" t="s">
        <v>342</v>
      </c>
      <c r="V37" s="586" t="s">
        <v>343</v>
      </c>
      <c r="W37" s="586"/>
    </row>
    <row r="38" spans="2:23" ht="14.25" customHeight="1" x14ac:dyDescent="0.3">
      <c r="B38" s="182"/>
      <c r="C38" s="188"/>
      <c r="D38" s="189"/>
      <c r="E38" s="189"/>
      <c r="F38" s="193"/>
      <c r="G38" s="190"/>
      <c r="H38" s="194"/>
      <c r="I38" s="189"/>
      <c r="J38" s="190"/>
      <c r="K38" s="188"/>
      <c r="L38" s="189"/>
      <c r="M38" s="189"/>
      <c r="N38" s="189"/>
      <c r="O38" s="190"/>
      <c r="P38" s="183"/>
      <c r="Q38" s="184"/>
      <c r="R38" s="191"/>
      <c r="S38" s="192"/>
      <c r="T38" s="111"/>
      <c r="U38" s="572"/>
      <c r="V38" s="586"/>
      <c r="W38" s="586"/>
    </row>
    <row r="39" spans="2:23" ht="14.25" customHeight="1" x14ac:dyDescent="0.3">
      <c r="B39" s="182"/>
      <c r="C39" s="188"/>
      <c r="D39" s="189"/>
      <c r="E39" s="189"/>
      <c r="F39" s="193"/>
      <c r="G39" s="190"/>
      <c r="H39" s="194"/>
      <c r="I39" s="189"/>
      <c r="J39" s="190"/>
      <c r="K39" s="188"/>
      <c r="L39" s="189"/>
      <c r="M39" s="189"/>
      <c r="N39" s="184"/>
      <c r="O39" s="186"/>
      <c r="P39" s="183"/>
      <c r="Q39" s="184"/>
      <c r="R39" s="191"/>
      <c r="S39" s="192"/>
      <c r="T39" s="111"/>
      <c r="U39" s="572"/>
      <c r="V39" s="586"/>
      <c r="W39" s="586"/>
    </row>
    <row r="40" spans="2:23" ht="14.25" customHeight="1" x14ac:dyDescent="0.3">
      <c r="B40" s="182"/>
      <c r="C40" s="188"/>
      <c r="D40" s="189"/>
      <c r="E40" s="189"/>
      <c r="F40" s="193"/>
      <c r="G40" s="190"/>
      <c r="H40" s="194"/>
      <c r="I40" s="189"/>
      <c r="J40" s="190"/>
      <c r="K40" s="188"/>
      <c r="L40" s="189"/>
      <c r="M40" s="189"/>
      <c r="N40" s="189"/>
      <c r="O40" s="190"/>
      <c r="P40" s="183"/>
      <c r="Q40" s="184"/>
      <c r="R40" s="191"/>
      <c r="S40" s="192"/>
      <c r="T40" s="111"/>
      <c r="U40" s="572"/>
      <c r="V40" s="586"/>
      <c r="W40" s="586"/>
    </row>
    <row r="41" spans="2:23" ht="14.25" customHeight="1" x14ac:dyDescent="0.3">
      <c r="B41" s="182"/>
      <c r="C41" s="188"/>
      <c r="D41" s="189"/>
      <c r="E41" s="189"/>
      <c r="F41" s="193"/>
      <c r="G41" s="190"/>
      <c r="H41" s="194"/>
      <c r="I41" s="189"/>
      <c r="J41" s="190"/>
      <c r="K41" s="188"/>
      <c r="L41" s="189"/>
      <c r="M41" s="189"/>
      <c r="N41" s="189"/>
      <c r="O41" s="190"/>
      <c r="P41" s="183"/>
      <c r="Q41" s="184"/>
      <c r="R41" s="191"/>
      <c r="S41" s="192"/>
      <c r="T41" s="111"/>
      <c r="U41" s="572"/>
      <c r="V41" s="586"/>
      <c r="W41" s="586"/>
    </row>
    <row r="42" spans="2:23" ht="14.25" customHeight="1" x14ac:dyDescent="0.3">
      <c r="B42" s="182"/>
      <c r="C42" s="188"/>
      <c r="D42" s="189"/>
      <c r="E42" s="189"/>
      <c r="F42" s="193"/>
      <c r="G42" s="190"/>
      <c r="H42" s="194"/>
      <c r="I42" s="189"/>
      <c r="J42" s="190"/>
      <c r="K42" s="188"/>
      <c r="L42" s="189"/>
      <c r="M42" s="184"/>
      <c r="N42" s="189"/>
      <c r="O42" s="190"/>
      <c r="P42" s="183"/>
      <c r="Q42" s="196"/>
      <c r="R42" s="197"/>
      <c r="S42" s="192"/>
      <c r="T42" s="111"/>
      <c r="U42" s="572"/>
      <c r="V42" s="586"/>
      <c r="W42" s="586"/>
    </row>
    <row r="43" spans="2:23" ht="14.25" customHeight="1" x14ac:dyDescent="0.3">
      <c r="B43" s="182"/>
      <c r="C43" s="188"/>
      <c r="D43" s="189"/>
      <c r="E43" s="189"/>
      <c r="F43" s="193"/>
      <c r="G43" s="190"/>
      <c r="H43" s="194"/>
      <c r="I43" s="189"/>
      <c r="J43" s="190"/>
      <c r="K43" s="188"/>
      <c r="L43" s="189"/>
      <c r="M43" s="184"/>
      <c r="N43" s="189"/>
      <c r="O43" s="190"/>
      <c r="P43" s="183"/>
      <c r="Q43" s="196"/>
      <c r="R43" s="197"/>
      <c r="S43" s="192"/>
      <c r="T43" s="111"/>
      <c r="U43" s="572"/>
      <c r="V43" s="586"/>
      <c r="W43" s="586"/>
    </row>
    <row r="44" spans="2:23" ht="14.25" customHeight="1" x14ac:dyDescent="0.3">
      <c r="B44" s="198"/>
      <c r="C44" s="188"/>
      <c r="D44" s="189"/>
      <c r="E44" s="189"/>
      <c r="F44" s="193"/>
      <c r="G44" s="190"/>
      <c r="H44" s="194"/>
      <c r="I44" s="189"/>
      <c r="J44" s="190"/>
      <c r="K44" s="188"/>
      <c r="L44" s="189"/>
      <c r="M44" s="189"/>
      <c r="N44" s="189"/>
      <c r="O44" s="190"/>
      <c r="P44" s="183"/>
      <c r="Q44" s="196"/>
      <c r="R44" s="197"/>
      <c r="S44" s="192"/>
      <c r="T44" s="111"/>
      <c r="U44" s="572"/>
      <c r="V44" s="586"/>
      <c r="W44" s="586"/>
    </row>
    <row r="45" spans="2:23" ht="14.25" customHeight="1" x14ac:dyDescent="0.3">
      <c r="B45" s="198"/>
      <c r="C45" s="188"/>
      <c r="D45" s="189"/>
      <c r="E45" s="189"/>
      <c r="F45" s="193"/>
      <c r="G45" s="190"/>
      <c r="H45" s="194"/>
      <c r="I45" s="189"/>
      <c r="J45" s="190"/>
      <c r="K45" s="188"/>
      <c r="L45" s="189"/>
      <c r="M45" s="184"/>
      <c r="N45" s="189"/>
      <c r="O45" s="186"/>
      <c r="P45" s="183"/>
      <c r="Q45" s="196"/>
      <c r="R45" s="197"/>
      <c r="S45" s="192"/>
      <c r="T45" s="111"/>
    </row>
    <row r="46" spans="2:23" ht="14.25" customHeight="1" x14ac:dyDescent="0.3">
      <c r="B46" s="198"/>
      <c r="C46" s="188"/>
      <c r="D46" s="189"/>
      <c r="E46" s="189"/>
      <c r="F46" s="193"/>
      <c r="G46" s="190"/>
      <c r="H46" s="194"/>
      <c r="I46" s="189"/>
      <c r="J46" s="190"/>
      <c r="K46" s="188"/>
      <c r="L46" s="189"/>
      <c r="M46" s="189"/>
      <c r="N46" s="189"/>
      <c r="O46" s="186"/>
      <c r="P46" s="183"/>
      <c r="Q46" s="196"/>
      <c r="R46" s="197"/>
      <c r="S46" s="192"/>
      <c r="T46" s="111"/>
    </row>
    <row r="47" spans="2:23" ht="14.25" customHeight="1" x14ac:dyDescent="0.3">
      <c r="B47" s="198"/>
      <c r="C47" s="188"/>
      <c r="D47" s="189"/>
      <c r="E47" s="189"/>
      <c r="F47" s="193"/>
      <c r="G47" s="190"/>
      <c r="H47" s="194"/>
      <c r="I47" s="189"/>
      <c r="J47" s="190"/>
      <c r="K47" s="188"/>
      <c r="L47" s="189"/>
      <c r="M47" s="189"/>
      <c r="N47" s="189"/>
      <c r="O47" s="186"/>
      <c r="P47" s="183"/>
      <c r="Q47" s="196"/>
      <c r="R47" s="197"/>
      <c r="S47" s="192"/>
      <c r="T47" s="111"/>
    </row>
    <row r="48" spans="2:23" ht="14.25" customHeight="1" x14ac:dyDescent="0.3">
      <c r="B48" s="198"/>
      <c r="C48" s="188"/>
      <c r="D48" s="189"/>
      <c r="E48" s="189"/>
      <c r="F48" s="193"/>
      <c r="G48" s="190"/>
      <c r="H48" s="194"/>
      <c r="I48" s="189"/>
      <c r="J48" s="190"/>
      <c r="K48" s="188"/>
      <c r="L48" s="189"/>
      <c r="M48" s="189"/>
      <c r="N48" s="189"/>
      <c r="O48" s="190"/>
      <c r="P48" s="183"/>
      <c r="Q48" s="196"/>
      <c r="R48" s="197"/>
      <c r="S48" s="192"/>
      <c r="T48" s="111"/>
    </row>
    <row r="49" spans="2:20" ht="14.25" customHeight="1" x14ac:dyDescent="0.3">
      <c r="B49" s="198"/>
      <c r="C49" s="188"/>
      <c r="D49" s="189"/>
      <c r="E49" s="189"/>
      <c r="F49" s="193"/>
      <c r="G49" s="190"/>
      <c r="H49" s="194"/>
      <c r="I49" s="189"/>
      <c r="J49" s="190"/>
      <c r="K49" s="188"/>
      <c r="L49" s="189"/>
      <c r="M49" s="189"/>
      <c r="N49" s="189"/>
      <c r="O49" s="190"/>
      <c r="P49" s="183"/>
      <c r="Q49" s="196"/>
      <c r="R49" s="197"/>
      <c r="S49" s="192"/>
      <c r="T49" s="111"/>
    </row>
    <row r="50" spans="2:20" ht="14.25" customHeight="1" x14ac:dyDescent="0.3">
      <c r="B50" s="195"/>
      <c r="C50" s="188"/>
      <c r="D50" s="189"/>
      <c r="E50" s="189"/>
      <c r="F50" s="193"/>
      <c r="G50" s="190"/>
      <c r="H50" s="194"/>
      <c r="I50" s="189"/>
      <c r="J50" s="190"/>
      <c r="K50" s="188"/>
      <c r="L50" s="189"/>
      <c r="M50" s="189"/>
      <c r="N50" s="189"/>
      <c r="O50" s="190"/>
      <c r="P50" s="183"/>
      <c r="Q50" s="196"/>
      <c r="R50" s="197"/>
      <c r="S50" s="192"/>
      <c r="T50" s="111"/>
    </row>
    <row r="51" spans="2:20" ht="14.25" customHeight="1" x14ac:dyDescent="0.3">
      <c r="B51" s="198"/>
      <c r="C51" s="188"/>
      <c r="D51" s="189"/>
      <c r="E51" s="189"/>
      <c r="F51" s="193"/>
      <c r="G51" s="190"/>
      <c r="H51" s="194"/>
      <c r="I51" s="189"/>
      <c r="J51" s="190"/>
      <c r="K51" s="188"/>
      <c r="L51" s="189"/>
      <c r="M51" s="189"/>
      <c r="N51" s="189"/>
      <c r="O51" s="190"/>
      <c r="P51" s="183"/>
      <c r="Q51" s="196"/>
      <c r="R51" s="197"/>
      <c r="S51" s="192"/>
      <c r="T51" s="111"/>
    </row>
    <row r="52" spans="2:20" ht="14.25" customHeight="1" x14ac:dyDescent="0.3">
      <c r="B52" s="195"/>
      <c r="C52" s="183"/>
      <c r="D52" s="184"/>
      <c r="E52" s="184"/>
      <c r="F52" s="185"/>
      <c r="G52" s="186"/>
      <c r="H52" s="187"/>
      <c r="I52" s="184"/>
      <c r="J52" s="186"/>
      <c r="K52" s="183"/>
      <c r="L52" s="184"/>
      <c r="M52" s="184"/>
      <c r="N52" s="184"/>
      <c r="O52" s="186"/>
      <c r="P52" s="183"/>
      <c r="Q52" s="196"/>
      <c r="R52" s="197"/>
      <c r="S52" s="192"/>
      <c r="T52" s="111"/>
    </row>
    <row r="53" spans="2:20" ht="14.25" customHeight="1" x14ac:dyDescent="0.3">
      <c r="B53" s="195" t="s">
        <v>341</v>
      </c>
      <c r="C53" s="183"/>
      <c r="D53" s="184"/>
      <c r="E53" s="184"/>
      <c r="F53" s="185"/>
      <c r="G53" s="186"/>
      <c r="H53" s="187"/>
      <c r="I53" s="184"/>
      <c r="J53" s="186"/>
      <c r="K53" s="183"/>
      <c r="L53" s="184"/>
      <c r="M53" s="184"/>
      <c r="N53" s="184"/>
      <c r="O53" s="186"/>
      <c r="P53" s="183"/>
      <c r="Q53" s="196"/>
      <c r="R53" s="197"/>
      <c r="S53" s="192"/>
      <c r="T53" s="111"/>
    </row>
    <row r="54" spans="2:20" ht="14.25" customHeight="1" x14ac:dyDescent="0.3">
      <c r="B54" s="195"/>
      <c r="C54" s="183"/>
      <c r="D54" s="184"/>
      <c r="E54" s="184"/>
      <c r="F54" s="185"/>
      <c r="G54" s="186"/>
      <c r="H54" s="187"/>
      <c r="I54" s="184"/>
      <c r="J54" s="186"/>
      <c r="K54" s="183"/>
      <c r="L54" s="184"/>
      <c r="M54" s="184"/>
      <c r="N54" s="184"/>
      <c r="O54" s="186"/>
      <c r="P54" s="183"/>
      <c r="Q54" s="196"/>
      <c r="R54" s="197"/>
      <c r="S54" s="192"/>
      <c r="T54" s="111"/>
    </row>
    <row r="55" spans="2:20" ht="14.25" customHeight="1" x14ac:dyDescent="0.3">
      <c r="B55" s="195"/>
      <c r="C55" s="199"/>
      <c r="D55" s="200"/>
      <c r="E55" s="200"/>
      <c r="F55" s="201"/>
      <c r="G55" s="202"/>
      <c r="H55" s="203"/>
      <c r="I55" s="200"/>
      <c r="J55" s="202"/>
      <c r="K55" s="199"/>
      <c r="L55" s="200"/>
      <c r="M55" s="200"/>
      <c r="N55" s="200"/>
      <c r="O55" s="202"/>
      <c r="P55" s="199"/>
      <c r="Q55" s="204"/>
      <c r="R55" s="205"/>
      <c r="S55" s="206"/>
      <c r="T55" s="111"/>
    </row>
    <row r="56" spans="2:20" ht="14.25" customHeight="1" thickBot="1" x14ac:dyDescent="0.35">
      <c r="B56" s="195" t="s">
        <v>341</v>
      </c>
      <c r="C56" s="199"/>
      <c r="D56" s="200"/>
      <c r="E56" s="200"/>
      <c r="F56" s="201"/>
      <c r="G56" s="202"/>
      <c r="H56" s="203"/>
      <c r="I56" s="200"/>
      <c r="J56" s="202"/>
      <c r="K56" s="199"/>
      <c r="L56" s="200"/>
      <c r="M56" s="200"/>
      <c r="N56" s="200"/>
      <c r="O56" s="202"/>
      <c r="P56" s="199"/>
      <c r="Q56" s="204"/>
      <c r="R56" s="205"/>
      <c r="S56" s="207"/>
      <c r="T56" s="111"/>
    </row>
    <row r="57" spans="2:20" s="111" customFormat="1" ht="18" customHeight="1" thickBot="1" x14ac:dyDescent="0.35">
      <c r="B57" s="208" t="s">
        <v>344</v>
      </c>
      <c r="C57" s="209">
        <f>SUM(C6:C56)</f>
        <v>0</v>
      </c>
      <c r="D57" s="210">
        <f t="shared" ref="D57:R57" si="0">SUM(D6:D56)</f>
        <v>0</v>
      </c>
      <c r="E57" s="210">
        <f t="shared" si="0"/>
        <v>0</v>
      </c>
      <c r="F57" s="210">
        <f t="shared" si="0"/>
        <v>0</v>
      </c>
      <c r="G57" s="211">
        <f t="shared" si="0"/>
        <v>0</v>
      </c>
      <c r="H57" s="209">
        <f t="shared" si="0"/>
        <v>0</v>
      </c>
      <c r="I57" s="210">
        <f t="shared" si="0"/>
        <v>0</v>
      </c>
      <c r="J57" s="211">
        <f t="shared" si="0"/>
        <v>0</v>
      </c>
      <c r="K57" s="212">
        <f t="shared" si="0"/>
        <v>0</v>
      </c>
      <c r="L57" s="213">
        <f t="shared" si="0"/>
        <v>0</v>
      </c>
      <c r="M57" s="213">
        <f t="shared" si="0"/>
        <v>0</v>
      </c>
      <c r="N57" s="213">
        <f t="shared" si="0"/>
        <v>0</v>
      </c>
      <c r="O57" s="214">
        <f t="shared" si="0"/>
        <v>0</v>
      </c>
      <c r="P57" s="215">
        <f t="shared" si="0"/>
        <v>0</v>
      </c>
      <c r="Q57" s="216">
        <f t="shared" si="0"/>
        <v>0</v>
      </c>
      <c r="R57" s="217">
        <f t="shared" si="0"/>
        <v>0</v>
      </c>
    </row>
    <row r="58" spans="2:20" s="111" customFormat="1" ht="18.75" customHeight="1" thickBot="1" x14ac:dyDescent="0.35">
      <c r="B58" s="218" t="s">
        <v>345</v>
      </c>
      <c r="C58" s="587">
        <f>SUM(C57:G57)</f>
        <v>0</v>
      </c>
      <c r="D58" s="588"/>
      <c r="E58" s="588"/>
      <c r="F58" s="588"/>
      <c r="G58" s="589"/>
      <c r="H58" s="587">
        <f>SUM(H57:J57)</f>
        <v>0</v>
      </c>
      <c r="I58" s="588"/>
      <c r="J58" s="589"/>
      <c r="K58" s="590">
        <f>SUM(K57:O57)</f>
        <v>0</v>
      </c>
      <c r="L58" s="591"/>
      <c r="M58" s="591"/>
      <c r="N58" s="591"/>
      <c r="O58" s="592"/>
      <c r="P58" s="593"/>
      <c r="Q58" s="593"/>
      <c r="R58" s="593"/>
    </row>
    <row r="59" spans="2:20" x14ac:dyDescent="0.3">
      <c r="B59" s="219"/>
      <c r="C59" s="220"/>
      <c r="D59" s="166"/>
      <c r="E59" s="220"/>
      <c r="F59" s="220"/>
      <c r="G59" s="220"/>
      <c r="H59" s="220"/>
      <c r="I59" s="166"/>
      <c r="J59" s="166"/>
      <c r="K59" s="166"/>
      <c r="L59" s="166"/>
      <c r="M59" s="166"/>
      <c r="N59" s="166"/>
      <c r="O59" s="166"/>
      <c r="P59" s="166"/>
      <c r="Q59" s="111"/>
      <c r="R59" s="111"/>
      <c r="T59" s="111"/>
    </row>
    <row r="60" spans="2:20" ht="34.5" customHeight="1" x14ac:dyDescent="0.3">
      <c r="B60" s="219"/>
      <c r="C60" s="221" t="str">
        <f>IF(C57='SCD Prev by ethnic origin'!C23,"Match","No Match")</f>
        <v>Match</v>
      </c>
      <c r="D60" s="221" t="str">
        <f>IF(D57='SCD Prev by ethnic origin'!D23,"Match","No Match")</f>
        <v>Match</v>
      </c>
      <c r="E60" s="221" t="str">
        <f>IF(E57='SCD Prev by ethnic origin'!E23,"Match","No Match")</f>
        <v>Match</v>
      </c>
      <c r="F60" s="221" t="str">
        <f>IF(F57='SCD Prev by ethnic origin'!F23,"Match","No Match")</f>
        <v>Match</v>
      </c>
      <c r="G60" s="221" t="str">
        <f>IF(G57='SCD Prev by ethnic origin'!G23,"Match","No Match")</f>
        <v>Match</v>
      </c>
      <c r="H60" s="221" t="str">
        <f>IF(H57='SCD Prev by ethnic origin'!H23,"Match","No Match")</f>
        <v>Match</v>
      </c>
      <c r="I60" s="221" t="str">
        <f>IF(I57='SCD Prev by ethnic origin'!I23,"Match","No Match")</f>
        <v>Match</v>
      </c>
      <c r="J60" s="221" t="str">
        <f>IF(J57='SCD Prev by ethnic origin'!J23,"Match","No Match")</f>
        <v>Match</v>
      </c>
      <c r="K60" s="221" t="str">
        <f>IF(K57='SCD Prev by ethnic origin'!K23,"Match","No Match")</f>
        <v>Match</v>
      </c>
      <c r="L60" s="221" t="str">
        <f>IF(L57='SCD Prev by ethnic origin'!L23,"Match","No Match")</f>
        <v>Match</v>
      </c>
      <c r="M60" s="221" t="str">
        <f>IF(M57='SCD Prev by ethnic origin'!M23,"Match","No Match")</f>
        <v>Match</v>
      </c>
      <c r="N60" s="221" t="str">
        <f>IF(N57='SCD Prev by ethnic origin'!N23,"Match","No Match")</f>
        <v>Match</v>
      </c>
      <c r="O60" s="221" t="str">
        <f>IF(O57='SCD Prev by ethnic origin'!O23,"Match","No Match")</f>
        <v>Match</v>
      </c>
      <c r="P60" s="221" t="str">
        <f>IF(P57='SCD Prev by ethnic origin'!P23,"Match","No Match")</f>
        <v>Match</v>
      </c>
      <c r="Q60" s="221" t="str">
        <f>IF(Q57='SCD Prev by ethnic origin'!Q23,"Match","No Match")</f>
        <v>Match</v>
      </c>
      <c r="R60" s="221" t="str">
        <f>IF(R57='SCD Prev by ethnic origin'!R23,"Match","No Match")</f>
        <v>Match</v>
      </c>
      <c r="T60" s="111"/>
    </row>
    <row r="61" spans="2:20" s="111" customFormat="1" ht="17.25" customHeight="1" x14ac:dyDescent="0.3">
      <c r="B61" s="222" t="s">
        <v>346</v>
      </c>
      <c r="C61" s="583" t="s">
        <v>347</v>
      </c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5"/>
    </row>
    <row r="62" spans="2:20" x14ac:dyDescent="0.3">
      <c r="B62" s="111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11"/>
      <c r="R62" s="111"/>
      <c r="T62" s="111"/>
    </row>
  </sheetData>
  <sheetProtection algorithmName="SHA-512" hashValue="f+guiqYSFw8Mwr+n4IJzEDdlA9BPuKadgseLYMZyEkJP5EwEXeceprvLfDuopYIQ2owT01QMQ2yZIj+7KsSo4Q==" saltValue="d77mSl01jVGRLXN5R75cmw==" spinCount="100000" sheet="1" objects="1" scenarios="1"/>
  <mergeCells count="20">
    <mergeCell ref="U30:U35"/>
    <mergeCell ref="V30:W35"/>
    <mergeCell ref="C61:R61"/>
    <mergeCell ref="U37:U44"/>
    <mergeCell ref="V37:W44"/>
    <mergeCell ref="C58:G58"/>
    <mergeCell ref="H58:J58"/>
    <mergeCell ref="K58:O58"/>
    <mergeCell ref="P58:R58"/>
    <mergeCell ref="B3:B4"/>
    <mergeCell ref="U5:W5"/>
    <mergeCell ref="U7:W11"/>
    <mergeCell ref="U12:W20"/>
    <mergeCell ref="U22:U28"/>
    <mergeCell ref="V22:W28"/>
    <mergeCell ref="C3:G4"/>
    <mergeCell ref="H3:J4"/>
    <mergeCell ref="K3:O4"/>
    <mergeCell ref="P3:R4"/>
    <mergeCell ref="S3:S5"/>
  </mergeCells>
  <conditionalFormatting sqref="C60:R60">
    <cfRule type="beginsWith" dxfId="3" priority="1" operator="beginsWith" text="No">
      <formula>LEFT(C60,LEN("No"))="No"</formula>
    </cfRule>
    <cfRule type="beginsWith" dxfId="2" priority="2" operator="beginsWith" text="Match">
      <formula>LEFT(C60,LEN("Match"))="Match"</formula>
    </cfRule>
  </conditionalFormatting>
  <dataValidations count="2">
    <dataValidation allowBlank="1" showInputMessage="1" showErrorMessage="1" promptTitle="Maternity unit" prompt="Please enter the name of the maternity unit" sqref="B6:B56" xr:uid="{B9B8A5A9-4710-4A54-BE4C-C3D7AF3BCF09}"/>
    <dataValidation type="whole" operator="greaterThanOrEqual" allowBlank="1" showInputMessage="1" showErrorMessage="1" errorTitle="Invalid reponse" error="Numeric answer required." promptTitle="Number required" prompt="Please enter a numeric response, or 0 if applicable. If you need to leave a comment, please use the comments box to the right of this form." sqref="C6:R56" xr:uid="{16666925-C971-47F8-8053-4BBBFB71299D}">
      <formula1>0</formula1>
    </dataValidation>
  </dataValidations>
  <pageMargins left="0.75000000000000011" right="0.75000000000000011" top="1" bottom="1" header="0.5" footer="0.5"/>
  <pageSetup paperSize="9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4086-6584-4D73-AE5F-93AD889D58F5}">
  <sheetPr>
    <tabColor rgb="FF005EB8"/>
  </sheetPr>
  <dimension ref="A1:WVZ30"/>
  <sheetViews>
    <sheetView showGridLines="0" zoomScaleNormal="100" workbookViewId="0">
      <selection activeCell="L16" sqref="L16"/>
    </sheetView>
  </sheetViews>
  <sheetFormatPr defaultColWidth="0" defaultRowHeight="0" customHeight="1" zeroHeight="1" x14ac:dyDescent="0.3"/>
  <cols>
    <col min="1" max="1" width="10.81640625" style="247" customWidth="1"/>
    <col min="2" max="2" width="31.453125" style="247" customWidth="1"/>
    <col min="3" max="7" width="8.54296875" style="247" customWidth="1"/>
    <col min="8" max="10" width="9" style="247" customWidth="1"/>
    <col min="11" max="15" width="10.7265625" style="247" customWidth="1"/>
    <col min="16" max="16" width="11.453125" style="247" customWidth="1"/>
    <col min="17" max="17" width="10.81640625" style="247" customWidth="1"/>
    <col min="18" max="18" width="16.81640625" style="247" customWidth="1"/>
    <col min="19" max="19" width="64.54296875" style="219" customWidth="1"/>
    <col min="20" max="20" width="6.1796875" style="219" customWidth="1"/>
    <col min="21" max="23" width="10.81640625" style="247" customWidth="1"/>
    <col min="24" max="254" width="10.81640625" style="247" hidden="1"/>
    <col min="255" max="255" width="13.453125" style="247" hidden="1"/>
    <col min="256" max="256" width="5.26953125" style="247" hidden="1"/>
    <col min="257" max="257" width="5.1796875" style="247" hidden="1"/>
    <col min="258" max="258" width="9.453125" style="247" hidden="1"/>
    <col min="259" max="259" width="5" style="247" hidden="1"/>
    <col min="260" max="260" width="7.7265625" style="247" hidden="1"/>
    <col min="261" max="261" width="1.7265625" style="247" hidden="1"/>
    <col min="262" max="262" width="7.26953125" style="247" hidden="1"/>
    <col min="263" max="263" width="6.453125" style="247" hidden="1"/>
    <col min="264" max="264" width="10.7265625" style="247" hidden="1"/>
    <col min="265" max="265" width="1.81640625" style="247" hidden="1"/>
    <col min="266" max="266" width="6.81640625" style="247" hidden="1"/>
    <col min="267" max="267" width="6.1796875" style="247" hidden="1"/>
    <col min="268" max="268" width="5.81640625" style="247" hidden="1"/>
    <col min="269" max="269" width="5.1796875" style="247" hidden="1"/>
    <col min="270" max="270" width="5.81640625" style="247" hidden="1"/>
    <col min="271" max="271" width="1.81640625" style="247" hidden="1"/>
    <col min="272" max="272" width="11.453125" style="247" hidden="1"/>
    <col min="273" max="273" width="10.81640625" style="247" hidden="1"/>
    <col min="274" max="274" width="19.1796875" style="247" hidden="1"/>
    <col min="275" max="510" width="10.81640625" style="247" hidden="1"/>
    <col min="511" max="511" width="13.453125" style="247" hidden="1"/>
    <col min="512" max="512" width="5.26953125" style="247" hidden="1"/>
    <col min="513" max="513" width="5.1796875" style="247" hidden="1"/>
    <col min="514" max="514" width="9.453125" style="247" hidden="1"/>
    <col min="515" max="515" width="5" style="247" hidden="1"/>
    <col min="516" max="516" width="7.7265625" style="247" hidden="1"/>
    <col min="517" max="517" width="1.7265625" style="247" hidden="1"/>
    <col min="518" max="518" width="7.26953125" style="247" hidden="1"/>
    <col min="519" max="519" width="6.453125" style="247" hidden="1"/>
    <col min="520" max="520" width="10.7265625" style="247" hidden="1"/>
    <col min="521" max="521" width="1.81640625" style="247" hidden="1"/>
    <col min="522" max="522" width="6.81640625" style="247" hidden="1"/>
    <col min="523" max="523" width="6.1796875" style="247" hidden="1"/>
    <col min="524" max="524" width="5.81640625" style="247" hidden="1"/>
    <col min="525" max="525" width="5.1796875" style="247" hidden="1"/>
    <col min="526" max="526" width="5.81640625" style="247" hidden="1"/>
    <col min="527" max="527" width="1.81640625" style="247" hidden="1"/>
    <col min="528" max="528" width="11.453125" style="247" hidden="1"/>
    <col min="529" max="529" width="10.81640625" style="247" hidden="1"/>
    <col min="530" max="530" width="19.1796875" style="247" hidden="1"/>
    <col min="531" max="766" width="10.81640625" style="247" hidden="1"/>
    <col min="767" max="767" width="13.453125" style="247" hidden="1"/>
    <col min="768" max="768" width="5.26953125" style="247" hidden="1"/>
    <col min="769" max="769" width="5.1796875" style="247" hidden="1"/>
    <col min="770" max="770" width="9.453125" style="247" hidden="1"/>
    <col min="771" max="771" width="5" style="247" hidden="1"/>
    <col min="772" max="772" width="7.7265625" style="247" hidden="1"/>
    <col min="773" max="773" width="1.7265625" style="247" hidden="1"/>
    <col min="774" max="774" width="7.26953125" style="247" hidden="1"/>
    <col min="775" max="775" width="6.453125" style="247" hidden="1"/>
    <col min="776" max="776" width="10.7265625" style="247" hidden="1"/>
    <col min="777" max="777" width="1.81640625" style="247" hidden="1"/>
    <col min="778" max="778" width="6.81640625" style="247" hidden="1"/>
    <col min="779" max="779" width="6.1796875" style="247" hidden="1"/>
    <col min="780" max="780" width="5.81640625" style="247" hidden="1"/>
    <col min="781" max="781" width="5.1796875" style="247" hidden="1"/>
    <col min="782" max="782" width="5.81640625" style="247" hidden="1"/>
    <col min="783" max="783" width="1.81640625" style="247" hidden="1"/>
    <col min="784" max="784" width="11.453125" style="247" hidden="1"/>
    <col min="785" max="785" width="10.81640625" style="247" hidden="1"/>
    <col min="786" max="786" width="19.1796875" style="247" hidden="1"/>
    <col min="787" max="1022" width="10.81640625" style="247" hidden="1"/>
    <col min="1023" max="1023" width="13.453125" style="247" hidden="1"/>
    <col min="1024" max="1024" width="5.26953125" style="247" hidden="1"/>
    <col min="1025" max="1025" width="5.1796875" style="247" hidden="1"/>
    <col min="1026" max="1026" width="9.453125" style="247" hidden="1"/>
    <col min="1027" max="1027" width="5" style="247" hidden="1"/>
    <col min="1028" max="1028" width="7.7265625" style="247" hidden="1"/>
    <col min="1029" max="1029" width="1.7265625" style="247" hidden="1"/>
    <col min="1030" max="1030" width="7.26953125" style="247" hidden="1"/>
    <col min="1031" max="1031" width="6.453125" style="247" hidden="1"/>
    <col min="1032" max="1032" width="10.7265625" style="247" hidden="1"/>
    <col min="1033" max="1033" width="1.81640625" style="247" hidden="1"/>
    <col min="1034" max="1034" width="6.81640625" style="247" hidden="1"/>
    <col min="1035" max="1035" width="6.1796875" style="247" hidden="1"/>
    <col min="1036" max="1036" width="5.81640625" style="247" hidden="1"/>
    <col min="1037" max="1037" width="5.1796875" style="247" hidden="1"/>
    <col min="1038" max="1038" width="5.81640625" style="247" hidden="1"/>
    <col min="1039" max="1039" width="1.81640625" style="247" hidden="1"/>
    <col min="1040" max="1040" width="11.453125" style="247" hidden="1"/>
    <col min="1041" max="1041" width="10.81640625" style="247" hidden="1"/>
    <col min="1042" max="1042" width="19.1796875" style="247" hidden="1"/>
    <col min="1043" max="1278" width="10.81640625" style="247" hidden="1"/>
    <col min="1279" max="1279" width="13.453125" style="247" hidden="1"/>
    <col min="1280" max="1280" width="5.26953125" style="247" hidden="1"/>
    <col min="1281" max="1281" width="5.1796875" style="247" hidden="1"/>
    <col min="1282" max="1282" width="9.453125" style="247" hidden="1"/>
    <col min="1283" max="1283" width="5" style="247" hidden="1"/>
    <col min="1284" max="1284" width="7.7265625" style="247" hidden="1"/>
    <col min="1285" max="1285" width="1.7265625" style="247" hidden="1"/>
    <col min="1286" max="1286" width="7.26953125" style="247" hidden="1"/>
    <col min="1287" max="1287" width="6.453125" style="247" hidden="1"/>
    <col min="1288" max="1288" width="10.7265625" style="247" hidden="1"/>
    <col min="1289" max="1289" width="1.81640625" style="247" hidden="1"/>
    <col min="1290" max="1290" width="6.81640625" style="247" hidden="1"/>
    <col min="1291" max="1291" width="6.1796875" style="247" hidden="1"/>
    <col min="1292" max="1292" width="5.81640625" style="247" hidden="1"/>
    <col min="1293" max="1293" width="5.1796875" style="247" hidden="1"/>
    <col min="1294" max="1294" width="5.81640625" style="247" hidden="1"/>
    <col min="1295" max="1295" width="1.81640625" style="247" hidden="1"/>
    <col min="1296" max="1296" width="11.453125" style="247" hidden="1"/>
    <col min="1297" max="1297" width="10.81640625" style="247" hidden="1"/>
    <col min="1298" max="1298" width="19.1796875" style="247" hidden="1"/>
    <col min="1299" max="1534" width="10.81640625" style="247" hidden="1"/>
    <col min="1535" max="1535" width="13.453125" style="247" hidden="1"/>
    <col min="1536" max="1536" width="5.26953125" style="247" hidden="1"/>
    <col min="1537" max="1537" width="5.1796875" style="247" hidden="1"/>
    <col min="1538" max="1538" width="9.453125" style="247" hidden="1"/>
    <col min="1539" max="1539" width="5" style="247" hidden="1"/>
    <col min="1540" max="1540" width="7.7265625" style="247" hidden="1"/>
    <col min="1541" max="1541" width="1.7265625" style="247" hidden="1"/>
    <col min="1542" max="1542" width="7.26953125" style="247" hidden="1"/>
    <col min="1543" max="1543" width="6.453125" style="247" hidden="1"/>
    <col min="1544" max="1544" width="10.7265625" style="247" hidden="1"/>
    <col min="1545" max="1545" width="1.81640625" style="247" hidden="1"/>
    <col min="1546" max="1546" width="6.81640625" style="247" hidden="1"/>
    <col min="1547" max="1547" width="6.1796875" style="247" hidden="1"/>
    <col min="1548" max="1548" width="5.81640625" style="247" hidden="1"/>
    <col min="1549" max="1549" width="5.1796875" style="247" hidden="1"/>
    <col min="1550" max="1550" width="5.81640625" style="247" hidden="1"/>
    <col min="1551" max="1551" width="1.81640625" style="247" hidden="1"/>
    <col min="1552" max="1552" width="11.453125" style="247" hidden="1"/>
    <col min="1553" max="1553" width="10.81640625" style="247" hidden="1"/>
    <col min="1554" max="1554" width="19.1796875" style="247" hidden="1"/>
    <col min="1555" max="1790" width="10.81640625" style="247" hidden="1"/>
    <col min="1791" max="1791" width="13.453125" style="247" hidden="1"/>
    <col min="1792" max="1792" width="5.26953125" style="247" hidden="1"/>
    <col min="1793" max="1793" width="5.1796875" style="247" hidden="1"/>
    <col min="1794" max="1794" width="9.453125" style="247" hidden="1"/>
    <col min="1795" max="1795" width="5" style="247" hidden="1"/>
    <col min="1796" max="1796" width="7.7265625" style="247" hidden="1"/>
    <col min="1797" max="1797" width="1.7265625" style="247" hidden="1"/>
    <col min="1798" max="1798" width="7.26953125" style="247" hidden="1"/>
    <col min="1799" max="1799" width="6.453125" style="247" hidden="1"/>
    <col min="1800" max="1800" width="10.7265625" style="247" hidden="1"/>
    <col min="1801" max="1801" width="1.81640625" style="247" hidden="1"/>
    <col min="1802" max="1802" width="6.81640625" style="247" hidden="1"/>
    <col min="1803" max="1803" width="6.1796875" style="247" hidden="1"/>
    <col min="1804" max="1804" width="5.81640625" style="247" hidden="1"/>
    <col min="1805" max="1805" width="5.1796875" style="247" hidden="1"/>
    <col min="1806" max="1806" width="5.81640625" style="247" hidden="1"/>
    <col min="1807" max="1807" width="1.81640625" style="247" hidden="1"/>
    <col min="1808" max="1808" width="11.453125" style="247" hidden="1"/>
    <col min="1809" max="1809" width="10.81640625" style="247" hidden="1"/>
    <col min="1810" max="1810" width="19.1796875" style="247" hidden="1"/>
    <col min="1811" max="2046" width="10.81640625" style="247" hidden="1"/>
    <col min="2047" max="2047" width="13.453125" style="247" hidden="1"/>
    <col min="2048" max="2048" width="5.26953125" style="247" hidden="1"/>
    <col min="2049" max="2049" width="5.1796875" style="247" hidden="1"/>
    <col min="2050" max="2050" width="9.453125" style="247" hidden="1"/>
    <col min="2051" max="2051" width="5" style="247" hidden="1"/>
    <col min="2052" max="2052" width="7.7265625" style="247" hidden="1"/>
    <col min="2053" max="2053" width="1.7265625" style="247" hidden="1"/>
    <col min="2054" max="2054" width="7.26953125" style="247" hidden="1"/>
    <col min="2055" max="2055" width="6.453125" style="247" hidden="1"/>
    <col min="2056" max="2056" width="10.7265625" style="247" hidden="1"/>
    <col min="2057" max="2057" width="1.81640625" style="247" hidden="1"/>
    <col min="2058" max="2058" width="6.81640625" style="247" hidden="1"/>
    <col min="2059" max="2059" width="6.1796875" style="247" hidden="1"/>
    <col min="2060" max="2060" width="5.81640625" style="247" hidden="1"/>
    <col min="2061" max="2061" width="5.1796875" style="247" hidden="1"/>
    <col min="2062" max="2062" width="5.81640625" style="247" hidden="1"/>
    <col min="2063" max="2063" width="1.81640625" style="247" hidden="1"/>
    <col min="2064" max="2064" width="11.453125" style="247" hidden="1"/>
    <col min="2065" max="2065" width="10.81640625" style="247" hidden="1"/>
    <col min="2066" max="2066" width="19.1796875" style="247" hidden="1"/>
    <col min="2067" max="2302" width="10.81640625" style="247" hidden="1"/>
    <col min="2303" max="2303" width="13.453125" style="247" hidden="1"/>
    <col min="2304" max="2304" width="5.26953125" style="247" hidden="1"/>
    <col min="2305" max="2305" width="5.1796875" style="247" hidden="1"/>
    <col min="2306" max="2306" width="9.453125" style="247" hidden="1"/>
    <col min="2307" max="2307" width="5" style="247" hidden="1"/>
    <col min="2308" max="2308" width="7.7265625" style="247" hidden="1"/>
    <col min="2309" max="2309" width="1.7265625" style="247" hidden="1"/>
    <col min="2310" max="2310" width="7.26953125" style="247" hidden="1"/>
    <col min="2311" max="2311" width="6.453125" style="247" hidden="1"/>
    <col min="2312" max="2312" width="10.7265625" style="247" hidden="1"/>
    <col min="2313" max="2313" width="1.81640625" style="247" hidden="1"/>
    <col min="2314" max="2314" width="6.81640625" style="247" hidden="1"/>
    <col min="2315" max="2315" width="6.1796875" style="247" hidden="1"/>
    <col min="2316" max="2316" width="5.81640625" style="247" hidden="1"/>
    <col min="2317" max="2317" width="5.1796875" style="247" hidden="1"/>
    <col min="2318" max="2318" width="5.81640625" style="247" hidden="1"/>
    <col min="2319" max="2319" width="1.81640625" style="247" hidden="1"/>
    <col min="2320" max="2320" width="11.453125" style="247" hidden="1"/>
    <col min="2321" max="2321" width="10.81640625" style="247" hidden="1"/>
    <col min="2322" max="2322" width="19.1796875" style="247" hidden="1"/>
    <col min="2323" max="2558" width="10.81640625" style="247" hidden="1"/>
    <col min="2559" max="2559" width="13.453125" style="247" hidden="1"/>
    <col min="2560" max="2560" width="5.26953125" style="247" hidden="1"/>
    <col min="2561" max="2561" width="5.1796875" style="247" hidden="1"/>
    <col min="2562" max="2562" width="9.453125" style="247" hidden="1"/>
    <col min="2563" max="2563" width="5" style="247" hidden="1"/>
    <col min="2564" max="2564" width="7.7265625" style="247" hidden="1"/>
    <col min="2565" max="2565" width="1.7265625" style="247" hidden="1"/>
    <col min="2566" max="2566" width="7.26953125" style="247" hidden="1"/>
    <col min="2567" max="2567" width="6.453125" style="247" hidden="1"/>
    <col min="2568" max="2568" width="10.7265625" style="247" hidden="1"/>
    <col min="2569" max="2569" width="1.81640625" style="247" hidden="1"/>
    <col min="2570" max="2570" width="6.81640625" style="247" hidden="1"/>
    <col min="2571" max="2571" width="6.1796875" style="247" hidden="1"/>
    <col min="2572" max="2572" width="5.81640625" style="247" hidden="1"/>
    <col min="2573" max="2573" width="5.1796875" style="247" hidden="1"/>
    <col min="2574" max="2574" width="5.81640625" style="247" hidden="1"/>
    <col min="2575" max="2575" width="1.81640625" style="247" hidden="1"/>
    <col min="2576" max="2576" width="11.453125" style="247" hidden="1"/>
    <col min="2577" max="2577" width="10.81640625" style="247" hidden="1"/>
    <col min="2578" max="2578" width="19.1796875" style="247" hidden="1"/>
    <col min="2579" max="2814" width="10.81640625" style="247" hidden="1"/>
    <col min="2815" max="2815" width="13.453125" style="247" hidden="1"/>
    <col min="2816" max="2816" width="5.26953125" style="247" hidden="1"/>
    <col min="2817" max="2817" width="5.1796875" style="247" hidden="1"/>
    <col min="2818" max="2818" width="9.453125" style="247" hidden="1"/>
    <col min="2819" max="2819" width="5" style="247" hidden="1"/>
    <col min="2820" max="2820" width="7.7265625" style="247" hidden="1"/>
    <col min="2821" max="2821" width="1.7265625" style="247" hidden="1"/>
    <col min="2822" max="2822" width="7.26953125" style="247" hidden="1"/>
    <col min="2823" max="2823" width="6.453125" style="247" hidden="1"/>
    <col min="2824" max="2824" width="10.7265625" style="247" hidden="1"/>
    <col min="2825" max="2825" width="1.81640625" style="247" hidden="1"/>
    <col min="2826" max="2826" width="6.81640625" style="247" hidden="1"/>
    <col min="2827" max="2827" width="6.1796875" style="247" hidden="1"/>
    <col min="2828" max="2828" width="5.81640625" style="247" hidden="1"/>
    <col min="2829" max="2829" width="5.1796875" style="247" hidden="1"/>
    <col min="2830" max="2830" width="5.81640625" style="247" hidden="1"/>
    <col min="2831" max="2831" width="1.81640625" style="247" hidden="1"/>
    <col min="2832" max="2832" width="11.453125" style="247" hidden="1"/>
    <col min="2833" max="2833" width="10.81640625" style="247" hidden="1"/>
    <col min="2834" max="2834" width="19.1796875" style="247" hidden="1"/>
    <col min="2835" max="3070" width="10.81640625" style="247" hidden="1"/>
    <col min="3071" max="3071" width="13.453125" style="247" hidden="1"/>
    <col min="3072" max="3072" width="5.26953125" style="247" hidden="1"/>
    <col min="3073" max="3073" width="5.1796875" style="247" hidden="1"/>
    <col min="3074" max="3074" width="9.453125" style="247" hidden="1"/>
    <col min="3075" max="3075" width="5" style="247" hidden="1"/>
    <col min="3076" max="3076" width="7.7265625" style="247" hidden="1"/>
    <col min="3077" max="3077" width="1.7265625" style="247" hidden="1"/>
    <col min="3078" max="3078" width="7.26953125" style="247" hidden="1"/>
    <col min="3079" max="3079" width="6.453125" style="247" hidden="1"/>
    <col min="3080" max="3080" width="10.7265625" style="247" hidden="1"/>
    <col min="3081" max="3081" width="1.81640625" style="247" hidden="1"/>
    <col min="3082" max="3082" width="6.81640625" style="247" hidden="1"/>
    <col min="3083" max="3083" width="6.1796875" style="247" hidden="1"/>
    <col min="3084" max="3084" width="5.81640625" style="247" hidden="1"/>
    <col min="3085" max="3085" width="5.1796875" style="247" hidden="1"/>
    <col min="3086" max="3086" width="5.81640625" style="247" hidden="1"/>
    <col min="3087" max="3087" width="1.81640625" style="247" hidden="1"/>
    <col min="3088" max="3088" width="11.453125" style="247" hidden="1"/>
    <col min="3089" max="3089" width="10.81640625" style="247" hidden="1"/>
    <col min="3090" max="3090" width="19.1796875" style="247" hidden="1"/>
    <col min="3091" max="3326" width="10.81640625" style="247" hidden="1"/>
    <col min="3327" max="3327" width="13.453125" style="247" hidden="1"/>
    <col min="3328" max="3328" width="5.26953125" style="247" hidden="1"/>
    <col min="3329" max="3329" width="5.1796875" style="247" hidden="1"/>
    <col min="3330" max="3330" width="9.453125" style="247" hidden="1"/>
    <col min="3331" max="3331" width="5" style="247" hidden="1"/>
    <col min="3332" max="3332" width="7.7265625" style="247" hidden="1"/>
    <col min="3333" max="3333" width="1.7265625" style="247" hidden="1"/>
    <col min="3334" max="3334" width="7.26953125" style="247" hidden="1"/>
    <col min="3335" max="3335" width="6.453125" style="247" hidden="1"/>
    <col min="3336" max="3336" width="10.7265625" style="247" hidden="1"/>
    <col min="3337" max="3337" width="1.81640625" style="247" hidden="1"/>
    <col min="3338" max="3338" width="6.81640625" style="247" hidden="1"/>
    <col min="3339" max="3339" width="6.1796875" style="247" hidden="1"/>
    <col min="3340" max="3340" width="5.81640625" style="247" hidden="1"/>
    <col min="3341" max="3341" width="5.1796875" style="247" hidden="1"/>
    <col min="3342" max="3342" width="5.81640625" style="247" hidden="1"/>
    <col min="3343" max="3343" width="1.81640625" style="247" hidden="1"/>
    <col min="3344" max="3344" width="11.453125" style="247" hidden="1"/>
    <col min="3345" max="3345" width="10.81640625" style="247" hidden="1"/>
    <col min="3346" max="3346" width="19.1796875" style="247" hidden="1"/>
    <col min="3347" max="3582" width="10.81640625" style="247" hidden="1"/>
    <col min="3583" max="3583" width="13.453125" style="247" hidden="1"/>
    <col min="3584" max="3584" width="5.26953125" style="247" hidden="1"/>
    <col min="3585" max="3585" width="5.1796875" style="247" hidden="1"/>
    <col min="3586" max="3586" width="9.453125" style="247" hidden="1"/>
    <col min="3587" max="3587" width="5" style="247" hidden="1"/>
    <col min="3588" max="3588" width="7.7265625" style="247" hidden="1"/>
    <col min="3589" max="3589" width="1.7265625" style="247" hidden="1"/>
    <col min="3590" max="3590" width="7.26953125" style="247" hidden="1"/>
    <col min="3591" max="3591" width="6.453125" style="247" hidden="1"/>
    <col min="3592" max="3592" width="10.7265625" style="247" hidden="1"/>
    <col min="3593" max="3593" width="1.81640625" style="247" hidden="1"/>
    <col min="3594" max="3594" width="6.81640625" style="247" hidden="1"/>
    <col min="3595" max="3595" width="6.1796875" style="247" hidden="1"/>
    <col min="3596" max="3596" width="5.81640625" style="247" hidden="1"/>
    <col min="3597" max="3597" width="5.1796875" style="247" hidden="1"/>
    <col min="3598" max="3598" width="5.81640625" style="247" hidden="1"/>
    <col min="3599" max="3599" width="1.81640625" style="247" hidden="1"/>
    <col min="3600" max="3600" width="11.453125" style="247" hidden="1"/>
    <col min="3601" max="3601" width="10.81640625" style="247" hidden="1"/>
    <col min="3602" max="3602" width="19.1796875" style="247" hidden="1"/>
    <col min="3603" max="3838" width="10.81640625" style="247" hidden="1"/>
    <col min="3839" max="3839" width="13.453125" style="247" hidden="1"/>
    <col min="3840" max="3840" width="5.26953125" style="247" hidden="1"/>
    <col min="3841" max="3841" width="5.1796875" style="247" hidden="1"/>
    <col min="3842" max="3842" width="9.453125" style="247" hidden="1"/>
    <col min="3843" max="3843" width="5" style="247" hidden="1"/>
    <col min="3844" max="3844" width="7.7265625" style="247" hidden="1"/>
    <col min="3845" max="3845" width="1.7265625" style="247" hidden="1"/>
    <col min="3846" max="3846" width="7.26953125" style="247" hidden="1"/>
    <col min="3847" max="3847" width="6.453125" style="247" hidden="1"/>
    <col min="3848" max="3848" width="10.7265625" style="247" hidden="1"/>
    <col min="3849" max="3849" width="1.81640625" style="247" hidden="1"/>
    <col min="3850" max="3850" width="6.81640625" style="247" hidden="1"/>
    <col min="3851" max="3851" width="6.1796875" style="247" hidden="1"/>
    <col min="3852" max="3852" width="5.81640625" style="247" hidden="1"/>
    <col min="3853" max="3853" width="5.1796875" style="247" hidden="1"/>
    <col min="3854" max="3854" width="5.81640625" style="247" hidden="1"/>
    <col min="3855" max="3855" width="1.81640625" style="247" hidden="1"/>
    <col min="3856" max="3856" width="11.453125" style="247" hidden="1"/>
    <col min="3857" max="3857" width="10.81640625" style="247" hidden="1"/>
    <col min="3858" max="3858" width="19.1796875" style="247" hidden="1"/>
    <col min="3859" max="4094" width="10.81640625" style="247" hidden="1"/>
    <col min="4095" max="4095" width="13.453125" style="247" hidden="1"/>
    <col min="4096" max="4096" width="5.26953125" style="247" hidden="1"/>
    <col min="4097" max="4097" width="5.1796875" style="247" hidden="1"/>
    <col min="4098" max="4098" width="9.453125" style="247" hidden="1"/>
    <col min="4099" max="4099" width="5" style="247" hidden="1"/>
    <col min="4100" max="4100" width="7.7265625" style="247" hidden="1"/>
    <col min="4101" max="4101" width="1.7265625" style="247" hidden="1"/>
    <col min="4102" max="4102" width="7.26953125" style="247" hidden="1"/>
    <col min="4103" max="4103" width="6.453125" style="247" hidden="1"/>
    <col min="4104" max="4104" width="10.7265625" style="247" hidden="1"/>
    <col min="4105" max="4105" width="1.81640625" style="247" hidden="1"/>
    <col min="4106" max="4106" width="6.81640625" style="247" hidden="1"/>
    <col min="4107" max="4107" width="6.1796875" style="247" hidden="1"/>
    <col min="4108" max="4108" width="5.81640625" style="247" hidden="1"/>
    <col min="4109" max="4109" width="5.1796875" style="247" hidden="1"/>
    <col min="4110" max="4110" width="5.81640625" style="247" hidden="1"/>
    <col min="4111" max="4111" width="1.81640625" style="247" hidden="1"/>
    <col min="4112" max="4112" width="11.453125" style="247" hidden="1"/>
    <col min="4113" max="4113" width="10.81640625" style="247" hidden="1"/>
    <col min="4114" max="4114" width="19.1796875" style="247" hidden="1"/>
    <col min="4115" max="4350" width="10.81640625" style="247" hidden="1"/>
    <col min="4351" max="4351" width="13.453125" style="247" hidden="1"/>
    <col min="4352" max="4352" width="5.26953125" style="247" hidden="1"/>
    <col min="4353" max="4353" width="5.1796875" style="247" hidden="1"/>
    <col min="4354" max="4354" width="9.453125" style="247" hidden="1"/>
    <col min="4355" max="4355" width="5" style="247" hidden="1"/>
    <col min="4356" max="4356" width="7.7265625" style="247" hidden="1"/>
    <col min="4357" max="4357" width="1.7265625" style="247" hidden="1"/>
    <col min="4358" max="4358" width="7.26953125" style="247" hidden="1"/>
    <col min="4359" max="4359" width="6.453125" style="247" hidden="1"/>
    <col min="4360" max="4360" width="10.7265625" style="247" hidden="1"/>
    <col min="4361" max="4361" width="1.81640625" style="247" hidden="1"/>
    <col min="4362" max="4362" width="6.81640625" style="247" hidden="1"/>
    <col min="4363" max="4363" width="6.1796875" style="247" hidden="1"/>
    <col min="4364" max="4364" width="5.81640625" style="247" hidden="1"/>
    <col min="4365" max="4365" width="5.1796875" style="247" hidden="1"/>
    <col min="4366" max="4366" width="5.81640625" style="247" hidden="1"/>
    <col min="4367" max="4367" width="1.81640625" style="247" hidden="1"/>
    <col min="4368" max="4368" width="11.453125" style="247" hidden="1"/>
    <col min="4369" max="4369" width="10.81640625" style="247" hidden="1"/>
    <col min="4370" max="4370" width="19.1796875" style="247" hidden="1"/>
    <col min="4371" max="4606" width="10.81640625" style="247" hidden="1"/>
    <col min="4607" max="4607" width="13.453125" style="247" hidden="1"/>
    <col min="4608" max="4608" width="5.26953125" style="247" hidden="1"/>
    <col min="4609" max="4609" width="5.1796875" style="247" hidden="1"/>
    <col min="4610" max="4610" width="9.453125" style="247" hidden="1"/>
    <col min="4611" max="4611" width="5" style="247" hidden="1"/>
    <col min="4612" max="4612" width="7.7265625" style="247" hidden="1"/>
    <col min="4613" max="4613" width="1.7265625" style="247" hidden="1"/>
    <col min="4614" max="4614" width="7.26953125" style="247" hidden="1"/>
    <col min="4615" max="4615" width="6.453125" style="247" hidden="1"/>
    <col min="4616" max="4616" width="10.7265625" style="247" hidden="1"/>
    <col min="4617" max="4617" width="1.81640625" style="247" hidden="1"/>
    <col min="4618" max="4618" width="6.81640625" style="247" hidden="1"/>
    <col min="4619" max="4619" width="6.1796875" style="247" hidden="1"/>
    <col min="4620" max="4620" width="5.81640625" style="247" hidden="1"/>
    <col min="4621" max="4621" width="5.1796875" style="247" hidden="1"/>
    <col min="4622" max="4622" width="5.81640625" style="247" hidden="1"/>
    <col min="4623" max="4623" width="1.81640625" style="247" hidden="1"/>
    <col min="4624" max="4624" width="11.453125" style="247" hidden="1"/>
    <col min="4625" max="4625" width="10.81640625" style="247" hidden="1"/>
    <col min="4626" max="4626" width="19.1796875" style="247" hidden="1"/>
    <col min="4627" max="4862" width="10.81640625" style="247" hidden="1"/>
    <col min="4863" max="4863" width="13.453125" style="247" hidden="1"/>
    <col min="4864" max="4864" width="5.26953125" style="247" hidden="1"/>
    <col min="4865" max="4865" width="5.1796875" style="247" hidden="1"/>
    <col min="4866" max="4866" width="9.453125" style="247" hidden="1"/>
    <col min="4867" max="4867" width="5" style="247" hidden="1"/>
    <col min="4868" max="4868" width="7.7265625" style="247" hidden="1"/>
    <col min="4869" max="4869" width="1.7265625" style="247" hidden="1"/>
    <col min="4870" max="4870" width="7.26953125" style="247" hidden="1"/>
    <col min="4871" max="4871" width="6.453125" style="247" hidden="1"/>
    <col min="4872" max="4872" width="10.7265625" style="247" hidden="1"/>
    <col min="4873" max="4873" width="1.81640625" style="247" hidden="1"/>
    <col min="4874" max="4874" width="6.81640625" style="247" hidden="1"/>
    <col min="4875" max="4875" width="6.1796875" style="247" hidden="1"/>
    <col min="4876" max="4876" width="5.81640625" style="247" hidden="1"/>
    <col min="4877" max="4877" width="5.1796875" style="247" hidden="1"/>
    <col min="4878" max="4878" width="5.81640625" style="247" hidden="1"/>
    <col min="4879" max="4879" width="1.81640625" style="247" hidden="1"/>
    <col min="4880" max="4880" width="11.453125" style="247" hidden="1"/>
    <col min="4881" max="4881" width="10.81640625" style="247" hidden="1"/>
    <col min="4882" max="4882" width="19.1796875" style="247" hidden="1"/>
    <col min="4883" max="5118" width="10.81640625" style="247" hidden="1"/>
    <col min="5119" max="5119" width="13.453125" style="247" hidden="1"/>
    <col min="5120" max="5120" width="5.26953125" style="247" hidden="1"/>
    <col min="5121" max="5121" width="5.1796875" style="247" hidden="1"/>
    <col min="5122" max="5122" width="9.453125" style="247" hidden="1"/>
    <col min="5123" max="5123" width="5" style="247" hidden="1"/>
    <col min="5124" max="5124" width="7.7265625" style="247" hidden="1"/>
    <col min="5125" max="5125" width="1.7265625" style="247" hidden="1"/>
    <col min="5126" max="5126" width="7.26953125" style="247" hidden="1"/>
    <col min="5127" max="5127" width="6.453125" style="247" hidden="1"/>
    <col min="5128" max="5128" width="10.7265625" style="247" hidden="1"/>
    <col min="5129" max="5129" width="1.81640625" style="247" hidden="1"/>
    <col min="5130" max="5130" width="6.81640625" style="247" hidden="1"/>
    <col min="5131" max="5131" width="6.1796875" style="247" hidden="1"/>
    <col min="5132" max="5132" width="5.81640625" style="247" hidden="1"/>
    <col min="5133" max="5133" width="5.1796875" style="247" hidden="1"/>
    <col min="5134" max="5134" width="5.81640625" style="247" hidden="1"/>
    <col min="5135" max="5135" width="1.81640625" style="247" hidden="1"/>
    <col min="5136" max="5136" width="11.453125" style="247" hidden="1"/>
    <col min="5137" max="5137" width="10.81640625" style="247" hidden="1"/>
    <col min="5138" max="5138" width="19.1796875" style="247" hidden="1"/>
    <col min="5139" max="5374" width="10.81640625" style="247" hidden="1"/>
    <col min="5375" max="5375" width="13.453125" style="247" hidden="1"/>
    <col min="5376" max="5376" width="5.26953125" style="247" hidden="1"/>
    <col min="5377" max="5377" width="5.1796875" style="247" hidden="1"/>
    <col min="5378" max="5378" width="9.453125" style="247" hidden="1"/>
    <col min="5379" max="5379" width="5" style="247" hidden="1"/>
    <col min="5380" max="5380" width="7.7265625" style="247" hidden="1"/>
    <col min="5381" max="5381" width="1.7265625" style="247" hidden="1"/>
    <col min="5382" max="5382" width="7.26953125" style="247" hidden="1"/>
    <col min="5383" max="5383" width="6.453125" style="247" hidden="1"/>
    <col min="5384" max="5384" width="10.7265625" style="247" hidden="1"/>
    <col min="5385" max="5385" width="1.81640625" style="247" hidden="1"/>
    <col min="5386" max="5386" width="6.81640625" style="247" hidden="1"/>
    <col min="5387" max="5387" width="6.1796875" style="247" hidden="1"/>
    <col min="5388" max="5388" width="5.81640625" style="247" hidden="1"/>
    <col min="5389" max="5389" width="5.1796875" style="247" hidden="1"/>
    <col min="5390" max="5390" width="5.81640625" style="247" hidden="1"/>
    <col min="5391" max="5391" width="1.81640625" style="247" hidden="1"/>
    <col min="5392" max="5392" width="11.453125" style="247" hidden="1"/>
    <col min="5393" max="5393" width="10.81640625" style="247" hidden="1"/>
    <col min="5394" max="5394" width="19.1796875" style="247" hidden="1"/>
    <col min="5395" max="5630" width="10.81640625" style="247" hidden="1"/>
    <col min="5631" max="5631" width="13.453125" style="247" hidden="1"/>
    <col min="5632" max="5632" width="5.26953125" style="247" hidden="1"/>
    <col min="5633" max="5633" width="5.1796875" style="247" hidden="1"/>
    <col min="5634" max="5634" width="9.453125" style="247" hidden="1"/>
    <col min="5635" max="5635" width="5" style="247" hidden="1"/>
    <col min="5636" max="5636" width="7.7265625" style="247" hidden="1"/>
    <col min="5637" max="5637" width="1.7265625" style="247" hidden="1"/>
    <col min="5638" max="5638" width="7.26953125" style="247" hidden="1"/>
    <col min="5639" max="5639" width="6.453125" style="247" hidden="1"/>
    <col min="5640" max="5640" width="10.7265625" style="247" hidden="1"/>
    <col min="5641" max="5641" width="1.81640625" style="247" hidden="1"/>
    <col min="5642" max="5642" width="6.81640625" style="247" hidden="1"/>
    <col min="5643" max="5643" width="6.1796875" style="247" hidden="1"/>
    <col min="5644" max="5644" width="5.81640625" style="247" hidden="1"/>
    <col min="5645" max="5645" width="5.1796875" style="247" hidden="1"/>
    <col min="5646" max="5646" width="5.81640625" style="247" hidden="1"/>
    <col min="5647" max="5647" width="1.81640625" style="247" hidden="1"/>
    <col min="5648" max="5648" width="11.453125" style="247" hidden="1"/>
    <col min="5649" max="5649" width="10.81640625" style="247" hidden="1"/>
    <col min="5650" max="5650" width="19.1796875" style="247" hidden="1"/>
    <col min="5651" max="5886" width="10.81640625" style="247" hidden="1"/>
    <col min="5887" max="5887" width="13.453125" style="247" hidden="1"/>
    <col min="5888" max="5888" width="5.26953125" style="247" hidden="1"/>
    <col min="5889" max="5889" width="5.1796875" style="247" hidden="1"/>
    <col min="5890" max="5890" width="9.453125" style="247" hidden="1"/>
    <col min="5891" max="5891" width="5" style="247" hidden="1"/>
    <col min="5892" max="5892" width="7.7265625" style="247" hidden="1"/>
    <col min="5893" max="5893" width="1.7265625" style="247" hidden="1"/>
    <col min="5894" max="5894" width="7.26953125" style="247" hidden="1"/>
    <col min="5895" max="5895" width="6.453125" style="247" hidden="1"/>
    <col min="5896" max="5896" width="10.7265625" style="247" hidden="1"/>
    <col min="5897" max="5897" width="1.81640625" style="247" hidden="1"/>
    <col min="5898" max="5898" width="6.81640625" style="247" hidden="1"/>
    <col min="5899" max="5899" width="6.1796875" style="247" hidden="1"/>
    <col min="5900" max="5900" width="5.81640625" style="247" hidden="1"/>
    <col min="5901" max="5901" width="5.1796875" style="247" hidden="1"/>
    <col min="5902" max="5902" width="5.81640625" style="247" hidden="1"/>
    <col min="5903" max="5903" width="1.81640625" style="247" hidden="1"/>
    <col min="5904" max="5904" width="11.453125" style="247" hidden="1"/>
    <col min="5905" max="5905" width="10.81640625" style="247" hidden="1"/>
    <col min="5906" max="5906" width="19.1796875" style="247" hidden="1"/>
    <col min="5907" max="6142" width="10.81640625" style="247" hidden="1"/>
    <col min="6143" max="6143" width="13.453125" style="247" hidden="1"/>
    <col min="6144" max="6144" width="5.26953125" style="247" hidden="1"/>
    <col min="6145" max="6145" width="5.1796875" style="247" hidden="1"/>
    <col min="6146" max="6146" width="9.453125" style="247" hidden="1"/>
    <col min="6147" max="6147" width="5" style="247" hidden="1"/>
    <col min="6148" max="6148" width="7.7265625" style="247" hidden="1"/>
    <col min="6149" max="6149" width="1.7265625" style="247" hidden="1"/>
    <col min="6150" max="6150" width="7.26953125" style="247" hidden="1"/>
    <col min="6151" max="6151" width="6.453125" style="247" hidden="1"/>
    <col min="6152" max="6152" width="10.7265625" style="247" hidden="1"/>
    <col min="6153" max="6153" width="1.81640625" style="247" hidden="1"/>
    <col min="6154" max="6154" width="6.81640625" style="247" hidden="1"/>
    <col min="6155" max="6155" width="6.1796875" style="247" hidden="1"/>
    <col min="6156" max="6156" width="5.81640625" style="247" hidden="1"/>
    <col min="6157" max="6157" width="5.1796875" style="247" hidden="1"/>
    <col min="6158" max="6158" width="5.81640625" style="247" hidden="1"/>
    <col min="6159" max="6159" width="1.81640625" style="247" hidden="1"/>
    <col min="6160" max="6160" width="11.453125" style="247" hidden="1"/>
    <col min="6161" max="6161" width="10.81640625" style="247" hidden="1"/>
    <col min="6162" max="6162" width="19.1796875" style="247" hidden="1"/>
    <col min="6163" max="6398" width="10.81640625" style="247" hidden="1"/>
    <col min="6399" max="6399" width="13.453125" style="247" hidden="1"/>
    <col min="6400" max="6400" width="5.26953125" style="247" hidden="1"/>
    <col min="6401" max="6401" width="5.1796875" style="247" hidden="1"/>
    <col min="6402" max="6402" width="9.453125" style="247" hidden="1"/>
    <col min="6403" max="6403" width="5" style="247" hidden="1"/>
    <col min="6404" max="6404" width="7.7265625" style="247" hidden="1"/>
    <col min="6405" max="6405" width="1.7265625" style="247" hidden="1"/>
    <col min="6406" max="6406" width="7.26953125" style="247" hidden="1"/>
    <col min="6407" max="6407" width="6.453125" style="247" hidden="1"/>
    <col min="6408" max="6408" width="10.7265625" style="247" hidden="1"/>
    <col min="6409" max="6409" width="1.81640625" style="247" hidden="1"/>
    <col min="6410" max="6410" width="6.81640625" style="247" hidden="1"/>
    <col min="6411" max="6411" width="6.1796875" style="247" hidden="1"/>
    <col min="6412" max="6412" width="5.81640625" style="247" hidden="1"/>
    <col min="6413" max="6413" width="5.1796875" style="247" hidden="1"/>
    <col min="6414" max="6414" width="5.81640625" style="247" hidden="1"/>
    <col min="6415" max="6415" width="1.81640625" style="247" hidden="1"/>
    <col min="6416" max="6416" width="11.453125" style="247" hidden="1"/>
    <col min="6417" max="6417" width="10.81640625" style="247" hidden="1"/>
    <col min="6418" max="6418" width="19.1796875" style="247" hidden="1"/>
    <col min="6419" max="6654" width="10.81640625" style="247" hidden="1"/>
    <col min="6655" max="6655" width="13.453125" style="247" hidden="1"/>
    <col min="6656" max="6656" width="5.26953125" style="247" hidden="1"/>
    <col min="6657" max="6657" width="5.1796875" style="247" hidden="1"/>
    <col min="6658" max="6658" width="9.453125" style="247" hidden="1"/>
    <col min="6659" max="6659" width="5" style="247" hidden="1"/>
    <col min="6660" max="6660" width="7.7265625" style="247" hidden="1"/>
    <col min="6661" max="6661" width="1.7265625" style="247" hidden="1"/>
    <col min="6662" max="6662" width="7.26953125" style="247" hidden="1"/>
    <col min="6663" max="6663" width="6.453125" style="247" hidden="1"/>
    <col min="6664" max="6664" width="10.7265625" style="247" hidden="1"/>
    <col min="6665" max="6665" width="1.81640625" style="247" hidden="1"/>
    <col min="6666" max="6666" width="6.81640625" style="247" hidden="1"/>
    <col min="6667" max="6667" width="6.1796875" style="247" hidden="1"/>
    <col min="6668" max="6668" width="5.81640625" style="247" hidden="1"/>
    <col min="6669" max="6669" width="5.1796875" style="247" hidden="1"/>
    <col min="6670" max="6670" width="5.81640625" style="247" hidden="1"/>
    <col min="6671" max="6671" width="1.81640625" style="247" hidden="1"/>
    <col min="6672" max="6672" width="11.453125" style="247" hidden="1"/>
    <col min="6673" max="6673" width="10.81640625" style="247" hidden="1"/>
    <col min="6674" max="6674" width="19.1796875" style="247" hidden="1"/>
    <col min="6675" max="6910" width="10.81640625" style="247" hidden="1"/>
    <col min="6911" max="6911" width="13.453125" style="247" hidden="1"/>
    <col min="6912" max="6912" width="5.26953125" style="247" hidden="1"/>
    <col min="6913" max="6913" width="5.1796875" style="247" hidden="1"/>
    <col min="6914" max="6914" width="9.453125" style="247" hidden="1"/>
    <col min="6915" max="6915" width="5" style="247" hidden="1"/>
    <col min="6916" max="6916" width="7.7265625" style="247" hidden="1"/>
    <col min="6917" max="6917" width="1.7265625" style="247" hidden="1"/>
    <col min="6918" max="6918" width="7.26953125" style="247" hidden="1"/>
    <col min="6919" max="6919" width="6.453125" style="247" hidden="1"/>
    <col min="6920" max="6920" width="10.7265625" style="247" hidden="1"/>
    <col min="6921" max="6921" width="1.81640625" style="247" hidden="1"/>
    <col min="6922" max="6922" width="6.81640625" style="247" hidden="1"/>
    <col min="6923" max="6923" width="6.1796875" style="247" hidden="1"/>
    <col min="6924" max="6924" width="5.81640625" style="247" hidden="1"/>
    <col min="6925" max="6925" width="5.1796875" style="247" hidden="1"/>
    <col min="6926" max="6926" width="5.81640625" style="247" hidden="1"/>
    <col min="6927" max="6927" width="1.81640625" style="247" hidden="1"/>
    <col min="6928" max="6928" width="11.453125" style="247" hidden="1"/>
    <col min="6929" max="6929" width="10.81640625" style="247" hidden="1"/>
    <col min="6930" max="6930" width="19.1796875" style="247" hidden="1"/>
    <col min="6931" max="7166" width="10.81640625" style="247" hidden="1"/>
    <col min="7167" max="7167" width="13.453125" style="247" hidden="1"/>
    <col min="7168" max="7168" width="5.26953125" style="247" hidden="1"/>
    <col min="7169" max="7169" width="5.1796875" style="247" hidden="1"/>
    <col min="7170" max="7170" width="9.453125" style="247" hidden="1"/>
    <col min="7171" max="7171" width="5" style="247" hidden="1"/>
    <col min="7172" max="7172" width="7.7265625" style="247" hidden="1"/>
    <col min="7173" max="7173" width="1.7265625" style="247" hidden="1"/>
    <col min="7174" max="7174" width="7.26953125" style="247" hidden="1"/>
    <col min="7175" max="7175" width="6.453125" style="247" hidden="1"/>
    <col min="7176" max="7176" width="10.7265625" style="247" hidden="1"/>
    <col min="7177" max="7177" width="1.81640625" style="247" hidden="1"/>
    <col min="7178" max="7178" width="6.81640625" style="247" hidden="1"/>
    <col min="7179" max="7179" width="6.1796875" style="247" hidden="1"/>
    <col min="7180" max="7180" width="5.81640625" style="247" hidden="1"/>
    <col min="7181" max="7181" width="5.1796875" style="247" hidden="1"/>
    <col min="7182" max="7182" width="5.81640625" style="247" hidden="1"/>
    <col min="7183" max="7183" width="1.81640625" style="247" hidden="1"/>
    <col min="7184" max="7184" width="11.453125" style="247" hidden="1"/>
    <col min="7185" max="7185" width="10.81640625" style="247" hidden="1"/>
    <col min="7186" max="7186" width="19.1796875" style="247" hidden="1"/>
    <col min="7187" max="7422" width="10.81640625" style="247" hidden="1"/>
    <col min="7423" max="7423" width="13.453125" style="247" hidden="1"/>
    <col min="7424" max="7424" width="5.26953125" style="247" hidden="1"/>
    <col min="7425" max="7425" width="5.1796875" style="247" hidden="1"/>
    <col min="7426" max="7426" width="9.453125" style="247" hidden="1"/>
    <col min="7427" max="7427" width="5" style="247" hidden="1"/>
    <col min="7428" max="7428" width="7.7265625" style="247" hidden="1"/>
    <col min="7429" max="7429" width="1.7265625" style="247" hidden="1"/>
    <col min="7430" max="7430" width="7.26953125" style="247" hidden="1"/>
    <col min="7431" max="7431" width="6.453125" style="247" hidden="1"/>
    <col min="7432" max="7432" width="10.7265625" style="247" hidden="1"/>
    <col min="7433" max="7433" width="1.81640625" style="247" hidden="1"/>
    <col min="7434" max="7434" width="6.81640625" style="247" hidden="1"/>
    <col min="7435" max="7435" width="6.1796875" style="247" hidden="1"/>
    <col min="7436" max="7436" width="5.81640625" style="247" hidden="1"/>
    <col min="7437" max="7437" width="5.1796875" style="247" hidden="1"/>
    <col min="7438" max="7438" width="5.81640625" style="247" hidden="1"/>
    <col min="7439" max="7439" width="1.81640625" style="247" hidden="1"/>
    <col min="7440" max="7440" width="11.453125" style="247" hidden="1"/>
    <col min="7441" max="7441" width="10.81640625" style="247" hidden="1"/>
    <col min="7442" max="7442" width="19.1796875" style="247" hidden="1"/>
    <col min="7443" max="7678" width="10.81640625" style="247" hidden="1"/>
    <col min="7679" max="7679" width="13.453125" style="247" hidden="1"/>
    <col min="7680" max="7680" width="5.26953125" style="247" hidden="1"/>
    <col min="7681" max="7681" width="5.1796875" style="247" hidden="1"/>
    <col min="7682" max="7682" width="9.453125" style="247" hidden="1"/>
    <col min="7683" max="7683" width="5" style="247" hidden="1"/>
    <col min="7684" max="7684" width="7.7265625" style="247" hidden="1"/>
    <col min="7685" max="7685" width="1.7265625" style="247" hidden="1"/>
    <col min="7686" max="7686" width="7.26953125" style="247" hidden="1"/>
    <col min="7687" max="7687" width="6.453125" style="247" hidden="1"/>
    <col min="7688" max="7688" width="10.7265625" style="247" hidden="1"/>
    <col min="7689" max="7689" width="1.81640625" style="247" hidden="1"/>
    <col min="7690" max="7690" width="6.81640625" style="247" hidden="1"/>
    <col min="7691" max="7691" width="6.1796875" style="247" hidden="1"/>
    <col min="7692" max="7692" width="5.81640625" style="247" hidden="1"/>
    <col min="7693" max="7693" width="5.1796875" style="247" hidden="1"/>
    <col min="7694" max="7694" width="5.81640625" style="247" hidden="1"/>
    <col min="7695" max="7695" width="1.81640625" style="247" hidden="1"/>
    <col min="7696" max="7696" width="11.453125" style="247" hidden="1"/>
    <col min="7697" max="7697" width="10.81640625" style="247" hidden="1"/>
    <col min="7698" max="7698" width="19.1796875" style="247" hidden="1"/>
    <col min="7699" max="7934" width="10.81640625" style="247" hidden="1"/>
    <col min="7935" max="7935" width="13.453125" style="247" hidden="1"/>
    <col min="7936" max="7936" width="5.26953125" style="247" hidden="1"/>
    <col min="7937" max="7937" width="5.1796875" style="247" hidden="1"/>
    <col min="7938" max="7938" width="9.453125" style="247" hidden="1"/>
    <col min="7939" max="7939" width="5" style="247" hidden="1"/>
    <col min="7940" max="7940" width="7.7265625" style="247" hidden="1"/>
    <col min="7941" max="7941" width="1.7265625" style="247" hidden="1"/>
    <col min="7942" max="7942" width="7.26953125" style="247" hidden="1"/>
    <col min="7943" max="7943" width="6.453125" style="247" hidden="1"/>
    <col min="7944" max="7944" width="10.7265625" style="247" hidden="1"/>
    <col min="7945" max="7945" width="1.81640625" style="247" hidden="1"/>
    <col min="7946" max="7946" width="6.81640625" style="247" hidden="1"/>
    <col min="7947" max="7947" width="6.1796875" style="247" hidden="1"/>
    <col min="7948" max="7948" width="5.81640625" style="247" hidden="1"/>
    <col min="7949" max="7949" width="5.1796875" style="247" hidden="1"/>
    <col min="7950" max="7950" width="5.81640625" style="247" hidden="1"/>
    <col min="7951" max="7951" width="1.81640625" style="247" hidden="1"/>
    <col min="7952" max="7952" width="11.453125" style="247" hidden="1"/>
    <col min="7953" max="7953" width="10.81640625" style="247" hidden="1"/>
    <col min="7954" max="7954" width="19.1796875" style="247" hidden="1"/>
    <col min="7955" max="8190" width="10.81640625" style="247" hidden="1"/>
    <col min="8191" max="8191" width="13.453125" style="247" hidden="1"/>
    <col min="8192" max="8192" width="5.26953125" style="247" hidden="1"/>
    <col min="8193" max="8193" width="5.1796875" style="247" hidden="1"/>
    <col min="8194" max="8194" width="9.453125" style="247" hidden="1"/>
    <col min="8195" max="8195" width="5" style="247" hidden="1"/>
    <col min="8196" max="8196" width="7.7265625" style="247" hidden="1"/>
    <col min="8197" max="8197" width="1.7265625" style="247" hidden="1"/>
    <col min="8198" max="8198" width="7.26953125" style="247" hidden="1"/>
    <col min="8199" max="8199" width="6.453125" style="247" hidden="1"/>
    <col min="8200" max="8200" width="10.7265625" style="247" hidden="1"/>
    <col min="8201" max="8201" width="1.81640625" style="247" hidden="1"/>
    <col min="8202" max="8202" width="6.81640625" style="247" hidden="1"/>
    <col min="8203" max="8203" width="6.1796875" style="247" hidden="1"/>
    <col min="8204" max="8204" width="5.81640625" style="247" hidden="1"/>
    <col min="8205" max="8205" width="5.1796875" style="247" hidden="1"/>
    <col min="8206" max="8206" width="5.81640625" style="247" hidden="1"/>
    <col min="8207" max="8207" width="1.81640625" style="247" hidden="1"/>
    <col min="8208" max="8208" width="11.453125" style="247" hidden="1"/>
    <col min="8209" max="8209" width="10.81640625" style="247" hidden="1"/>
    <col min="8210" max="8210" width="19.1796875" style="247" hidden="1"/>
    <col min="8211" max="8446" width="10.81640625" style="247" hidden="1"/>
    <col min="8447" max="8447" width="13.453125" style="247" hidden="1"/>
    <col min="8448" max="8448" width="5.26953125" style="247" hidden="1"/>
    <col min="8449" max="8449" width="5.1796875" style="247" hidden="1"/>
    <col min="8450" max="8450" width="9.453125" style="247" hidden="1"/>
    <col min="8451" max="8451" width="5" style="247" hidden="1"/>
    <col min="8452" max="8452" width="7.7265625" style="247" hidden="1"/>
    <col min="8453" max="8453" width="1.7265625" style="247" hidden="1"/>
    <col min="8454" max="8454" width="7.26953125" style="247" hidden="1"/>
    <col min="8455" max="8455" width="6.453125" style="247" hidden="1"/>
    <col min="8456" max="8456" width="10.7265625" style="247" hidden="1"/>
    <col min="8457" max="8457" width="1.81640625" style="247" hidden="1"/>
    <col min="8458" max="8458" width="6.81640625" style="247" hidden="1"/>
    <col min="8459" max="8459" width="6.1796875" style="247" hidden="1"/>
    <col min="8460" max="8460" width="5.81640625" style="247" hidden="1"/>
    <col min="8461" max="8461" width="5.1796875" style="247" hidden="1"/>
    <col min="8462" max="8462" width="5.81640625" style="247" hidden="1"/>
    <col min="8463" max="8463" width="1.81640625" style="247" hidden="1"/>
    <col min="8464" max="8464" width="11.453125" style="247" hidden="1"/>
    <col min="8465" max="8465" width="10.81640625" style="247" hidden="1"/>
    <col min="8466" max="8466" width="19.1796875" style="247" hidden="1"/>
    <col min="8467" max="8702" width="10.81640625" style="247" hidden="1"/>
    <col min="8703" max="8703" width="13.453125" style="247" hidden="1"/>
    <col min="8704" max="8704" width="5.26953125" style="247" hidden="1"/>
    <col min="8705" max="8705" width="5.1796875" style="247" hidden="1"/>
    <col min="8706" max="8706" width="9.453125" style="247" hidden="1"/>
    <col min="8707" max="8707" width="5" style="247" hidden="1"/>
    <col min="8708" max="8708" width="7.7265625" style="247" hidden="1"/>
    <col min="8709" max="8709" width="1.7265625" style="247" hidden="1"/>
    <col min="8710" max="8710" width="7.26953125" style="247" hidden="1"/>
    <col min="8711" max="8711" width="6.453125" style="247" hidden="1"/>
    <col min="8712" max="8712" width="10.7265625" style="247" hidden="1"/>
    <col min="8713" max="8713" width="1.81640625" style="247" hidden="1"/>
    <col min="8714" max="8714" width="6.81640625" style="247" hidden="1"/>
    <col min="8715" max="8715" width="6.1796875" style="247" hidden="1"/>
    <col min="8716" max="8716" width="5.81640625" style="247" hidden="1"/>
    <col min="8717" max="8717" width="5.1796875" style="247" hidden="1"/>
    <col min="8718" max="8718" width="5.81640625" style="247" hidden="1"/>
    <col min="8719" max="8719" width="1.81640625" style="247" hidden="1"/>
    <col min="8720" max="8720" width="11.453125" style="247" hidden="1"/>
    <col min="8721" max="8721" width="10.81640625" style="247" hidden="1"/>
    <col min="8722" max="8722" width="19.1796875" style="247" hidden="1"/>
    <col min="8723" max="8958" width="10.81640625" style="247" hidden="1"/>
    <col min="8959" max="8959" width="13.453125" style="247" hidden="1"/>
    <col min="8960" max="8960" width="5.26953125" style="247" hidden="1"/>
    <col min="8961" max="8961" width="5.1796875" style="247" hidden="1"/>
    <col min="8962" max="8962" width="9.453125" style="247" hidden="1"/>
    <col min="8963" max="8963" width="5" style="247" hidden="1"/>
    <col min="8964" max="8964" width="7.7265625" style="247" hidden="1"/>
    <col min="8965" max="8965" width="1.7265625" style="247" hidden="1"/>
    <col min="8966" max="8966" width="7.26953125" style="247" hidden="1"/>
    <col min="8967" max="8967" width="6.453125" style="247" hidden="1"/>
    <col min="8968" max="8968" width="10.7265625" style="247" hidden="1"/>
    <col min="8969" max="8969" width="1.81640625" style="247" hidden="1"/>
    <col min="8970" max="8970" width="6.81640625" style="247" hidden="1"/>
    <col min="8971" max="8971" width="6.1796875" style="247" hidden="1"/>
    <col min="8972" max="8972" width="5.81640625" style="247" hidden="1"/>
    <col min="8973" max="8973" width="5.1796875" style="247" hidden="1"/>
    <col min="8974" max="8974" width="5.81640625" style="247" hidden="1"/>
    <col min="8975" max="8975" width="1.81640625" style="247" hidden="1"/>
    <col min="8976" max="8976" width="11.453125" style="247" hidden="1"/>
    <col min="8977" max="8977" width="10.81640625" style="247" hidden="1"/>
    <col min="8978" max="8978" width="19.1796875" style="247" hidden="1"/>
    <col min="8979" max="9214" width="10.81640625" style="247" hidden="1"/>
    <col min="9215" max="9215" width="13.453125" style="247" hidden="1"/>
    <col min="9216" max="9216" width="5.26953125" style="247" hidden="1"/>
    <col min="9217" max="9217" width="5.1796875" style="247" hidden="1"/>
    <col min="9218" max="9218" width="9.453125" style="247" hidden="1"/>
    <col min="9219" max="9219" width="5" style="247" hidden="1"/>
    <col min="9220" max="9220" width="7.7265625" style="247" hidden="1"/>
    <col min="9221" max="9221" width="1.7265625" style="247" hidden="1"/>
    <col min="9222" max="9222" width="7.26953125" style="247" hidden="1"/>
    <col min="9223" max="9223" width="6.453125" style="247" hidden="1"/>
    <col min="9224" max="9224" width="10.7265625" style="247" hidden="1"/>
    <col min="9225" max="9225" width="1.81640625" style="247" hidden="1"/>
    <col min="9226" max="9226" width="6.81640625" style="247" hidden="1"/>
    <col min="9227" max="9227" width="6.1796875" style="247" hidden="1"/>
    <col min="9228" max="9228" width="5.81640625" style="247" hidden="1"/>
    <col min="9229" max="9229" width="5.1796875" style="247" hidden="1"/>
    <col min="9230" max="9230" width="5.81640625" style="247" hidden="1"/>
    <col min="9231" max="9231" width="1.81640625" style="247" hidden="1"/>
    <col min="9232" max="9232" width="11.453125" style="247" hidden="1"/>
    <col min="9233" max="9233" width="10.81640625" style="247" hidden="1"/>
    <col min="9234" max="9234" width="19.1796875" style="247" hidden="1"/>
    <col min="9235" max="9470" width="10.81640625" style="247" hidden="1"/>
    <col min="9471" max="9471" width="13.453125" style="247" hidden="1"/>
    <col min="9472" max="9472" width="5.26953125" style="247" hidden="1"/>
    <col min="9473" max="9473" width="5.1796875" style="247" hidden="1"/>
    <col min="9474" max="9474" width="9.453125" style="247" hidden="1"/>
    <col min="9475" max="9475" width="5" style="247" hidden="1"/>
    <col min="9476" max="9476" width="7.7265625" style="247" hidden="1"/>
    <col min="9477" max="9477" width="1.7265625" style="247" hidden="1"/>
    <col min="9478" max="9478" width="7.26953125" style="247" hidden="1"/>
    <col min="9479" max="9479" width="6.453125" style="247" hidden="1"/>
    <col min="9480" max="9480" width="10.7265625" style="247" hidden="1"/>
    <col min="9481" max="9481" width="1.81640625" style="247" hidden="1"/>
    <col min="9482" max="9482" width="6.81640625" style="247" hidden="1"/>
    <col min="9483" max="9483" width="6.1796875" style="247" hidden="1"/>
    <col min="9484" max="9484" width="5.81640625" style="247" hidden="1"/>
    <col min="9485" max="9485" width="5.1796875" style="247" hidden="1"/>
    <col min="9486" max="9486" width="5.81640625" style="247" hidden="1"/>
    <col min="9487" max="9487" width="1.81640625" style="247" hidden="1"/>
    <col min="9488" max="9488" width="11.453125" style="247" hidden="1"/>
    <col min="9489" max="9489" width="10.81640625" style="247" hidden="1"/>
    <col min="9490" max="9490" width="19.1796875" style="247" hidden="1"/>
    <col min="9491" max="9726" width="10.81640625" style="247" hidden="1"/>
    <col min="9727" max="9727" width="13.453125" style="247" hidden="1"/>
    <col min="9728" max="9728" width="5.26953125" style="247" hidden="1"/>
    <col min="9729" max="9729" width="5.1796875" style="247" hidden="1"/>
    <col min="9730" max="9730" width="9.453125" style="247" hidden="1"/>
    <col min="9731" max="9731" width="5" style="247" hidden="1"/>
    <col min="9732" max="9732" width="7.7265625" style="247" hidden="1"/>
    <col min="9733" max="9733" width="1.7265625" style="247" hidden="1"/>
    <col min="9734" max="9734" width="7.26953125" style="247" hidden="1"/>
    <col min="9735" max="9735" width="6.453125" style="247" hidden="1"/>
    <col min="9736" max="9736" width="10.7265625" style="247" hidden="1"/>
    <col min="9737" max="9737" width="1.81640625" style="247" hidden="1"/>
    <col min="9738" max="9738" width="6.81640625" style="247" hidden="1"/>
    <col min="9739" max="9739" width="6.1796875" style="247" hidden="1"/>
    <col min="9740" max="9740" width="5.81640625" style="247" hidden="1"/>
    <col min="9741" max="9741" width="5.1796875" style="247" hidden="1"/>
    <col min="9742" max="9742" width="5.81640625" style="247" hidden="1"/>
    <col min="9743" max="9743" width="1.81640625" style="247" hidden="1"/>
    <col min="9744" max="9744" width="11.453125" style="247" hidden="1"/>
    <col min="9745" max="9745" width="10.81640625" style="247" hidden="1"/>
    <col min="9746" max="9746" width="19.1796875" style="247" hidden="1"/>
    <col min="9747" max="9982" width="10.81640625" style="247" hidden="1"/>
    <col min="9983" max="9983" width="13.453125" style="247" hidden="1"/>
    <col min="9984" max="9984" width="5.26953125" style="247" hidden="1"/>
    <col min="9985" max="9985" width="5.1796875" style="247" hidden="1"/>
    <col min="9986" max="9986" width="9.453125" style="247" hidden="1"/>
    <col min="9987" max="9987" width="5" style="247" hidden="1"/>
    <col min="9988" max="9988" width="7.7265625" style="247" hidden="1"/>
    <col min="9989" max="9989" width="1.7265625" style="247" hidden="1"/>
    <col min="9990" max="9990" width="7.26953125" style="247" hidden="1"/>
    <col min="9991" max="9991" width="6.453125" style="247" hidden="1"/>
    <col min="9992" max="9992" width="10.7265625" style="247" hidden="1"/>
    <col min="9993" max="9993" width="1.81640625" style="247" hidden="1"/>
    <col min="9994" max="9994" width="6.81640625" style="247" hidden="1"/>
    <col min="9995" max="9995" width="6.1796875" style="247" hidden="1"/>
    <col min="9996" max="9996" width="5.81640625" style="247" hidden="1"/>
    <col min="9997" max="9997" width="5.1796875" style="247" hidden="1"/>
    <col min="9998" max="9998" width="5.81640625" style="247" hidden="1"/>
    <col min="9999" max="9999" width="1.81640625" style="247" hidden="1"/>
    <col min="10000" max="10000" width="11.453125" style="247" hidden="1"/>
    <col min="10001" max="10001" width="10.81640625" style="247" hidden="1"/>
    <col min="10002" max="10002" width="19.1796875" style="247" hidden="1"/>
    <col min="10003" max="10238" width="10.81640625" style="247" hidden="1"/>
    <col min="10239" max="10239" width="13.453125" style="247" hidden="1"/>
    <col min="10240" max="10240" width="5.26953125" style="247" hidden="1"/>
    <col min="10241" max="10241" width="5.1796875" style="247" hidden="1"/>
    <col min="10242" max="10242" width="9.453125" style="247" hidden="1"/>
    <col min="10243" max="10243" width="5" style="247" hidden="1"/>
    <col min="10244" max="10244" width="7.7265625" style="247" hidden="1"/>
    <col min="10245" max="10245" width="1.7265625" style="247" hidden="1"/>
    <col min="10246" max="10246" width="7.26953125" style="247" hidden="1"/>
    <col min="10247" max="10247" width="6.453125" style="247" hidden="1"/>
    <col min="10248" max="10248" width="10.7265625" style="247" hidden="1"/>
    <col min="10249" max="10249" width="1.81640625" style="247" hidden="1"/>
    <col min="10250" max="10250" width="6.81640625" style="247" hidden="1"/>
    <col min="10251" max="10251" width="6.1796875" style="247" hidden="1"/>
    <col min="10252" max="10252" width="5.81640625" style="247" hidden="1"/>
    <col min="10253" max="10253" width="5.1796875" style="247" hidden="1"/>
    <col min="10254" max="10254" width="5.81640625" style="247" hidden="1"/>
    <col min="10255" max="10255" width="1.81640625" style="247" hidden="1"/>
    <col min="10256" max="10256" width="11.453125" style="247" hidden="1"/>
    <col min="10257" max="10257" width="10.81640625" style="247" hidden="1"/>
    <col min="10258" max="10258" width="19.1796875" style="247" hidden="1"/>
    <col min="10259" max="10494" width="10.81640625" style="247" hidden="1"/>
    <col min="10495" max="10495" width="13.453125" style="247" hidden="1"/>
    <col min="10496" max="10496" width="5.26953125" style="247" hidden="1"/>
    <col min="10497" max="10497" width="5.1796875" style="247" hidden="1"/>
    <col min="10498" max="10498" width="9.453125" style="247" hidden="1"/>
    <col min="10499" max="10499" width="5" style="247" hidden="1"/>
    <col min="10500" max="10500" width="7.7265625" style="247" hidden="1"/>
    <col min="10501" max="10501" width="1.7265625" style="247" hidden="1"/>
    <col min="10502" max="10502" width="7.26953125" style="247" hidden="1"/>
    <col min="10503" max="10503" width="6.453125" style="247" hidden="1"/>
    <col min="10504" max="10504" width="10.7265625" style="247" hidden="1"/>
    <col min="10505" max="10505" width="1.81640625" style="247" hidden="1"/>
    <col min="10506" max="10506" width="6.81640625" style="247" hidden="1"/>
    <col min="10507" max="10507" width="6.1796875" style="247" hidden="1"/>
    <col min="10508" max="10508" width="5.81640625" style="247" hidden="1"/>
    <col min="10509" max="10509" width="5.1796875" style="247" hidden="1"/>
    <col min="10510" max="10510" width="5.81640625" style="247" hidden="1"/>
    <col min="10511" max="10511" width="1.81640625" style="247" hidden="1"/>
    <col min="10512" max="10512" width="11.453125" style="247" hidden="1"/>
    <col min="10513" max="10513" width="10.81640625" style="247" hidden="1"/>
    <col min="10514" max="10514" width="19.1796875" style="247" hidden="1"/>
    <col min="10515" max="10750" width="10.81640625" style="247" hidden="1"/>
    <col min="10751" max="10751" width="13.453125" style="247" hidden="1"/>
    <col min="10752" max="10752" width="5.26953125" style="247" hidden="1"/>
    <col min="10753" max="10753" width="5.1796875" style="247" hidden="1"/>
    <col min="10754" max="10754" width="9.453125" style="247" hidden="1"/>
    <col min="10755" max="10755" width="5" style="247" hidden="1"/>
    <col min="10756" max="10756" width="7.7265625" style="247" hidden="1"/>
    <col min="10757" max="10757" width="1.7265625" style="247" hidden="1"/>
    <col min="10758" max="10758" width="7.26953125" style="247" hidden="1"/>
    <col min="10759" max="10759" width="6.453125" style="247" hidden="1"/>
    <col min="10760" max="10760" width="10.7265625" style="247" hidden="1"/>
    <col min="10761" max="10761" width="1.81640625" style="247" hidden="1"/>
    <col min="10762" max="10762" width="6.81640625" style="247" hidden="1"/>
    <col min="10763" max="10763" width="6.1796875" style="247" hidden="1"/>
    <col min="10764" max="10764" width="5.81640625" style="247" hidden="1"/>
    <col min="10765" max="10765" width="5.1796875" style="247" hidden="1"/>
    <col min="10766" max="10766" width="5.81640625" style="247" hidden="1"/>
    <col min="10767" max="10767" width="1.81640625" style="247" hidden="1"/>
    <col min="10768" max="10768" width="11.453125" style="247" hidden="1"/>
    <col min="10769" max="10769" width="10.81640625" style="247" hidden="1"/>
    <col min="10770" max="10770" width="19.1796875" style="247" hidden="1"/>
    <col min="10771" max="11006" width="10.81640625" style="247" hidden="1"/>
    <col min="11007" max="11007" width="13.453125" style="247" hidden="1"/>
    <col min="11008" max="11008" width="5.26953125" style="247" hidden="1"/>
    <col min="11009" max="11009" width="5.1796875" style="247" hidden="1"/>
    <col min="11010" max="11010" width="9.453125" style="247" hidden="1"/>
    <col min="11011" max="11011" width="5" style="247" hidden="1"/>
    <col min="11012" max="11012" width="7.7265625" style="247" hidden="1"/>
    <col min="11013" max="11013" width="1.7265625" style="247" hidden="1"/>
    <col min="11014" max="11014" width="7.26953125" style="247" hidden="1"/>
    <col min="11015" max="11015" width="6.453125" style="247" hidden="1"/>
    <col min="11016" max="11016" width="10.7265625" style="247" hidden="1"/>
    <col min="11017" max="11017" width="1.81640625" style="247" hidden="1"/>
    <col min="11018" max="11018" width="6.81640625" style="247" hidden="1"/>
    <col min="11019" max="11019" width="6.1796875" style="247" hidden="1"/>
    <col min="11020" max="11020" width="5.81640625" style="247" hidden="1"/>
    <col min="11021" max="11021" width="5.1796875" style="247" hidden="1"/>
    <col min="11022" max="11022" width="5.81640625" style="247" hidden="1"/>
    <col min="11023" max="11023" width="1.81640625" style="247" hidden="1"/>
    <col min="11024" max="11024" width="11.453125" style="247" hidden="1"/>
    <col min="11025" max="11025" width="10.81640625" style="247" hidden="1"/>
    <col min="11026" max="11026" width="19.1796875" style="247" hidden="1"/>
    <col min="11027" max="11262" width="10.81640625" style="247" hidden="1"/>
    <col min="11263" max="11263" width="13.453125" style="247" hidden="1"/>
    <col min="11264" max="11264" width="5.26953125" style="247" hidden="1"/>
    <col min="11265" max="11265" width="5.1796875" style="247" hidden="1"/>
    <col min="11266" max="11266" width="9.453125" style="247" hidden="1"/>
    <col min="11267" max="11267" width="5" style="247" hidden="1"/>
    <col min="11268" max="11268" width="7.7265625" style="247" hidden="1"/>
    <col min="11269" max="11269" width="1.7265625" style="247" hidden="1"/>
    <col min="11270" max="11270" width="7.26953125" style="247" hidden="1"/>
    <col min="11271" max="11271" width="6.453125" style="247" hidden="1"/>
    <col min="11272" max="11272" width="10.7265625" style="247" hidden="1"/>
    <col min="11273" max="11273" width="1.81640625" style="247" hidden="1"/>
    <col min="11274" max="11274" width="6.81640625" style="247" hidden="1"/>
    <col min="11275" max="11275" width="6.1796875" style="247" hidden="1"/>
    <col min="11276" max="11276" width="5.81640625" style="247" hidden="1"/>
    <col min="11277" max="11277" width="5.1796875" style="247" hidden="1"/>
    <col min="11278" max="11278" width="5.81640625" style="247" hidden="1"/>
    <col min="11279" max="11279" width="1.81640625" style="247" hidden="1"/>
    <col min="11280" max="11280" width="11.453125" style="247" hidden="1"/>
    <col min="11281" max="11281" width="10.81640625" style="247" hidden="1"/>
    <col min="11282" max="11282" width="19.1796875" style="247" hidden="1"/>
    <col min="11283" max="11518" width="10.81640625" style="247" hidden="1"/>
    <col min="11519" max="11519" width="13.453125" style="247" hidden="1"/>
    <col min="11520" max="11520" width="5.26953125" style="247" hidden="1"/>
    <col min="11521" max="11521" width="5.1796875" style="247" hidden="1"/>
    <col min="11522" max="11522" width="9.453125" style="247" hidden="1"/>
    <col min="11523" max="11523" width="5" style="247" hidden="1"/>
    <col min="11524" max="11524" width="7.7265625" style="247" hidden="1"/>
    <col min="11525" max="11525" width="1.7265625" style="247" hidden="1"/>
    <col min="11526" max="11526" width="7.26953125" style="247" hidden="1"/>
    <col min="11527" max="11527" width="6.453125" style="247" hidden="1"/>
    <col min="11528" max="11528" width="10.7265625" style="247" hidden="1"/>
    <col min="11529" max="11529" width="1.81640625" style="247" hidden="1"/>
    <col min="11530" max="11530" width="6.81640625" style="247" hidden="1"/>
    <col min="11531" max="11531" width="6.1796875" style="247" hidden="1"/>
    <col min="11532" max="11532" width="5.81640625" style="247" hidden="1"/>
    <col min="11533" max="11533" width="5.1796875" style="247" hidden="1"/>
    <col min="11534" max="11534" width="5.81640625" style="247" hidden="1"/>
    <col min="11535" max="11535" width="1.81640625" style="247" hidden="1"/>
    <col min="11536" max="11536" width="11.453125" style="247" hidden="1"/>
    <col min="11537" max="11537" width="10.81640625" style="247" hidden="1"/>
    <col min="11538" max="11538" width="19.1796875" style="247" hidden="1"/>
    <col min="11539" max="11774" width="10.81640625" style="247" hidden="1"/>
    <col min="11775" max="11775" width="13.453125" style="247" hidden="1"/>
    <col min="11776" max="11776" width="5.26953125" style="247" hidden="1"/>
    <col min="11777" max="11777" width="5.1796875" style="247" hidden="1"/>
    <col min="11778" max="11778" width="9.453125" style="247" hidden="1"/>
    <col min="11779" max="11779" width="5" style="247" hidden="1"/>
    <col min="11780" max="11780" width="7.7265625" style="247" hidden="1"/>
    <col min="11781" max="11781" width="1.7265625" style="247" hidden="1"/>
    <col min="11782" max="11782" width="7.26953125" style="247" hidden="1"/>
    <col min="11783" max="11783" width="6.453125" style="247" hidden="1"/>
    <col min="11784" max="11784" width="10.7265625" style="247" hidden="1"/>
    <col min="11785" max="11785" width="1.81640625" style="247" hidden="1"/>
    <col min="11786" max="11786" width="6.81640625" style="247" hidden="1"/>
    <col min="11787" max="11787" width="6.1796875" style="247" hidden="1"/>
    <col min="11788" max="11788" width="5.81640625" style="247" hidden="1"/>
    <col min="11789" max="11789" width="5.1796875" style="247" hidden="1"/>
    <col min="11790" max="11790" width="5.81640625" style="247" hidden="1"/>
    <col min="11791" max="11791" width="1.81640625" style="247" hidden="1"/>
    <col min="11792" max="11792" width="11.453125" style="247" hidden="1"/>
    <col min="11793" max="11793" width="10.81640625" style="247" hidden="1"/>
    <col min="11794" max="11794" width="19.1796875" style="247" hidden="1"/>
    <col min="11795" max="12030" width="10.81640625" style="247" hidden="1"/>
    <col min="12031" max="12031" width="13.453125" style="247" hidden="1"/>
    <col min="12032" max="12032" width="5.26953125" style="247" hidden="1"/>
    <col min="12033" max="12033" width="5.1796875" style="247" hidden="1"/>
    <col min="12034" max="12034" width="9.453125" style="247" hidden="1"/>
    <col min="12035" max="12035" width="5" style="247" hidden="1"/>
    <col min="12036" max="12036" width="7.7265625" style="247" hidden="1"/>
    <col min="12037" max="12037" width="1.7265625" style="247" hidden="1"/>
    <col min="12038" max="12038" width="7.26953125" style="247" hidden="1"/>
    <col min="12039" max="12039" width="6.453125" style="247" hidden="1"/>
    <col min="12040" max="12040" width="10.7265625" style="247" hidden="1"/>
    <col min="12041" max="12041" width="1.81640625" style="247" hidden="1"/>
    <col min="12042" max="12042" width="6.81640625" style="247" hidden="1"/>
    <col min="12043" max="12043" width="6.1796875" style="247" hidden="1"/>
    <col min="12044" max="12044" width="5.81640625" style="247" hidden="1"/>
    <col min="12045" max="12045" width="5.1796875" style="247" hidden="1"/>
    <col min="12046" max="12046" width="5.81640625" style="247" hidden="1"/>
    <col min="12047" max="12047" width="1.81640625" style="247" hidden="1"/>
    <col min="12048" max="12048" width="11.453125" style="247" hidden="1"/>
    <col min="12049" max="12049" width="10.81640625" style="247" hidden="1"/>
    <col min="12050" max="12050" width="19.1796875" style="247" hidden="1"/>
    <col min="12051" max="12286" width="10.81640625" style="247" hidden="1"/>
    <col min="12287" max="12287" width="13.453125" style="247" hidden="1"/>
    <col min="12288" max="12288" width="5.26953125" style="247" hidden="1"/>
    <col min="12289" max="12289" width="5.1796875" style="247" hidden="1"/>
    <col min="12290" max="12290" width="9.453125" style="247" hidden="1"/>
    <col min="12291" max="12291" width="5" style="247" hidden="1"/>
    <col min="12292" max="12292" width="7.7265625" style="247" hidden="1"/>
    <col min="12293" max="12293" width="1.7265625" style="247" hidden="1"/>
    <col min="12294" max="12294" width="7.26953125" style="247" hidden="1"/>
    <col min="12295" max="12295" width="6.453125" style="247" hidden="1"/>
    <col min="12296" max="12296" width="10.7265625" style="247" hidden="1"/>
    <col min="12297" max="12297" width="1.81640625" style="247" hidden="1"/>
    <col min="12298" max="12298" width="6.81640625" style="247" hidden="1"/>
    <col min="12299" max="12299" width="6.1796875" style="247" hidden="1"/>
    <col min="12300" max="12300" width="5.81640625" style="247" hidden="1"/>
    <col min="12301" max="12301" width="5.1796875" style="247" hidden="1"/>
    <col min="12302" max="12302" width="5.81640625" style="247" hidden="1"/>
    <col min="12303" max="12303" width="1.81640625" style="247" hidden="1"/>
    <col min="12304" max="12304" width="11.453125" style="247" hidden="1"/>
    <col min="12305" max="12305" width="10.81640625" style="247" hidden="1"/>
    <col min="12306" max="12306" width="19.1796875" style="247" hidden="1"/>
    <col min="12307" max="12542" width="10.81640625" style="247" hidden="1"/>
    <col min="12543" max="12543" width="13.453125" style="247" hidden="1"/>
    <col min="12544" max="12544" width="5.26953125" style="247" hidden="1"/>
    <col min="12545" max="12545" width="5.1796875" style="247" hidden="1"/>
    <col min="12546" max="12546" width="9.453125" style="247" hidden="1"/>
    <col min="12547" max="12547" width="5" style="247" hidden="1"/>
    <col min="12548" max="12548" width="7.7265625" style="247" hidden="1"/>
    <col min="12549" max="12549" width="1.7265625" style="247" hidden="1"/>
    <col min="12550" max="12550" width="7.26953125" style="247" hidden="1"/>
    <col min="12551" max="12551" width="6.453125" style="247" hidden="1"/>
    <col min="12552" max="12552" width="10.7265625" style="247" hidden="1"/>
    <col min="12553" max="12553" width="1.81640625" style="247" hidden="1"/>
    <col min="12554" max="12554" width="6.81640625" style="247" hidden="1"/>
    <col min="12555" max="12555" width="6.1796875" style="247" hidden="1"/>
    <col min="12556" max="12556" width="5.81640625" style="247" hidden="1"/>
    <col min="12557" max="12557" width="5.1796875" style="247" hidden="1"/>
    <col min="12558" max="12558" width="5.81640625" style="247" hidden="1"/>
    <col min="12559" max="12559" width="1.81640625" style="247" hidden="1"/>
    <col min="12560" max="12560" width="11.453125" style="247" hidden="1"/>
    <col min="12561" max="12561" width="10.81640625" style="247" hidden="1"/>
    <col min="12562" max="12562" width="19.1796875" style="247" hidden="1"/>
    <col min="12563" max="12798" width="10.81640625" style="247" hidden="1"/>
    <col min="12799" max="12799" width="13.453125" style="247" hidden="1"/>
    <col min="12800" max="12800" width="5.26953125" style="247" hidden="1"/>
    <col min="12801" max="12801" width="5.1796875" style="247" hidden="1"/>
    <col min="12802" max="12802" width="9.453125" style="247" hidden="1"/>
    <col min="12803" max="12803" width="5" style="247" hidden="1"/>
    <col min="12804" max="12804" width="7.7265625" style="247" hidden="1"/>
    <col min="12805" max="12805" width="1.7265625" style="247" hidden="1"/>
    <col min="12806" max="12806" width="7.26953125" style="247" hidden="1"/>
    <col min="12807" max="12807" width="6.453125" style="247" hidden="1"/>
    <col min="12808" max="12808" width="10.7265625" style="247" hidden="1"/>
    <col min="12809" max="12809" width="1.81640625" style="247" hidden="1"/>
    <col min="12810" max="12810" width="6.81640625" style="247" hidden="1"/>
    <col min="12811" max="12811" width="6.1796875" style="247" hidden="1"/>
    <col min="12812" max="12812" width="5.81640625" style="247" hidden="1"/>
    <col min="12813" max="12813" width="5.1796875" style="247" hidden="1"/>
    <col min="12814" max="12814" width="5.81640625" style="247" hidden="1"/>
    <col min="12815" max="12815" width="1.81640625" style="247" hidden="1"/>
    <col min="12816" max="12816" width="11.453125" style="247" hidden="1"/>
    <col min="12817" max="12817" width="10.81640625" style="247" hidden="1"/>
    <col min="12818" max="12818" width="19.1796875" style="247" hidden="1"/>
    <col min="12819" max="13054" width="10.81640625" style="247" hidden="1"/>
    <col min="13055" max="13055" width="13.453125" style="247" hidden="1"/>
    <col min="13056" max="13056" width="5.26953125" style="247" hidden="1"/>
    <col min="13057" max="13057" width="5.1796875" style="247" hidden="1"/>
    <col min="13058" max="13058" width="9.453125" style="247" hidden="1"/>
    <col min="13059" max="13059" width="5" style="247" hidden="1"/>
    <col min="13060" max="13060" width="7.7265625" style="247" hidden="1"/>
    <col min="13061" max="13061" width="1.7265625" style="247" hidden="1"/>
    <col min="13062" max="13062" width="7.26953125" style="247" hidden="1"/>
    <col min="13063" max="13063" width="6.453125" style="247" hidden="1"/>
    <col min="13064" max="13064" width="10.7265625" style="247" hidden="1"/>
    <col min="13065" max="13065" width="1.81640625" style="247" hidden="1"/>
    <col min="13066" max="13066" width="6.81640625" style="247" hidden="1"/>
    <col min="13067" max="13067" width="6.1796875" style="247" hidden="1"/>
    <col min="13068" max="13068" width="5.81640625" style="247" hidden="1"/>
    <col min="13069" max="13069" width="5.1796875" style="247" hidden="1"/>
    <col min="13070" max="13070" width="5.81640625" style="247" hidden="1"/>
    <col min="13071" max="13071" width="1.81640625" style="247" hidden="1"/>
    <col min="13072" max="13072" width="11.453125" style="247" hidden="1"/>
    <col min="13073" max="13073" width="10.81640625" style="247" hidden="1"/>
    <col min="13074" max="13074" width="19.1796875" style="247" hidden="1"/>
    <col min="13075" max="13310" width="10.81640625" style="247" hidden="1"/>
    <col min="13311" max="13311" width="13.453125" style="247" hidden="1"/>
    <col min="13312" max="13312" width="5.26953125" style="247" hidden="1"/>
    <col min="13313" max="13313" width="5.1796875" style="247" hidden="1"/>
    <col min="13314" max="13314" width="9.453125" style="247" hidden="1"/>
    <col min="13315" max="13315" width="5" style="247" hidden="1"/>
    <col min="13316" max="13316" width="7.7265625" style="247" hidden="1"/>
    <col min="13317" max="13317" width="1.7265625" style="247" hidden="1"/>
    <col min="13318" max="13318" width="7.26953125" style="247" hidden="1"/>
    <col min="13319" max="13319" width="6.453125" style="247" hidden="1"/>
    <col min="13320" max="13320" width="10.7265625" style="247" hidden="1"/>
    <col min="13321" max="13321" width="1.81640625" style="247" hidden="1"/>
    <col min="13322" max="13322" width="6.81640625" style="247" hidden="1"/>
    <col min="13323" max="13323" width="6.1796875" style="247" hidden="1"/>
    <col min="13324" max="13324" width="5.81640625" style="247" hidden="1"/>
    <col min="13325" max="13325" width="5.1796875" style="247" hidden="1"/>
    <col min="13326" max="13326" width="5.81640625" style="247" hidden="1"/>
    <col min="13327" max="13327" width="1.81640625" style="247" hidden="1"/>
    <col min="13328" max="13328" width="11.453125" style="247" hidden="1"/>
    <col min="13329" max="13329" width="10.81640625" style="247" hidden="1"/>
    <col min="13330" max="13330" width="19.1796875" style="247" hidden="1"/>
    <col min="13331" max="13566" width="10.81640625" style="247" hidden="1"/>
    <col min="13567" max="13567" width="13.453125" style="247" hidden="1"/>
    <col min="13568" max="13568" width="5.26953125" style="247" hidden="1"/>
    <col min="13569" max="13569" width="5.1796875" style="247" hidden="1"/>
    <col min="13570" max="13570" width="9.453125" style="247" hidden="1"/>
    <col min="13571" max="13571" width="5" style="247" hidden="1"/>
    <col min="13572" max="13572" width="7.7265625" style="247" hidden="1"/>
    <col min="13573" max="13573" width="1.7265625" style="247" hidden="1"/>
    <col min="13574" max="13574" width="7.26953125" style="247" hidden="1"/>
    <col min="13575" max="13575" width="6.453125" style="247" hidden="1"/>
    <col min="13576" max="13576" width="10.7265625" style="247" hidden="1"/>
    <col min="13577" max="13577" width="1.81640625" style="247" hidden="1"/>
    <col min="13578" max="13578" width="6.81640625" style="247" hidden="1"/>
    <col min="13579" max="13579" width="6.1796875" style="247" hidden="1"/>
    <col min="13580" max="13580" width="5.81640625" style="247" hidden="1"/>
    <col min="13581" max="13581" width="5.1796875" style="247" hidden="1"/>
    <col min="13582" max="13582" width="5.81640625" style="247" hidden="1"/>
    <col min="13583" max="13583" width="1.81640625" style="247" hidden="1"/>
    <col min="13584" max="13584" width="11.453125" style="247" hidden="1"/>
    <col min="13585" max="13585" width="10.81640625" style="247" hidden="1"/>
    <col min="13586" max="13586" width="19.1796875" style="247" hidden="1"/>
    <col min="13587" max="13822" width="10.81640625" style="247" hidden="1"/>
    <col min="13823" max="13823" width="13.453125" style="247" hidden="1"/>
    <col min="13824" max="13824" width="5.26953125" style="247" hidden="1"/>
    <col min="13825" max="13825" width="5.1796875" style="247" hidden="1"/>
    <col min="13826" max="13826" width="9.453125" style="247" hidden="1"/>
    <col min="13827" max="13827" width="5" style="247" hidden="1"/>
    <col min="13828" max="13828" width="7.7265625" style="247" hidden="1"/>
    <col min="13829" max="13829" width="1.7265625" style="247" hidden="1"/>
    <col min="13830" max="13830" width="7.26953125" style="247" hidden="1"/>
    <col min="13831" max="13831" width="6.453125" style="247" hidden="1"/>
    <col min="13832" max="13832" width="10.7265625" style="247" hidden="1"/>
    <col min="13833" max="13833" width="1.81640625" style="247" hidden="1"/>
    <col min="13834" max="13834" width="6.81640625" style="247" hidden="1"/>
    <col min="13835" max="13835" width="6.1796875" style="247" hidden="1"/>
    <col min="13836" max="13836" width="5.81640625" style="247" hidden="1"/>
    <col min="13837" max="13837" width="5.1796875" style="247" hidden="1"/>
    <col min="13838" max="13838" width="5.81640625" style="247" hidden="1"/>
    <col min="13839" max="13839" width="1.81640625" style="247" hidden="1"/>
    <col min="13840" max="13840" width="11.453125" style="247" hidden="1"/>
    <col min="13841" max="13841" width="10.81640625" style="247" hidden="1"/>
    <col min="13842" max="13842" width="19.1796875" style="247" hidden="1"/>
    <col min="13843" max="14078" width="10.81640625" style="247" hidden="1"/>
    <col min="14079" max="14079" width="13.453125" style="247" hidden="1"/>
    <col min="14080" max="14080" width="5.26953125" style="247" hidden="1"/>
    <col min="14081" max="14081" width="5.1796875" style="247" hidden="1"/>
    <col min="14082" max="14082" width="9.453125" style="247" hidden="1"/>
    <col min="14083" max="14083" width="5" style="247" hidden="1"/>
    <col min="14084" max="14084" width="7.7265625" style="247" hidden="1"/>
    <col min="14085" max="14085" width="1.7265625" style="247" hidden="1"/>
    <col min="14086" max="14086" width="7.26953125" style="247" hidden="1"/>
    <col min="14087" max="14087" width="6.453125" style="247" hidden="1"/>
    <col min="14088" max="14088" width="10.7265625" style="247" hidden="1"/>
    <col min="14089" max="14089" width="1.81640625" style="247" hidden="1"/>
    <col min="14090" max="14090" width="6.81640625" style="247" hidden="1"/>
    <col min="14091" max="14091" width="6.1796875" style="247" hidden="1"/>
    <col min="14092" max="14092" width="5.81640625" style="247" hidden="1"/>
    <col min="14093" max="14093" width="5.1796875" style="247" hidden="1"/>
    <col min="14094" max="14094" width="5.81640625" style="247" hidden="1"/>
    <col min="14095" max="14095" width="1.81640625" style="247" hidden="1"/>
    <col min="14096" max="14096" width="11.453125" style="247" hidden="1"/>
    <col min="14097" max="14097" width="10.81640625" style="247" hidden="1"/>
    <col min="14098" max="14098" width="19.1796875" style="247" hidden="1"/>
    <col min="14099" max="14334" width="10.81640625" style="247" hidden="1"/>
    <col min="14335" max="14335" width="13.453125" style="247" hidden="1"/>
    <col min="14336" max="14336" width="5.26953125" style="247" hidden="1"/>
    <col min="14337" max="14337" width="5.1796875" style="247" hidden="1"/>
    <col min="14338" max="14338" width="9.453125" style="247" hidden="1"/>
    <col min="14339" max="14339" width="5" style="247" hidden="1"/>
    <col min="14340" max="14340" width="7.7265625" style="247" hidden="1"/>
    <col min="14341" max="14341" width="1.7265625" style="247" hidden="1"/>
    <col min="14342" max="14342" width="7.26953125" style="247" hidden="1"/>
    <col min="14343" max="14343" width="6.453125" style="247" hidden="1"/>
    <col min="14344" max="14344" width="10.7265625" style="247" hidden="1"/>
    <col min="14345" max="14345" width="1.81640625" style="247" hidden="1"/>
    <col min="14346" max="14346" width="6.81640625" style="247" hidden="1"/>
    <col min="14347" max="14347" width="6.1796875" style="247" hidden="1"/>
    <col min="14348" max="14348" width="5.81640625" style="247" hidden="1"/>
    <col min="14349" max="14349" width="5.1796875" style="247" hidden="1"/>
    <col min="14350" max="14350" width="5.81640625" style="247" hidden="1"/>
    <col min="14351" max="14351" width="1.81640625" style="247" hidden="1"/>
    <col min="14352" max="14352" width="11.453125" style="247" hidden="1"/>
    <col min="14353" max="14353" width="10.81640625" style="247" hidden="1"/>
    <col min="14354" max="14354" width="19.1796875" style="247" hidden="1"/>
    <col min="14355" max="14590" width="10.81640625" style="247" hidden="1"/>
    <col min="14591" max="14591" width="13.453125" style="247" hidden="1"/>
    <col min="14592" max="14592" width="5.26953125" style="247" hidden="1"/>
    <col min="14593" max="14593" width="5.1796875" style="247" hidden="1"/>
    <col min="14594" max="14594" width="9.453125" style="247" hidden="1"/>
    <col min="14595" max="14595" width="5" style="247" hidden="1"/>
    <col min="14596" max="14596" width="7.7265625" style="247" hidden="1"/>
    <col min="14597" max="14597" width="1.7265625" style="247" hidden="1"/>
    <col min="14598" max="14598" width="7.26953125" style="247" hidden="1"/>
    <col min="14599" max="14599" width="6.453125" style="247" hidden="1"/>
    <col min="14600" max="14600" width="10.7265625" style="247" hidden="1"/>
    <col min="14601" max="14601" width="1.81640625" style="247" hidden="1"/>
    <col min="14602" max="14602" width="6.81640625" style="247" hidden="1"/>
    <col min="14603" max="14603" width="6.1796875" style="247" hidden="1"/>
    <col min="14604" max="14604" width="5.81640625" style="247" hidden="1"/>
    <col min="14605" max="14605" width="5.1796875" style="247" hidden="1"/>
    <col min="14606" max="14606" width="5.81640625" style="247" hidden="1"/>
    <col min="14607" max="14607" width="1.81640625" style="247" hidden="1"/>
    <col min="14608" max="14608" width="11.453125" style="247" hidden="1"/>
    <col min="14609" max="14609" width="10.81640625" style="247" hidden="1"/>
    <col min="14610" max="14610" width="19.1796875" style="247" hidden="1"/>
    <col min="14611" max="14846" width="10.81640625" style="247" hidden="1"/>
    <col min="14847" max="14847" width="13.453125" style="247" hidden="1"/>
    <col min="14848" max="14848" width="5.26953125" style="247" hidden="1"/>
    <col min="14849" max="14849" width="5.1796875" style="247" hidden="1"/>
    <col min="14850" max="14850" width="9.453125" style="247" hidden="1"/>
    <col min="14851" max="14851" width="5" style="247" hidden="1"/>
    <col min="14852" max="14852" width="7.7265625" style="247" hidden="1"/>
    <col min="14853" max="14853" width="1.7265625" style="247" hidden="1"/>
    <col min="14854" max="14854" width="7.26953125" style="247" hidden="1"/>
    <col min="14855" max="14855" width="6.453125" style="247" hidden="1"/>
    <col min="14856" max="14856" width="10.7265625" style="247" hidden="1"/>
    <col min="14857" max="14857" width="1.81640625" style="247" hidden="1"/>
    <col min="14858" max="14858" width="6.81640625" style="247" hidden="1"/>
    <col min="14859" max="14859" width="6.1796875" style="247" hidden="1"/>
    <col min="14860" max="14860" width="5.81640625" style="247" hidden="1"/>
    <col min="14861" max="14861" width="5.1796875" style="247" hidden="1"/>
    <col min="14862" max="14862" width="5.81640625" style="247" hidden="1"/>
    <col min="14863" max="14863" width="1.81640625" style="247" hidden="1"/>
    <col min="14864" max="14864" width="11.453125" style="247" hidden="1"/>
    <col min="14865" max="14865" width="10.81640625" style="247" hidden="1"/>
    <col min="14866" max="14866" width="19.1796875" style="247" hidden="1"/>
    <col min="14867" max="15102" width="10.81640625" style="247" hidden="1"/>
    <col min="15103" max="15103" width="13.453125" style="247" hidden="1"/>
    <col min="15104" max="15104" width="5.26953125" style="247" hidden="1"/>
    <col min="15105" max="15105" width="5.1796875" style="247" hidden="1"/>
    <col min="15106" max="15106" width="9.453125" style="247" hidden="1"/>
    <col min="15107" max="15107" width="5" style="247" hidden="1"/>
    <col min="15108" max="15108" width="7.7265625" style="247" hidden="1"/>
    <col min="15109" max="15109" width="1.7265625" style="247" hidden="1"/>
    <col min="15110" max="15110" width="7.26953125" style="247" hidden="1"/>
    <col min="15111" max="15111" width="6.453125" style="247" hidden="1"/>
    <col min="15112" max="15112" width="10.7265625" style="247" hidden="1"/>
    <col min="15113" max="15113" width="1.81640625" style="247" hidden="1"/>
    <col min="15114" max="15114" width="6.81640625" style="247" hidden="1"/>
    <col min="15115" max="15115" width="6.1796875" style="247" hidden="1"/>
    <col min="15116" max="15116" width="5.81640625" style="247" hidden="1"/>
    <col min="15117" max="15117" width="5.1796875" style="247" hidden="1"/>
    <col min="15118" max="15118" width="5.81640625" style="247" hidden="1"/>
    <col min="15119" max="15119" width="1.81640625" style="247" hidden="1"/>
    <col min="15120" max="15120" width="11.453125" style="247" hidden="1"/>
    <col min="15121" max="15121" width="10.81640625" style="247" hidden="1"/>
    <col min="15122" max="15122" width="19.1796875" style="247" hidden="1"/>
    <col min="15123" max="15358" width="10.81640625" style="247" hidden="1"/>
    <col min="15359" max="15359" width="13.453125" style="247" hidden="1"/>
    <col min="15360" max="15360" width="5.26953125" style="247" hidden="1"/>
    <col min="15361" max="15361" width="5.1796875" style="247" hidden="1"/>
    <col min="15362" max="15362" width="9.453125" style="247" hidden="1"/>
    <col min="15363" max="15363" width="5" style="247" hidden="1"/>
    <col min="15364" max="15364" width="7.7265625" style="247" hidden="1"/>
    <col min="15365" max="15365" width="1.7265625" style="247" hidden="1"/>
    <col min="15366" max="15366" width="7.26953125" style="247" hidden="1"/>
    <col min="15367" max="15367" width="6.453125" style="247" hidden="1"/>
    <col min="15368" max="15368" width="10.7265625" style="247" hidden="1"/>
    <col min="15369" max="15369" width="1.81640625" style="247" hidden="1"/>
    <col min="15370" max="15370" width="6.81640625" style="247" hidden="1"/>
    <col min="15371" max="15371" width="6.1796875" style="247" hidden="1"/>
    <col min="15372" max="15372" width="5.81640625" style="247" hidden="1"/>
    <col min="15373" max="15373" width="5.1796875" style="247" hidden="1"/>
    <col min="15374" max="15374" width="5.81640625" style="247" hidden="1"/>
    <col min="15375" max="15375" width="1.81640625" style="247" hidden="1"/>
    <col min="15376" max="15376" width="11.453125" style="247" hidden="1"/>
    <col min="15377" max="15377" width="10.81640625" style="247" hidden="1"/>
    <col min="15378" max="15378" width="19.1796875" style="247" hidden="1"/>
    <col min="15379" max="15614" width="10.81640625" style="247" hidden="1"/>
    <col min="15615" max="15615" width="13.453125" style="247" hidden="1"/>
    <col min="15616" max="15616" width="5.26953125" style="247" hidden="1"/>
    <col min="15617" max="15617" width="5.1796875" style="247" hidden="1"/>
    <col min="15618" max="15618" width="9.453125" style="247" hidden="1"/>
    <col min="15619" max="15619" width="5" style="247" hidden="1"/>
    <col min="15620" max="15620" width="7.7265625" style="247" hidden="1"/>
    <col min="15621" max="15621" width="1.7265625" style="247" hidden="1"/>
    <col min="15622" max="15622" width="7.26953125" style="247" hidden="1"/>
    <col min="15623" max="15623" width="6.453125" style="247" hidden="1"/>
    <col min="15624" max="15624" width="10.7265625" style="247" hidden="1"/>
    <col min="15625" max="15625" width="1.81640625" style="247" hidden="1"/>
    <col min="15626" max="15626" width="6.81640625" style="247" hidden="1"/>
    <col min="15627" max="15627" width="6.1796875" style="247" hidden="1"/>
    <col min="15628" max="15628" width="5.81640625" style="247" hidden="1"/>
    <col min="15629" max="15629" width="5.1796875" style="247" hidden="1"/>
    <col min="15630" max="15630" width="5.81640625" style="247" hidden="1"/>
    <col min="15631" max="15631" width="1.81640625" style="247" hidden="1"/>
    <col min="15632" max="15632" width="11.453125" style="247" hidden="1"/>
    <col min="15633" max="15633" width="10.81640625" style="247" hidden="1"/>
    <col min="15634" max="15634" width="19.1796875" style="247" hidden="1"/>
    <col min="15635" max="15870" width="10.81640625" style="247" hidden="1"/>
    <col min="15871" max="15871" width="13.453125" style="247" hidden="1"/>
    <col min="15872" max="15872" width="5.26953125" style="247" hidden="1"/>
    <col min="15873" max="15873" width="5.1796875" style="247" hidden="1"/>
    <col min="15874" max="15874" width="9.453125" style="247" hidden="1"/>
    <col min="15875" max="15875" width="5" style="247" hidden="1"/>
    <col min="15876" max="15876" width="7.7265625" style="247" hidden="1"/>
    <col min="15877" max="15877" width="1.7265625" style="247" hidden="1"/>
    <col min="15878" max="15878" width="7.26953125" style="247" hidden="1"/>
    <col min="15879" max="15879" width="6.453125" style="247" hidden="1"/>
    <col min="15880" max="15880" width="10.7265625" style="247" hidden="1"/>
    <col min="15881" max="15881" width="1.81640625" style="247" hidden="1"/>
    <col min="15882" max="15882" width="6.81640625" style="247" hidden="1"/>
    <col min="15883" max="15883" width="6.1796875" style="247" hidden="1"/>
    <col min="15884" max="15884" width="5.81640625" style="247" hidden="1"/>
    <col min="15885" max="15885" width="5.1796875" style="247" hidden="1"/>
    <col min="15886" max="15886" width="5.81640625" style="247" hidden="1"/>
    <col min="15887" max="15887" width="1.81640625" style="247" hidden="1"/>
    <col min="15888" max="15888" width="11.453125" style="247" hidden="1"/>
    <col min="15889" max="15889" width="10.81640625" style="247" hidden="1"/>
    <col min="15890" max="15890" width="19.1796875" style="247" hidden="1"/>
    <col min="15891" max="16126" width="10.81640625" style="247" hidden="1"/>
    <col min="16127" max="16127" width="13.453125" style="247" hidden="1"/>
    <col min="16128" max="16128" width="5.26953125" style="247" hidden="1"/>
    <col min="16129" max="16129" width="5.1796875" style="247" hidden="1"/>
    <col min="16130" max="16130" width="9.453125" style="247" hidden="1"/>
    <col min="16131" max="16131" width="5" style="247" hidden="1"/>
    <col min="16132" max="16132" width="7.7265625" style="247" hidden="1"/>
    <col min="16133" max="16133" width="1.7265625" style="247" hidden="1"/>
    <col min="16134" max="16134" width="7.26953125" style="247" hidden="1"/>
    <col min="16135" max="16135" width="6.453125" style="247" hidden="1"/>
    <col min="16136" max="16136" width="10.7265625" style="247" hidden="1"/>
    <col min="16137" max="16137" width="1.81640625" style="247" hidden="1"/>
    <col min="16138" max="16138" width="6.81640625" style="247" hidden="1"/>
    <col min="16139" max="16139" width="6.1796875" style="247" hidden="1"/>
    <col min="16140" max="16140" width="5.81640625" style="247" hidden="1"/>
    <col min="16141" max="16141" width="5.1796875" style="247" hidden="1"/>
    <col min="16142" max="16142" width="5.81640625" style="247" hidden="1"/>
    <col min="16143" max="16143" width="1.81640625" style="247" hidden="1"/>
    <col min="16144" max="16144" width="11.453125" style="247" hidden="1"/>
    <col min="16145" max="16145" width="10.81640625" style="247" hidden="1"/>
    <col min="16146" max="16146" width="19.1796875" style="247" hidden="1"/>
    <col min="16147" max="16384" width="10.81640625" style="247" hidden="1"/>
  </cols>
  <sheetData>
    <row r="1" spans="2:19" ht="22" customHeight="1" x14ac:dyDescent="0.3"/>
    <row r="2" spans="2:19" ht="20.5" customHeight="1" thickBot="1" x14ac:dyDescent="0.35"/>
    <row r="3" spans="2:19" s="219" customFormat="1" ht="18" customHeight="1" x14ac:dyDescent="0.3">
      <c r="B3" s="596" t="s">
        <v>348</v>
      </c>
      <c r="C3" s="598" t="s">
        <v>319</v>
      </c>
      <c r="D3" s="599"/>
      <c r="E3" s="599"/>
      <c r="F3" s="599"/>
      <c r="G3" s="600"/>
      <c r="H3" s="598" t="s">
        <v>320</v>
      </c>
      <c r="I3" s="599"/>
      <c r="J3" s="601"/>
      <c r="K3" s="602" t="s">
        <v>349</v>
      </c>
      <c r="L3" s="603"/>
      <c r="M3" s="603"/>
      <c r="N3" s="603"/>
      <c r="O3" s="604"/>
      <c r="P3" s="598" t="s">
        <v>322</v>
      </c>
      <c r="Q3" s="605"/>
      <c r="R3" s="601"/>
      <c r="S3" s="594" t="s">
        <v>465</v>
      </c>
    </row>
    <row r="4" spans="2:19" s="219" customFormat="1" ht="27" customHeight="1" thickBot="1" x14ac:dyDescent="0.35">
      <c r="B4" s="597"/>
      <c r="C4" s="167" t="s">
        <v>263</v>
      </c>
      <c r="D4" s="168" t="s">
        <v>264</v>
      </c>
      <c r="E4" s="168" t="s">
        <v>265</v>
      </c>
      <c r="F4" s="168" t="s">
        <v>266</v>
      </c>
      <c r="G4" s="169" t="s">
        <v>324</v>
      </c>
      <c r="H4" s="167" t="s">
        <v>325</v>
      </c>
      <c r="I4" s="168" t="s">
        <v>326</v>
      </c>
      <c r="J4" s="169" t="s">
        <v>350</v>
      </c>
      <c r="K4" s="167" t="s">
        <v>328</v>
      </c>
      <c r="L4" s="168" t="s">
        <v>329</v>
      </c>
      <c r="M4" s="168" t="s">
        <v>330</v>
      </c>
      <c r="N4" s="168" t="s">
        <v>331</v>
      </c>
      <c r="O4" s="169" t="s">
        <v>332</v>
      </c>
      <c r="P4" s="167" t="s">
        <v>333</v>
      </c>
      <c r="Q4" s="168" t="s">
        <v>334</v>
      </c>
      <c r="R4" s="224" t="s">
        <v>335</v>
      </c>
      <c r="S4" s="595"/>
    </row>
    <row r="5" spans="2:19" s="219" customFormat="1" ht="18" customHeight="1" x14ac:dyDescent="0.3">
      <c r="B5" s="225" t="s">
        <v>24</v>
      </c>
      <c r="C5" s="171"/>
      <c r="D5" s="172"/>
      <c r="E5" s="172"/>
      <c r="F5" s="173"/>
      <c r="G5" s="174"/>
      <c r="H5" s="175"/>
      <c r="I5" s="172"/>
      <c r="J5" s="174"/>
      <c r="K5" s="176"/>
      <c r="L5" s="177"/>
      <c r="M5" s="177"/>
      <c r="N5" s="177"/>
      <c r="O5" s="178"/>
      <c r="P5" s="171"/>
      <c r="Q5" s="172"/>
      <c r="R5" s="226"/>
      <c r="S5" s="227"/>
    </row>
    <row r="6" spans="2:19" s="219" customFormat="1" ht="18" customHeight="1" x14ac:dyDescent="0.3">
      <c r="B6" s="228" t="s">
        <v>25</v>
      </c>
      <c r="C6" s="229"/>
      <c r="D6" s="230"/>
      <c r="E6" s="230"/>
      <c r="F6" s="230"/>
      <c r="G6" s="231"/>
      <c r="H6" s="229"/>
      <c r="I6" s="230"/>
      <c r="J6" s="231"/>
      <c r="K6" s="229"/>
      <c r="L6" s="230"/>
      <c r="M6" s="230"/>
      <c r="N6" s="230"/>
      <c r="O6" s="231"/>
      <c r="P6" s="229"/>
      <c r="Q6" s="230"/>
      <c r="R6" s="232"/>
      <c r="S6" s="233"/>
    </row>
    <row r="7" spans="2:19" s="219" customFormat="1" ht="18" customHeight="1" x14ac:dyDescent="0.3">
      <c r="B7" s="228" t="s">
        <v>26</v>
      </c>
      <c r="C7" s="229"/>
      <c r="D7" s="230"/>
      <c r="E7" s="230"/>
      <c r="F7" s="230"/>
      <c r="G7" s="231"/>
      <c r="H7" s="229"/>
      <c r="I7" s="230"/>
      <c r="J7" s="231"/>
      <c r="K7" s="229"/>
      <c r="L7" s="230"/>
      <c r="M7" s="230"/>
      <c r="N7" s="230"/>
      <c r="O7" s="231"/>
      <c r="P7" s="229"/>
      <c r="Q7" s="230"/>
      <c r="R7" s="232"/>
      <c r="S7" s="233"/>
    </row>
    <row r="8" spans="2:19" s="219" customFormat="1" ht="18" customHeight="1" x14ac:dyDescent="0.3">
      <c r="B8" s="228" t="s">
        <v>27</v>
      </c>
      <c r="C8" s="229"/>
      <c r="D8" s="230"/>
      <c r="E8" s="230"/>
      <c r="F8" s="230"/>
      <c r="G8" s="231"/>
      <c r="H8" s="229"/>
      <c r="I8" s="230"/>
      <c r="J8" s="231"/>
      <c r="K8" s="229"/>
      <c r="L8" s="230"/>
      <c r="M8" s="230"/>
      <c r="N8" s="230"/>
      <c r="O8" s="231"/>
      <c r="P8" s="229"/>
      <c r="Q8" s="230"/>
      <c r="R8" s="232"/>
      <c r="S8" s="233"/>
    </row>
    <row r="9" spans="2:19" s="219" customFormat="1" ht="18" customHeight="1" x14ac:dyDescent="0.3">
      <c r="B9" s="228" t="s">
        <v>28</v>
      </c>
      <c r="C9" s="229"/>
      <c r="D9" s="230"/>
      <c r="E9" s="230"/>
      <c r="F9" s="230"/>
      <c r="G9" s="231"/>
      <c r="H9" s="229"/>
      <c r="I9" s="230"/>
      <c r="J9" s="231"/>
      <c r="K9" s="229"/>
      <c r="L9" s="230"/>
      <c r="M9" s="230"/>
      <c r="N9" s="230"/>
      <c r="O9" s="231"/>
      <c r="P9" s="229"/>
      <c r="Q9" s="230"/>
      <c r="R9" s="232"/>
      <c r="S9" s="233"/>
    </row>
    <row r="10" spans="2:19" s="219" customFormat="1" ht="18" customHeight="1" x14ac:dyDescent="0.3">
      <c r="B10" s="228" t="s">
        <v>29</v>
      </c>
      <c r="C10" s="229"/>
      <c r="D10" s="230"/>
      <c r="E10" s="230"/>
      <c r="F10" s="230"/>
      <c r="G10" s="231"/>
      <c r="H10" s="229"/>
      <c r="I10" s="230"/>
      <c r="J10" s="231"/>
      <c r="K10" s="229"/>
      <c r="L10" s="230"/>
      <c r="M10" s="230"/>
      <c r="N10" s="230"/>
      <c r="O10" s="231"/>
      <c r="P10" s="229"/>
      <c r="Q10" s="230"/>
      <c r="R10" s="232"/>
      <c r="S10" s="233"/>
    </row>
    <row r="11" spans="2:19" s="219" customFormat="1" ht="18" customHeight="1" x14ac:dyDescent="0.3">
      <c r="B11" s="228" t="s">
        <v>30</v>
      </c>
      <c r="C11" s="229"/>
      <c r="D11" s="230"/>
      <c r="E11" s="230"/>
      <c r="F11" s="230"/>
      <c r="G11" s="231"/>
      <c r="H11" s="229"/>
      <c r="I11" s="230"/>
      <c r="J11" s="231"/>
      <c r="K11" s="229"/>
      <c r="L11" s="230"/>
      <c r="M11" s="230"/>
      <c r="N11" s="230"/>
      <c r="O11" s="231"/>
      <c r="P11" s="229"/>
      <c r="Q11" s="230"/>
      <c r="R11" s="232"/>
      <c r="S11" s="233"/>
    </row>
    <row r="12" spans="2:19" s="219" customFormat="1" ht="18" customHeight="1" x14ac:dyDescent="0.3">
      <c r="B12" s="228" t="s">
        <v>31</v>
      </c>
      <c r="C12" s="229"/>
      <c r="D12" s="230"/>
      <c r="E12" s="230"/>
      <c r="F12" s="230"/>
      <c r="G12" s="231"/>
      <c r="H12" s="229"/>
      <c r="I12" s="230"/>
      <c r="J12" s="231"/>
      <c r="K12" s="229"/>
      <c r="L12" s="230"/>
      <c r="M12" s="230"/>
      <c r="N12" s="230"/>
      <c r="O12" s="231"/>
      <c r="P12" s="229"/>
      <c r="Q12" s="230"/>
      <c r="R12" s="232"/>
      <c r="S12" s="233"/>
    </row>
    <row r="13" spans="2:19" s="219" customFormat="1" ht="18" customHeight="1" x14ac:dyDescent="0.3">
      <c r="B13" s="228" t="s">
        <v>32</v>
      </c>
      <c r="C13" s="229"/>
      <c r="D13" s="230"/>
      <c r="E13" s="230"/>
      <c r="F13" s="230"/>
      <c r="G13" s="231"/>
      <c r="H13" s="229"/>
      <c r="I13" s="230"/>
      <c r="J13" s="231"/>
      <c r="K13" s="229"/>
      <c r="L13" s="230"/>
      <c r="M13" s="230"/>
      <c r="N13" s="230"/>
      <c r="O13" s="231"/>
      <c r="P13" s="229"/>
      <c r="Q13" s="230"/>
      <c r="R13" s="232"/>
      <c r="S13" s="233"/>
    </row>
    <row r="14" spans="2:19" s="219" customFormat="1" ht="18" customHeight="1" x14ac:dyDescent="0.3">
      <c r="B14" s="228" t="s">
        <v>33</v>
      </c>
      <c r="C14" s="229"/>
      <c r="D14" s="230"/>
      <c r="E14" s="230"/>
      <c r="F14" s="230"/>
      <c r="G14" s="231"/>
      <c r="H14" s="229"/>
      <c r="I14" s="230"/>
      <c r="J14" s="231"/>
      <c r="K14" s="229"/>
      <c r="L14" s="230"/>
      <c r="M14" s="230"/>
      <c r="N14" s="230"/>
      <c r="O14" s="231"/>
      <c r="P14" s="229"/>
      <c r="Q14" s="230"/>
      <c r="R14" s="232"/>
      <c r="S14" s="233"/>
    </row>
    <row r="15" spans="2:19" s="219" customFormat="1" ht="18" customHeight="1" x14ac:dyDescent="0.3">
      <c r="B15" s="228" t="s">
        <v>34</v>
      </c>
      <c r="C15" s="229"/>
      <c r="D15" s="230"/>
      <c r="E15" s="230"/>
      <c r="F15" s="230"/>
      <c r="G15" s="231"/>
      <c r="H15" s="229"/>
      <c r="I15" s="230"/>
      <c r="J15" s="231"/>
      <c r="K15" s="229"/>
      <c r="L15" s="230"/>
      <c r="M15" s="230"/>
      <c r="N15" s="230"/>
      <c r="O15" s="231"/>
      <c r="P15" s="229"/>
      <c r="Q15" s="230"/>
      <c r="R15" s="232"/>
      <c r="S15" s="233"/>
    </row>
    <row r="16" spans="2:19" s="219" customFormat="1" ht="18" customHeight="1" x14ac:dyDescent="0.3">
      <c r="B16" s="228" t="s">
        <v>35</v>
      </c>
      <c r="C16" s="229"/>
      <c r="D16" s="230"/>
      <c r="E16" s="230"/>
      <c r="F16" s="230"/>
      <c r="G16" s="231"/>
      <c r="H16" s="229"/>
      <c r="I16" s="230"/>
      <c r="J16" s="231"/>
      <c r="K16" s="229"/>
      <c r="L16" s="230"/>
      <c r="M16" s="230"/>
      <c r="N16" s="230"/>
      <c r="O16" s="231"/>
      <c r="P16" s="229"/>
      <c r="Q16" s="230"/>
      <c r="R16" s="232"/>
      <c r="S16" s="233"/>
    </row>
    <row r="17" spans="2:19" s="219" customFormat="1" ht="18" customHeight="1" x14ac:dyDescent="0.3">
      <c r="B17" s="228" t="s">
        <v>36</v>
      </c>
      <c r="C17" s="229"/>
      <c r="D17" s="230"/>
      <c r="E17" s="230"/>
      <c r="F17" s="230"/>
      <c r="G17" s="231"/>
      <c r="H17" s="229"/>
      <c r="I17" s="230"/>
      <c r="J17" s="231"/>
      <c r="K17" s="229"/>
      <c r="L17" s="230"/>
      <c r="M17" s="230"/>
      <c r="N17" s="230"/>
      <c r="O17" s="231"/>
      <c r="P17" s="229"/>
      <c r="Q17" s="230"/>
      <c r="R17" s="232"/>
      <c r="S17" s="233"/>
    </row>
    <row r="18" spans="2:19" s="219" customFormat="1" ht="18" customHeight="1" x14ac:dyDescent="0.3">
      <c r="B18" s="228" t="s">
        <v>37</v>
      </c>
      <c r="C18" s="229"/>
      <c r="D18" s="230"/>
      <c r="E18" s="230"/>
      <c r="F18" s="230"/>
      <c r="G18" s="231"/>
      <c r="H18" s="229"/>
      <c r="I18" s="230"/>
      <c r="J18" s="231"/>
      <c r="K18" s="229"/>
      <c r="L18" s="230"/>
      <c r="M18" s="230"/>
      <c r="N18" s="230"/>
      <c r="O18" s="231"/>
      <c r="P18" s="229"/>
      <c r="Q18" s="230"/>
      <c r="R18" s="232"/>
      <c r="S18" s="233"/>
    </row>
    <row r="19" spans="2:19" s="219" customFormat="1" ht="18" customHeight="1" x14ac:dyDescent="0.3">
      <c r="B19" s="228" t="s">
        <v>38</v>
      </c>
      <c r="C19" s="229"/>
      <c r="D19" s="230"/>
      <c r="E19" s="230"/>
      <c r="F19" s="230"/>
      <c r="G19" s="231"/>
      <c r="H19" s="229"/>
      <c r="I19" s="230"/>
      <c r="J19" s="231"/>
      <c r="K19" s="229"/>
      <c r="L19" s="230"/>
      <c r="M19" s="230"/>
      <c r="N19" s="230"/>
      <c r="O19" s="231"/>
      <c r="P19" s="229"/>
      <c r="Q19" s="230"/>
      <c r="R19" s="232"/>
      <c r="S19" s="233"/>
    </row>
    <row r="20" spans="2:19" s="219" customFormat="1" ht="18" customHeight="1" x14ac:dyDescent="0.3">
      <c r="B20" s="228" t="s">
        <v>39</v>
      </c>
      <c r="C20" s="229"/>
      <c r="D20" s="230"/>
      <c r="E20" s="230"/>
      <c r="F20" s="230"/>
      <c r="G20" s="231"/>
      <c r="H20" s="229"/>
      <c r="I20" s="230"/>
      <c r="J20" s="231"/>
      <c r="K20" s="229"/>
      <c r="L20" s="230"/>
      <c r="M20" s="230"/>
      <c r="N20" s="230"/>
      <c r="O20" s="231"/>
      <c r="P20" s="229"/>
      <c r="Q20" s="230"/>
      <c r="R20" s="232"/>
      <c r="S20" s="233"/>
    </row>
    <row r="21" spans="2:19" s="219" customFormat="1" ht="18" customHeight="1" x14ac:dyDescent="0.3">
      <c r="B21" s="228" t="s">
        <v>40</v>
      </c>
      <c r="C21" s="234"/>
      <c r="D21" s="235"/>
      <c r="E21" s="235"/>
      <c r="F21" s="235"/>
      <c r="G21" s="236"/>
      <c r="H21" s="237"/>
      <c r="I21" s="235"/>
      <c r="J21" s="236"/>
      <c r="K21" s="237"/>
      <c r="L21" s="235"/>
      <c r="M21" s="235"/>
      <c r="N21" s="235"/>
      <c r="O21" s="236"/>
      <c r="P21" s="237"/>
      <c r="Q21" s="235"/>
      <c r="R21" s="238"/>
      <c r="S21" s="239"/>
    </row>
    <row r="22" spans="2:19" s="219" customFormat="1" ht="18" customHeight="1" thickBot="1" x14ac:dyDescent="0.35">
      <c r="B22" s="228" t="s">
        <v>41</v>
      </c>
      <c r="C22" s="237"/>
      <c r="D22" s="235"/>
      <c r="E22" s="235"/>
      <c r="F22" s="235"/>
      <c r="G22" s="236"/>
      <c r="H22" s="237"/>
      <c r="I22" s="235"/>
      <c r="J22" s="236"/>
      <c r="K22" s="237"/>
      <c r="L22" s="235"/>
      <c r="M22" s="235"/>
      <c r="N22" s="235"/>
      <c r="O22" s="236"/>
      <c r="P22" s="237"/>
      <c r="Q22" s="235"/>
      <c r="R22" s="238"/>
      <c r="S22" s="240"/>
    </row>
    <row r="23" spans="2:19" s="219" customFormat="1" ht="23" customHeight="1" thickBot="1" x14ac:dyDescent="0.35">
      <c r="B23" s="241" t="s">
        <v>344</v>
      </c>
      <c r="C23" s="242">
        <f>SUM(C5:C22)</f>
        <v>0</v>
      </c>
      <c r="D23" s="243">
        <f t="shared" ref="D23:O23" si="0">SUM(D5:D22)</f>
        <v>0</v>
      </c>
      <c r="E23" s="243">
        <f t="shared" si="0"/>
        <v>0</v>
      </c>
      <c r="F23" s="243">
        <f t="shared" si="0"/>
        <v>0</v>
      </c>
      <c r="G23" s="244">
        <f t="shared" si="0"/>
        <v>0</v>
      </c>
      <c r="H23" s="242">
        <f t="shared" si="0"/>
        <v>0</v>
      </c>
      <c r="I23" s="243">
        <f t="shared" si="0"/>
        <v>0</v>
      </c>
      <c r="J23" s="244">
        <f t="shared" si="0"/>
        <v>0</v>
      </c>
      <c r="K23" s="242">
        <f t="shared" si="0"/>
        <v>0</v>
      </c>
      <c r="L23" s="243">
        <f t="shared" si="0"/>
        <v>0</v>
      </c>
      <c r="M23" s="243">
        <f t="shared" si="0"/>
        <v>0</v>
      </c>
      <c r="N23" s="243">
        <f t="shared" si="0"/>
        <v>0</v>
      </c>
      <c r="O23" s="244">
        <f t="shared" si="0"/>
        <v>0</v>
      </c>
      <c r="P23" s="215">
        <f>SUM(P5:P22)</f>
        <v>0</v>
      </c>
      <c r="Q23" s="216">
        <f>SUM(Q5:Q22)</f>
        <v>0</v>
      </c>
      <c r="R23" s="217">
        <f>SUM(R5:R22)</f>
        <v>0</v>
      </c>
    </row>
    <row r="24" spans="2:19" s="219" customFormat="1" ht="20.5" customHeight="1" thickBot="1" x14ac:dyDescent="0.35">
      <c r="B24" s="219" t="s">
        <v>345</v>
      </c>
      <c r="C24" s="606">
        <f>SUM(C23:G23)</f>
        <v>0</v>
      </c>
      <c r="D24" s="607"/>
      <c r="E24" s="607"/>
      <c r="F24" s="607"/>
      <c r="G24" s="608"/>
      <c r="H24" s="606">
        <f>SUM(H23:J23)</f>
        <v>0</v>
      </c>
      <c r="I24" s="607"/>
      <c r="J24" s="608"/>
      <c r="K24" s="606">
        <f>SUM(K23:O23)</f>
        <v>0</v>
      </c>
      <c r="L24" s="607"/>
      <c r="M24" s="607"/>
      <c r="N24" s="607"/>
      <c r="O24" s="608"/>
      <c r="P24" s="593"/>
      <c r="Q24" s="593"/>
      <c r="R24" s="593"/>
    </row>
    <row r="25" spans="2:19" s="219" customFormat="1" ht="14" x14ac:dyDescent="0.3"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</row>
    <row r="26" spans="2:19" ht="39" customHeight="1" x14ac:dyDescent="0.3">
      <c r="B26" s="219"/>
      <c r="C26" s="246" t="str">
        <f>IF(C23='SCD Prev by Unit'!C57,"Match","No Match")</f>
        <v>Match</v>
      </c>
      <c r="D26" s="221" t="str">
        <f>IF(D23='SCD Prev by Unit'!D57,"Match","No Match")</f>
        <v>Match</v>
      </c>
      <c r="E26" s="221" t="str">
        <f>IF(E23='SCD Prev by Unit'!E57,"Match","No Match")</f>
        <v>Match</v>
      </c>
      <c r="F26" s="221" t="str">
        <f>IF(F23='SCD Prev by Unit'!F57,"Match","No Match")</f>
        <v>Match</v>
      </c>
      <c r="G26" s="221" t="str">
        <f>IF(G23='SCD Prev by Unit'!G57,"Match","No Match")</f>
        <v>Match</v>
      </c>
      <c r="H26" s="221" t="str">
        <f>IF(H23='SCD Prev by Unit'!H57,"Match","No Match")</f>
        <v>Match</v>
      </c>
      <c r="I26" s="221" t="str">
        <f>IF(I23='SCD Prev by Unit'!I57,"Match","No Match")</f>
        <v>Match</v>
      </c>
      <c r="J26" s="221" t="str">
        <f>IF(J23='SCD Prev by Unit'!J57,"Match","No Match")</f>
        <v>Match</v>
      </c>
      <c r="K26" s="221" t="str">
        <f>IF(K23='SCD Prev by Unit'!K57,"Match","No Match")</f>
        <v>Match</v>
      </c>
      <c r="L26" s="221" t="str">
        <f>IF(L23='SCD Prev by Unit'!L57,"Match","No Match")</f>
        <v>Match</v>
      </c>
      <c r="M26" s="221" t="str">
        <f>IF(M23='SCD Prev by Unit'!M57,"Match","No Match")</f>
        <v>Match</v>
      </c>
      <c r="N26" s="221" t="str">
        <f>IF(N23='SCD Prev by Unit'!N57,"Match","No Match")</f>
        <v>Match</v>
      </c>
      <c r="O26" s="221" t="str">
        <f>IF(O23='SCD Prev by Unit'!O57,"Match","No Match")</f>
        <v>Match</v>
      </c>
      <c r="P26" s="221" t="str">
        <f>IF(P23='SCD Prev by Unit'!P57,"Match","No Match")</f>
        <v>Match</v>
      </c>
      <c r="Q26" s="221" t="str">
        <f>IF(Q23='SCD Prev by Unit'!Q57,"Match","No Match")</f>
        <v>Match</v>
      </c>
      <c r="R26" s="221" t="str">
        <f>IF(R23='SCD Prev by Unit'!R57,"Match","No Match")</f>
        <v>Match</v>
      </c>
    </row>
    <row r="27" spans="2:19" ht="14" x14ac:dyDescent="0.3">
      <c r="B27" s="222" t="s">
        <v>346</v>
      </c>
      <c r="C27" s="583" t="s">
        <v>351</v>
      </c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5"/>
    </row>
    <row r="28" spans="2:19" ht="14" x14ac:dyDescent="0.3">
      <c r="B28" s="219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</row>
    <row r="29" spans="2:19" ht="12.75" customHeight="1" x14ac:dyDescent="0.3"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</row>
    <row r="30" spans="2:19" ht="12.75" customHeight="1" x14ac:dyDescent="0.3">
      <c r="H30" s="248"/>
      <c r="I30" s="248"/>
      <c r="J30" s="248"/>
      <c r="K30" s="248"/>
      <c r="L30" s="248"/>
      <c r="M30" s="248"/>
      <c r="N30" s="248"/>
      <c r="O30" s="248"/>
      <c r="P30" s="248"/>
      <c r="Q30" s="249"/>
      <c r="R30" s="249"/>
    </row>
  </sheetData>
  <sheetProtection algorithmName="SHA-512" hashValue="TpuW9471vrrlGmUqcd00sXPD6ge/6ha07h3Iqb0Y/1kwVbg7WplDylRie/XaWHgz5/29Ra4iXgb4FkQIIgOb+A==" saltValue="Q1iukOTGfejY0Wqg9tH8Jw==" spinCount="100000" sheet="1"/>
  <mergeCells count="11">
    <mergeCell ref="C24:G24"/>
    <mergeCell ref="H24:J24"/>
    <mergeCell ref="K24:O24"/>
    <mergeCell ref="P24:R24"/>
    <mergeCell ref="C27:R27"/>
    <mergeCell ref="S3:S4"/>
    <mergeCell ref="B3:B4"/>
    <mergeCell ref="C3:G3"/>
    <mergeCell ref="H3:J3"/>
    <mergeCell ref="K3:O3"/>
    <mergeCell ref="P3:R3"/>
  </mergeCells>
  <conditionalFormatting sqref="C26:R26">
    <cfRule type="beginsWith" dxfId="1" priority="1" operator="beginsWith" text="No">
      <formula>LEFT(C26,LEN("No"))="No"</formula>
    </cfRule>
    <cfRule type="beginsWith" dxfId="0" priority="2" operator="beginsWith" text="Match">
      <formula>LEFT(C26,LEN("Match"))="Match"</formula>
    </cfRule>
  </conditionalFormatting>
  <dataValidations xWindow="369" yWindow="480" count="1">
    <dataValidation type="whole" operator="greaterThanOrEqual" allowBlank="1" showInputMessage="1" showErrorMessage="1" errorTitle="Invalid reponse" error="Numeric answer required." promptTitle="Number required" prompt="Please enter a numeric response, or 0 if applicable. If you need to leave a comment, please use the comments box to the right of this form." sqref="C5:R22" xr:uid="{89AEB3C2-6E44-4F18-B7C6-1134EC78019F}">
      <formula1>0</formula1>
    </dataValidation>
  </dataValidations>
  <pageMargins left="0.75000000000000011" right="0.75000000000000011" top="1" bottom="1" header="0.5" footer="0.5"/>
  <pageSetup paperSize="9" orientation="landscape" horizontalDpi="4294967292" verticalDpi="4294967292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BO2"/>
  <sheetViews>
    <sheetView workbookViewId="0">
      <selection activeCell="G13" sqref="G13"/>
    </sheetView>
  </sheetViews>
  <sheetFormatPr defaultRowHeight="14.5" x14ac:dyDescent="0.35"/>
  <cols>
    <col min="1" max="1" width="9.1796875" customWidth="1"/>
    <col min="2" max="2" width="17.54296875" customWidth="1"/>
    <col min="3" max="6" width="14" customWidth="1"/>
    <col min="57" max="57" width="18.54296875" customWidth="1"/>
    <col min="58" max="58" width="19.453125" customWidth="1"/>
    <col min="59" max="59" width="12.81640625" customWidth="1"/>
  </cols>
  <sheetData>
    <row r="1" spans="1:67" s="3" customFormat="1" ht="172.9" customHeight="1" x14ac:dyDescent="0.35">
      <c r="A1" s="6" t="s">
        <v>295</v>
      </c>
      <c r="B1" s="6" t="s">
        <v>296</v>
      </c>
      <c r="C1" s="6" t="s">
        <v>58</v>
      </c>
      <c r="D1" s="6" t="s">
        <v>42</v>
      </c>
      <c r="E1" s="6" t="s">
        <v>19</v>
      </c>
      <c r="F1" s="6" t="s">
        <v>20</v>
      </c>
      <c r="G1" s="6" t="s">
        <v>72</v>
      </c>
      <c r="H1" s="6" t="s">
        <v>66</v>
      </c>
      <c r="I1" s="6" t="s">
        <v>21</v>
      </c>
      <c r="J1" s="6" t="s">
        <v>21</v>
      </c>
      <c r="K1" s="6" t="s">
        <v>111</v>
      </c>
      <c r="L1" s="6" t="s">
        <v>112</v>
      </c>
      <c r="M1" s="6" t="s">
        <v>114</v>
      </c>
      <c r="N1" s="6" t="s">
        <v>113</v>
      </c>
      <c r="O1" s="6" t="s">
        <v>124</v>
      </c>
      <c r="P1" s="6" t="s">
        <v>125</v>
      </c>
      <c r="Q1" s="6" t="s">
        <v>126</v>
      </c>
      <c r="R1" s="6" t="s">
        <v>127</v>
      </c>
      <c r="S1" s="6" t="s">
        <v>142</v>
      </c>
      <c r="T1" s="6" t="s">
        <v>143</v>
      </c>
      <c r="U1" s="6" t="s">
        <v>144</v>
      </c>
      <c r="V1" s="6" t="s">
        <v>145</v>
      </c>
      <c r="W1" s="6" t="s">
        <v>80</v>
      </c>
      <c r="X1" s="6" t="s">
        <v>156</v>
      </c>
      <c r="Y1" s="6" t="s">
        <v>157</v>
      </c>
      <c r="Z1" s="6" t="s">
        <v>81</v>
      </c>
      <c r="AA1" s="6" t="s">
        <v>96</v>
      </c>
      <c r="AB1" s="6" t="s">
        <v>274</v>
      </c>
      <c r="AC1" s="6" t="s">
        <v>97</v>
      </c>
      <c r="AD1" s="6" t="s">
        <v>98</v>
      </c>
      <c r="AE1" s="6" t="s">
        <v>185</v>
      </c>
      <c r="AF1" s="6" t="s">
        <v>290</v>
      </c>
      <c r="AG1" s="6" t="s">
        <v>186</v>
      </c>
      <c r="AH1" s="6" t="s">
        <v>187</v>
      </c>
      <c r="AI1" s="6" t="s">
        <v>188</v>
      </c>
      <c r="AJ1" s="6" t="s">
        <v>189</v>
      </c>
      <c r="AK1" s="6" t="s">
        <v>190</v>
      </c>
      <c r="AL1" s="6" t="s">
        <v>191</v>
      </c>
      <c r="AM1" s="6" t="s">
        <v>192</v>
      </c>
      <c r="AN1" s="6" t="s">
        <v>193</v>
      </c>
      <c r="AO1" s="6" t="s">
        <v>194</v>
      </c>
      <c r="AP1" s="6" t="s">
        <v>262</v>
      </c>
      <c r="AQ1" s="6" t="s">
        <v>259</v>
      </c>
      <c r="AR1" s="6" t="s">
        <v>260</v>
      </c>
      <c r="AS1" s="6" t="s">
        <v>195</v>
      </c>
      <c r="AT1" s="6" t="s">
        <v>196</v>
      </c>
      <c r="AU1" s="6" t="s">
        <v>197</v>
      </c>
      <c r="AV1" s="6" t="s">
        <v>261</v>
      </c>
      <c r="AW1" s="6" t="s">
        <v>198</v>
      </c>
      <c r="AX1" s="6" t="s">
        <v>201</v>
      </c>
      <c r="AY1" s="6" t="s">
        <v>202</v>
      </c>
      <c r="AZ1" s="6" t="s">
        <v>203</v>
      </c>
      <c r="BA1" s="6" t="s">
        <v>204</v>
      </c>
      <c r="BB1" s="6" t="s">
        <v>205</v>
      </c>
      <c r="BC1" s="6" t="s">
        <v>206</v>
      </c>
      <c r="BD1" s="6" t="s">
        <v>207</v>
      </c>
      <c r="BE1" s="6" t="s">
        <v>291</v>
      </c>
      <c r="BF1" s="6" t="s">
        <v>199</v>
      </c>
      <c r="BG1" s="6" t="s">
        <v>200</v>
      </c>
      <c r="BH1" s="6" t="s">
        <v>289</v>
      </c>
      <c r="BI1" s="6" t="s">
        <v>224</v>
      </c>
      <c r="BJ1" s="6" t="s">
        <v>225</v>
      </c>
      <c r="BK1" s="6" t="s">
        <v>209</v>
      </c>
      <c r="BL1" s="6" t="s">
        <v>276</v>
      </c>
      <c r="BM1" s="6" t="s">
        <v>277</v>
      </c>
      <c r="BN1" s="6" t="s">
        <v>278</v>
      </c>
      <c r="BO1" s="6" t="s">
        <v>226</v>
      </c>
    </row>
    <row r="2" spans="1:67" x14ac:dyDescent="0.35">
      <c r="A2">
        <f>Version_Number</f>
        <v>0</v>
      </c>
      <c r="B2">
        <f>Lab_Name</f>
        <v>0</v>
      </c>
      <c r="C2">
        <f>PKU!B11</f>
        <v>0</v>
      </c>
      <c r="D2">
        <f>PKU!C11</f>
        <v>0</v>
      </c>
      <c r="E2">
        <f>PKU!D11</f>
        <v>0</v>
      </c>
      <c r="F2">
        <f>PKU!E11</f>
        <v>0</v>
      </c>
      <c r="G2" t="e">
        <f>MCADD!#REF!</f>
        <v>#REF!</v>
      </c>
      <c r="H2" t="e">
        <f>MCADD!#REF!</f>
        <v>#REF!</v>
      </c>
      <c r="I2" t="e">
        <f>MCADD!#REF!</f>
        <v>#REF!</v>
      </c>
      <c r="J2" t="e">
        <f>MCADD!#REF!</f>
        <v>#REF!</v>
      </c>
      <c r="K2" t="e">
        <f>IVA!#REF!</f>
        <v>#REF!</v>
      </c>
      <c r="L2" t="e">
        <f>IVA!#REF!</f>
        <v>#REF!</v>
      </c>
      <c r="M2" t="e">
        <f>IVA!#REF!</f>
        <v>#REF!</v>
      </c>
      <c r="N2" t="e">
        <f>IVA!#REF!</f>
        <v>#REF!</v>
      </c>
      <c r="O2">
        <f>'GA1'!B10</f>
        <v>0</v>
      </c>
      <c r="P2">
        <f>'GA1'!C10</f>
        <v>0</v>
      </c>
      <c r="Q2">
        <f>'GA1'!D10</f>
        <v>0</v>
      </c>
      <c r="R2">
        <f>'GA1'!E10</f>
        <v>0</v>
      </c>
      <c r="S2">
        <f>HCU!B13</f>
        <v>0</v>
      </c>
      <c r="T2">
        <f>HCU!D13</f>
        <v>0</v>
      </c>
      <c r="U2">
        <f>HCU!E13</f>
        <v>0</v>
      </c>
      <c r="V2">
        <f>HCU!G13</f>
        <v>0</v>
      </c>
      <c r="W2">
        <f>MSUD!B11</f>
        <v>0</v>
      </c>
      <c r="X2">
        <f>MSUD!D11</f>
        <v>0</v>
      </c>
      <c r="Y2">
        <f>MSUD!E11</f>
        <v>0</v>
      </c>
      <c r="Z2">
        <f>MSUD!G11</f>
        <v>0</v>
      </c>
      <c r="AA2">
        <f>'CHT Term'!B11</f>
        <v>0</v>
      </c>
      <c r="AB2">
        <f>'CHT Term'!C11</f>
        <v>0</v>
      </c>
      <c r="AC2">
        <f>'CHT Term'!D11</f>
        <v>0</v>
      </c>
      <c r="AD2">
        <f>'CHT Term'!E11</f>
        <v>0</v>
      </c>
      <c r="AE2">
        <f>'CF Summary Data'!B14</f>
        <v>0</v>
      </c>
      <c r="AF2">
        <f>'CF Summary Data'!C14</f>
        <v>0</v>
      </c>
      <c r="AG2">
        <f>'CF Summary Data'!D14</f>
        <v>0</v>
      </c>
      <c r="AH2">
        <f>'CF Summary Data'!E14</f>
        <v>0</v>
      </c>
      <c r="AI2">
        <f>'CF Summary Data'!F14</f>
        <v>0</v>
      </c>
      <c r="AJ2">
        <f>'CF Summary Data'!G14</f>
        <v>0</v>
      </c>
      <c r="AK2">
        <f>'CF Summary Data'!H14</f>
        <v>0</v>
      </c>
      <c r="AL2">
        <f>'CF Summary Data'!I14</f>
        <v>0</v>
      </c>
      <c r="AM2">
        <f>'CF Summary Data'!J14</f>
        <v>0</v>
      </c>
      <c r="AN2">
        <f>'CF Summary Data'!B32</f>
        <v>0</v>
      </c>
      <c r="AO2">
        <f>'CF Summary Data'!C32</f>
        <v>0</v>
      </c>
      <c r="AP2">
        <f>'CF Summary Data'!D32</f>
        <v>0</v>
      </c>
      <c r="AQ2">
        <f>'CF Summary Data'!E32</f>
        <v>0</v>
      </c>
      <c r="AR2">
        <f>'CF Summary Data'!F32</f>
        <v>0</v>
      </c>
      <c r="AS2">
        <f>'CF Summary Data'!G32</f>
        <v>0</v>
      </c>
      <c r="AT2">
        <f>'CF Summary Data'!H32</f>
        <v>0</v>
      </c>
      <c r="AU2">
        <f>'CF Summary Data'!I32</f>
        <v>0</v>
      </c>
      <c r="AV2">
        <f>'CF Summary Data'!J32</f>
        <v>0</v>
      </c>
      <c r="AW2">
        <f>'CF Summary Data'!K32</f>
        <v>0</v>
      </c>
      <c r="AX2">
        <f>'CF Summary Data'!B38</f>
        <v>0</v>
      </c>
      <c r="AY2">
        <f>'CF Summary Data'!C38</f>
        <v>0</v>
      </c>
      <c r="AZ2">
        <f>'CF Summary Data'!D38</f>
        <v>0</v>
      </c>
      <c r="BA2">
        <f>'CF Summary Data'!E38</f>
        <v>0</v>
      </c>
      <c r="BB2">
        <f>'CF Summary Data'!F38</f>
        <v>0</v>
      </c>
      <c r="BC2">
        <f>'CF Summary Data'!G38</f>
        <v>0</v>
      </c>
      <c r="BD2">
        <f>'CF Summary Data'!H38</f>
        <v>0</v>
      </c>
      <c r="BE2" s="3">
        <f>'CF Summary Data'!I38</f>
        <v>0</v>
      </c>
      <c r="BF2">
        <f>'CF Summary Data'!B49</f>
        <v>0</v>
      </c>
      <c r="BG2" s="3">
        <f>'CF Summary Data'!C49</f>
        <v>0</v>
      </c>
      <c r="BH2" s="3">
        <f>'CF Summary Data'!G49</f>
        <v>0</v>
      </c>
      <c r="BI2">
        <f>'CF Outcomes'!B12</f>
        <v>0</v>
      </c>
      <c r="BJ2">
        <f>'CF Outcomes'!C12</f>
        <v>0</v>
      </c>
      <c r="BK2">
        <f>'CF Outcomes'!D12</f>
        <v>0</v>
      </c>
      <c r="BL2">
        <f>'CF Outcomes'!E12</f>
        <v>0</v>
      </c>
      <c r="BM2">
        <f>'CF Outcomes'!F12</f>
        <v>0</v>
      </c>
      <c r="BN2">
        <f>'CF Outcomes'!G12</f>
        <v>0</v>
      </c>
      <c r="BO2">
        <f>'CF Outcomes'!H12</f>
        <v>0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FFC000"/>
  </sheetPr>
  <dimension ref="A1:AD19"/>
  <sheetViews>
    <sheetView workbookViewId="0"/>
  </sheetViews>
  <sheetFormatPr defaultRowHeight="14.5" x14ac:dyDescent="0.35"/>
  <cols>
    <col min="1" max="2" width="13.7265625" customWidth="1"/>
    <col min="3" max="3" width="31.81640625" customWidth="1"/>
    <col min="4" max="5" width="13.7265625" customWidth="1"/>
    <col min="6" max="16" width="8.54296875" customWidth="1"/>
    <col min="17" max="17" width="49.453125" customWidth="1"/>
    <col min="18" max="18" width="14.81640625" bestFit="1" customWidth="1"/>
    <col min="19" max="19" width="38.1796875" customWidth="1"/>
    <col min="20" max="29" width="8.54296875" customWidth="1"/>
  </cols>
  <sheetData>
    <row r="1" spans="1:30" x14ac:dyDescent="0.35">
      <c r="A1" s="2" t="s">
        <v>18</v>
      </c>
      <c r="B1" s="90"/>
      <c r="C1" s="60" t="s">
        <v>56</v>
      </c>
      <c r="D1" s="60" t="s">
        <v>94</v>
      </c>
      <c r="E1" s="60" t="s">
        <v>95</v>
      </c>
      <c r="F1" s="60" t="s">
        <v>44</v>
      </c>
      <c r="G1" s="60" t="s">
        <v>116</v>
      </c>
      <c r="H1" s="60" t="s">
        <v>175</v>
      </c>
      <c r="I1" s="60" t="s">
        <v>59</v>
      </c>
      <c r="J1" s="60" t="s">
        <v>82</v>
      </c>
      <c r="K1" s="60" t="s">
        <v>105</v>
      </c>
      <c r="L1" s="60" t="s">
        <v>286</v>
      </c>
      <c r="M1" s="60" t="s">
        <v>288</v>
      </c>
      <c r="N1" s="60" t="s">
        <v>313</v>
      </c>
      <c r="O1" s="60" t="s">
        <v>86</v>
      </c>
      <c r="P1" s="60" t="s">
        <v>91</v>
      </c>
      <c r="Q1" s="60" t="s">
        <v>99</v>
      </c>
      <c r="R1" s="60" t="s">
        <v>107</v>
      </c>
      <c r="S1" s="60" t="s">
        <v>171</v>
      </c>
      <c r="T1" s="60" t="s">
        <v>119</v>
      </c>
      <c r="U1" s="60" t="s">
        <v>139</v>
      </c>
      <c r="V1" s="60" t="s">
        <v>153</v>
      </c>
      <c r="W1" s="60" t="s">
        <v>164</v>
      </c>
      <c r="X1" s="60" t="s">
        <v>169</v>
      </c>
      <c r="Y1" s="60" t="s">
        <v>210</v>
      </c>
      <c r="Z1" s="60" t="s">
        <v>214</v>
      </c>
      <c r="AA1" s="60" t="s">
        <v>218</v>
      </c>
      <c r="AB1" s="60" t="s">
        <v>285</v>
      </c>
      <c r="AC1" s="60" t="s">
        <v>287</v>
      </c>
      <c r="AD1" s="60" t="s">
        <v>365</v>
      </c>
    </row>
    <row r="2" spans="1:30" x14ac:dyDescent="0.35">
      <c r="A2" s="1" t="s">
        <v>332</v>
      </c>
      <c r="B2" s="1"/>
      <c r="C2" s="61" t="s">
        <v>24</v>
      </c>
      <c r="D2" s="62" t="s">
        <v>370</v>
      </c>
      <c r="E2" s="61">
        <v>2022</v>
      </c>
      <c r="F2" s="61" t="s">
        <v>45</v>
      </c>
      <c r="G2" s="61" t="s">
        <v>47</v>
      </c>
      <c r="H2" s="61" t="s">
        <v>176</v>
      </c>
      <c r="I2" t="s">
        <v>62</v>
      </c>
      <c r="J2" t="s">
        <v>64</v>
      </c>
      <c r="K2" t="s">
        <v>64</v>
      </c>
      <c r="L2" t="s">
        <v>64</v>
      </c>
      <c r="M2" t="s">
        <v>64</v>
      </c>
      <c r="N2" t="s">
        <v>64</v>
      </c>
      <c r="O2" t="s">
        <v>83</v>
      </c>
      <c r="P2" t="s">
        <v>87</v>
      </c>
      <c r="Q2" s="63" t="s">
        <v>352</v>
      </c>
      <c r="R2" t="s">
        <v>108</v>
      </c>
      <c r="S2" t="s">
        <v>297</v>
      </c>
      <c r="T2" s="64" t="s">
        <v>120</v>
      </c>
      <c r="U2" t="s">
        <v>140</v>
      </c>
      <c r="V2" t="s">
        <v>154</v>
      </c>
      <c r="W2" t="s">
        <v>165</v>
      </c>
      <c r="X2" t="s">
        <v>64</v>
      </c>
      <c r="Y2" t="s">
        <v>281</v>
      </c>
      <c r="Z2" t="s">
        <v>215</v>
      </c>
      <c r="AA2" t="s">
        <v>219</v>
      </c>
      <c r="AB2" t="s">
        <v>270</v>
      </c>
      <c r="AC2" t="s">
        <v>263</v>
      </c>
      <c r="AD2" t="s">
        <v>366</v>
      </c>
    </row>
    <row r="3" spans="1:30" x14ac:dyDescent="0.35">
      <c r="A3" s="1" t="s">
        <v>2</v>
      </c>
      <c r="B3" s="1"/>
      <c r="C3" s="61" t="s">
        <v>25</v>
      </c>
      <c r="D3" s="62" t="s">
        <v>375</v>
      </c>
      <c r="E3" s="61">
        <v>2023</v>
      </c>
      <c r="F3" s="61" t="s">
        <v>46</v>
      </c>
      <c r="G3" s="61" t="s">
        <v>48</v>
      </c>
      <c r="H3" s="61" t="s">
        <v>177</v>
      </c>
      <c r="I3" t="s">
        <v>63</v>
      </c>
      <c r="J3" t="s">
        <v>65</v>
      </c>
      <c r="K3" t="s">
        <v>65</v>
      </c>
      <c r="L3" t="s">
        <v>65</v>
      </c>
      <c r="M3" t="s">
        <v>65</v>
      </c>
      <c r="N3" t="s">
        <v>65</v>
      </c>
      <c r="O3" t="s">
        <v>84</v>
      </c>
      <c r="P3" t="s">
        <v>88</v>
      </c>
      <c r="Q3" s="63" t="s">
        <v>353</v>
      </c>
      <c r="R3" t="s">
        <v>109</v>
      </c>
      <c r="S3" t="s">
        <v>172</v>
      </c>
      <c r="T3" s="64" t="s">
        <v>121</v>
      </c>
      <c r="U3" t="s">
        <v>89</v>
      </c>
      <c r="V3" t="s">
        <v>89</v>
      </c>
      <c r="W3" t="s">
        <v>89</v>
      </c>
      <c r="X3" t="s">
        <v>168</v>
      </c>
      <c r="Y3" t="s">
        <v>280</v>
      </c>
      <c r="Z3" t="s">
        <v>217</v>
      </c>
      <c r="AA3" t="s">
        <v>220</v>
      </c>
      <c r="AB3" t="s">
        <v>315</v>
      </c>
      <c r="AC3" t="s">
        <v>264</v>
      </c>
      <c r="AD3" t="s">
        <v>367</v>
      </c>
    </row>
    <row r="4" spans="1:30" x14ac:dyDescent="0.35">
      <c r="A4" s="1" t="s">
        <v>3</v>
      </c>
      <c r="B4" s="1"/>
      <c r="C4" s="61" t="s">
        <v>26</v>
      </c>
      <c r="D4" s="62"/>
      <c r="E4">
        <v>2024</v>
      </c>
      <c r="F4" s="61" t="s">
        <v>106</v>
      </c>
      <c r="G4" t="s">
        <v>49</v>
      </c>
      <c r="H4" t="s">
        <v>178</v>
      </c>
      <c r="I4" t="s">
        <v>60</v>
      </c>
      <c r="K4" t="s">
        <v>106</v>
      </c>
      <c r="L4" t="s">
        <v>269</v>
      </c>
      <c r="M4" t="s">
        <v>273</v>
      </c>
      <c r="N4" t="s">
        <v>106</v>
      </c>
      <c r="O4" t="s">
        <v>85</v>
      </c>
      <c r="P4" t="s">
        <v>89</v>
      </c>
      <c r="Q4" s="63" t="s">
        <v>354</v>
      </c>
      <c r="R4" t="s">
        <v>110</v>
      </c>
      <c r="S4" t="s">
        <v>173</v>
      </c>
      <c r="T4" s="64" t="s">
        <v>89</v>
      </c>
      <c r="U4" t="s">
        <v>141</v>
      </c>
      <c r="V4" t="s">
        <v>155</v>
      </c>
      <c r="W4" t="s">
        <v>166</v>
      </c>
      <c r="X4" t="s">
        <v>170</v>
      </c>
      <c r="Y4" t="s">
        <v>279</v>
      </c>
      <c r="Z4" t="s">
        <v>216</v>
      </c>
      <c r="AA4" t="s">
        <v>311</v>
      </c>
      <c r="AB4" t="s">
        <v>271</v>
      </c>
      <c r="AC4" t="s">
        <v>265</v>
      </c>
      <c r="AD4" t="s">
        <v>65</v>
      </c>
    </row>
    <row r="5" spans="1:30" x14ac:dyDescent="0.35">
      <c r="A5" s="1" t="s">
        <v>4</v>
      </c>
      <c r="B5" s="1"/>
      <c r="C5" s="61" t="s">
        <v>27</v>
      </c>
      <c r="D5" s="62"/>
      <c r="E5" s="61"/>
      <c r="H5" t="s">
        <v>179</v>
      </c>
      <c r="I5" t="s">
        <v>61</v>
      </c>
      <c r="N5" t="s">
        <v>314</v>
      </c>
      <c r="P5" t="s">
        <v>90</v>
      </c>
      <c r="Q5" s="63" t="s">
        <v>358</v>
      </c>
      <c r="R5" t="s">
        <v>106</v>
      </c>
      <c r="S5" t="s">
        <v>174</v>
      </c>
      <c r="T5" s="64" t="s">
        <v>122</v>
      </c>
      <c r="Y5" t="s">
        <v>282</v>
      </c>
      <c r="AA5" t="s">
        <v>88</v>
      </c>
      <c r="AB5" t="s">
        <v>272</v>
      </c>
      <c r="AC5" t="s">
        <v>266</v>
      </c>
      <c r="AD5" t="s">
        <v>368</v>
      </c>
    </row>
    <row r="6" spans="1:30" x14ac:dyDescent="0.35">
      <c r="A6" s="1" t="s">
        <v>5</v>
      </c>
      <c r="B6" s="1"/>
      <c r="C6" s="61" t="s">
        <v>28</v>
      </c>
      <c r="D6" s="62"/>
      <c r="E6" s="61"/>
      <c r="Q6" s="63" t="s">
        <v>358</v>
      </c>
      <c r="Y6" t="s">
        <v>283</v>
      </c>
      <c r="AB6" t="s">
        <v>65</v>
      </c>
      <c r="AC6" t="s">
        <v>267</v>
      </c>
    </row>
    <row r="7" spans="1:30" x14ac:dyDescent="0.35">
      <c r="A7" s="1" t="s">
        <v>6</v>
      </c>
      <c r="B7" s="1"/>
      <c r="C7" s="61" t="s">
        <v>29</v>
      </c>
      <c r="D7" s="61"/>
      <c r="E7" s="61"/>
      <c r="Q7" s="63" t="s">
        <v>355</v>
      </c>
      <c r="Y7" t="s">
        <v>284</v>
      </c>
      <c r="AC7" t="s">
        <v>268</v>
      </c>
    </row>
    <row r="8" spans="1:30" x14ac:dyDescent="0.35">
      <c r="A8" s="1" t="s">
        <v>7</v>
      </c>
      <c r="B8" s="1"/>
      <c r="C8" s="61" t="s">
        <v>30</v>
      </c>
      <c r="D8" s="61"/>
      <c r="Q8" s="63" t="s">
        <v>356</v>
      </c>
      <c r="Y8" t="s">
        <v>183</v>
      </c>
    </row>
    <row r="9" spans="1:30" x14ac:dyDescent="0.35">
      <c r="A9" s="1" t="s">
        <v>8</v>
      </c>
      <c r="B9" s="1"/>
      <c r="C9" s="61" t="s">
        <v>31</v>
      </c>
      <c r="D9" s="61"/>
      <c r="Q9" s="63" t="s">
        <v>357</v>
      </c>
    </row>
    <row r="10" spans="1:30" x14ac:dyDescent="0.35">
      <c r="A10" s="1" t="s">
        <v>15</v>
      </c>
      <c r="B10" s="1"/>
      <c r="C10" s="61" t="s">
        <v>32</v>
      </c>
      <c r="D10" s="61"/>
      <c r="E10" s="61"/>
    </row>
    <row r="11" spans="1:30" x14ac:dyDescent="0.35">
      <c r="A11" s="1" t="s">
        <v>9</v>
      </c>
      <c r="B11" s="1"/>
      <c r="C11" s="61" t="s">
        <v>33</v>
      </c>
      <c r="D11" s="61"/>
      <c r="E11" s="61"/>
    </row>
    <row r="12" spans="1:30" x14ac:dyDescent="0.35">
      <c r="A12" s="1" t="s">
        <v>10</v>
      </c>
      <c r="B12" s="1"/>
      <c r="C12" s="61" t="s">
        <v>34</v>
      </c>
      <c r="D12" s="61"/>
      <c r="E12" s="61"/>
    </row>
    <row r="13" spans="1:30" x14ac:dyDescent="0.35">
      <c r="A13" s="1" t="s">
        <v>16</v>
      </c>
      <c r="B13" s="1"/>
      <c r="C13" s="61" t="s">
        <v>35</v>
      </c>
      <c r="D13" s="61"/>
      <c r="E13" s="61"/>
    </row>
    <row r="14" spans="1:30" x14ac:dyDescent="0.35">
      <c r="A14" s="1" t="s">
        <v>11</v>
      </c>
      <c r="B14" s="1"/>
      <c r="C14" s="61" t="s">
        <v>36</v>
      </c>
      <c r="D14" s="61"/>
      <c r="E14" s="61"/>
    </row>
    <row r="15" spans="1:30" x14ac:dyDescent="0.35">
      <c r="A15" s="1" t="s">
        <v>12</v>
      </c>
      <c r="B15" s="1"/>
      <c r="C15" s="61" t="s">
        <v>37</v>
      </c>
      <c r="D15" s="61"/>
      <c r="E15" s="61"/>
    </row>
    <row r="16" spans="1:30" x14ac:dyDescent="0.35">
      <c r="A16" s="1" t="s">
        <v>13</v>
      </c>
      <c r="B16" s="1"/>
      <c r="C16" s="61" t="s">
        <v>38</v>
      </c>
      <c r="D16" s="61"/>
      <c r="E16" s="61"/>
    </row>
    <row r="17" spans="1:5" x14ac:dyDescent="0.35">
      <c r="A17" s="1" t="s">
        <v>17</v>
      </c>
      <c r="B17" s="1"/>
      <c r="C17" s="61" t="s">
        <v>39</v>
      </c>
      <c r="D17" s="61"/>
      <c r="E17" s="61"/>
    </row>
    <row r="18" spans="1:5" x14ac:dyDescent="0.35">
      <c r="A18" s="1" t="s">
        <v>14</v>
      </c>
      <c r="C18" s="61" t="s">
        <v>40</v>
      </c>
      <c r="D18" s="61"/>
      <c r="E18" s="61"/>
    </row>
    <row r="19" spans="1:5" x14ac:dyDescent="0.35">
      <c r="C19" s="62" t="s">
        <v>41</v>
      </c>
      <c r="D19" s="61"/>
      <c r="E19" s="61"/>
    </row>
  </sheetData>
  <autoFilter ref="A1:A17" xr:uid="{00000000-0001-0000-0D00-000000000000}">
    <sortState xmlns:xlrd2="http://schemas.microsoft.com/office/spreadsheetml/2017/richdata2" ref="A2:A17">
      <sortCondition ref="A1:A17"/>
    </sortState>
  </autoFilter>
  <customSheetViews>
    <customSheetView guid="{76A1E9BC-DF37-4482-9DF5-B42814C8C30C}">
      <selection activeCell="D2" sqref="D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5EB8"/>
    <outlinePr summaryBelow="0" summaryRight="0"/>
  </sheetPr>
  <dimension ref="A1:AA34"/>
  <sheetViews>
    <sheetView showGridLines="0" zoomScaleNormal="100" workbookViewId="0">
      <selection activeCell="F2" sqref="F2:G2"/>
    </sheetView>
  </sheetViews>
  <sheetFormatPr defaultColWidth="0" defaultRowHeight="14" zeroHeight="1" x14ac:dyDescent="0.3"/>
  <cols>
    <col min="1" max="1" width="4.7265625" style="77" customWidth="1"/>
    <col min="2" max="10" width="18.453125" style="77" customWidth="1"/>
    <col min="11" max="11" width="18.453125" style="78" customWidth="1"/>
    <col min="12" max="16" width="18.453125" style="77" customWidth="1"/>
    <col min="17" max="17" width="25.26953125" style="77" customWidth="1"/>
    <col min="18" max="18" width="54.453125" style="77" customWidth="1"/>
    <col min="19" max="20" width="18.453125" style="77" customWidth="1"/>
    <col min="21" max="21" width="37.453125" style="77" customWidth="1"/>
    <col min="22" max="22" width="4.7265625" style="82" customWidth="1"/>
    <col min="23" max="27" width="0" style="77" hidden="1" customWidth="1"/>
    <col min="28" max="16384" width="8.81640625" style="77" hidden="1"/>
  </cols>
  <sheetData>
    <row r="1" spans="1:22" s="73" customFormat="1" ht="15" customHeight="1" thickBot="1" x14ac:dyDescent="0.35">
      <c r="A1" s="72"/>
      <c r="B1" s="72"/>
      <c r="C1" s="72"/>
      <c r="D1" s="72"/>
      <c r="E1" s="72"/>
      <c r="F1" s="72"/>
      <c r="G1" s="72"/>
    </row>
    <row r="2" spans="1:22" s="73" customFormat="1" ht="15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22" s="73" customFormat="1" ht="30" customHeight="1" x14ac:dyDescent="0.3">
      <c r="A3" s="72"/>
      <c r="B3" s="72"/>
      <c r="C3" s="72"/>
      <c r="D3" s="442" t="s">
        <v>378</v>
      </c>
      <c r="E3" s="443"/>
      <c r="F3" s="444"/>
      <c r="G3" s="445"/>
    </row>
    <row r="4" spans="1:22" s="73" customFormat="1" ht="30" customHeight="1" thickBot="1" x14ac:dyDescent="0.35">
      <c r="A4" s="72"/>
      <c r="B4" s="72"/>
      <c r="C4" s="72"/>
      <c r="D4" s="446" t="s">
        <v>417</v>
      </c>
      <c r="E4" s="447"/>
      <c r="F4" s="448"/>
      <c r="G4" s="449"/>
    </row>
    <row r="5" spans="1:22" s="73" customFormat="1" x14ac:dyDescent="0.3">
      <c r="A5" s="74"/>
      <c r="B5" s="74"/>
      <c r="C5" s="74"/>
      <c r="D5" s="74"/>
      <c r="E5" s="74"/>
      <c r="F5" s="74"/>
      <c r="G5" s="74"/>
    </row>
    <row r="6" spans="1:22" s="73" customFormat="1" ht="21" customHeight="1" x14ac:dyDescent="0.3">
      <c r="A6" s="72"/>
      <c r="B6" s="438" t="s">
        <v>386</v>
      </c>
      <c r="C6" s="438"/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</row>
    <row r="7" spans="1:22" s="73" customFormat="1" x14ac:dyDescent="0.3">
      <c r="B7" s="100" t="s">
        <v>275</v>
      </c>
      <c r="C7" s="71"/>
      <c r="D7" s="71"/>
      <c r="E7" s="71"/>
    </row>
    <row r="8" spans="1:22" s="73" customFormat="1" ht="14.5" thickBot="1" x14ac:dyDescent="0.35">
      <c r="B8" s="100"/>
      <c r="C8" s="71"/>
      <c r="D8" s="71"/>
      <c r="E8" s="71"/>
    </row>
    <row r="9" spans="1:22" ht="51" customHeight="1" x14ac:dyDescent="0.3">
      <c r="B9" s="457" t="s">
        <v>467</v>
      </c>
      <c r="C9" s="455" t="s">
        <v>390</v>
      </c>
      <c r="D9" s="455" t="s">
        <v>379</v>
      </c>
      <c r="E9" s="453" t="s">
        <v>385</v>
      </c>
      <c r="G9" s="450" t="s">
        <v>383</v>
      </c>
      <c r="H9" s="451"/>
      <c r="I9" s="452"/>
    </row>
    <row r="10" spans="1:22" s="79" customFormat="1" ht="76.5" customHeight="1" x14ac:dyDescent="0.35">
      <c r="B10" s="458"/>
      <c r="C10" s="456"/>
      <c r="D10" s="456"/>
      <c r="E10" s="454"/>
      <c r="G10" s="320" t="s">
        <v>50</v>
      </c>
      <c r="H10" s="40" t="s">
        <v>51</v>
      </c>
      <c r="I10" s="321" t="s">
        <v>52</v>
      </c>
      <c r="K10" s="80"/>
      <c r="Q10" s="83"/>
    </row>
    <row r="11" spans="1:22" ht="32.25" customHeight="1" thickBot="1" x14ac:dyDescent="0.35">
      <c r="B11" s="354"/>
      <c r="C11" s="355"/>
      <c r="D11" s="355"/>
      <c r="E11" s="356"/>
      <c r="G11" s="283"/>
      <c r="H11" s="284"/>
      <c r="I11" s="5">
        <f>G11*7+H11</f>
        <v>0</v>
      </c>
      <c r="Q11" s="82"/>
      <c r="V11" s="77"/>
    </row>
    <row r="12" spans="1:22" ht="14.5" thickBot="1" x14ac:dyDescent="0.35">
      <c r="B12" s="78"/>
      <c r="C12" s="78"/>
      <c r="D12" s="78"/>
      <c r="E12" s="78"/>
      <c r="F12" s="75"/>
      <c r="G12" s="75"/>
      <c r="H12" s="76"/>
      <c r="Q12" s="82"/>
      <c r="V12" s="77"/>
    </row>
    <row r="13" spans="1:22" s="84" customFormat="1" ht="114.5" customHeight="1" x14ac:dyDescent="0.35">
      <c r="B13" s="342" t="s">
        <v>43</v>
      </c>
      <c r="C13" s="343" t="s">
        <v>44</v>
      </c>
      <c r="D13" s="344" t="s">
        <v>468</v>
      </c>
      <c r="E13" s="343" t="s">
        <v>92</v>
      </c>
      <c r="F13" s="343" t="s">
        <v>469</v>
      </c>
      <c r="G13" s="343" t="s">
        <v>387</v>
      </c>
      <c r="H13" s="345" t="s">
        <v>380</v>
      </c>
      <c r="I13" s="345" t="s">
        <v>293</v>
      </c>
      <c r="J13" s="345" t="s">
        <v>54</v>
      </c>
      <c r="K13" s="345" t="s">
        <v>55</v>
      </c>
      <c r="L13" s="345" t="s">
        <v>298</v>
      </c>
      <c r="M13" s="345" t="s">
        <v>299</v>
      </c>
      <c r="N13" s="345" t="s">
        <v>470</v>
      </c>
      <c r="O13" s="345" t="s">
        <v>471</v>
      </c>
      <c r="P13" s="345" t="s">
        <v>472</v>
      </c>
      <c r="Q13" s="345" t="s">
        <v>381</v>
      </c>
      <c r="R13" s="345" t="s">
        <v>384</v>
      </c>
      <c r="S13" s="345" t="s">
        <v>388</v>
      </c>
      <c r="T13" s="345" t="s">
        <v>382</v>
      </c>
      <c r="U13" s="346" t="s">
        <v>389</v>
      </c>
      <c r="V13" s="85"/>
    </row>
    <row r="14" spans="1:22" s="81" customFormat="1" ht="14.5" x14ac:dyDescent="0.35">
      <c r="B14" s="361"/>
      <c r="C14" s="95"/>
      <c r="D14" s="96"/>
      <c r="E14" s="96"/>
      <c r="F14" s="96"/>
      <c r="G14" s="97"/>
      <c r="H14" s="97"/>
      <c r="I14" s="97"/>
      <c r="J14" s="97"/>
      <c r="K14" s="97"/>
      <c r="L14" s="94"/>
      <c r="M14" s="94"/>
      <c r="N14" s="98"/>
      <c r="O14" s="94"/>
      <c r="P14" s="94"/>
      <c r="Q14" s="94"/>
      <c r="R14" s="94"/>
      <c r="S14" s="94"/>
      <c r="T14" s="94"/>
      <c r="U14" s="347"/>
      <c r="V14" s="77"/>
    </row>
    <row r="15" spans="1:22" x14ac:dyDescent="0.3">
      <c r="B15" s="361"/>
      <c r="C15" s="95"/>
      <c r="D15" s="96"/>
      <c r="E15" s="96"/>
      <c r="F15" s="96"/>
      <c r="G15" s="97"/>
      <c r="H15" s="97"/>
      <c r="I15" s="97"/>
      <c r="J15" s="97"/>
      <c r="K15" s="97"/>
      <c r="L15" s="94"/>
      <c r="M15" s="94"/>
      <c r="N15" s="98"/>
      <c r="O15" s="94"/>
      <c r="P15" s="94"/>
      <c r="Q15" s="94"/>
      <c r="R15" s="94"/>
      <c r="S15" s="94"/>
      <c r="T15" s="94"/>
      <c r="U15" s="347"/>
      <c r="V15" s="77"/>
    </row>
    <row r="16" spans="1:22" x14ac:dyDescent="0.3">
      <c r="B16" s="361"/>
      <c r="C16" s="95"/>
      <c r="D16" s="96"/>
      <c r="E16" s="96"/>
      <c r="F16" s="96"/>
      <c r="G16" s="97"/>
      <c r="H16" s="97"/>
      <c r="I16" s="97"/>
      <c r="J16" s="97"/>
      <c r="K16" s="97"/>
      <c r="L16" s="94"/>
      <c r="M16" s="94"/>
      <c r="N16" s="98"/>
      <c r="O16" s="94"/>
      <c r="P16" s="94"/>
      <c r="Q16" s="94"/>
      <c r="R16" s="94"/>
      <c r="S16" s="94"/>
      <c r="T16" s="94"/>
      <c r="U16" s="347"/>
      <c r="V16" s="77"/>
    </row>
    <row r="17" spans="2:22" x14ac:dyDescent="0.3">
      <c r="B17" s="361"/>
      <c r="C17" s="95"/>
      <c r="D17" s="96"/>
      <c r="E17" s="96"/>
      <c r="F17" s="96"/>
      <c r="G17" s="97"/>
      <c r="H17" s="97"/>
      <c r="I17" s="97"/>
      <c r="J17" s="97"/>
      <c r="K17" s="97"/>
      <c r="L17" s="94"/>
      <c r="M17" s="94"/>
      <c r="N17" s="98"/>
      <c r="O17" s="94"/>
      <c r="P17" s="94"/>
      <c r="Q17" s="94"/>
      <c r="R17" s="94"/>
      <c r="S17" s="94"/>
      <c r="T17" s="94"/>
      <c r="U17" s="347"/>
      <c r="V17" s="77"/>
    </row>
    <row r="18" spans="2:22" x14ac:dyDescent="0.3">
      <c r="B18" s="361"/>
      <c r="C18" s="95"/>
      <c r="D18" s="96"/>
      <c r="E18" s="96"/>
      <c r="F18" s="96"/>
      <c r="G18" s="97"/>
      <c r="H18" s="97"/>
      <c r="I18" s="97"/>
      <c r="J18" s="97"/>
      <c r="K18" s="97"/>
      <c r="L18" s="94"/>
      <c r="M18" s="94"/>
      <c r="N18" s="98"/>
      <c r="O18" s="94"/>
      <c r="P18" s="94"/>
      <c r="Q18" s="94"/>
      <c r="R18" s="94"/>
      <c r="S18" s="94"/>
      <c r="T18" s="94"/>
      <c r="U18" s="347"/>
      <c r="V18" s="77"/>
    </row>
    <row r="19" spans="2:22" x14ac:dyDescent="0.3">
      <c r="B19" s="361"/>
      <c r="C19" s="95"/>
      <c r="D19" s="96"/>
      <c r="E19" s="96"/>
      <c r="F19" s="96"/>
      <c r="G19" s="97"/>
      <c r="H19" s="97"/>
      <c r="I19" s="97"/>
      <c r="J19" s="97"/>
      <c r="K19" s="99"/>
      <c r="L19" s="94"/>
      <c r="M19" s="94"/>
      <c r="N19" s="98"/>
      <c r="O19" s="94"/>
      <c r="P19" s="94"/>
      <c r="Q19" s="94"/>
      <c r="R19" s="94"/>
      <c r="S19" s="94"/>
      <c r="T19" s="94"/>
      <c r="U19" s="347"/>
      <c r="V19" s="77"/>
    </row>
    <row r="20" spans="2:22" x14ac:dyDescent="0.3">
      <c r="B20" s="361"/>
      <c r="C20" s="95"/>
      <c r="D20" s="96"/>
      <c r="E20" s="96"/>
      <c r="F20" s="96"/>
      <c r="G20" s="97"/>
      <c r="H20" s="97"/>
      <c r="I20" s="97"/>
      <c r="J20" s="97"/>
      <c r="K20" s="97"/>
      <c r="L20" s="94"/>
      <c r="M20" s="94"/>
      <c r="N20" s="98"/>
      <c r="O20" s="94"/>
      <c r="P20" s="94"/>
      <c r="Q20" s="94"/>
      <c r="R20" s="94"/>
      <c r="S20" s="94"/>
      <c r="T20" s="94"/>
      <c r="U20" s="347"/>
      <c r="V20" s="77"/>
    </row>
    <row r="21" spans="2:22" x14ac:dyDescent="0.3">
      <c r="B21" s="361"/>
      <c r="C21" s="95"/>
      <c r="D21" s="96"/>
      <c r="E21" s="96"/>
      <c r="F21" s="96"/>
      <c r="G21" s="97"/>
      <c r="H21" s="97"/>
      <c r="I21" s="97"/>
      <c r="J21" s="97"/>
      <c r="K21" s="97"/>
      <c r="L21" s="94"/>
      <c r="M21" s="94"/>
      <c r="N21" s="98"/>
      <c r="O21" s="94"/>
      <c r="P21" s="94"/>
      <c r="Q21" s="94"/>
      <c r="R21" s="94"/>
      <c r="S21" s="94"/>
      <c r="T21" s="94"/>
      <c r="U21" s="347"/>
      <c r="V21" s="77"/>
    </row>
    <row r="22" spans="2:22" x14ac:dyDescent="0.3">
      <c r="B22" s="361"/>
      <c r="C22" s="95"/>
      <c r="D22" s="96"/>
      <c r="E22" s="96"/>
      <c r="F22" s="96"/>
      <c r="G22" s="97"/>
      <c r="H22" s="97"/>
      <c r="I22" s="97"/>
      <c r="J22" s="97"/>
      <c r="K22" s="97"/>
      <c r="L22" s="94"/>
      <c r="M22" s="94"/>
      <c r="N22" s="98"/>
      <c r="O22" s="94"/>
      <c r="P22" s="94"/>
      <c r="Q22" s="94"/>
      <c r="R22" s="94"/>
      <c r="S22" s="94"/>
      <c r="T22" s="94"/>
      <c r="U22" s="347"/>
      <c r="V22" s="77"/>
    </row>
    <row r="23" spans="2:22" x14ac:dyDescent="0.3">
      <c r="B23" s="361"/>
      <c r="C23" s="95"/>
      <c r="D23" s="96"/>
      <c r="E23" s="96"/>
      <c r="F23" s="96"/>
      <c r="G23" s="97"/>
      <c r="H23" s="97"/>
      <c r="I23" s="97"/>
      <c r="J23" s="97"/>
      <c r="K23" s="97"/>
      <c r="L23" s="94"/>
      <c r="M23" s="94"/>
      <c r="N23" s="98"/>
      <c r="O23" s="94"/>
      <c r="P23" s="94"/>
      <c r="Q23" s="94"/>
      <c r="R23" s="94"/>
      <c r="S23" s="94"/>
      <c r="T23" s="94"/>
      <c r="U23" s="347"/>
      <c r="V23" s="77"/>
    </row>
    <row r="24" spans="2:22" x14ac:dyDescent="0.3">
      <c r="B24" s="361"/>
      <c r="C24" s="94"/>
      <c r="D24" s="96"/>
      <c r="E24" s="96"/>
      <c r="F24" s="96"/>
      <c r="G24" s="97"/>
      <c r="H24" s="97"/>
      <c r="I24" s="97"/>
      <c r="J24" s="97"/>
      <c r="K24" s="97"/>
      <c r="L24" s="94"/>
      <c r="M24" s="94"/>
      <c r="N24" s="98"/>
      <c r="O24" s="94"/>
      <c r="P24" s="94"/>
      <c r="Q24" s="94"/>
      <c r="R24" s="94"/>
      <c r="S24" s="94"/>
      <c r="T24" s="94"/>
      <c r="U24" s="347"/>
      <c r="V24" s="77"/>
    </row>
    <row r="25" spans="2:22" x14ac:dyDescent="0.3">
      <c r="B25" s="361"/>
      <c r="C25" s="95"/>
      <c r="D25" s="96"/>
      <c r="E25" s="96"/>
      <c r="F25" s="96"/>
      <c r="G25" s="97"/>
      <c r="H25" s="97"/>
      <c r="I25" s="97"/>
      <c r="J25" s="97"/>
      <c r="K25" s="97"/>
      <c r="L25" s="94"/>
      <c r="M25" s="94"/>
      <c r="N25" s="98"/>
      <c r="O25" s="94"/>
      <c r="P25" s="94"/>
      <c r="Q25" s="94"/>
      <c r="R25" s="94"/>
      <c r="S25" s="94"/>
      <c r="T25" s="94"/>
      <c r="U25" s="347"/>
      <c r="V25" s="77"/>
    </row>
    <row r="26" spans="2:22" x14ac:dyDescent="0.3">
      <c r="B26" s="361"/>
      <c r="C26" s="95"/>
      <c r="D26" s="96"/>
      <c r="E26" s="96"/>
      <c r="F26" s="96"/>
      <c r="G26" s="97"/>
      <c r="H26" s="97"/>
      <c r="I26" s="97"/>
      <c r="J26" s="97"/>
      <c r="K26" s="97"/>
      <c r="L26" s="94"/>
      <c r="M26" s="94"/>
      <c r="N26" s="98"/>
      <c r="O26" s="94"/>
      <c r="P26" s="94"/>
      <c r="Q26" s="94"/>
      <c r="R26" s="94"/>
      <c r="S26" s="94"/>
      <c r="T26" s="94"/>
      <c r="U26" s="347"/>
      <c r="V26" s="77"/>
    </row>
    <row r="27" spans="2:22" x14ac:dyDescent="0.3">
      <c r="B27" s="361"/>
      <c r="C27" s="95"/>
      <c r="D27" s="96"/>
      <c r="E27" s="96"/>
      <c r="F27" s="96"/>
      <c r="G27" s="97"/>
      <c r="H27" s="97"/>
      <c r="I27" s="97"/>
      <c r="J27" s="97"/>
      <c r="K27" s="97"/>
      <c r="L27" s="94"/>
      <c r="M27" s="94"/>
      <c r="N27" s="98"/>
      <c r="O27" s="94"/>
      <c r="P27" s="94"/>
      <c r="Q27" s="94"/>
      <c r="R27" s="94"/>
      <c r="S27" s="94"/>
      <c r="T27" s="94"/>
      <c r="U27" s="347"/>
      <c r="V27" s="77"/>
    </row>
    <row r="28" spans="2:22" x14ac:dyDescent="0.3">
      <c r="B28" s="361"/>
      <c r="C28" s="95"/>
      <c r="D28" s="96"/>
      <c r="E28" s="96"/>
      <c r="F28" s="96"/>
      <c r="G28" s="97"/>
      <c r="H28" s="97"/>
      <c r="I28" s="97"/>
      <c r="J28" s="97"/>
      <c r="K28" s="97"/>
      <c r="L28" s="94"/>
      <c r="M28" s="94"/>
      <c r="N28" s="98"/>
      <c r="O28" s="94"/>
      <c r="P28" s="94"/>
      <c r="Q28" s="94"/>
      <c r="R28" s="94"/>
      <c r="S28" s="94"/>
      <c r="T28" s="94"/>
      <c r="U28" s="347"/>
      <c r="V28" s="77"/>
    </row>
    <row r="29" spans="2:22" x14ac:dyDescent="0.3">
      <c r="B29" s="361"/>
      <c r="C29" s="95"/>
      <c r="D29" s="96"/>
      <c r="E29" s="96"/>
      <c r="F29" s="96"/>
      <c r="G29" s="97"/>
      <c r="H29" s="97"/>
      <c r="I29" s="97"/>
      <c r="J29" s="97"/>
      <c r="K29" s="97"/>
      <c r="L29" s="94"/>
      <c r="M29" s="94"/>
      <c r="N29" s="98"/>
      <c r="O29" s="94"/>
      <c r="P29" s="94"/>
      <c r="Q29" s="94"/>
      <c r="R29" s="94"/>
      <c r="S29" s="94"/>
      <c r="T29" s="94"/>
      <c r="U29" s="347"/>
      <c r="V29" s="77"/>
    </row>
    <row r="30" spans="2:22" x14ac:dyDescent="0.3">
      <c r="B30" s="361"/>
      <c r="C30" s="95"/>
      <c r="D30" s="96"/>
      <c r="E30" s="96"/>
      <c r="F30" s="96"/>
      <c r="G30" s="97"/>
      <c r="H30" s="97"/>
      <c r="I30" s="97"/>
      <c r="J30" s="97"/>
      <c r="K30" s="97"/>
      <c r="L30" s="94"/>
      <c r="M30" s="94"/>
      <c r="N30" s="98"/>
      <c r="O30" s="94"/>
      <c r="P30" s="94"/>
      <c r="Q30" s="94"/>
      <c r="R30" s="94"/>
      <c r="S30" s="94"/>
      <c r="T30" s="94"/>
      <c r="U30" s="347"/>
      <c r="V30" s="77"/>
    </row>
    <row r="31" spans="2:22" x14ac:dyDescent="0.3">
      <c r="B31" s="361"/>
      <c r="C31" s="95"/>
      <c r="D31" s="96"/>
      <c r="E31" s="96"/>
      <c r="F31" s="96"/>
      <c r="G31" s="97"/>
      <c r="H31" s="97"/>
      <c r="I31" s="97"/>
      <c r="J31" s="97"/>
      <c r="K31" s="97"/>
      <c r="L31" s="94"/>
      <c r="M31" s="94"/>
      <c r="N31" s="98"/>
      <c r="O31" s="94"/>
      <c r="P31" s="94"/>
      <c r="Q31" s="94"/>
      <c r="R31" s="94"/>
      <c r="S31" s="94"/>
      <c r="T31" s="94"/>
      <c r="U31" s="347"/>
      <c r="V31" s="77"/>
    </row>
    <row r="32" spans="2:22" x14ac:dyDescent="0.3">
      <c r="B32" s="361"/>
      <c r="C32" s="95"/>
      <c r="D32" s="96"/>
      <c r="E32" s="96"/>
      <c r="F32" s="96"/>
      <c r="G32" s="97"/>
      <c r="H32" s="97"/>
      <c r="I32" s="97"/>
      <c r="J32" s="97"/>
      <c r="K32" s="97"/>
      <c r="L32" s="94"/>
      <c r="M32" s="94"/>
      <c r="N32" s="98"/>
      <c r="O32" s="94"/>
      <c r="P32" s="94"/>
      <c r="Q32" s="94"/>
      <c r="R32" s="94"/>
      <c r="S32" s="94"/>
      <c r="T32" s="94"/>
      <c r="U32" s="347"/>
      <c r="V32" s="77"/>
    </row>
    <row r="33" spans="2:22" ht="14.5" thickBot="1" x14ac:dyDescent="0.35">
      <c r="B33" s="362"/>
      <c r="C33" s="348"/>
      <c r="D33" s="349"/>
      <c r="E33" s="349"/>
      <c r="F33" s="349"/>
      <c r="G33" s="350"/>
      <c r="H33" s="350"/>
      <c r="I33" s="350"/>
      <c r="J33" s="350"/>
      <c r="K33" s="350"/>
      <c r="L33" s="351"/>
      <c r="M33" s="351"/>
      <c r="N33" s="352"/>
      <c r="O33" s="351"/>
      <c r="P33" s="351"/>
      <c r="Q33" s="351"/>
      <c r="R33" s="351"/>
      <c r="S33" s="351"/>
      <c r="T33" s="351"/>
      <c r="U33" s="353"/>
      <c r="V33" s="77"/>
    </row>
    <row r="34" spans="2:22" x14ac:dyDescent="0.3"/>
  </sheetData>
  <sheetProtection algorithmName="SHA-512" hashValue="CCr8xdGoSKgmPryDWXXOjF0rHihHZYFy38aB98Cu2bd0zPIfmjI+1nLlG4+MlDXSgc9VCtpvWnaKLbhcBsEgmg==" saltValue="zevWLM+AJptA3SsK0u7JqQ==" spinCount="100000" sheet="1" insertRows="0"/>
  <dataConsolidate/>
  <mergeCells count="12">
    <mergeCell ref="G9:I9"/>
    <mergeCell ref="E9:E10"/>
    <mergeCell ref="D9:D10"/>
    <mergeCell ref="C9:C10"/>
    <mergeCell ref="B9:B10"/>
    <mergeCell ref="B6:U6"/>
    <mergeCell ref="D2:E2"/>
    <mergeCell ref="F2:G2"/>
    <mergeCell ref="D3:E3"/>
    <mergeCell ref="F3:G3"/>
    <mergeCell ref="D4:E4"/>
    <mergeCell ref="F4:G4"/>
  </mergeCells>
  <conditionalFormatting sqref="F3:G3 B11:E11">
    <cfRule type="containsBlanks" dxfId="50" priority="1">
      <formula>LEN(TRIM(B3))=0</formula>
    </cfRule>
  </conditionalFormatting>
  <conditionalFormatting sqref="F4:G4">
    <cfRule type="expression" dxfId="49" priority="2">
      <formula>$F$3&lt;&gt;"Other"</formula>
    </cfRule>
    <cfRule type="expression" dxfId="48" priority="3">
      <formula>AND($F$3="Other", ISBLANK($F$4))</formula>
    </cfRule>
  </conditionalFormatting>
  <dataValidations xWindow="1394" yWindow="323" count="17">
    <dataValidation allowBlank="1" showInputMessage="1" showErrorMessage="1" promptTitle="Case ID" prompt="Previously baby number. Please give reference that can be easily identified in the laboratory if queries are received in the future." sqref="B13" xr:uid="{B30039C0-0D82-42B0-AB72-E5177D416DFC}"/>
    <dataValidation type="list" showInputMessage="1" showErrorMessage="1" promptTitle="Ethnic Code" prompt="Select Ethnic Code from the Drop Down List" sqref="D14:D33" xr:uid="{83740F60-31F5-41C0-A584-B394FEF68DE5}">
      <formula1>Ethnic_Code</formula1>
    </dataValidation>
    <dataValidation type="whole" operator="greaterThanOrEqual" allowBlank="1" showInputMessage="1" showErrorMessage="1" promptTitle="Age at receipt in lab" prompt="Enter age in days of baby at receipt of routine sample in laboratory. Note that the day of birth is classed as day 0." sqref="I14:I33" xr:uid="{27A411D6-0E80-4609-BF5D-F9101E76FAD7}">
      <formula1>0</formula1>
    </dataValidation>
    <dataValidation type="whole" operator="greaterThanOrEqual" allowBlank="1" showInputMessage="1" showErrorMessage="1" promptTitle="Age at first sample" prompt="Enter Age in days at first routine sample. Note that the day of birth is classed as day 0." sqref="H14:H33" xr:uid="{5B561866-3311-4C8A-BF2B-D83B58B79117}">
      <formula1>0</formula1>
    </dataValidation>
    <dataValidation type="list" operator="greaterThanOrEqual" allowBlank="1" showInputMessage="1" showErrorMessage="1" promptTitle="PKU Outcome" prompt="Please select the outcome from the drop down list._x000a_If the outcome is a Non-PKU condition, please state this condition in the next column." sqref="O14:O33" xr:uid="{24AACB10-7D9E-4B70-A77F-A2426A4FA70C}">
      <formula1>PKU_Outcome</formula1>
    </dataValidation>
    <dataValidation type="decimal" operator="greaterThan" allowBlank="1" showInputMessage="1" showErrorMessage="1" promptTitle="Triplicate mean of phenylalanine" prompt="Enter the triplicate mean of screening phenylalanine." sqref="L14:L33" xr:uid="{0672FEE8-10CF-4F57-9737-5378465B4322}">
      <formula1>0</formula1>
    </dataValidation>
    <dataValidation type="decimal" operator="greaterThanOrEqual" showInputMessage="1" showErrorMessage="1" promptTitle="Duplicate mean of tyrosine" prompt="Enter the duplicate mean value of screening tyrosine" sqref="M14:M33" xr:uid="{301D2122-A2F8-470C-A2A3-1EF4CABF120F}">
      <formula1>0</formula1>
    </dataValidation>
    <dataValidation type="list" allowBlank="1" showInputMessage="1" promptTitle="Other condition" prompt="If applicable, name of other condition diagnosed." sqref="P14:P33" xr:uid="{3DFAE7E3-0C47-4D1C-8037-802857CF0B0D}">
      <formula1>PKU_Other_Condition</formula1>
    </dataValidation>
    <dataValidation allowBlank="1" showInputMessage="1" promptTitle="Comments" prompt="Please enter any further comments relating to this case. (Free text)" sqref="R14:R33" xr:uid="{026BB22C-ADF2-46B8-91F5-DDF1EBB8EA85}"/>
    <dataValidation type="whole" operator="greaterThanOrEqual" allowBlank="1" showInputMessage="1" showErrorMessage="1" promptTitle="Age at initial clinical referral" prompt="Enter age in days of baby of the time of initial clinical referral. Note that the day of birth is classed as day 0." sqref="J14:J33" xr:uid="{53B2900D-11DB-4854-A4F7-44DDDB281F88}">
      <formula1>0</formula1>
    </dataValidation>
    <dataValidation allowBlank="1" showInputMessage="1" showErrorMessage="1" promptTitle="Reported as serious incident?" prompt="Please state whether this case was reported as a serious incident. (Free text)" sqref="U14:U33" xr:uid="{3B92E1B7-B4D6-477C-AF76-BF05C6C69B0D}"/>
    <dataValidation type="whole" operator="greaterThanOrEqual" allowBlank="1" showInputMessage="1" showErrorMessage="1" promptTitle="Gestational Age" prompt="Enter Gestational Age at birth in DAYS._x000a_Use the calculator above to convert weeks/days into days." sqref="G14:G33" xr:uid="{19403F9C-B22B-45F3-8AD1-2BD02C6D1F7B}">
      <formula1>0</formula1>
    </dataValidation>
    <dataValidation type="whole" operator="greaterThanOrEqual" allowBlank="1" showInputMessage="1" showErrorMessage="1" promptTitle="Age at first appointment" prompt="Enter age in days of baby of the time of first appointment with the designated clinician. Note that the day of birth is classed as day 0." sqref="K14:K33" xr:uid="{03720BE2-936F-4B2C-A548-2146DED193C8}">
      <formula1>0</formula1>
    </dataValidation>
    <dataValidation type="decimal" operator="greaterThanOrEqual" allowBlank="1" showInputMessage="1" showErrorMessage="1" promptTitle="Phe (µmol/L) of diagnosic sample" prompt="Enter the phe (µmol/L) of the diagnosic sample." sqref="S14:S33" xr:uid="{1BF5B3E1-6E04-4FB8-A516-B10D750D08A5}">
      <formula1>0</formula1>
    </dataValidation>
    <dataValidation type="decimal" operator="greaterThanOrEqual" allowBlank="1" showInputMessage="1" showErrorMessage="1" promptTitle="Tyrosine of diagnostic sample." prompt="Enter the tyrosine (µmol/L) of the diagnostic sample." sqref="T14:T33" xr:uid="{BE722D14-64F5-4243-B761-F7354D7ECD6B}">
      <formula1>0</formula1>
    </dataValidation>
    <dataValidation type="whole" operator="greaterThanOrEqual" allowBlank="1" showInputMessage="1" showErrorMessage="1" sqref="B11:E11" xr:uid="{A332B984-EC88-4390-BFB9-7EBBF7250C45}">
      <formula1>0</formula1>
    </dataValidation>
    <dataValidation allowBlank="1" showInputMessage="1" promptTitle="Case ID" prompt="Previously baby number. Please give reference that can be easily identified in the laboratory if queries are received in the future." sqref="B14:B33" xr:uid="{FB4660B2-E82E-4DCC-9C8E-BCE445FD148D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394" yWindow="323" count="6">
        <x14:dataValidation type="list" allowBlank="1" showInputMessage="1" showErrorMessage="1" promptTitle="Clinical Dx before screening" prompt="Please use comments box to share further information if necessary" xr:uid="{9C3EB9F5-5B63-4523-A895-3F8FE11DA59A}">
          <x14:formula1>
            <xm:f>Lookup_Values!$AD$2:$AD$4</xm:f>
          </x14:formula1>
          <xm:sqref>Q14:Q33</xm:sqref>
        </x14:dataValidation>
        <x14:dataValidation type="list" allowBlank="1" showInputMessage="1" showErrorMessage="1" promptTitle="Gender" prompt="Select gender from drop down list" xr:uid="{7230BEFC-CA41-4C1B-8F76-0D77E371F5AE}">
          <x14:formula1>
            <xm:f>Lookup_Values!$F$2:$F$4</xm:f>
          </x14:formula1>
          <xm:sqref>C14:C33</xm:sqref>
        </x14:dataValidation>
        <x14:dataValidation type="list" operator="greaterThanOrEqual" allowBlank="1" showInputMessage="1" showErrorMessage="1" promptTitle=" Phenylalanine ≥ 200  µmol/L?" prompt="Is the Phenylalanine ≥ 200  µmol/L on first sample?_x000a_Enter yes or no using the drop down." xr:uid="{2AF99C69-B120-4582-9728-47D66BD86FB0}">
          <x14:formula1>
            <xm:f>Lookup_Values!$J$2:$J$3</xm:f>
          </x14:formula1>
          <xm:sqref>N14:N33</xm:sqref>
        </x14:dataValidation>
        <x14:dataValidation type="list" showInputMessage="1" showErrorMessage="1" promptTitle="Fiscal year of birth" prompt="Select the fiscal year of birth from the drop down list. The fiscal year runs from April 1st to 31st March. " xr:uid="{C1DFC3B1-9EBC-4FC8-B17A-AEED716C521A}">
          <x14:formula1>
            <xm:f>Lookup_Values!$D$2:$D$3</xm:f>
          </x14:formula1>
          <xm:sqref>E14:E33</xm:sqref>
        </x14:dataValidation>
        <x14:dataValidation type="list" showInputMessage="1" showErrorMessage="1" promptTitle="Calendar year of birth" prompt="Select the calendar year of birth from the drop down list._x000a_The calendar year runs from January 1st to 31st December. " xr:uid="{DFDA2AEC-0B95-4E78-B38C-4A9D69CAAC18}">
          <x14:formula1>
            <xm:f>Lookup_Values!$E$2:$E$4</xm:f>
          </x14:formula1>
          <xm:sqref>F14:F33</xm:sqref>
        </x14:dataValidation>
        <x14:dataValidation type="list" allowBlank="1" showInputMessage="1" showErrorMessage="1" xr:uid="{E873B308-12D2-4AD5-83E0-86C7E00F1884}">
          <x14:formula1>
            <xm:f>Lookup_Values!$A$2:$A$18</xm:f>
          </x14:formula1>
          <xm:sqref>F3:G3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5EB8"/>
    <outlinePr summaryBelow="0" summaryRight="0"/>
  </sheetPr>
  <dimension ref="A1:AL34"/>
  <sheetViews>
    <sheetView showGridLines="0" zoomScale="99" zoomScaleNormal="80" workbookViewId="0">
      <selection activeCell="F2" sqref="F2:G2"/>
    </sheetView>
  </sheetViews>
  <sheetFormatPr defaultColWidth="0" defaultRowHeight="14" zeroHeight="1" x14ac:dyDescent="0.3"/>
  <cols>
    <col min="1" max="1" width="4.7265625" style="82" customWidth="1"/>
    <col min="2" max="10" width="19" style="77" customWidth="1"/>
    <col min="11" max="11" width="19" style="78" customWidth="1"/>
    <col min="12" max="30" width="19" style="77" customWidth="1"/>
    <col min="31" max="33" width="19" style="82" customWidth="1"/>
    <col min="34" max="34" width="28.26953125" style="82" customWidth="1"/>
    <col min="35" max="35" width="19" style="82" customWidth="1"/>
    <col min="36" max="36" width="50.1796875" style="82" customWidth="1"/>
    <col min="37" max="37" width="19" style="82" customWidth="1"/>
    <col min="38" max="38" width="4.7265625" style="82" customWidth="1"/>
    <col min="39" max="16384" width="8.81640625" style="82" hidden="1"/>
  </cols>
  <sheetData>
    <row r="1" spans="1:38" s="73" customFormat="1" ht="15" customHeight="1" thickBot="1" x14ac:dyDescent="0.35">
      <c r="A1" s="72"/>
      <c r="B1" s="72"/>
      <c r="C1" s="72"/>
      <c r="D1" s="72"/>
      <c r="E1" s="72"/>
      <c r="F1" s="72"/>
      <c r="G1" s="72"/>
    </row>
    <row r="2" spans="1:38" s="73" customFormat="1" ht="15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38" s="73" customFormat="1" ht="30" customHeight="1" x14ac:dyDescent="0.3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38" s="73" customFormat="1" ht="30" customHeight="1" thickBot="1" x14ac:dyDescent="0.35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38" s="73" customFormat="1" x14ac:dyDescent="0.3">
      <c r="A5" s="74"/>
      <c r="B5" s="74"/>
      <c r="C5" s="74"/>
      <c r="D5" s="74"/>
      <c r="E5" s="74"/>
      <c r="F5" s="74"/>
      <c r="G5" s="74"/>
    </row>
    <row r="6" spans="1:38" s="73" customFormat="1" ht="21" customHeight="1" x14ac:dyDescent="0.3">
      <c r="A6" s="72"/>
      <c r="B6" s="459" t="s">
        <v>391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60"/>
      <c r="AJ6" s="460"/>
      <c r="AK6" s="460"/>
    </row>
    <row r="7" spans="1:38" s="73" customFormat="1" x14ac:dyDescent="0.3">
      <c r="B7" s="100" t="s">
        <v>275</v>
      </c>
      <c r="C7" s="71"/>
      <c r="D7" s="71"/>
      <c r="E7" s="71"/>
    </row>
    <row r="8" spans="1:38" s="73" customFormat="1" ht="14.5" thickBot="1" x14ac:dyDescent="0.35">
      <c r="B8" s="100"/>
      <c r="C8" s="71"/>
      <c r="D8" s="71"/>
      <c r="E8" s="71"/>
    </row>
    <row r="9" spans="1:38" s="77" customFormat="1" ht="51" customHeight="1" x14ac:dyDescent="0.3">
      <c r="B9" s="457" t="s">
        <v>393</v>
      </c>
      <c r="C9" s="455" t="s">
        <v>392</v>
      </c>
      <c r="D9" s="455" t="s">
        <v>394</v>
      </c>
      <c r="E9" s="453" t="s">
        <v>395</v>
      </c>
      <c r="G9" s="450" t="s">
        <v>383</v>
      </c>
      <c r="H9" s="451"/>
      <c r="I9" s="452"/>
      <c r="K9" s="78"/>
      <c r="V9" s="82"/>
    </row>
    <row r="10" spans="1:38" s="79" customFormat="1" ht="76.5" customHeight="1" x14ac:dyDescent="0.35">
      <c r="B10" s="458"/>
      <c r="C10" s="456"/>
      <c r="D10" s="456"/>
      <c r="E10" s="454"/>
      <c r="G10" s="320" t="s">
        <v>50</v>
      </c>
      <c r="H10" s="40" t="s">
        <v>51</v>
      </c>
      <c r="I10" s="321" t="s">
        <v>52</v>
      </c>
      <c r="K10" s="80"/>
      <c r="Q10" s="83"/>
    </row>
    <row r="11" spans="1:38" s="77" customFormat="1" ht="32.25" customHeight="1" thickBot="1" x14ac:dyDescent="0.35">
      <c r="B11" s="354"/>
      <c r="C11" s="355"/>
      <c r="D11" s="355"/>
      <c r="E11" s="356"/>
      <c r="G11" s="283"/>
      <c r="H11" s="284"/>
      <c r="I11" s="5">
        <f>G11*7+H11</f>
        <v>0</v>
      </c>
      <c r="K11" s="78"/>
      <c r="Q11" s="82"/>
    </row>
    <row r="12" spans="1:38" s="77" customFormat="1" ht="14.5" thickBot="1" x14ac:dyDescent="0.35">
      <c r="B12" s="78"/>
      <c r="C12" s="78"/>
      <c r="D12" s="78"/>
      <c r="E12" s="78"/>
      <c r="F12" s="75"/>
      <c r="G12" s="75"/>
      <c r="H12" s="76"/>
      <c r="K12" s="78"/>
      <c r="Q12" s="82"/>
    </row>
    <row r="13" spans="1:38" s="104" customFormat="1" ht="121.15" customHeight="1" x14ac:dyDescent="0.35">
      <c r="B13" s="342" t="s">
        <v>43</v>
      </c>
      <c r="C13" s="343" t="s">
        <v>44</v>
      </c>
      <c r="D13" s="343" t="s">
        <v>56</v>
      </c>
      <c r="E13" s="343" t="s">
        <v>92</v>
      </c>
      <c r="F13" s="343" t="s">
        <v>469</v>
      </c>
      <c r="G13" s="343" t="s">
        <v>387</v>
      </c>
      <c r="H13" s="345" t="s">
        <v>101</v>
      </c>
      <c r="I13" s="345" t="s">
        <v>396</v>
      </c>
      <c r="J13" s="345" t="s">
        <v>397</v>
      </c>
      <c r="K13" s="345" t="s">
        <v>398</v>
      </c>
      <c r="L13" s="345" t="s">
        <v>300</v>
      </c>
      <c r="M13" s="345" t="s">
        <v>67</v>
      </c>
      <c r="N13" s="345" t="s">
        <v>399</v>
      </c>
      <c r="O13" s="345" t="s">
        <v>400</v>
      </c>
      <c r="P13" s="345" t="s">
        <v>401</v>
      </c>
      <c r="Q13" s="345" t="s">
        <v>68</v>
      </c>
      <c r="R13" s="345" t="s">
        <v>402</v>
      </c>
      <c r="S13" s="345" t="s">
        <v>403</v>
      </c>
      <c r="T13" s="345" t="s">
        <v>404</v>
      </c>
      <c r="U13" s="345" t="s">
        <v>71</v>
      </c>
      <c r="V13" s="345" t="s">
        <v>405</v>
      </c>
      <c r="W13" s="345" t="s">
        <v>406</v>
      </c>
      <c r="X13" s="345" t="s">
        <v>474</v>
      </c>
      <c r="Y13" s="345" t="s">
        <v>407</v>
      </c>
      <c r="Z13" s="345" t="s">
        <v>408</v>
      </c>
      <c r="AA13" s="345" t="s">
        <v>475</v>
      </c>
      <c r="AB13" s="345" t="s">
        <v>476</v>
      </c>
      <c r="AC13" s="345" t="s">
        <v>76</v>
      </c>
      <c r="AD13" s="345" t="s">
        <v>77</v>
      </c>
      <c r="AE13" s="345" t="s">
        <v>78</v>
      </c>
      <c r="AF13" s="345" t="s">
        <v>79</v>
      </c>
      <c r="AG13" s="345" t="s">
        <v>477</v>
      </c>
      <c r="AH13" s="345" t="s">
        <v>409</v>
      </c>
      <c r="AI13" s="345" t="s">
        <v>478</v>
      </c>
      <c r="AJ13" s="345" t="s">
        <v>479</v>
      </c>
      <c r="AK13" s="346" t="s">
        <v>480</v>
      </c>
      <c r="AL13" s="105"/>
    </row>
    <row r="14" spans="1:38" x14ac:dyDescent="0.3">
      <c r="B14" s="361"/>
      <c r="C14" s="87"/>
      <c r="D14" s="88"/>
      <c r="E14" s="88"/>
      <c r="F14" s="88"/>
      <c r="G14" s="89"/>
      <c r="H14" s="89"/>
      <c r="I14" s="89"/>
      <c r="J14" s="89"/>
      <c r="K14" s="89"/>
      <c r="L14" s="86"/>
      <c r="M14" s="86"/>
      <c r="N14" s="89"/>
      <c r="O14" s="86"/>
      <c r="P14" s="86"/>
      <c r="Q14" s="86"/>
      <c r="R14" s="89"/>
      <c r="S14" s="86"/>
      <c r="T14" s="86"/>
      <c r="U14" s="86"/>
      <c r="V14" s="89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86"/>
      <c r="AJ14" s="102"/>
      <c r="AK14" s="358"/>
    </row>
    <row r="15" spans="1:38" x14ac:dyDescent="0.3">
      <c r="B15" s="361"/>
      <c r="C15" s="87"/>
      <c r="D15" s="88"/>
      <c r="E15" s="88"/>
      <c r="F15" s="88"/>
      <c r="G15" s="89"/>
      <c r="H15" s="89"/>
      <c r="I15" s="89"/>
      <c r="J15" s="89"/>
      <c r="K15" s="89"/>
      <c r="L15" s="86"/>
      <c r="M15" s="86"/>
      <c r="N15" s="89"/>
      <c r="O15" s="86"/>
      <c r="P15" s="86"/>
      <c r="Q15" s="86"/>
      <c r="R15" s="89"/>
      <c r="S15" s="86"/>
      <c r="T15" s="86"/>
      <c r="U15" s="86"/>
      <c r="V15" s="89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86"/>
      <c r="AJ15" s="102"/>
      <c r="AK15" s="358"/>
    </row>
    <row r="16" spans="1:38" x14ac:dyDescent="0.3">
      <c r="B16" s="361"/>
      <c r="C16" s="87"/>
      <c r="D16" s="88"/>
      <c r="E16" s="88"/>
      <c r="F16" s="88"/>
      <c r="G16" s="89"/>
      <c r="H16" s="89"/>
      <c r="I16" s="89"/>
      <c r="J16" s="89"/>
      <c r="K16" s="89"/>
      <c r="L16" s="86"/>
      <c r="M16" s="86"/>
      <c r="N16" s="89"/>
      <c r="O16" s="86"/>
      <c r="P16" s="86"/>
      <c r="Q16" s="86"/>
      <c r="R16" s="89"/>
      <c r="S16" s="86"/>
      <c r="T16" s="86"/>
      <c r="U16" s="86"/>
      <c r="V16" s="89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86"/>
      <c r="AJ16" s="102"/>
      <c r="AK16" s="358"/>
    </row>
    <row r="17" spans="2:37" x14ac:dyDescent="0.3">
      <c r="B17" s="361"/>
      <c r="C17" s="87"/>
      <c r="D17" s="88"/>
      <c r="E17" s="88"/>
      <c r="F17" s="88"/>
      <c r="G17" s="89"/>
      <c r="H17" s="89"/>
      <c r="I17" s="89"/>
      <c r="J17" s="89"/>
      <c r="K17" s="89"/>
      <c r="L17" s="86"/>
      <c r="M17" s="86"/>
      <c r="N17" s="89"/>
      <c r="O17" s="86"/>
      <c r="P17" s="86"/>
      <c r="Q17" s="86"/>
      <c r="R17" s="89"/>
      <c r="S17" s="86"/>
      <c r="T17" s="86"/>
      <c r="U17" s="86"/>
      <c r="V17" s="89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86"/>
      <c r="AJ17" s="102"/>
      <c r="AK17" s="358"/>
    </row>
    <row r="18" spans="2:37" x14ac:dyDescent="0.3">
      <c r="B18" s="361"/>
      <c r="C18" s="87"/>
      <c r="D18" s="88"/>
      <c r="E18" s="88"/>
      <c r="F18" s="88"/>
      <c r="G18" s="89"/>
      <c r="H18" s="89"/>
      <c r="I18" s="89"/>
      <c r="J18" s="89"/>
      <c r="K18" s="89"/>
      <c r="L18" s="86"/>
      <c r="M18" s="86"/>
      <c r="N18" s="89"/>
      <c r="O18" s="86"/>
      <c r="P18" s="86"/>
      <c r="Q18" s="86"/>
      <c r="R18" s="89"/>
      <c r="S18" s="86"/>
      <c r="T18" s="86"/>
      <c r="U18" s="86"/>
      <c r="V18" s="89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86"/>
      <c r="AJ18" s="102"/>
      <c r="AK18" s="358"/>
    </row>
    <row r="19" spans="2:37" x14ac:dyDescent="0.3">
      <c r="B19" s="361"/>
      <c r="C19" s="87"/>
      <c r="D19" s="88"/>
      <c r="E19" s="88"/>
      <c r="F19" s="88"/>
      <c r="G19" s="89"/>
      <c r="H19" s="89"/>
      <c r="I19" s="89"/>
      <c r="J19" s="89"/>
      <c r="K19" s="89"/>
      <c r="L19" s="86"/>
      <c r="M19" s="86"/>
      <c r="N19" s="89"/>
      <c r="O19" s="86"/>
      <c r="P19" s="86"/>
      <c r="Q19" s="86"/>
      <c r="R19" s="89"/>
      <c r="S19" s="86"/>
      <c r="T19" s="86"/>
      <c r="U19" s="86"/>
      <c r="V19" s="89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86"/>
      <c r="AJ19" s="102"/>
      <c r="AK19" s="358"/>
    </row>
    <row r="20" spans="2:37" x14ac:dyDescent="0.3">
      <c r="B20" s="361"/>
      <c r="C20" s="87"/>
      <c r="D20" s="88"/>
      <c r="E20" s="88"/>
      <c r="F20" s="88"/>
      <c r="G20" s="89"/>
      <c r="H20" s="89"/>
      <c r="I20" s="89"/>
      <c r="J20" s="89"/>
      <c r="K20" s="89"/>
      <c r="L20" s="86"/>
      <c r="M20" s="86"/>
      <c r="N20" s="89"/>
      <c r="O20" s="86"/>
      <c r="P20" s="86"/>
      <c r="Q20" s="86"/>
      <c r="R20" s="89"/>
      <c r="S20" s="86"/>
      <c r="T20" s="86"/>
      <c r="U20" s="86"/>
      <c r="V20" s="89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86"/>
      <c r="AJ20" s="102"/>
      <c r="AK20" s="358"/>
    </row>
    <row r="21" spans="2:37" x14ac:dyDescent="0.3">
      <c r="B21" s="361"/>
      <c r="C21" s="87"/>
      <c r="D21" s="88"/>
      <c r="E21" s="88"/>
      <c r="F21" s="88"/>
      <c r="G21" s="89"/>
      <c r="H21" s="89"/>
      <c r="I21" s="89"/>
      <c r="J21" s="89"/>
      <c r="K21" s="89"/>
      <c r="L21" s="86"/>
      <c r="M21" s="86"/>
      <c r="N21" s="89"/>
      <c r="O21" s="86"/>
      <c r="P21" s="86"/>
      <c r="Q21" s="86"/>
      <c r="R21" s="89"/>
      <c r="S21" s="86"/>
      <c r="T21" s="86"/>
      <c r="U21" s="86"/>
      <c r="V21" s="89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86"/>
      <c r="AJ21" s="102"/>
      <c r="AK21" s="358"/>
    </row>
    <row r="22" spans="2:37" x14ac:dyDescent="0.3">
      <c r="B22" s="361"/>
      <c r="C22" s="87"/>
      <c r="D22" s="88"/>
      <c r="E22" s="88"/>
      <c r="F22" s="88"/>
      <c r="G22" s="89"/>
      <c r="H22" s="89"/>
      <c r="I22" s="89"/>
      <c r="J22" s="89"/>
      <c r="K22" s="89"/>
      <c r="L22" s="86"/>
      <c r="M22" s="86"/>
      <c r="N22" s="89"/>
      <c r="O22" s="86"/>
      <c r="P22" s="86"/>
      <c r="Q22" s="86"/>
      <c r="R22" s="89"/>
      <c r="S22" s="86"/>
      <c r="T22" s="86"/>
      <c r="U22" s="86"/>
      <c r="V22" s="89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86"/>
      <c r="AJ22" s="102"/>
      <c r="AK22" s="358"/>
    </row>
    <row r="23" spans="2:37" x14ac:dyDescent="0.3">
      <c r="B23" s="361"/>
      <c r="C23" s="87"/>
      <c r="D23" s="88"/>
      <c r="E23" s="88"/>
      <c r="F23" s="88"/>
      <c r="G23" s="89"/>
      <c r="H23" s="89"/>
      <c r="I23" s="89"/>
      <c r="J23" s="89"/>
      <c r="K23" s="89"/>
      <c r="L23" s="86"/>
      <c r="M23" s="86"/>
      <c r="N23" s="89"/>
      <c r="O23" s="86"/>
      <c r="P23" s="86"/>
      <c r="Q23" s="86"/>
      <c r="R23" s="89"/>
      <c r="S23" s="86"/>
      <c r="T23" s="86"/>
      <c r="U23" s="86"/>
      <c r="V23" s="89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86"/>
      <c r="AJ23" s="102"/>
      <c r="AK23" s="358"/>
    </row>
    <row r="24" spans="2:37" x14ac:dyDescent="0.3">
      <c r="B24" s="361"/>
      <c r="C24" s="86"/>
      <c r="D24" s="88"/>
      <c r="E24" s="88"/>
      <c r="F24" s="88"/>
      <c r="G24" s="89"/>
      <c r="H24" s="89"/>
      <c r="I24" s="89"/>
      <c r="J24" s="89"/>
      <c r="K24" s="89"/>
      <c r="L24" s="86"/>
      <c r="M24" s="86"/>
      <c r="N24" s="89"/>
      <c r="O24" s="86"/>
      <c r="P24" s="86"/>
      <c r="Q24" s="86"/>
      <c r="R24" s="89"/>
      <c r="S24" s="86"/>
      <c r="T24" s="86"/>
      <c r="U24" s="86"/>
      <c r="V24" s="89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86"/>
      <c r="AJ24" s="102"/>
      <c r="AK24" s="358"/>
    </row>
    <row r="25" spans="2:37" x14ac:dyDescent="0.3">
      <c r="B25" s="361"/>
      <c r="C25" s="87"/>
      <c r="D25" s="88"/>
      <c r="E25" s="88"/>
      <c r="F25" s="88"/>
      <c r="G25" s="89"/>
      <c r="H25" s="89"/>
      <c r="I25" s="89"/>
      <c r="J25" s="89"/>
      <c r="K25" s="89"/>
      <c r="L25" s="86"/>
      <c r="M25" s="86"/>
      <c r="N25" s="89"/>
      <c r="O25" s="86"/>
      <c r="P25" s="86"/>
      <c r="Q25" s="86"/>
      <c r="R25" s="89"/>
      <c r="S25" s="86"/>
      <c r="T25" s="86"/>
      <c r="U25" s="86"/>
      <c r="V25" s="89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86"/>
      <c r="AJ25" s="102"/>
      <c r="AK25" s="358"/>
    </row>
    <row r="26" spans="2:37" x14ac:dyDescent="0.3">
      <c r="B26" s="361"/>
      <c r="C26" s="87"/>
      <c r="D26" s="88"/>
      <c r="E26" s="88"/>
      <c r="F26" s="88"/>
      <c r="G26" s="89"/>
      <c r="H26" s="89"/>
      <c r="I26" s="89"/>
      <c r="J26" s="89"/>
      <c r="K26" s="89"/>
      <c r="L26" s="86"/>
      <c r="M26" s="86"/>
      <c r="N26" s="89"/>
      <c r="O26" s="86"/>
      <c r="P26" s="86"/>
      <c r="Q26" s="86"/>
      <c r="R26" s="89"/>
      <c r="S26" s="86"/>
      <c r="T26" s="86"/>
      <c r="U26" s="86"/>
      <c r="V26" s="89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86"/>
      <c r="AJ26" s="102"/>
      <c r="AK26" s="358"/>
    </row>
    <row r="27" spans="2:37" x14ac:dyDescent="0.3">
      <c r="B27" s="361"/>
      <c r="C27" s="87"/>
      <c r="D27" s="88"/>
      <c r="E27" s="88"/>
      <c r="F27" s="88"/>
      <c r="G27" s="89"/>
      <c r="H27" s="89"/>
      <c r="I27" s="89"/>
      <c r="J27" s="89"/>
      <c r="K27" s="89"/>
      <c r="L27" s="86"/>
      <c r="M27" s="86"/>
      <c r="N27" s="89"/>
      <c r="O27" s="86"/>
      <c r="P27" s="86"/>
      <c r="Q27" s="86"/>
      <c r="R27" s="89"/>
      <c r="S27" s="86"/>
      <c r="T27" s="86"/>
      <c r="U27" s="86"/>
      <c r="V27" s="89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86"/>
      <c r="AJ27" s="102"/>
      <c r="AK27" s="358"/>
    </row>
    <row r="28" spans="2:37" x14ac:dyDescent="0.3">
      <c r="B28" s="361"/>
      <c r="C28" s="87"/>
      <c r="D28" s="88"/>
      <c r="E28" s="88"/>
      <c r="F28" s="88"/>
      <c r="G28" s="89"/>
      <c r="H28" s="89"/>
      <c r="I28" s="89"/>
      <c r="J28" s="89"/>
      <c r="K28" s="89"/>
      <c r="L28" s="86"/>
      <c r="M28" s="86"/>
      <c r="N28" s="89"/>
      <c r="O28" s="86"/>
      <c r="P28" s="86"/>
      <c r="Q28" s="86"/>
      <c r="R28" s="89"/>
      <c r="S28" s="86"/>
      <c r="T28" s="86"/>
      <c r="U28" s="86"/>
      <c r="V28" s="89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86"/>
      <c r="AJ28" s="102"/>
      <c r="AK28" s="358"/>
    </row>
    <row r="29" spans="2:37" x14ac:dyDescent="0.3">
      <c r="B29" s="361"/>
      <c r="C29" s="87"/>
      <c r="D29" s="88"/>
      <c r="E29" s="88"/>
      <c r="F29" s="88"/>
      <c r="G29" s="89"/>
      <c r="H29" s="89"/>
      <c r="I29" s="89"/>
      <c r="J29" s="89"/>
      <c r="K29" s="89"/>
      <c r="L29" s="86"/>
      <c r="M29" s="86"/>
      <c r="N29" s="89"/>
      <c r="O29" s="86"/>
      <c r="P29" s="86"/>
      <c r="Q29" s="86"/>
      <c r="R29" s="89"/>
      <c r="S29" s="86"/>
      <c r="T29" s="86"/>
      <c r="U29" s="86"/>
      <c r="V29" s="89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86"/>
      <c r="AJ29" s="102"/>
      <c r="AK29" s="358"/>
    </row>
    <row r="30" spans="2:37" x14ac:dyDescent="0.3">
      <c r="B30" s="361"/>
      <c r="C30" s="87"/>
      <c r="D30" s="88"/>
      <c r="E30" s="88"/>
      <c r="F30" s="88"/>
      <c r="G30" s="89"/>
      <c r="H30" s="89"/>
      <c r="I30" s="89"/>
      <c r="J30" s="89"/>
      <c r="K30" s="89"/>
      <c r="L30" s="86"/>
      <c r="M30" s="86"/>
      <c r="N30" s="89"/>
      <c r="O30" s="86"/>
      <c r="P30" s="86"/>
      <c r="Q30" s="86"/>
      <c r="R30" s="89"/>
      <c r="S30" s="86"/>
      <c r="T30" s="86"/>
      <c r="U30" s="86"/>
      <c r="V30" s="89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86"/>
      <c r="AJ30" s="102"/>
      <c r="AK30" s="358"/>
    </row>
    <row r="31" spans="2:37" x14ac:dyDescent="0.3">
      <c r="B31" s="361"/>
      <c r="C31" s="87"/>
      <c r="D31" s="88"/>
      <c r="E31" s="88"/>
      <c r="F31" s="88"/>
      <c r="G31" s="89"/>
      <c r="H31" s="89"/>
      <c r="I31" s="89"/>
      <c r="J31" s="89"/>
      <c r="K31" s="89"/>
      <c r="L31" s="86"/>
      <c r="M31" s="86"/>
      <c r="N31" s="89"/>
      <c r="O31" s="86"/>
      <c r="P31" s="86"/>
      <c r="Q31" s="86"/>
      <c r="R31" s="89"/>
      <c r="S31" s="86"/>
      <c r="T31" s="86"/>
      <c r="U31" s="86"/>
      <c r="V31" s="89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86"/>
      <c r="AJ31" s="102"/>
      <c r="AK31" s="358"/>
    </row>
    <row r="32" spans="2:37" x14ac:dyDescent="0.3">
      <c r="B32" s="361"/>
      <c r="C32" s="87"/>
      <c r="D32" s="88"/>
      <c r="E32" s="88"/>
      <c r="F32" s="88"/>
      <c r="G32" s="89"/>
      <c r="H32" s="89"/>
      <c r="I32" s="89"/>
      <c r="J32" s="89"/>
      <c r="K32" s="89"/>
      <c r="L32" s="86"/>
      <c r="M32" s="86"/>
      <c r="N32" s="89"/>
      <c r="O32" s="86"/>
      <c r="P32" s="86"/>
      <c r="Q32" s="86"/>
      <c r="R32" s="89"/>
      <c r="S32" s="86"/>
      <c r="T32" s="86"/>
      <c r="U32" s="86"/>
      <c r="V32" s="89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86"/>
      <c r="AJ32" s="102"/>
      <c r="AK32" s="358"/>
    </row>
    <row r="33" spans="2:37" ht="14.5" thickBot="1" x14ac:dyDescent="0.35">
      <c r="B33" s="362"/>
      <c r="C33" s="158"/>
      <c r="D33" s="159"/>
      <c r="E33" s="159"/>
      <c r="F33" s="159"/>
      <c r="G33" s="160"/>
      <c r="H33" s="160"/>
      <c r="I33" s="160"/>
      <c r="J33" s="160"/>
      <c r="K33" s="160"/>
      <c r="L33" s="164"/>
      <c r="M33" s="164"/>
      <c r="N33" s="160"/>
      <c r="O33" s="164"/>
      <c r="P33" s="164"/>
      <c r="Q33" s="164"/>
      <c r="R33" s="160"/>
      <c r="S33" s="164"/>
      <c r="T33" s="164"/>
      <c r="U33" s="164"/>
      <c r="V33" s="160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164"/>
      <c r="AJ33" s="359"/>
      <c r="AK33" s="360"/>
    </row>
    <row r="34" spans="2:37" x14ac:dyDescent="0.3"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</row>
  </sheetData>
  <sheetProtection algorithmName="SHA-512" hashValue="MRdyyYMj/Fk3qbi+zRqogKfXGY8YRFg8HvrQQ2WSHP68oPHGXbqp+snBPXiXErI8by8zr5fvzn0gmfWLo/ESog==" saltValue="mescFsAOnp++eSYfGsmO+A==" spinCount="100000" sheet="1" insertRows="0"/>
  <dataConsolidate/>
  <mergeCells count="12">
    <mergeCell ref="D2:E2"/>
    <mergeCell ref="F2:G2"/>
    <mergeCell ref="D3:E3"/>
    <mergeCell ref="F3:G3"/>
    <mergeCell ref="D4:E4"/>
    <mergeCell ref="F4:G4"/>
    <mergeCell ref="B6:AK6"/>
    <mergeCell ref="B9:B10"/>
    <mergeCell ref="C9:C10"/>
    <mergeCell ref="D9:D10"/>
    <mergeCell ref="E9:E10"/>
    <mergeCell ref="G9:I9"/>
  </mergeCells>
  <conditionalFormatting sqref="B11:E11">
    <cfRule type="containsBlanks" dxfId="47" priority="2">
      <formula>LEN(TRIM(B11))=0</formula>
    </cfRule>
  </conditionalFormatting>
  <conditionalFormatting sqref="D3:E4">
    <cfRule type="containsText" dxfId="46" priority="1" operator="containsText" text="Error">
      <formula>NOT(ISERROR(SEARCH("Error",D3)))</formula>
    </cfRule>
  </conditionalFormatting>
  <conditionalFormatting sqref="L14:M33">
    <cfRule type="containsBlanks" priority="7" stopIfTrue="1">
      <formula>LEN(TRIM(L14))=0</formula>
    </cfRule>
  </conditionalFormatting>
  <dataValidations xWindow="1068" yWindow="243" count="35">
    <dataValidation type="whole" errorStyle="warning" operator="greaterThanOrEqual" allowBlank="1" showInputMessage="1" showErrorMessage="1" errorTitle="Age too large?" error="Age entered was " promptTitle="Gestational Age" prompt="Enter Gestational Age at birth in DAYS._x000a_Use the calculator above to convert weeks/days into days." sqref="G14:G33" xr:uid="{00000000-0002-0000-0200-000000000000}">
      <formula1>0</formula1>
    </dataValidation>
    <dataValidation type="whole" operator="greaterThanOrEqual" allowBlank="1" showInputMessage="1" showErrorMessage="1" promptTitle="Age at first appointment" prompt="Enter age in days of baby at first appointment with the designated clinician. Note that the day of birth is classed as day 0." sqref="K14:K33" xr:uid="{00000000-0002-0000-0200-000001000000}">
      <formula1>0</formula1>
    </dataValidation>
    <dataValidation type="whole" errorStyle="warning" operator="greaterThanOrEqual" showInputMessage="1" showErrorMessage="1" errorTitle="Value out of Range?" error="If first sample day is greater than nine days, please state the reason (if known) in the Comments box at the end of the row. " promptTitle="Age at first routine sample" prompt="Enter Age in Days at first routine sample. Note that the day of birth is classed as day 0." sqref="H14:H33" xr:uid="{00000000-0002-0000-0200-000002000000}">
      <formula1>0</formula1>
    </dataValidation>
    <dataValidation type="list" showInputMessage="1" showErrorMessage="1" error="_x000a_" promptTitle="Ethnic Code" prompt="Select Ethnic Code from the Drop Down List" sqref="D14:D33" xr:uid="{00000000-0002-0000-0200-000003000000}">
      <formula1>Ethnic_Code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3" xr:uid="{00000000-0002-0000-0200-000005000000}"/>
    <dataValidation type="whole" operator="greaterThanOrEqual" allowBlank="1" showInputMessage="1" showErrorMessage="1" promptTitle="Age at sample received" prompt="Ente Age in days diagnostic plasma sample received._x000a_Note that the day of birth is classed as day 0." sqref="S14:S33" xr:uid="{00000000-0002-0000-0200-000006000000}">
      <formula1>0</formula1>
    </dataValidation>
    <dataValidation type="whole" operator="greaterThanOrEqual" showInputMessage="1" showErrorMessage="1" promptTitle="Age at result reported" prompt="Enter Age in days of baby at accrn result reported. Note that the day of birth is classed as day 0." sqref="P14:P33" xr:uid="{00000000-0002-0000-0200-000007000000}">
      <formula1>0</formula1>
    </dataValidation>
    <dataValidation type="decimal" errorStyle="warning" operator="greaterThanOrEqual" allowBlank="1" showInputMessage="1" showErrorMessage="1" errorTitle="Invalid result?" error="Possible reasons:_x000a_Triplicate mean value must be a numeric value._x000a_If value is less than 0.5, please explain result in the Comments box at the end of this row." promptTitle="Triplicate mean of Screen C8" prompt="Enter the Triplicate Mean value of screen C8 results" sqref="L14:L33" xr:uid="{00000000-0002-0000-0200-00000B000000}">
      <formula1>0</formula1>
    </dataValidation>
    <dataValidation type="decimal" errorStyle="information" operator="greaterThanOrEqual" allowBlank="1" showInputMessage="1" showErrorMessage="1" promptTitle="Triplicate mean of C8:C10" prompt="Enter the mean of triplicate C8:C10 Ratio" sqref="M14:M33" xr:uid="{00000000-0002-0000-0200-00000C000000}">
      <formula1>0</formula1>
    </dataValidation>
    <dataValidation type="whole" operator="greaterThanOrEqual" showInputMessage="1" showErrorMessage="1" promptTitle="Accrn/DNA sample collected" prompt="Enter the Age in days the the diagnostic bloodspot sample was collected._x000a_Note: Day of birth is considered Day 0." sqref="N14:N33" xr:uid="{00000000-0002-0000-0200-00000D000000}">
      <formula1>0</formula1>
    </dataValidation>
    <dataValidation allowBlank="1" showInputMessage="1" showErrorMessage="1" promptTitle="Follow-up results" prompt="Enter any Follow-up DBS C8 and acylcarnitine results here_x000a_(Free text)" sqref="Q14:Q33" xr:uid="{00000000-0002-0000-0200-00000E000000}"/>
    <dataValidation type="whole" operator="greaterThanOrEqual" allowBlank="1" showInputMessage="1" showErrorMessage="1" promptTitle="Age at sample received" prompt="Ente Age in days diagnostic bloodspot (accrn/DNA) sample received._x000a_Note that the day of birth is classed as day 0." sqref="O14:O33" xr:uid="{00000000-0002-0000-0200-00000F000000}">
      <formula1>0</formula1>
    </dataValidation>
    <dataValidation type="whole" operator="greaterThanOrEqual" showInputMessage="1" showErrorMessage="1" promptTitle="Dx plasma sample collected" prompt="Enter the Age in days the diagnostic plasma sample was collected._x000a_Note: Day of birth is considered Day 0." sqref="R14:R33" xr:uid="{00000000-0002-0000-0200-000010000000}">
      <formula1>0</formula1>
    </dataValidation>
    <dataValidation allowBlank="1" showInputMessage="1" showErrorMessage="1" promptTitle="Follow-up results" prompt="Enter any Follow-up plasma C8 and acylcarnitine results here_x000a_(Free text)" sqref="U14:U33" xr:uid="{00000000-0002-0000-0200-000011000000}"/>
    <dataValidation type="whole" operator="greaterThanOrEqual" allowBlank="1" showInputMessage="1" showErrorMessage="1" promptTitle="Age at 1st follow up" prompt="Enter the age in days at first follow-up visit._x000a_Note that the day of birth is classed as day 0._x000a_" sqref="AF14:AF33" xr:uid="{00000000-0002-0000-0200-000012000000}">
      <formula1>0</formula1>
    </dataValidation>
    <dataValidation type="whole" operator="greaterThanOrEqual" showInputMessage="1" showErrorMessage="1" promptTitle="Age at result reported" prompt="Enter Age in days of baby at plasma result reported._x000a_Note that the day of birth is classed as day 0." sqref="T14:T33" xr:uid="{00000000-0002-0000-0200-000013000000}">
      <formula1>0</formula1>
    </dataValidation>
    <dataValidation type="whole" operator="greaterThanOrEqual" showInputMessage="1" showErrorMessage="1" promptTitle="Dx urine sample collected" prompt="Enter the Age in days the diagnostic urine sample was collected._x000a_Note: Day of birth is considered Day 0." sqref="V14:V33" xr:uid="{00000000-0002-0000-0200-000014000000}">
      <formula1>0</formula1>
    </dataValidation>
    <dataValidation type="whole" operator="greaterThanOrEqual" allowBlank="1" showInputMessage="1" showErrorMessage="1" promptTitle="Age at sample received" prompt="Enter Age in days diagnostic urine sample received._x000a_Note that the day of birth is classed as day 0." sqref="W14:W33" xr:uid="{00000000-0002-0000-0200-000015000000}">
      <formula1>0</formula1>
    </dataValidation>
    <dataValidation type="list" showInputMessage="1" showErrorMessage="1" promptTitle="Yes/No response" prompt="Please select from the drop down list" sqref="AB14:AB33 X14:X33" xr:uid="{00000000-0002-0000-0200-000016000000}">
      <formula1>Yes_No</formula1>
    </dataValidation>
    <dataValidation type="whole" operator="greaterThanOrEqual" showInputMessage="1" showErrorMessage="1" promptTitle="Age at result reported" prompt="Enter Age in days of baby at organic acid result reported._x000a_Note that the day of birth is classed as day 0." sqref="Y14:Y33" xr:uid="{00000000-0002-0000-0200-000017000000}">
      <formula1>0</formula1>
    </dataValidation>
    <dataValidation type="list" showInputMessage="1" showErrorMessage="1" promptTitle="MCADD Outcome" prompt="Select the MCADD outcome from the drop down list." sqref="AG14:AG33" xr:uid="{00000000-0002-0000-0200-000018000000}">
      <formula1>MCADD_Outcome</formula1>
    </dataValidation>
    <dataValidation allowBlank="1" showInputMessage="1" promptTitle="Comments" prompt="Please enter any further comments relating to this case._x000a_(Free text)" sqref="AJ14:AJ33" xr:uid="{00000000-0002-0000-0200-000019000000}"/>
    <dataValidation type="whole" operator="greaterThanOrEqual" showInputMessage="1" showErrorMessage="1" promptTitle="Age at EMS result" prompt="Enter Age in days of baby at EMS result reported._x000a_Note that the day of birth is classed as day 0." sqref="AC14:AC33" xr:uid="{00000000-0002-0000-0200-00001C000000}">
      <formula1>0</formula1>
    </dataValidation>
    <dataValidation type="list" showInputMessage="1" showErrorMessage="1" promptTitle="G985 Mutation Analysis" prompt="Enter the result of the G985 mutation analysis using the drop down list." sqref="AA14:AA33" xr:uid="{00000000-0002-0000-0200-00001D000000}">
      <formula1>G985_Analysis</formula1>
    </dataValidation>
    <dataValidation allowBlank="1" showInputMessage="1" showErrorMessage="1" promptTitle="Follow-up results" prompt="Enter the Quantative urinary hexanoylglycine result if measured._x000a_(Free text)" sqref="Z14:Z33" xr:uid="{00000000-0002-0000-0200-00001E000000}"/>
    <dataValidation allowBlank="1" showInputMessage="1" promptTitle="Allelle 2" prompt="Enter Allele 2 information._x000a_(Free text)" sqref="AE14:AE33" xr:uid="{00000000-0002-0000-0200-00001F000000}"/>
    <dataValidation allowBlank="1" showInputMessage="1" promptTitle="Allelle 1" prompt="Enter Allele 1 information._x000a_(Free text)" sqref="AD14:AD33" xr:uid="{00000000-0002-0000-0200-000020000000}"/>
    <dataValidation type="whole" operator="greaterThanOrEqual" showInputMessage="1" showErrorMessage="1" promptTitle="Age at routine sample receipt" prompt="Enter Age in Days of baby at receipt of routine sample in Laboratory. Note that the day of birth is classed as day 0." sqref="I14:I33" xr:uid="{00000000-0002-0000-0200-000022000000}">
      <formula1>0</formula1>
    </dataValidation>
    <dataValidation type="whole" operator="greaterThanOrEqual" allowBlank="1" showInputMessage="1" showErrorMessage="1" promptTitle="Age at initial clinical referral" prompt="Enter age in days of baby at time of initial clinical referral. Note that the day of birth is classed as day 0." sqref="J14:J33" xr:uid="{00000000-0002-0000-0200-000023000000}">
      <formula1>0</formula1>
    </dataValidation>
    <dataValidation showInputMessage="1" errorTitle="Invalid entry" error="Please select from the drop down list." promptTitle="Other disorder" prompt="Please state other disorder if MCADD outcome is 'Other disorder'. (Free text)" sqref="AH14:AH33" xr:uid="{75BE6F4D-DFE2-447D-ACBA-F9A803EFFEE4}"/>
    <dataValidation type="whole" operator="greaterThanOrEqual" allowBlank="1" showInputMessage="1" showErrorMessage="1" sqref="B11:E11" xr:uid="{D418FF67-65F5-4A37-B29D-BF4564888BAC}">
      <formula1>0</formula1>
    </dataValidation>
    <dataValidation allowBlank="1" showInputMessage="1" showErrorMessage="1" promptTitle="Reported as a serious incident?" prompt="Was this case reported as a serious incident? (Free text)" sqref="AK14:AK33" xr:uid="{A33C6F8E-9B5B-4DD0-AAE3-367BC0F85E89}"/>
    <dataValidation operator="greaterThanOrEqual" allowBlank="1" showInputMessage="1" showErrorMessage="1" sqref="D3:E4" xr:uid="{FDCE05D7-5740-46FF-BF83-186C0FA72CD8}"/>
    <dataValidation allowBlank="1" sqref="F3:G4" xr:uid="{7B89BCE6-4BF0-4639-B367-8DEC1FA19BC9}"/>
    <dataValidation allowBlank="1" showInputMessage="1" promptTitle="Case ID" prompt="Previously baby number. Please give reference that can be easily identified in the laboratory if queries are received in the future." sqref="B14:B33" xr:uid="{CAA21259-C23E-4AA9-8653-2F3399F2B88A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068" yWindow="243" count="4">
        <x14:dataValidation type="list" allowBlank="1" showInputMessage="1" showErrorMessage="1" promptTitle="Clinical Dx before screening" prompt="Select from list and, if required, add further details in comments." xr:uid="{00000000-0002-0000-0200-000021000000}">
          <x14:formula1>
            <xm:f>Lookup_Values!$AD$2:$AD$4</xm:f>
          </x14:formula1>
          <xm:sqref>AI14:AI33</xm:sqref>
        </x14:dataValidation>
        <x14:dataValidation type="list" allowBlank="1" showInputMessage="1" showErrorMessage="1" promptTitle="Gender" prompt="Select gender from drop down list" xr:uid="{00000000-0002-0000-0200-000004000000}">
          <x14:formula1>
            <xm:f>Lookup_Values!$F$2:$F$4</xm:f>
          </x14:formula1>
          <xm:sqref>C14:C33</xm:sqref>
        </x14:dataValidation>
        <x14:dataValidation type="list" showInputMessage="1" showErrorMessage="1" promptTitle="Fiscal year of birth" prompt="Select the fiscal year of birth from the drop down list. The fiscal year runs from April 1st to 31st March. " xr:uid="{00000000-0002-0000-0200-00001A000000}">
          <x14:formula1>
            <xm:f>Lookup_Values!$D$2:$D$4</xm:f>
          </x14:formula1>
          <xm:sqref>E14:E33</xm:sqref>
        </x14:dataValidation>
        <x14:dataValidation type="list" showInputMessage="1" showErrorMessage="1" promptTitle="Calendar year of birth" prompt="Select the calendar year of birth from the drop down list. The calendar year runs from January 1st to 31st December. " xr:uid="{00000000-0002-0000-0200-000024000000}">
          <x14:formula1>
            <xm:f>Lookup_Values!$E$2:$E$4</xm:f>
          </x14:formula1>
          <xm:sqref>F14:F33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5EB8"/>
    <outlinePr summaryBelow="0" summaryRight="0"/>
  </sheetPr>
  <dimension ref="A1:AI34"/>
  <sheetViews>
    <sheetView showGridLines="0" zoomScale="99" zoomScaleNormal="80" workbookViewId="0">
      <selection activeCell="F2" sqref="F2:G2"/>
    </sheetView>
  </sheetViews>
  <sheetFormatPr defaultColWidth="19" defaultRowHeight="14" zeroHeight="1" x14ac:dyDescent="0.3"/>
  <cols>
    <col min="1" max="1" width="4.7265625" style="108" customWidth="1"/>
    <col min="2" max="29" width="19" style="108"/>
    <col min="30" max="30" width="21.453125" style="108" customWidth="1"/>
    <col min="31" max="31" width="19" style="108"/>
    <col min="32" max="32" width="19" style="106"/>
    <col min="33" max="33" width="26.81640625" style="106" customWidth="1"/>
    <col min="34" max="34" width="22.453125" style="77" customWidth="1"/>
    <col min="35" max="16384" width="19" style="108"/>
  </cols>
  <sheetData>
    <row r="1" spans="1:35" s="73" customFormat="1" ht="15" customHeight="1" thickBot="1" x14ac:dyDescent="0.35">
      <c r="A1" s="72"/>
      <c r="B1" s="72"/>
      <c r="C1" s="72"/>
      <c r="D1" s="72"/>
      <c r="E1" s="72"/>
      <c r="F1" s="72"/>
      <c r="G1" s="72"/>
    </row>
    <row r="2" spans="1:35" s="73" customFormat="1" ht="15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35" s="73" customFormat="1" ht="30" customHeight="1" x14ac:dyDescent="0.3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35" s="73" customFormat="1" ht="37" customHeight="1" thickBot="1" x14ac:dyDescent="0.35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35" s="73" customFormat="1" x14ac:dyDescent="0.3">
      <c r="A5" s="74"/>
      <c r="B5" s="74"/>
      <c r="C5" s="74"/>
      <c r="D5" s="74"/>
      <c r="E5" s="74"/>
      <c r="F5" s="74"/>
      <c r="G5" s="74"/>
    </row>
    <row r="6" spans="1:35" s="73" customFormat="1" ht="21" customHeight="1" x14ac:dyDescent="0.3">
      <c r="A6" s="72"/>
      <c r="B6" s="459" t="s">
        <v>410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</row>
    <row r="7" spans="1:35" s="73" customFormat="1" x14ac:dyDescent="0.3">
      <c r="B7" s="100" t="s">
        <v>275</v>
      </c>
      <c r="C7" s="71"/>
      <c r="D7" s="71"/>
      <c r="E7" s="71"/>
    </row>
    <row r="8" spans="1:35" s="73" customFormat="1" ht="14.5" thickBot="1" x14ac:dyDescent="0.35">
      <c r="B8" s="100"/>
      <c r="C8" s="71"/>
      <c r="D8" s="71"/>
      <c r="E8" s="71"/>
    </row>
    <row r="9" spans="1:35" s="77" customFormat="1" ht="51" customHeight="1" x14ac:dyDescent="0.3">
      <c r="B9" s="457" t="s">
        <v>411</v>
      </c>
      <c r="C9" s="455" t="s">
        <v>412</v>
      </c>
      <c r="D9" s="455" t="s">
        <v>413</v>
      </c>
      <c r="E9" s="453" t="s">
        <v>414</v>
      </c>
      <c r="G9" s="450" t="s">
        <v>383</v>
      </c>
      <c r="H9" s="451"/>
      <c r="I9" s="452"/>
      <c r="K9" s="78"/>
      <c r="V9" s="82"/>
    </row>
    <row r="10" spans="1:35" s="79" customFormat="1" ht="76.5" customHeight="1" x14ac:dyDescent="0.35">
      <c r="B10" s="458"/>
      <c r="C10" s="456"/>
      <c r="D10" s="456"/>
      <c r="E10" s="454"/>
      <c r="G10" s="320" t="s">
        <v>50</v>
      </c>
      <c r="H10" s="40" t="s">
        <v>51</v>
      </c>
      <c r="I10" s="321" t="s">
        <v>52</v>
      </c>
      <c r="K10" s="80"/>
      <c r="Q10" s="83"/>
    </row>
    <row r="11" spans="1:35" s="77" customFormat="1" ht="32.25" customHeight="1" thickBot="1" x14ac:dyDescent="0.35">
      <c r="B11" s="354"/>
      <c r="C11" s="355"/>
      <c r="D11" s="355"/>
      <c r="E11" s="356"/>
      <c r="G11" s="283"/>
      <c r="H11" s="284"/>
      <c r="I11" s="5">
        <f>G11*7+H11</f>
        <v>0</v>
      </c>
      <c r="K11" s="78"/>
      <c r="Q11" s="82"/>
    </row>
    <row r="12" spans="1:35" s="77" customFormat="1" ht="14.5" thickBot="1" x14ac:dyDescent="0.35">
      <c r="B12" s="78"/>
      <c r="C12" s="78"/>
      <c r="D12" s="78"/>
      <c r="E12" s="78"/>
      <c r="F12" s="75"/>
      <c r="G12" s="75"/>
      <c r="H12" s="76"/>
      <c r="K12" s="78"/>
      <c r="Q12" s="82"/>
    </row>
    <row r="13" spans="1:35" s="107" customFormat="1" ht="128.25" customHeight="1" x14ac:dyDescent="0.35">
      <c r="B13" s="342" t="s">
        <v>43</v>
      </c>
      <c r="C13" s="343" t="s">
        <v>44</v>
      </c>
      <c r="D13" s="343" t="s">
        <v>56</v>
      </c>
      <c r="E13" s="343" t="s">
        <v>92</v>
      </c>
      <c r="F13" s="343" t="s">
        <v>469</v>
      </c>
      <c r="G13" s="343" t="s">
        <v>387</v>
      </c>
      <c r="H13" s="345" t="s">
        <v>101</v>
      </c>
      <c r="I13" s="345" t="s">
        <v>293</v>
      </c>
      <c r="J13" s="345" t="s">
        <v>115</v>
      </c>
      <c r="K13" s="345" t="s">
        <v>55</v>
      </c>
      <c r="L13" s="345" t="s">
        <v>302</v>
      </c>
      <c r="M13" s="345" t="s">
        <v>399</v>
      </c>
      <c r="N13" s="345" t="s">
        <v>400</v>
      </c>
      <c r="O13" s="345" t="s">
        <v>401</v>
      </c>
      <c r="P13" s="345" t="s">
        <v>117</v>
      </c>
      <c r="Q13" s="345" t="s">
        <v>402</v>
      </c>
      <c r="R13" s="345" t="s">
        <v>403</v>
      </c>
      <c r="S13" s="345" t="s">
        <v>404</v>
      </c>
      <c r="T13" s="345" t="s">
        <v>118</v>
      </c>
      <c r="U13" s="345" t="s">
        <v>405</v>
      </c>
      <c r="V13" s="345" t="s">
        <v>406</v>
      </c>
      <c r="W13" s="345" t="s">
        <v>481</v>
      </c>
      <c r="X13" s="345" t="s">
        <v>407</v>
      </c>
      <c r="Y13" s="345" t="s">
        <v>482</v>
      </c>
      <c r="Z13" s="345" t="s">
        <v>483</v>
      </c>
      <c r="AA13" s="345" t="s">
        <v>418</v>
      </c>
      <c r="AB13" s="345" t="s">
        <v>79</v>
      </c>
      <c r="AC13" s="345" t="s">
        <v>484</v>
      </c>
      <c r="AD13" s="345" t="s">
        <v>419</v>
      </c>
      <c r="AE13" s="345" t="s">
        <v>420</v>
      </c>
      <c r="AF13" s="345" t="s">
        <v>478</v>
      </c>
      <c r="AG13" s="345" t="s">
        <v>485</v>
      </c>
      <c r="AH13" s="357" t="s">
        <v>480</v>
      </c>
      <c r="AI13" s="101"/>
    </row>
    <row r="14" spans="1:35" x14ac:dyDescent="0.3">
      <c r="B14" s="361"/>
      <c r="C14" s="91"/>
      <c r="D14" s="88"/>
      <c r="E14" s="88"/>
      <c r="F14" s="88"/>
      <c r="G14" s="93"/>
      <c r="H14" s="93"/>
      <c r="I14" s="93"/>
      <c r="J14" s="93"/>
      <c r="K14" s="93"/>
      <c r="L14" s="92"/>
      <c r="M14" s="92"/>
      <c r="N14" s="92"/>
      <c r="O14" s="92"/>
      <c r="P14" s="92"/>
      <c r="Q14" s="93"/>
      <c r="R14" s="92"/>
      <c r="S14" s="92"/>
      <c r="T14" s="92"/>
      <c r="U14" s="93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358"/>
      <c r="AI14" s="106"/>
    </row>
    <row r="15" spans="1:35" x14ac:dyDescent="0.3">
      <c r="B15" s="361"/>
      <c r="C15" s="91"/>
      <c r="D15" s="88"/>
      <c r="E15" s="88"/>
      <c r="F15" s="88"/>
      <c r="G15" s="93"/>
      <c r="H15" s="93"/>
      <c r="I15" s="93"/>
      <c r="J15" s="93"/>
      <c r="K15" s="93"/>
      <c r="L15" s="92"/>
      <c r="M15" s="92"/>
      <c r="N15" s="92"/>
      <c r="O15" s="92"/>
      <c r="P15" s="92"/>
      <c r="Q15" s="93"/>
      <c r="R15" s="92"/>
      <c r="S15" s="92"/>
      <c r="T15" s="92"/>
      <c r="U15" s="93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358"/>
      <c r="AI15" s="106"/>
    </row>
    <row r="16" spans="1:35" x14ac:dyDescent="0.3">
      <c r="B16" s="361"/>
      <c r="C16" s="91"/>
      <c r="D16" s="88"/>
      <c r="E16" s="88"/>
      <c r="F16" s="88"/>
      <c r="G16" s="93"/>
      <c r="H16" s="93"/>
      <c r="I16" s="93"/>
      <c r="J16" s="93"/>
      <c r="K16" s="93"/>
      <c r="L16" s="92"/>
      <c r="M16" s="92"/>
      <c r="N16" s="92"/>
      <c r="O16" s="92"/>
      <c r="P16" s="92"/>
      <c r="Q16" s="93"/>
      <c r="R16" s="92"/>
      <c r="S16" s="92"/>
      <c r="T16" s="92"/>
      <c r="U16" s="93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358"/>
      <c r="AI16" s="106"/>
    </row>
    <row r="17" spans="2:35" x14ac:dyDescent="0.3">
      <c r="B17" s="361"/>
      <c r="C17" s="91"/>
      <c r="D17" s="88"/>
      <c r="E17" s="88"/>
      <c r="F17" s="88"/>
      <c r="G17" s="93"/>
      <c r="H17" s="93"/>
      <c r="I17" s="93"/>
      <c r="J17" s="93"/>
      <c r="K17" s="93"/>
      <c r="L17" s="92"/>
      <c r="M17" s="92"/>
      <c r="N17" s="92"/>
      <c r="O17" s="92"/>
      <c r="P17" s="92"/>
      <c r="Q17" s="93"/>
      <c r="R17" s="92"/>
      <c r="S17" s="92"/>
      <c r="T17" s="92"/>
      <c r="U17" s="93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358"/>
      <c r="AI17" s="106"/>
    </row>
    <row r="18" spans="2:35" x14ac:dyDescent="0.3">
      <c r="B18" s="361"/>
      <c r="C18" s="91"/>
      <c r="D18" s="88"/>
      <c r="E18" s="88"/>
      <c r="F18" s="88"/>
      <c r="G18" s="93"/>
      <c r="H18" s="93"/>
      <c r="I18" s="93"/>
      <c r="J18" s="93"/>
      <c r="K18" s="93"/>
      <c r="L18" s="92"/>
      <c r="M18" s="92"/>
      <c r="N18" s="92"/>
      <c r="O18" s="92"/>
      <c r="P18" s="92"/>
      <c r="Q18" s="93"/>
      <c r="R18" s="92"/>
      <c r="S18" s="92"/>
      <c r="T18" s="92"/>
      <c r="U18" s="93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358"/>
      <c r="AI18" s="106"/>
    </row>
    <row r="19" spans="2:35" x14ac:dyDescent="0.3">
      <c r="B19" s="361"/>
      <c r="C19" s="91"/>
      <c r="D19" s="88"/>
      <c r="E19" s="88"/>
      <c r="F19" s="88"/>
      <c r="G19" s="93"/>
      <c r="H19" s="93"/>
      <c r="I19" s="93"/>
      <c r="J19" s="93"/>
      <c r="K19" s="93"/>
      <c r="L19" s="92"/>
      <c r="M19" s="92"/>
      <c r="N19" s="92"/>
      <c r="O19" s="92"/>
      <c r="P19" s="92"/>
      <c r="Q19" s="93"/>
      <c r="R19" s="92"/>
      <c r="S19" s="92"/>
      <c r="T19" s="92"/>
      <c r="U19" s="93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358"/>
      <c r="AI19" s="106"/>
    </row>
    <row r="20" spans="2:35" x14ac:dyDescent="0.3">
      <c r="B20" s="361"/>
      <c r="C20" s="91"/>
      <c r="D20" s="88"/>
      <c r="E20" s="88"/>
      <c r="F20" s="88"/>
      <c r="G20" s="93"/>
      <c r="H20" s="93"/>
      <c r="I20" s="93"/>
      <c r="J20" s="93"/>
      <c r="K20" s="93"/>
      <c r="L20" s="92"/>
      <c r="M20" s="92"/>
      <c r="N20" s="92"/>
      <c r="O20" s="92"/>
      <c r="P20" s="92"/>
      <c r="Q20" s="93"/>
      <c r="R20" s="92"/>
      <c r="S20" s="92"/>
      <c r="T20" s="92"/>
      <c r="U20" s="93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358"/>
      <c r="AI20" s="106"/>
    </row>
    <row r="21" spans="2:35" x14ac:dyDescent="0.3">
      <c r="B21" s="361"/>
      <c r="C21" s="91"/>
      <c r="D21" s="88"/>
      <c r="E21" s="88"/>
      <c r="F21" s="88"/>
      <c r="G21" s="93"/>
      <c r="H21" s="93"/>
      <c r="I21" s="93"/>
      <c r="J21" s="93"/>
      <c r="K21" s="93"/>
      <c r="L21" s="92"/>
      <c r="M21" s="92"/>
      <c r="N21" s="92"/>
      <c r="O21" s="92"/>
      <c r="P21" s="92"/>
      <c r="Q21" s="93"/>
      <c r="R21" s="92"/>
      <c r="S21" s="92"/>
      <c r="T21" s="92"/>
      <c r="U21" s="93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358"/>
      <c r="AI21" s="106"/>
    </row>
    <row r="22" spans="2:35" x14ac:dyDescent="0.3">
      <c r="B22" s="361"/>
      <c r="C22" s="91"/>
      <c r="D22" s="88"/>
      <c r="E22" s="88"/>
      <c r="F22" s="88"/>
      <c r="G22" s="93"/>
      <c r="H22" s="93"/>
      <c r="I22" s="93"/>
      <c r="J22" s="93"/>
      <c r="K22" s="93"/>
      <c r="L22" s="92"/>
      <c r="M22" s="92"/>
      <c r="N22" s="92"/>
      <c r="O22" s="92"/>
      <c r="P22" s="92"/>
      <c r="Q22" s="93"/>
      <c r="R22" s="92"/>
      <c r="S22" s="92"/>
      <c r="T22" s="92"/>
      <c r="U22" s="93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358"/>
      <c r="AI22" s="106"/>
    </row>
    <row r="23" spans="2:35" x14ac:dyDescent="0.3">
      <c r="B23" s="361"/>
      <c r="C23" s="91"/>
      <c r="D23" s="88"/>
      <c r="E23" s="88"/>
      <c r="F23" s="88"/>
      <c r="G23" s="93"/>
      <c r="H23" s="93"/>
      <c r="I23" s="93"/>
      <c r="J23" s="93"/>
      <c r="K23" s="93"/>
      <c r="L23" s="92"/>
      <c r="M23" s="92"/>
      <c r="N23" s="92"/>
      <c r="O23" s="92"/>
      <c r="P23" s="92"/>
      <c r="Q23" s="93"/>
      <c r="R23" s="92"/>
      <c r="S23" s="92"/>
      <c r="T23" s="92"/>
      <c r="U23" s="93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358"/>
      <c r="AI23" s="106"/>
    </row>
    <row r="24" spans="2:35" x14ac:dyDescent="0.3">
      <c r="B24" s="361"/>
      <c r="C24" s="92"/>
      <c r="D24" s="88"/>
      <c r="E24" s="88"/>
      <c r="F24" s="88"/>
      <c r="G24" s="93"/>
      <c r="H24" s="93"/>
      <c r="I24" s="93"/>
      <c r="J24" s="93"/>
      <c r="K24" s="93"/>
      <c r="L24" s="92"/>
      <c r="M24" s="92"/>
      <c r="N24" s="92"/>
      <c r="O24" s="92"/>
      <c r="P24" s="92"/>
      <c r="Q24" s="93"/>
      <c r="R24" s="92"/>
      <c r="S24" s="92"/>
      <c r="T24" s="92"/>
      <c r="U24" s="93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358"/>
      <c r="AI24" s="106"/>
    </row>
    <row r="25" spans="2:35" x14ac:dyDescent="0.3">
      <c r="B25" s="361"/>
      <c r="C25" s="91"/>
      <c r="D25" s="88"/>
      <c r="E25" s="88"/>
      <c r="F25" s="88"/>
      <c r="G25" s="93"/>
      <c r="H25" s="93"/>
      <c r="I25" s="93"/>
      <c r="J25" s="93"/>
      <c r="K25" s="93"/>
      <c r="L25" s="92"/>
      <c r="M25" s="92"/>
      <c r="N25" s="92"/>
      <c r="O25" s="92"/>
      <c r="P25" s="92"/>
      <c r="Q25" s="93"/>
      <c r="R25" s="92"/>
      <c r="S25" s="92"/>
      <c r="T25" s="92"/>
      <c r="U25" s="93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358"/>
      <c r="AI25" s="106"/>
    </row>
    <row r="26" spans="2:35" x14ac:dyDescent="0.3">
      <c r="B26" s="361"/>
      <c r="C26" s="91"/>
      <c r="D26" s="88"/>
      <c r="E26" s="88"/>
      <c r="F26" s="88"/>
      <c r="G26" s="93"/>
      <c r="H26" s="93"/>
      <c r="I26" s="93"/>
      <c r="J26" s="93"/>
      <c r="K26" s="93"/>
      <c r="L26" s="92"/>
      <c r="M26" s="92"/>
      <c r="N26" s="92"/>
      <c r="O26" s="92"/>
      <c r="P26" s="92"/>
      <c r="Q26" s="93"/>
      <c r="R26" s="92"/>
      <c r="S26" s="92"/>
      <c r="T26" s="92"/>
      <c r="U26" s="93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358"/>
      <c r="AI26" s="106"/>
    </row>
    <row r="27" spans="2:35" x14ac:dyDescent="0.3">
      <c r="B27" s="361"/>
      <c r="C27" s="91"/>
      <c r="D27" s="88"/>
      <c r="E27" s="88"/>
      <c r="F27" s="88"/>
      <c r="G27" s="93"/>
      <c r="H27" s="93"/>
      <c r="I27" s="93"/>
      <c r="J27" s="93"/>
      <c r="K27" s="93"/>
      <c r="L27" s="92"/>
      <c r="M27" s="92"/>
      <c r="N27" s="92"/>
      <c r="O27" s="92"/>
      <c r="P27" s="92"/>
      <c r="Q27" s="93"/>
      <c r="R27" s="92"/>
      <c r="S27" s="92"/>
      <c r="T27" s="92"/>
      <c r="U27" s="93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358"/>
      <c r="AI27" s="106"/>
    </row>
    <row r="28" spans="2:35" x14ac:dyDescent="0.3">
      <c r="B28" s="361"/>
      <c r="C28" s="91"/>
      <c r="D28" s="88"/>
      <c r="E28" s="88"/>
      <c r="F28" s="88"/>
      <c r="G28" s="93"/>
      <c r="H28" s="93"/>
      <c r="I28" s="93"/>
      <c r="J28" s="93"/>
      <c r="K28" s="93"/>
      <c r="L28" s="92"/>
      <c r="M28" s="92"/>
      <c r="N28" s="92"/>
      <c r="O28" s="92"/>
      <c r="P28" s="92"/>
      <c r="Q28" s="93"/>
      <c r="R28" s="92"/>
      <c r="S28" s="92"/>
      <c r="T28" s="92"/>
      <c r="U28" s="93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358"/>
      <c r="AI28" s="106"/>
    </row>
    <row r="29" spans="2:35" x14ac:dyDescent="0.3">
      <c r="B29" s="361"/>
      <c r="C29" s="91"/>
      <c r="D29" s="88"/>
      <c r="E29" s="88"/>
      <c r="F29" s="88"/>
      <c r="G29" s="93"/>
      <c r="H29" s="93"/>
      <c r="I29" s="93"/>
      <c r="J29" s="93"/>
      <c r="K29" s="93"/>
      <c r="L29" s="92"/>
      <c r="M29" s="92"/>
      <c r="N29" s="92"/>
      <c r="O29" s="92"/>
      <c r="P29" s="92"/>
      <c r="Q29" s="93"/>
      <c r="R29" s="92"/>
      <c r="S29" s="92"/>
      <c r="T29" s="92"/>
      <c r="U29" s="93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358"/>
      <c r="AI29" s="106"/>
    </row>
    <row r="30" spans="2:35" x14ac:dyDescent="0.3">
      <c r="B30" s="361"/>
      <c r="C30" s="91"/>
      <c r="D30" s="88"/>
      <c r="E30" s="88"/>
      <c r="F30" s="88"/>
      <c r="G30" s="93"/>
      <c r="H30" s="93"/>
      <c r="I30" s="93"/>
      <c r="J30" s="93"/>
      <c r="K30" s="93"/>
      <c r="L30" s="92"/>
      <c r="M30" s="92"/>
      <c r="N30" s="92"/>
      <c r="O30" s="92"/>
      <c r="P30" s="92"/>
      <c r="Q30" s="93"/>
      <c r="R30" s="92"/>
      <c r="S30" s="92"/>
      <c r="T30" s="92"/>
      <c r="U30" s="93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358"/>
      <c r="AI30" s="106"/>
    </row>
    <row r="31" spans="2:35" x14ac:dyDescent="0.3">
      <c r="B31" s="361"/>
      <c r="C31" s="91"/>
      <c r="D31" s="88"/>
      <c r="E31" s="88"/>
      <c r="F31" s="88"/>
      <c r="G31" s="93"/>
      <c r="H31" s="93"/>
      <c r="I31" s="93"/>
      <c r="J31" s="93"/>
      <c r="K31" s="93"/>
      <c r="L31" s="92"/>
      <c r="M31" s="92"/>
      <c r="N31" s="92"/>
      <c r="O31" s="92"/>
      <c r="P31" s="92"/>
      <c r="Q31" s="93"/>
      <c r="R31" s="92"/>
      <c r="S31" s="92"/>
      <c r="T31" s="92"/>
      <c r="U31" s="93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358"/>
      <c r="AI31" s="106"/>
    </row>
    <row r="32" spans="2:35" x14ac:dyDescent="0.3">
      <c r="B32" s="361"/>
      <c r="C32" s="91"/>
      <c r="D32" s="88"/>
      <c r="E32" s="88"/>
      <c r="F32" s="88"/>
      <c r="G32" s="93"/>
      <c r="H32" s="93"/>
      <c r="I32" s="93"/>
      <c r="J32" s="93"/>
      <c r="K32" s="93"/>
      <c r="L32" s="92"/>
      <c r="M32" s="92"/>
      <c r="N32" s="92"/>
      <c r="O32" s="92"/>
      <c r="P32" s="92"/>
      <c r="Q32" s="93"/>
      <c r="R32" s="92"/>
      <c r="S32" s="92"/>
      <c r="T32" s="92"/>
      <c r="U32" s="93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358"/>
      <c r="AI32" s="106"/>
    </row>
    <row r="33" spans="2:35" ht="14.5" thickBot="1" x14ac:dyDescent="0.35">
      <c r="B33" s="362"/>
      <c r="C33" s="363"/>
      <c r="D33" s="159"/>
      <c r="E33" s="159"/>
      <c r="F33" s="159"/>
      <c r="G33" s="364"/>
      <c r="H33" s="364"/>
      <c r="I33" s="364"/>
      <c r="J33" s="364"/>
      <c r="K33" s="364"/>
      <c r="L33" s="365"/>
      <c r="M33" s="365"/>
      <c r="N33" s="365"/>
      <c r="O33" s="365"/>
      <c r="P33" s="365"/>
      <c r="Q33" s="364"/>
      <c r="R33" s="365"/>
      <c r="S33" s="365"/>
      <c r="T33" s="365"/>
      <c r="U33" s="364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0"/>
      <c r="AI33" s="106"/>
    </row>
    <row r="34" spans="2:35" x14ac:dyDescent="0.3"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103"/>
      <c r="AG34" s="77"/>
      <c r="AI34" s="106"/>
    </row>
  </sheetData>
  <sheetProtection algorithmName="SHA-512" hashValue="j/iQf/J9t/CG/hJR646ZDa+GwmykiwH35jaPgN9q9L3WyyNIP7HBWVgZ5FpX0vWA95GeGgMXvqXC6OQqSTyknQ==" saltValue="yP+LxGeKx+PsOJUpXjHL8Q==" spinCount="100000" sheet="1" insertRows="0"/>
  <mergeCells count="12">
    <mergeCell ref="D2:E2"/>
    <mergeCell ref="F2:G2"/>
    <mergeCell ref="D3:E3"/>
    <mergeCell ref="F3:G3"/>
    <mergeCell ref="D4:E4"/>
    <mergeCell ref="F4:G4"/>
    <mergeCell ref="B6:AH6"/>
    <mergeCell ref="B9:B10"/>
    <mergeCell ref="C9:C10"/>
    <mergeCell ref="D9:D10"/>
    <mergeCell ref="E9:E10"/>
    <mergeCell ref="G9:I9"/>
  </mergeCells>
  <conditionalFormatting sqref="B11:E11">
    <cfRule type="containsBlanks" dxfId="45" priority="3">
      <formula>LEN(TRIM(B11))=0</formula>
    </cfRule>
  </conditionalFormatting>
  <conditionalFormatting sqref="D3:E4">
    <cfRule type="containsText" dxfId="44" priority="1" operator="containsText" text="Error">
      <formula>NOT(ISERROR(SEARCH("Error",D3)))</formula>
    </cfRule>
  </conditionalFormatting>
  <conditionalFormatting sqref="K14:K33">
    <cfRule type="cellIs" dxfId="43" priority="4" operator="greaterThan">
      <formula>21</formula>
    </cfRule>
  </conditionalFormatting>
  <dataValidations xWindow="1039" yWindow="551" count="32">
    <dataValidation type="decimal" operator="greaterThanOrEqual" allowBlank="1" showInputMessage="1" showErrorMessage="1" errorTitle="Numeric value required" error="Triplicate mean value must be a numeric value." promptTitle="Triplicate mean of C5-Carnitine" prompt="Enter the Triplicate mean of screening C5-Carnitine" sqref="L14:L33" xr:uid="{00000000-0002-0000-0300-000000000000}">
      <formula1>0</formula1>
    </dataValidation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4" xr:uid="{00000000-0002-0000-0300-000001000000}">
      <formula1>300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first appointment" prompt="Enter age in days of baby at first appointment with the designated clinician. Note that the day of birth is classed as day 0." sqref="K14:K33" xr:uid="{00000000-0002-0000-0300-000002000000}">
      <formula1>AND(ISNUMBER($K14),$K14&gt;=0)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initial clinical referral" prompt="Enter age in days of screen positive baby at the time of initial clinical referral. Note that the day of birth is classed as day 0." sqref="J14:J33" xr:uid="{00000000-0002-0000-0300-000003000000}">
      <formula1>AND(ISNUMBER($J14),$J14&gt;=0)</formula1>
    </dataValidation>
    <dataValidation type="list" showInputMessage="1" showErrorMessage="1" promptTitle="Ethnic Code" prompt="Select Ethnic Code from the Drop Down List" sqref="D14:D33" xr:uid="{00000000-0002-0000-0300-000004000000}">
      <formula1>Ethnic_Code</formula1>
    </dataValidation>
    <dataValidation allowBlank="1" showInputMessage="1" promptTitle="Case ID" prompt="Previously baby number. Please give reference that can be easily identified in the laboratory if queries are received in the future." sqref="B14:B33" xr:uid="{00000000-0002-0000-0300-000006000000}"/>
    <dataValidation type="custom" errorStyle="warning" operator="greaterThanOrEqual" allowBlank="1" showInputMessage="1" showErrorMessage="1" errorTitle="Value out of Range?" error="If first sample day is greater than twelve days, please state the reaon in the Comments box at the end of the row. " promptTitle="Age at first sample" prompt="Enter Age in Days at first sample. Note that the day of birth is classed as day 0." sqref="H14:H33" xr:uid="{00000000-0002-0000-0300-00000C000000}">
      <formula1>AND(ISNUMBER($H14),$H14&gt;=0,$H14&lt;=12)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bloodspot (accrn/DNA) sample received._x000a_Note that the day of birth is classed as day 0." sqref="N14:N33" xr:uid="{00000000-0002-0000-0300-00000D000000}">
      <formula1>AND(ISNUMBER(N14),N14&gt;=M14,N14&gt;=0)</formula1>
    </dataValidation>
    <dataValidation type="whole" errorStyle="warning" operator="greaterThanOrEqual" showInputMessage="1" showErrorMessage="1" errorTitle="Invalid entry" error="Age entered must be a whole number greater than zero." promptTitle="Accrn/DNA sample collected" prompt="Enter the Age in days the the diagnostic bloodspot sample was collected._x000a_Note: Day of birth is considered Day 0." sqref="M14:M33" xr:uid="{00000000-0002-0000-0300-00000E000000}">
      <formula1>0</formula1>
    </dataValidation>
    <dataValidation allowBlank="1" showInputMessage="1" showErrorMessage="1" promptTitle="Follow-up results" prompt="Enter any Follow-up DBS C5 and acylcarnitine results here_x000a_(Free text)" sqref="P14:P33" xr:uid="{00000000-0002-0000-0300-00000F000000}"/>
    <dataValidation allowBlank="1" showInputMessage="1" showErrorMessage="1" promptTitle="Follow-up results" prompt="Enter any Follow-up plasma C5 and acylcarnitine results here_x000a_(Free text)" sqref="T14:T33" xr:uid="{00000000-0002-0000-0300-000010000000}"/>
    <dataValidation type="whole" operator="greaterThanOrEqual" showInputMessage="1" showErrorMessage="1" errorTitle="Invalid entry" error="Age entered must be a whole number." promptTitle="Dx plasma sample collected" prompt="Enter the Age in days the diagnostic plasma sample was collected._x000a_Note: Day of birth is considered Day 0." sqref="Q14:Q33" xr:uid="{00000000-0002-0000-0300-000011000000}">
      <formula1>0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plasma sample received._x000a_Note that the day of birth is classed as day 0." sqref="R14:R33" xr:uid="{00000000-0002-0000-0300-000012000000}">
      <formula1>AND(ISNUMBER(R14),R14&gt;=Q14,R14&gt;=0)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result reported" prompt="Enter Age in days of baby at plasma accrn result reported._x000a_Note that the day of birth is classed as day 0." sqref="S14:S33" xr:uid="{00000000-0002-0000-0300-000013000000}">
      <formula1>AND(ISNUMBER(S14),S14&gt;=R14,S14&gt;=0)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urine sample received._x000a_Note that the day of birth is classed as day 0." sqref="V14:V33" xr:uid="{00000000-0002-0000-0300-000014000000}">
      <formula1>AND(ISNUMBER(V14),V14&gt;=U14,V14&gt;=0)</formula1>
    </dataValidation>
    <dataValidation type="whole" operator="greaterThanOrEqual" showInputMessage="1" showErrorMessage="1" errorTitle="Invalid entry" error="Age entered must be a whole number." promptTitle="Dx urine sample collected" prompt="Enter the Age in days the diagnostic urine sample was collected._x000a_Note: Day of birth is considered Day 0." sqref="U14:U33" xr:uid="{00000000-0002-0000-0300-000015000000}">
      <formula1>0</formula1>
    </dataValidation>
    <dataValidation type="list" showInputMessage="1" errorTitle="Invlaid entry" error="Please select Yes or No from the drop down list." promptTitle="Yes/No response" prompt="Please select from the drop down list" sqref="W14:W33" xr:uid="{00000000-0002-0000-0300-000016000000}">
      <formula1>Yes_No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result reported" prompt="Enter age in days of baby at organic acid result reported._x000a_Note that the day of birth is classed as day 0." sqref="X14:X33" xr:uid="{00000000-0002-0000-0300-000017000000}">
      <formula1>AND(ISNUMBER(X14),X14&gt;=V14,X14&gt;=0)</formula1>
    </dataValidation>
    <dataValidation type="list" showInputMessage="1" errorTitle="Invalid entry" error="Please select from the drop down list." promptTitle="IVA Outcome" prompt="Select the IVA outcome from the drop down list." sqref="AC14:AC33" xr:uid="{00000000-0002-0000-0300-000018000000}">
      <formula1>IVA_Outcome</formula1>
    </dataValidation>
    <dataValidation type="list" showInputMessage="1" errorTitle="Invalid entry" error="Please select an entry from the drop down list." promptTitle="941C&gt;T  Mutation Analysis" prompt="Was the 941C&gt;T mutation detected?_x000a_Select Yes or No using the drop down list." sqref="Z14:Z33" xr:uid="{00000000-0002-0000-0300-000019000000}">
      <formula1>Yes_No</formula1>
    </dataValidation>
    <dataValidation allowBlank="1" showInputMessage="1" showErrorMessage="1" promptTitle="Follow-up results" prompt="Enter the Quantative IVG result if measured._x000a_(Free text)" sqref="Y14:Y33" xr:uid="{00000000-0002-0000-0300-00001A000000}"/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result reported" prompt="Enter Age in days of baby at DNA report issue._x000a_Note that the day of birth is classed as day 0." sqref="AA14:AA33" xr:uid="{00000000-0002-0000-0300-00001B000000}">
      <formula1>AND(ISNUMBER(AA14),AA14&gt;=V14,AA14&gt;=0)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first follow up visit" prompt="Enter Age in days of baby at first follow up visit._x000a_Note that the day of birth is classed as day 0." sqref="AB14:AB33" xr:uid="{00000000-0002-0000-0300-00001C000000}">
      <formula1>AND(ISNUMBER(AB14),AB14&gt;=V14,AB14&gt;=0)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._x000a_If no treatment appropriate, enter N/A." promptTitle="Age at treatment started" prompt="Enter Age in days of baby that treatment started._x000a_Note that the day of birth is classed as day 0._x000a_IF TREATMENT IS NOT APPROPRIATE, ENTER N/A." sqref="AE14:AE33" xr:uid="{00000000-0002-0000-0300-00001D000000}">
      <formula1>OR(AND(ISNUMBER(AE14),AE14&gt;=0),AE14="N/A")</formula1>
    </dataValidation>
    <dataValidation allowBlank="1" showInputMessage="1" showErrorMessage="1" promptTitle="Comments" prompt="Enter any further comments relevant to this case (free text)." sqref="AG14:AG33" xr:uid="{00000000-0002-0000-0300-00001E000000}"/>
    <dataValidation type="custom" operator="greaterThanOrEqual" allowBlank="1" showInputMessage="1" showErrorMessage="1" errorTitle="Invalid response" error="Possible reasons:_x000a_Value cannot be smaller than age at sample received._x000a_Value must be a whole number &gt;=0" promptTitle="Age at sample reported" prompt="Ente Age in days diagnostic bloodspot (accrn/DNA) sample reported._x000a_Note that the day of birth is classed as day 0." sqref="O14:O33" xr:uid="{00000000-0002-0000-0300-00001F000000}">
      <formula1>AND(ISNUMBER(O14),O14&gt;=N14,O14&gt;=0)</formula1>
    </dataValidation>
    <dataValidation type="custom" errorStyle="warning" operator="greaterThanOrEqual" showInputMessage="1" showErrorMessage="1" errorTitle="Invalid response?" error="Possible reasons:_x000a_Value cannot be smaller than age at first sample taken._x000a_Value must be a whole number &gt;=0._x000a_If age is greater than 12 days, please provide a comment at the end of this row._x000a_" promptTitle="Age at sample receipt" prompt="Enter Age in Days of baby at receipt of sample in Laboratory. Note that the day of birth is classed as day 0." sqref="I14:I33" xr:uid="{00000000-0002-0000-0300-000021000000}">
      <formula1>AND(ISNUMBER(I14),I14&gt;=H14,I14&gt;=0,I14&lt;12)</formula1>
    </dataValidation>
    <dataValidation errorTitle="Invalid entry" error="Please select from the drop down list." promptTitle="IVA Outcome" prompt="Select the IVA outcome from the drop down list." sqref="AD14:AD33" xr:uid="{551FF2BE-214F-4AD3-ADD0-44EFE44D2501}"/>
    <dataValidation type="whole" operator="greaterThanOrEqual" allowBlank="1" showInputMessage="1" showErrorMessage="1" sqref="B11:E11" xr:uid="{C70FDB58-B21C-4F67-BC8B-91AFFA34B3A5}">
      <formula1>0</formula1>
    </dataValidation>
    <dataValidation operator="greaterThanOrEqual" allowBlank="1" showInputMessage="1" showErrorMessage="1" sqref="D3:E4" xr:uid="{B0AAAB85-5EBE-43AE-A865-E9C791BEABC7}"/>
    <dataValidation allowBlank="1" sqref="F3:G4" xr:uid="{4112BEC5-A65D-41C1-BEE8-565F850FCF62}"/>
    <dataValidation allowBlank="1" showInputMessage="1" showErrorMessage="1" promptTitle="Reported as a serious incident?" prompt="Was this case reported as a serious incident? (Free text)" sqref="AH14:AH33" xr:uid="{BB119541-605D-4961-B078-1C27B6B7AD95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039" yWindow="551" count="5">
        <x14:dataValidation type="list" allowBlank="1" showInputMessage="1" showErrorMessage="1" promptTitle="Gender" prompt="Select gender from drop down list" xr:uid="{00000000-0002-0000-0300-000005000000}">
          <x14:formula1>
            <xm:f>Lookup_Values!$F$2:$F$4</xm:f>
          </x14:formula1>
          <xm:sqref>C14:C33</xm:sqref>
        </x14:dataValidation>
        <x14:dataValidation type="list" allowBlank="1" showInputMessage="1" showErrorMessage="1" xr:uid="{F0EF5952-032E-481E-81CA-E5AB2871C3F4}">
          <x14:formula1>
            <xm:f>Lookup_Values!$D$2:$D$4</xm:f>
          </x14:formula1>
          <xm:sqref>E34</xm:sqref>
        </x14:dataValidation>
        <x14:dataValidation type="list" allowBlank="1" showInputMessage="1" showErrorMessage="1" promptTitle="Calendar year of birth" prompt="Select the calendar year of birth from the drop down list. The calendar year runs from January 1st to 31st December. " xr:uid="{CA4C3CD3-3B13-4326-868B-495152A2F9FD}">
          <x14:formula1>
            <xm:f>Lookup_Values!$E$2:$E$4</xm:f>
          </x14:formula1>
          <xm:sqref>F14:F33</xm:sqref>
        </x14:dataValidation>
        <x14:dataValidation type="list" allowBlank="1" showInputMessage="1" showErrorMessage="1" promptTitle="Fiscal year of birth" prompt="Select the fiscal year of birth from the drop down list. The fiscal year runs from April 1st to 31st March. " xr:uid="{352B5EEC-95C2-4152-AE9F-232A5EB66C68}">
          <x14:formula1>
            <xm:f>Lookup_Values!$D$2:$D$4</xm:f>
          </x14:formula1>
          <xm:sqref>E14:E33</xm:sqref>
        </x14:dataValidation>
        <x14:dataValidation type="list" allowBlank="1" showInputMessage="1" showErrorMessage="1" promptTitle="Clinical Dx before screening" prompt="Select from list and add further details in comments." xr:uid="{CF9040BD-3592-4A1D-B9C1-3E3D102BE90E}">
          <x14:formula1>
            <xm:f>Lookup_Values!$AD$2:$AD$4</xm:f>
          </x14:formula1>
          <xm:sqref>AF14:AF33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005EB8"/>
    <outlinePr summaryBelow="0" summaryRight="0"/>
  </sheetPr>
  <dimension ref="A1:XFC37"/>
  <sheetViews>
    <sheetView showGridLines="0" zoomScaleNormal="100" workbookViewId="0">
      <selection activeCell="F2" sqref="F2:G2"/>
    </sheetView>
  </sheetViews>
  <sheetFormatPr defaultColWidth="0" defaultRowHeight="14.5" zeroHeight="1" x14ac:dyDescent="0.35"/>
  <cols>
    <col min="1" max="1" width="4.6328125" style="77" customWidth="1"/>
    <col min="2" max="2" width="24" style="108" customWidth="1"/>
    <col min="3" max="3" width="24.54296875" style="108" customWidth="1"/>
    <col min="4" max="4" width="24.1796875" style="108" customWidth="1"/>
    <col min="5" max="5" width="30.1796875" style="108" customWidth="1"/>
    <col min="6" max="6" width="19.26953125" style="108" customWidth="1"/>
    <col min="7" max="7" width="22" style="108" customWidth="1"/>
    <col min="8" max="10" width="19.26953125" style="108" customWidth="1"/>
    <col min="11" max="11" width="29.453125" style="108" customWidth="1"/>
    <col min="12" max="20" width="19.26953125" style="108" customWidth="1"/>
    <col min="21" max="21" width="22.7265625" style="108" customWidth="1"/>
    <col min="22" max="26" width="13.7265625" style="108" customWidth="1"/>
    <col min="27" max="27" width="16.54296875" style="108" customWidth="1"/>
    <col min="28" max="28" width="16.453125" style="108" customWidth="1"/>
    <col min="29" max="29" width="13.7265625" style="108" customWidth="1"/>
    <col min="30" max="30" width="15.81640625" style="108" customWidth="1"/>
    <col min="31" max="31" width="20.7265625" style="108" customWidth="1"/>
    <col min="32" max="32" width="15.54296875" style="108" customWidth="1"/>
    <col min="33" max="33" width="32" style="165" customWidth="1"/>
    <col min="34" max="34" width="27.90625" style="165" customWidth="1"/>
    <col min="35" max="35" width="30.26953125" style="77" customWidth="1"/>
    <col min="36" max="37" width="8.7265625" style="77" customWidth="1"/>
    <col min="38" max="42" width="8.7265625" style="77" hidden="1" customWidth="1"/>
    <col min="43" max="16383" width="8.7265625" style="77" hidden="1"/>
    <col min="16384" max="16384" width="8.81640625" style="77" hidden="1"/>
  </cols>
  <sheetData>
    <row r="1" spans="2:36" ht="19" customHeight="1" thickBot="1" x14ac:dyDescent="0.4">
      <c r="B1" s="72"/>
      <c r="C1" s="72"/>
      <c r="D1" s="72"/>
      <c r="E1" s="72"/>
      <c r="F1" s="72"/>
      <c r="G1" s="72"/>
      <c r="H1" s="72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</row>
    <row r="2" spans="2:36" ht="24.5" customHeight="1" x14ac:dyDescent="0.35">
      <c r="B2" s="72"/>
      <c r="C2" s="72"/>
      <c r="D2" s="439" t="s">
        <v>377</v>
      </c>
      <c r="E2" s="440"/>
      <c r="F2" s="440" t="s">
        <v>500</v>
      </c>
      <c r="G2" s="441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AF2" s="165"/>
      <c r="AH2" s="77"/>
    </row>
    <row r="3" spans="2:36" ht="33.5" customHeight="1" x14ac:dyDescent="0.35">
      <c r="B3" s="72"/>
      <c r="C3" s="72"/>
      <c r="D3" s="442" t="s">
        <v>415</v>
      </c>
      <c r="E3" s="443"/>
      <c r="F3" s="444" t="str">
        <f>IF(ISBLANK(PKU!$F$3),"",PKU!$F$3)</f>
        <v/>
      </c>
      <c r="G3" s="445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AF3" s="165"/>
      <c r="AH3" s="77"/>
    </row>
    <row r="4" spans="2:36" ht="37.5" customHeight="1" thickBot="1" x14ac:dyDescent="0.4">
      <c r="B4" s="72"/>
      <c r="C4" s="72"/>
      <c r="D4" s="461" t="s">
        <v>416</v>
      </c>
      <c r="E4" s="462"/>
      <c r="F4" s="463" t="str">
        <f>IF(ISBLANK(PKU!$F$4),"",PKU!$F$4)</f>
        <v/>
      </c>
      <c r="G4" s="464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AF4" s="165"/>
      <c r="AH4" s="77"/>
    </row>
    <row r="5" spans="2:36" x14ac:dyDescent="0.35">
      <c r="B5" s="74"/>
      <c r="C5" s="74"/>
      <c r="D5" s="74"/>
      <c r="E5" s="74"/>
      <c r="F5" s="74"/>
      <c r="G5" s="74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AF5" s="165"/>
      <c r="AH5" s="77"/>
    </row>
    <row r="6" spans="2:36" ht="23" customHeight="1" x14ac:dyDescent="0.3">
      <c r="B6" s="459" t="s">
        <v>424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60"/>
    </row>
    <row r="7" spans="2:36" ht="24.5" customHeight="1" x14ac:dyDescent="0.35">
      <c r="B7" s="100" t="s">
        <v>275</v>
      </c>
      <c r="C7" s="71"/>
      <c r="D7" s="71"/>
      <c r="E7" s="71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AF7" s="165"/>
      <c r="AH7" s="77"/>
    </row>
    <row r="8" spans="2:36" ht="15" thickBot="1" x14ac:dyDescent="0.4"/>
    <row r="9" spans="2:36" s="108" customFormat="1" ht="79.5" customHeight="1" thickBot="1" x14ac:dyDescent="0.4">
      <c r="B9" s="272" t="s">
        <v>124</v>
      </c>
      <c r="C9" s="273" t="s">
        <v>125</v>
      </c>
      <c r="D9" s="271" t="s">
        <v>126</v>
      </c>
      <c r="E9" s="270" t="s">
        <v>127</v>
      </c>
      <c r="F9"/>
      <c r="G9" s="465" t="s">
        <v>427</v>
      </c>
      <c r="H9" s="466"/>
      <c r="I9" s="467"/>
      <c r="J9" s="77"/>
      <c r="K9" s="80"/>
      <c r="L9" s="80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112"/>
      <c r="AI9" s="112"/>
      <c r="AJ9" s="77"/>
    </row>
    <row r="10" spans="2:36" s="108" customFormat="1" ht="48" customHeight="1" x14ac:dyDescent="0.35">
      <c r="B10" s="468"/>
      <c r="C10" s="470"/>
      <c r="D10" s="470"/>
      <c r="E10" s="472"/>
      <c r="F10"/>
      <c r="G10" s="250" t="s">
        <v>50</v>
      </c>
      <c r="H10" s="251" t="s">
        <v>51</v>
      </c>
      <c r="I10" s="252" t="s">
        <v>52</v>
      </c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112"/>
      <c r="AI10" s="77"/>
      <c r="AJ10" s="77"/>
    </row>
    <row r="11" spans="2:36" s="108" customFormat="1" ht="24.5" customHeight="1" thickBot="1" x14ac:dyDescent="0.4">
      <c r="B11" s="469"/>
      <c r="C11" s="471"/>
      <c r="D11" s="471"/>
      <c r="E11" s="473"/>
      <c r="F11"/>
      <c r="G11" s="278"/>
      <c r="H11" s="279"/>
      <c r="I11" s="5">
        <f>G11*7+H11</f>
        <v>0</v>
      </c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112"/>
      <c r="AI11" s="77"/>
      <c r="AJ11" s="77"/>
    </row>
    <row r="12" spans="2:36" customFormat="1" ht="29.25" customHeight="1" thickBot="1" x14ac:dyDescent="0.4"/>
    <row r="13" spans="2:36" s="254" customFormat="1" ht="93.65" customHeight="1" thickBot="1" x14ac:dyDescent="0.4">
      <c r="B13" s="274" t="s">
        <v>43</v>
      </c>
      <c r="C13" s="275" t="s">
        <v>44</v>
      </c>
      <c r="D13" s="275" t="s">
        <v>56</v>
      </c>
      <c r="E13" s="275" t="s">
        <v>92</v>
      </c>
      <c r="F13" s="275" t="s">
        <v>93</v>
      </c>
      <c r="G13" s="275" t="s">
        <v>426</v>
      </c>
      <c r="H13" s="276" t="s">
        <v>101</v>
      </c>
      <c r="I13" s="276" t="s">
        <v>293</v>
      </c>
      <c r="J13" s="276" t="s">
        <v>115</v>
      </c>
      <c r="K13" s="276" t="s">
        <v>486</v>
      </c>
      <c r="L13" s="276" t="s">
        <v>303</v>
      </c>
      <c r="M13" s="276" t="s">
        <v>128</v>
      </c>
      <c r="N13" s="276" t="s">
        <v>129</v>
      </c>
      <c r="O13" s="276" t="s">
        <v>130</v>
      </c>
      <c r="P13" s="276" t="s">
        <v>131</v>
      </c>
      <c r="Q13" s="276" t="s">
        <v>132</v>
      </c>
      <c r="R13" s="276" t="s">
        <v>69</v>
      </c>
      <c r="S13" s="386" t="s">
        <v>70</v>
      </c>
      <c r="T13" s="276" t="s">
        <v>133</v>
      </c>
      <c r="U13" s="276" t="s">
        <v>317</v>
      </c>
      <c r="V13" s="276" t="s">
        <v>73</v>
      </c>
      <c r="W13" s="276" t="s">
        <v>74</v>
      </c>
      <c r="X13" s="276" t="s">
        <v>134</v>
      </c>
      <c r="Y13" s="276" t="s">
        <v>75</v>
      </c>
      <c r="Z13" s="276" t="s">
        <v>135</v>
      </c>
      <c r="AA13" s="276" t="s">
        <v>136</v>
      </c>
      <c r="AB13" s="276" t="s">
        <v>137</v>
      </c>
      <c r="AC13" s="276" t="s">
        <v>79</v>
      </c>
      <c r="AD13" s="276" t="s">
        <v>138</v>
      </c>
      <c r="AE13" s="276" t="s">
        <v>361</v>
      </c>
      <c r="AF13" s="276" t="s">
        <v>123</v>
      </c>
      <c r="AG13" s="277" t="s">
        <v>487</v>
      </c>
      <c r="AH13" s="277" t="s">
        <v>57</v>
      </c>
      <c r="AI13" s="277" t="s">
        <v>371</v>
      </c>
      <c r="AJ13" s="253"/>
    </row>
    <row r="14" spans="2:36" x14ac:dyDescent="0.35">
      <c r="B14" s="152"/>
      <c r="C14" s="87"/>
      <c r="D14" s="88"/>
      <c r="E14" s="88"/>
      <c r="F14" s="257"/>
      <c r="G14" s="258"/>
      <c r="H14" s="258"/>
      <c r="I14" s="258"/>
      <c r="J14" s="258"/>
      <c r="K14" s="259"/>
      <c r="L14" s="260"/>
      <c r="M14" s="260"/>
      <c r="N14" s="260"/>
      <c r="O14" s="260"/>
      <c r="P14" s="260"/>
      <c r="Q14" s="260"/>
      <c r="R14" s="258"/>
      <c r="S14" s="260"/>
      <c r="T14" s="260"/>
      <c r="U14" s="260"/>
      <c r="V14" s="258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92"/>
      <c r="AH14" s="261"/>
      <c r="AI14" s="358"/>
      <c r="AJ14" s="112"/>
    </row>
    <row r="15" spans="2:36" x14ac:dyDescent="0.35">
      <c r="B15" s="152"/>
      <c r="C15" s="87"/>
      <c r="D15" s="88"/>
      <c r="E15" s="88"/>
      <c r="F15" s="88"/>
      <c r="G15" s="89"/>
      <c r="H15" s="89"/>
      <c r="I15" s="89"/>
      <c r="J15" s="89"/>
      <c r="K15" s="89"/>
      <c r="L15" s="86"/>
      <c r="M15" s="86"/>
      <c r="N15" s="86"/>
      <c r="O15" s="86"/>
      <c r="P15" s="86"/>
      <c r="Q15" s="86"/>
      <c r="R15" s="89"/>
      <c r="S15" s="86"/>
      <c r="T15" s="86"/>
      <c r="U15" s="86"/>
      <c r="V15" s="89"/>
      <c r="W15" s="86"/>
      <c r="X15" s="86"/>
      <c r="Y15" s="86"/>
      <c r="Z15" s="86"/>
      <c r="AA15" s="150"/>
      <c r="AB15" s="150"/>
      <c r="AC15" s="86"/>
      <c r="AD15" s="86"/>
      <c r="AE15" s="86"/>
      <c r="AF15" s="86"/>
      <c r="AG15" s="92"/>
      <c r="AH15" s="262"/>
      <c r="AI15" s="358"/>
      <c r="AJ15" s="112"/>
    </row>
    <row r="16" spans="2:36" x14ac:dyDescent="0.35">
      <c r="B16" s="152"/>
      <c r="C16" s="87"/>
      <c r="D16" s="88"/>
      <c r="E16" s="88"/>
      <c r="F16" s="88"/>
      <c r="G16" s="89"/>
      <c r="H16" s="89"/>
      <c r="I16" s="89"/>
      <c r="J16" s="89"/>
      <c r="K16" s="89"/>
      <c r="L16" s="86"/>
      <c r="M16" s="86"/>
      <c r="N16" s="86"/>
      <c r="O16" s="86"/>
      <c r="P16" s="86"/>
      <c r="Q16" s="86"/>
      <c r="R16" s="89"/>
      <c r="S16" s="86"/>
      <c r="T16" s="86"/>
      <c r="U16" s="86"/>
      <c r="V16" s="89"/>
      <c r="W16" s="86"/>
      <c r="X16" s="86"/>
      <c r="Y16" s="86"/>
      <c r="Z16" s="86"/>
      <c r="AA16" s="150"/>
      <c r="AB16" s="150"/>
      <c r="AC16" s="86"/>
      <c r="AD16" s="86"/>
      <c r="AE16" s="86"/>
      <c r="AF16" s="86"/>
      <c r="AG16" s="92"/>
      <c r="AH16" s="262"/>
      <c r="AI16" s="358"/>
      <c r="AJ16" s="112"/>
    </row>
    <row r="17" spans="2:36" x14ac:dyDescent="0.35">
      <c r="B17" s="152"/>
      <c r="C17" s="87"/>
      <c r="D17" s="88"/>
      <c r="E17" s="88"/>
      <c r="F17" s="88"/>
      <c r="G17" s="89"/>
      <c r="H17" s="89"/>
      <c r="I17" s="89"/>
      <c r="J17" s="89"/>
      <c r="K17" s="89"/>
      <c r="L17" s="86"/>
      <c r="M17" s="86"/>
      <c r="N17" s="86"/>
      <c r="O17" s="86"/>
      <c r="P17" s="86"/>
      <c r="Q17" s="86"/>
      <c r="R17" s="89"/>
      <c r="S17" s="86"/>
      <c r="T17" s="86"/>
      <c r="U17" s="86"/>
      <c r="V17" s="89"/>
      <c r="W17" s="86"/>
      <c r="X17" s="86"/>
      <c r="Y17" s="86"/>
      <c r="Z17" s="86"/>
      <c r="AA17" s="150"/>
      <c r="AB17" s="150"/>
      <c r="AC17" s="86"/>
      <c r="AD17" s="86"/>
      <c r="AE17" s="86"/>
      <c r="AF17" s="86"/>
      <c r="AG17" s="92"/>
      <c r="AH17" s="262"/>
      <c r="AI17" s="358"/>
      <c r="AJ17" s="112"/>
    </row>
    <row r="18" spans="2:36" x14ac:dyDescent="0.35">
      <c r="B18" s="152"/>
      <c r="C18" s="87"/>
      <c r="D18" s="88"/>
      <c r="E18" s="88"/>
      <c r="F18" s="88"/>
      <c r="G18" s="89"/>
      <c r="H18" s="89"/>
      <c r="I18" s="89"/>
      <c r="J18" s="89"/>
      <c r="K18" s="89"/>
      <c r="L18" s="86"/>
      <c r="M18" s="86"/>
      <c r="N18" s="86"/>
      <c r="O18" s="86"/>
      <c r="P18" s="86"/>
      <c r="Q18" s="86"/>
      <c r="R18" s="89"/>
      <c r="S18" s="86"/>
      <c r="T18" s="86"/>
      <c r="U18" s="86"/>
      <c r="V18" s="89"/>
      <c r="W18" s="86"/>
      <c r="X18" s="86"/>
      <c r="Y18" s="86"/>
      <c r="Z18" s="86"/>
      <c r="AA18" s="150"/>
      <c r="AB18" s="150"/>
      <c r="AC18" s="86"/>
      <c r="AD18" s="86"/>
      <c r="AE18" s="86"/>
      <c r="AF18" s="86"/>
      <c r="AG18" s="92"/>
      <c r="AH18" s="262"/>
      <c r="AI18" s="358"/>
      <c r="AJ18" s="112"/>
    </row>
    <row r="19" spans="2:36" x14ac:dyDescent="0.35">
      <c r="B19" s="152"/>
      <c r="C19" s="87"/>
      <c r="D19" s="88"/>
      <c r="E19" s="88"/>
      <c r="F19" s="88"/>
      <c r="G19" s="89"/>
      <c r="H19" s="89"/>
      <c r="I19" s="89"/>
      <c r="J19" s="89"/>
      <c r="K19" s="89"/>
      <c r="L19" s="86"/>
      <c r="M19" s="86"/>
      <c r="N19" s="86"/>
      <c r="O19" s="86"/>
      <c r="P19" s="86"/>
      <c r="Q19" s="86"/>
      <c r="R19" s="89"/>
      <c r="S19" s="86"/>
      <c r="T19" s="86"/>
      <c r="U19" s="86"/>
      <c r="V19" s="89"/>
      <c r="W19" s="86"/>
      <c r="X19" s="86"/>
      <c r="Y19" s="86"/>
      <c r="Z19" s="86"/>
      <c r="AA19" s="150"/>
      <c r="AB19" s="150"/>
      <c r="AC19" s="86"/>
      <c r="AD19" s="86"/>
      <c r="AE19" s="86"/>
      <c r="AF19" s="86"/>
      <c r="AG19" s="92"/>
      <c r="AH19" s="262"/>
      <c r="AI19" s="358"/>
      <c r="AJ19" s="112"/>
    </row>
    <row r="20" spans="2:36" x14ac:dyDescent="0.35">
      <c r="B20" s="152"/>
      <c r="C20" s="87"/>
      <c r="D20" s="88"/>
      <c r="E20" s="88"/>
      <c r="F20" s="88"/>
      <c r="G20" s="89"/>
      <c r="H20" s="89"/>
      <c r="I20" s="89"/>
      <c r="J20" s="89"/>
      <c r="K20" s="89"/>
      <c r="L20" s="86"/>
      <c r="M20" s="86"/>
      <c r="N20" s="86"/>
      <c r="O20" s="86"/>
      <c r="P20" s="86"/>
      <c r="Q20" s="86"/>
      <c r="R20" s="89"/>
      <c r="S20" s="86"/>
      <c r="T20" s="86"/>
      <c r="U20" s="86"/>
      <c r="V20" s="89"/>
      <c r="W20" s="86"/>
      <c r="X20" s="86"/>
      <c r="Y20" s="86"/>
      <c r="Z20" s="86"/>
      <c r="AA20" s="150"/>
      <c r="AB20" s="150"/>
      <c r="AC20" s="86"/>
      <c r="AD20" s="86"/>
      <c r="AE20" s="86"/>
      <c r="AF20" s="86"/>
      <c r="AG20" s="92"/>
      <c r="AH20" s="262"/>
      <c r="AI20" s="358"/>
      <c r="AJ20" s="112"/>
    </row>
    <row r="21" spans="2:36" x14ac:dyDescent="0.35">
      <c r="B21" s="152"/>
      <c r="C21" s="87"/>
      <c r="D21" s="88"/>
      <c r="E21" s="88"/>
      <c r="F21" s="88"/>
      <c r="G21" s="89"/>
      <c r="H21" s="89"/>
      <c r="I21" s="89"/>
      <c r="J21" s="89"/>
      <c r="K21" s="89"/>
      <c r="L21" s="86"/>
      <c r="M21" s="86"/>
      <c r="N21" s="86"/>
      <c r="O21" s="86"/>
      <c r="P21" s="86"/>
      <c r="Q21" s="86"/>
      <c r="R21" s="89"/>
      <c r="S21" s="86"/>
      <c r="T21" s="86"/>
      <c r="U21" s="86"/>
      <c r="V21" s="89"/>
      <c r="W21" s="86"/>
      <c r="X21" s="86"/>
      <c r="Y21" s="86"/>
      <c r="Z21" s="86"/>
      <c r="AA21" s="150"/>
      <c r="AB21" s="150"/>
      <c r="AC21" s="86"/>
      <c r="AD21" s="86"/>
      <c r="AE21" s="86"/>
      <c r="AF21" s="86"/>
      <c r="AG21" s="92"/>
      <c r="AH21" s="262"/>
      <c r="AI21" s="358"/>
      <c r="AJ21" s="112"/>
    </row>
    <row r="22" spans="2:36" x14ac:dyDescent="0.35">
      <c r="B22" s="152"/>
      <c r="C22" s="86"/>
      <c r="D22" s="88"/>
      <c r="E22" s="88"/>
      <c r="F22" s="88"/>
      <c r="G22" s="89"/>
      <c r="H22" s="89"/>
      <c r="I22" s="89"/>
      <c r="J22" s="89"/>
      <c r="K22" s="89"/>
      <c r="L22" s="86"/>
      <c r="M22" s="86"/>
      <c r="N22" s="86"/>
      <c r="O22" s="86"/>
      <c r="P22" s="86"/>
      <c r="Q22" s="86"/>
      <c r="R22" s="89"/>
      <c r="S22" s="86"/>
      <c r="T22" s="86"/>
      <c r="U22" s="86"/>
      <c r="V22" s="89"/>
      <c r="W22" s="86"/>
      <c r="X22" s="86"/>
      <c r="Y22" s="86"/>
      <c r="Z22" s="86"/>
      <c r="AA22" s="150"/>
      <c r="AB22" s="150"/>
      <c r="AC22" s="86"/>
      <c r="AD22" s="86"/>
      <c r="AE22" s="86"/>
      <c r="AF22" s="86"/>
      <c r="AG22" s="92"/>
      <c r="AH22" s="262"/>
      <c r="AI22" s="358"/>
      <c r="AJ22" s="112"/>
    </row>
    <row r="23" spans="2:36" x14ac:dyDescent="0.35">
      <c r="B23" s="152"/>
      <c r="C23" s="87"/>
      <c r="D23" s="88"/>
      <c r="E23" s="88"/>
      <c r="F23" s="88"/>
      <c r="G23" s="89"/>
      <c r="H23" s="89"/>
      <c r="I23" s="89"/>
      <c r="J23" s="89"/>
      <c r="K23" s="89"/>
      <c r="L23" s="86"/>
      <c r="M23" s="86"/>
      <c r="N23" s="86"/>
      <c r="O23" s="86"/>
      <c r="P23" s="86"/>
      <c r="Q23" s="86"/>
      <c r="R23" s="89"/>
      <c r="S23" s="86"/>
      <c r="T23" s="86"/>
      <c r="U23" s="86"/>
      <c r="V23" s="89"/>
      <c r="W23" s="86"/>
      <c r="X23" s="86"/>
      <c r="Y23" s="86"/>
      <c r="Z23" s="86"/>
      <c r="AA23" s="150"/>
      <c r="AB23" s="150"/>
      <c r="AC23" s="86"/>
      <c r="AD23" s="86"/>
      <c r="AE23" s="86"/>
      <c r="AF23" s="86"/>
      <c r="AG23" s="92"/>
      <c r="AH23" s="262"/>
      <c r="AI23" s="358"/>
      <c r="AJ23" s="112"/>
    </row>
    <row r="24" spans="2:36" x14ac:dyDescent="0.35">
      <c r="B24" s="152"/>
      <c r="C24" s="87"/>
      <c r="D24" s="88"/>
      <c r="E24" s="88"/>
      <c r="F24" s="88"/>
      <c r="G24" s="89"/>
      <c r="H24" s="89"/>
      <c r="I24" s="89"/>
      <c r="J24" s="89"/>
      <c r="K24" s="89"/>
      <c r="L24" s="86"/>
      <c r="M24" s="86"/>
      <c r="N24" s="86"/>
      <c r="O24" s="86"/>
      <c r="P24" s="86"/>
      <c r="Q24" s="86"/>
      <c r="R24" s="89"/>
      <c r="S24" s="86"/>
      <c r="T24" s="86"/>
      <c r="U24" s="86"/>
      <c r="V24" s="89"/>
      <c r="W24" s="86"/>
      <c r="X24" s="86"/>
      <c r="Y24" s="86"/>
      <c r="Z24" s="86"/>
      <c r="AA24" s="150"/>
      <c r="AB24" s="150"/>
      <c r="AC24" s="86"/>
      <c r="AD24" s="86"/>
      <c r="AE24" s="86"/>
      <c r="AF24" s="86"/>
      <c r="AG24" s="92"/>
      <c r="AH24" s="262"/>
      <c r="AI24" s="358"/>
      <c r="AJ24" s="112"/>
    </row>
    <row r="25" spans="2:36" x14ac:dyDescent="0.35">
      <c r="B25" s="152"/>
      <c r="C25" s="87"/>
      <c r="D25" s="88"/>
      <c r="E25" s="88"/>
      <c r="F25" s="88"/>
      <c r="G25" s="89"/>
      <c r="H25" s="89"/>
      <c r="I25" s="89"/>
      <c r="J25" s="89"/>
      <c r="K25" s="89"/>
      <c r="L25" s="86"/>
      <c r="M25" s="86"/>
      <c r="N25" s="86"/>
      <c r="O25" s="86"/>
      <c r="P25" s="86"/>
      <c r="Q25" s="86"/>
      <c r="R25" s="89"/>
      <c r="S25" s="86"/>
      <c r="T25" s="86"/>
      <c r="U25" s="86"/>
      <c r="V25" s="89"/>
      <c r="W25" s="86"/>
      <c r="X25" s="86"/>
      <c r="Y25" s="86"/>
      <c r="Z25" s="86"/>
      <c r="AA25" s="150"/>
      <c r="AB25" s="150"/>
      <c r="AC25" s="86"/>
      <c r="AD25" s="86"/>
      <c r="AE25" s="86"/>
      <c r="AF25" s="86"/>
      <c r="AG25" s="92"/>
      <c r="AH25" s="262"/>
      <c r="AI25" s="358"/>
      <c r="AJ25" s="112"/>
    </row>
    <row r="26" spans="2:36" x14ac:dyDescent="0.35">
      <c r="B26" s="152"/>
      <c r="C26" s="87"/>
      <c r="D26" s="88"/>
      <c r="E26" s="88"/>
      <c r="F26" s="88"/>
      <c r="G26" s="89"/>
      <c r="H26" s="89"/>
      <c r="I26" s="89"/>
      <c r="J26" s="89"/>
      <c r="K26" s="89"/>
      <c r="L26" s="86"/>
      <c r="M26" s="86"/>
      <c r="N26" s="86"/>
      <c r="O26" s="86"/>
      <c r="P26" s="86"/>
      <c r="Q26" s="86"/>
      <c r="R26" s="89"/>
      <c r="S26" s="86"/>
      <c r="T26" s="86"/>
      <c r="U26" s="86"/>
      <c r="V26" s="89"/>
      <c r="W26" s="86"/>
      <c r="X26" s="86"/>
      <c r="Y26" s="86"/>
      <c r="Z26" s="86"/>
      <c r="AA26" s="150"/>
      <c r="AB26" s="150"/>
      <c r="AC26" s="86"/>
      <c r="AD26" s="86"/>
      <c r="AE26" s="86"/>
      <c r="AF26" s="86"/>
      <c r="AG26" s="92"/>
      <c r="AH26" s="262"/>
      <c r="AI26" s="358"/>
      <c r="AJ26" s="112"/>
    </row>
    <row r="27" spans="2:36" x14ac:dyDescent="0.35">
      <c r="B27" s="152"/>
      <c r="C27" s="87"/>
      <c r="D27" s="88"/>
      <c r="E27" s="88"/>
      <c r="F27" s="88"/>
      <c r="G27" s="89"/>
      <c r="H27" s="89"/>
      <c r="I27" s="89"/>
      <c r="J27" s="89"/>
      <c r="K27" s="89"/>
      <c r="L27" s="86"/>
      <c r="M27" s="86"/>
      <c r="N27" s="86"/>
      <c r="O27" s="86"/>
      <c r="P27" s="86"/>
      <c r="Q27" s="86"/>
      <c r="R27" s="89"/>
      <c r="S27" s="86"/>
      <c r="T27" s="86"/>
      <c r="U27" s="86"/>
      <c r="V27" s="89"/>
      <c r="W27" s="86"/>
      <c r="X27" s="86"/>
      <c r="Y27" s="86"/>
      <c r="Z27" s="86"/>
      <c r="AA27" s="150"/>
      <c r="AB27" s="150"/>
      <c r="AC27" s="86"/>
      <c r="AD27" s="86"/>
      <c r="AE27" s="86"/>
      <c r="AF27" s="86"/>
      <c r="AG27" s="92"/>
      <c r="AH27" s="262"/>
      <c r="AI27" s="358"/>
      <c r="AJ27" s="112"/>
    </row>
    <row r="28" spans="2:36" x14ac:dyDescent="0.35">
      <c r="B28" s="152"/>
      <c r="C28" s="87"/>
      <c r="D28" s="88"/>
      <c r="E28" s="88"/>
      <c r="F28" s="88"/>
      <c r="G28" s="89"/>
      <c r="H28" s="89"/>
      <c r="I28" s="89"/>
      <c r="J28" s="89"/>
      <c r="K28" s="89"/>
      <c r="L28" s="86"/>
      <c r="M28" s="86"/>
      <c r="N28" s="86"/>
      <c r="O28" s="86"/>
      <c r="P28" s="86"/>
      <c r="Q28" s="86"/>
      <c r="R28" s="89"/>
      <c r="S28" s="86"/>
      <c r="T28" s="86"/>
      <c r="U28" s="86"/>
      <c r="V28" s="89"/>
      <c r="W28" s="86"/>
      <c r="X28" s="86"/>
      <c r="Y28" s="86"/>
      <c r="Z28" s="86"/>
      <c r="AA28" s="150"/>
      <c r="AB28" s="150"/>
      <c r="AC28" s="86"/>
      <c r="AD28" s="86"/>
      <c r="AE28" s="86"/>
      <c r="AF28" s="86"/>
      <c r="AG28" s="92"/>
      <c r="AH28" s="262"/>
      <c r="AI28" s="358"/>
      <c r="AJ28" s="112"/>
    </row>
    <row r="29" spans="2:36" x14ac:dyDescent="0.35">
      <c r="B29" s="152"/>
      <c r="C29" s="87"/>
      <c r="D29" s="88"/>
      <c r="E29" s="88"/>
      <c r="F29" s="88"/>
      <c r="G29" s="89"/>
      <c r="H29" s="89"/>
      <c r="I29" s="89"/>
      <c r="J29" s="89"/>
      <c r="K29" s="89"/>
      <c r="L29" s="86"/>
      <c r="M29" s="86"/>
      <c r="N29" s="86"/>
      <c r="O29" s="86"/>
      <c r="P29" s="86"/>
      <c r="Q29" s="86"/>
      <c r="R29" s="89"/>
      <c r="S29" s="86"/>
      <c r="T29" s="86"/>
      <c r="U29" s="86"/>
      <c r="V29" s="89"/>
      <c r="W29" s="86"/>
      <c r="X29" s="86"/>
      <c r="Y29" s="86"/>
      <c r="Z29" s="86"/>
      <c r="AA29" s="150"/>
      <c r="AB29" s="150"/>
      <c r="AC29" s="86"/>
      <c r="AD29" s="86"/>
      <c r="AE29" s="86"/>
      <c r="AF29" s="86"/>
      <c r="AG29" s="92"/>
      <c r="AH29" s="262"/>
      <c r="AI29" s="358"/>
      <c r="AJ29" s="112"/>
    </row>
    <row r="30" spans="2:36" x14ac:dyDescent="0.35">
      <c r="B30" s="152"/>
      <c r="C30" s="87"/>
      <c r="D30" s="88"/>
      <c r="E30" s="88"/>
      <c r="F30" s="88"/>
      <c r="G30" s="89"/>
      <c r="H30" s="89"/>
      <c r="I30" s="89"/>
      <c r="J30" s="89"/>
      <c r="K30" s="89"/>
      <c r="L30" s="86"/>
      <c r="M30" s="86"/>
      <c r="N30" s="86"/>
      <c r="O30" s="86"/>
      <c r="P30" s="86"/>
      <c r="Q30" s="86"/>
      <c r="R30" s="89"/>
      <c r="S30" s="86"/>
      <c r="T30" s="86"/>
      <c r="U30" s="86"/>
      <c r="V30" s="89"/>
      <c r="W30" s="86"/>
      <c r="X30" s="86"/>
      <c r="Y30" s="86"/>
      <c r="Z30" s="86"/>
      <c r="AA30" s="150"/>
      <c r="AB30" s="150"/>
      <c r="AC30" s="86"/>
      <c r="AD30" s="86"/>
      <c r="AE30" s="86"/>
      <c r="AF30" s="86"/>
      <c r="AG30" s="92"/>
      <c r="AH30" s="262"/>
      <c r="AI30" s="358"/>
      <c r="AJ30" s="112"/>
    </row>
    <row r="31" spans="2:36" x14ac:dyDescent="0.35">
      <c r="B31" s="152"/>
      <c r="C31" s="87"/>
      <c r="D31" s="88"/>
      <c r="E31" s="88"/>
      <c r="F31" s="88"/>
      <c r="G31" s="89"/>
      <c r="H31" s="89"/>
      <c r="I31" s="89"/>
      <c r="J31" s="89"/>
      <c r="K31" s="89"/>
      <c r="L31" s="86"/>
      <c r="M31" s="86"/>
      <c r="N31" s="86"/>
      <c r="O31" s="86"/>
      <c r="P31" s="86"/>
      <c r="Q31" s="86"/>
      <c r="R31" s="89"/>
      <c r="S31" s="86"/>
      <c r="T31" s="86"/>
      <c r="U31" s="86"/>
      <c r="V31" s="89"/>
      <c r="W31" s="86"/>
      <c r="X31" s="86"/>
      <c r="Y31" s="86"/>
      <c r="Z31" s="86"/>
      <c r="AA31" s="150"/>
      <c r="AB31" s="150"/>
      <c r="AC31" s="86"/>
      <c r="AD31" s="86"/>
      <c r="AE31" s="86"/>
      <c r="AF31" s="86"/>
      <c r="AG31" s="92"/>
      <c r="AH31" s="262"/>
      <c r="AI31" s="358"/>
      <c r="AJ31" s="112"/>
    </row>
    <row r="32" spans="2:36" x14ac:dyDescent="0.35">
      <c r="B32" s="152"/>
      <c r="C32" s="87"/>
      <c r="D32" s="88"/>
      <c r="E32" s="88"/>
      <c r="F32" s="88"/>
      <c r="G32" s="89"/>
      <c r="H32" s="89"/>
      <c r="I32" s="89"/>
      <c r="J32" s="89"/>
      <c r="K32" s="89"/>
      <c r="L32" s="86"/>
      <c r="M32" s="86"/>
      <c r="N32" s="86"/>
      <c r="O32" s="86"/>
      <c r="P32" s="86"/>
      <c r="Q32" s="86"/>
      <c r="R32" s="89"/>
      <c r="S32" s="86"/>
      <c r="T32" s="86"/>
      <c r="U32" s="86"/>
      <c r="V32" s="89"/>
      <c r="W32" s="86"/>
      <c r="X32" s="86"/>
      <c r="Y32" s="86"/>
      <c r="Z32" s="86"/>
      <c r="AA32" s="150"/>
      <c r="AB32" s="150"/>
      <c r="AC32" s="86"/>
      <c r="AD32" s="86"/>
      <c r="AE32" s="86"/>
      <c r="AF32" s="86"/>
      <c r="AG32" s="92"/>
      <c r="AH32" s="262"/>
      <c r="AI32" s="358"/>
      <c r="AJ32" s="112"/>
    </row>
    <row r="33" spans="2:36" ht="15" thickBot="1" x14ac:dyDescent="0.4">
      <c r="B33" s="366"/>
      <c r="C33" s="367"/>
      <c r="D33" s="368"/>
      <c r="E33" s="368"/>
      <c r="F33" s="159"/>
      <c r="G33" s="160"/>
      <c r="H33" s="160"/>
      <c r="I33" s="160"/>
      <c r="J33" s="160"/>
      <c r="K33" s="160"/>
      <c r="L33" s="164"/>
      <c r="M33" s="164"/>
      <c r="N33" s="164"/>
      <c r="O33" s="164"/>
      <c r="P33" s="164"/>
      <c r="Q33" s="164"/>
      <c r="R33" s="160"/>
      <c r="S33" s="164"/>
      <c r="T33" s="164"/>
      <c r="U33" s="164"/>
      <c r="V33" s="160"/>
      <c r="W33" s="164"/>
      <c r="X33" s="164"/>
      <c r="Y33" s="164"/>
      <c r="Z33" s="164"/>
      <c r="AA33" s="263"/>
      <c r="AB33" s="263"/>
      <c r="AC33" s="164"/>
      <c r="AD33" s="164"/>
      <c r="AE33" s="164"/>
      <c r="AF33" s="164"/>
      <c r="AG33" s="365"/>
      <c r="AH33" s="264"/>
      <c r="AI33" s="387"/>
      <c r="AJ33" s="112"/>
    </row>
    <row r="34" spans="2:36" ht="14" x14ac:dyDescent="0.3"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103"/>
      <c r="AH34" s="77"/>
    </row>
    <row r="35" spans="2:36" x14ac:dyDescent="0.35"/>
    <row r="36" spans="2:36" x14ac:dyDescent="0.35"/>
    <row r="37" spans="2:36" x14ac:dyDescent="0.35"/>
  </sheetData>
  <sheetProtection algorithmName="SHA-512" hashValue="gHfdkRP6X6IhhfnQXGiTQ79B8xoqCoczybCvcTtdIYdIYk+IZzA3TnxsS1saruzM8l/abRDoEvl/LJ98lDnqMg==" saltValue="OWE5n8FyWw+EXmgAzaQOXA==" spinCount="100000" sheet="1" insertRows="0"/>
  <dataConsolidate/>
  <mergeCells count="12">
    <mergeCell ref="D2:E2"/>
    <mergeCell ref="F2:G2"/>
    <mergeCell ref="D3:E3"/>
    <mergeCell ref="F3:G3"/>
    <mergeCell ref="D4:E4"/>
    <mergeCell ref="F4:G4"/>
    <mergeCell ref="B6:AI6"/>
    <mergeCell ref="G9:I9"/>
    <mergeCell ref="B10:B11"/>
    <mergeCell ref="C10:C11"/>
    <mergeCell ref="D10:D11"/>
    <mergeCell ref="E10:E11"/>
  </mergeCells>
  <conditionalFormatting sqref="D3:E4">
    <cfRule type="containsText" dxfId="42" priority="1" operator="containsText" text="Error">
      <formula>NOT(ISERROR(SEARCH("Error",D3)))</formula>
    </cfRule>
  </conditionalFormatting>
  <conditionalFormatting sqref="K14:K33">
    <cfRule type="cellIs" dxfId="41" priority="5" operator="greaterThan">
      <formula>21</formula>
    </cfRule>
  </conditionalFormatting>
  <conditionalFormatting sqref="AA14:AB33">
    <cfRule type="expression" dxfId="40" priority="6">
      <formula>$Z14="No"</formula>
    </cfRule>
  </conditionalFormatting>
  <dataValidations xWindow="1445" yWindow="385" count="32">
    <dataValidation allowBlank="1" showInputMessage="1" showErrorMessage="1" promptTitle="Comments" prompt="Enter any further comments relevant to this case (free text)." sqref="AH14:AH33" xr:uid="{00000000-0002-0000-0400-000000000000}"/>
    <dataValidation type="custom" operator="greaterThanOrEqual" showInputMessage="1" showErrorMessage="1" errorTitle="Invalid response" error="Possible reasons:_x000a_Value cannot be smaller than age at sample received._x000a_Value must be a whole number &gt;=0._x000a_If no treatment appropriate, enter N/A." promptTitle="Age at treatment started" prompt="Enter Age in days of baby that treatment started._x000a_Note that the day of birth is classed as day 0._x000a_IF TREATMENT IS NOT APPROPRIATE, ENTER N/A." sqref="AF14:AF33" xr:uid="{00000000-0002-0000-0400-000001000000}">
      <formula1>OR(AND(ISNUMBER(AF14),AF14&gt;=0),AF14="N/A")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first follow up visit" prompt="Enter Age in days of baby at first follow up visit._x000a_Note that the day of birth is classed as day 0." sqref="AC14:AC33" xr:uid="{00000000-0002-0000-0400-000002000000}">
      <formula1>AND(ISNUMBER(AC14),AC14&gt;=W14,AC14&gt;=0)</formula1>
    </dataValidation>
    <dataValidation type="list" showInputMessage="1" errorTitle="Invalid entry" error="Please select an entry from the drop down list." promptTitle="DNA testing performed?" prompt="Was DNA testing performed?_x000a_Select Yes or No using the drop down list." sqref="Z14:Z33" xr:uid="{00000000-0002-0000-0400-000003000000}">
      <formula1>Yes_No</formula1>
    </dataValidation>
    <dataValidation type="list" showInputMessage="1" errorTitle="Invalid entry" error="Please select from the drop down list." promptTitle="GA1 Outcome" prompt="Select the GA1 outcome from the drop down list." sqref="AD14:AD33" xr:uid="{00000000-0002-0000-0400-000004000000}">
      <formula1>GA1_Outcome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result reported" prompt="Enter age in days of baby at organic acid result reported._x000a_Note that the day of birth is classed as day 0." sqref="Y14:Y33" xr:uid="{00000000-0002-0000-0400-000005000000}">
      <formula1>AND(ISNUMBER(Y14),Y14&gt;=W14,Y14&gt;=0)</formula1>
    </dataValidation>
    <dataValidation type="list" showInputMessage="1" errorTitle="Invlaid entry" error="Please select Yes or No from the drop down list." promptTitle="Yes/No response" prompt="Please select from the drop down list" sqref="X14:X33" xr:uid="{00000000-0002-0000-0400-000006000000}">
      <formula1>Yes_No</formula1>
    </dataValidation>
    <dataValidation type="whole" operator="greaterThanOrEqual" showInputMessage="1" showErrorMessage="1" errorTitle="Invalid entry" error="Age entered must be a whole number." promptTitle="Dx urine sample collected" prompt="Enter the Age in days the diagnostic urine sample was collected._x000a_Note: Day of birth is considered Day 0." sqref="V14:V33" xr:uid="{00000000-0002-0000-0400-000007000000}">
      <formula1>0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urine sample received._x000a_Note that the day of birth is classed as day 0." sqref="W14:W33" xr:uid="{00000000-0002-0000-0400-000008000000}">
      <formula1>AND(ISNUMBER(W14),W14&gt;=V14,W14&gt;=0)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result reported" prompt="Enter age in days of baby at plasma acylcarnitine result reported._x000a_Note that the day of birth is classed as day 0." sqref="T14:T33" xr:uid="{00000000-0002-0000-0400-000009000000}">
      <formula1>AND(ISNUMBER(T14),T14&gt;=S14,T14&gt;=0)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plasma sample received._x000a_Note that the day of birth is classed as day 0." sqref="S14:S33" xr:uid="{00000000-0002-0000-0400-00000A000000}">
      <formula1>AND(ISNUMBER(S14),S14&gt;=R14,S14&gt;=0)</formula1>
    </dataValidation>
    <dataValidation type="whole" operator="greaterThanOrEqual" showInputMessage="1" showErrorMessage="1" errorTitle="Invalid entry" error="Age entered must be a whole number." promptTitle="Dx plasma sample collected" prompt="Enter the Age in days the diagnostic plasma sample was collected._x000a_Note: Day of birth is considered Day 0." sqref="R14:R33" xr:uid="{00000000-0002-0000-0400-00000B000000}">
      <formula1>0</formula1>
    </dataValidation>
    <dataValidation allowBlank="1" showInputMessage="1" showErrorMessage="1" promptTitle="Follow-up results" prompt="Enter any Follow-up plasma C5-DC and acylcarnitine results here_x000a_(Free text)" sqref="U14:U33" xr:uid="{00000000-0002-0000-0400-00000C000000}"/>
    <dataValidation allowBlank="1" showInputMessage="1" showErrorMessage="1" promptTitle="Follow-up results" prompt="Enter any follow-up DBS C5DC and acylcarnitine results (derivatised full scan) here._x000a_(Free text)" sqref="Q14:Q33" xr:uid="{00000000-0002-0000-0400-00000D000000}"/>
    <dataValidation type="whole" errorStyle="warning" operator="greaterThanOrEqual" showInputMessage="1" showErrorMessage="1" errorTitle="Invalid entry" error="Age entered must be a whole number greater than zero." promptTitle="Accrn/DNA sample collected" prompt="Enter the Age in days the the diagnostic bloodspot sample was collected._x000a_Note: Day of birth is considered Day 0." sqref="M14:M33" xr:uid="{00000000-0002-0000-0400-00000E000000}">
      <formula1>0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bloodspot (accrn/DNA) sample received._x000a_Note that the day of birth is classed as day 0." sqref="N14:N33" xr:uid="{00000000-0002-0000-0400-00000F000000}">
      <formula1>AND(ISNUMBER(N14),N14&gt;=M14,N14&gt;=0)</formula1>
    </dataValidation>
    <dataValidation type="custom" errorStyle="warning" operator="greaterThanOrEqual" showInputMessage="1" showErrorMessage="1" errorTitle="Value out of Range?" error="If first sample day is greater than twelve days, please state the reaon in the Comments box at the end of the row. " promptTitle="Age at first routine sample" prompt="Enter Age in days at first routine sample. Note that the day of birth is classed as day 0." sqref="H14:H33" xr:uid="{00000000-0002-0000-0400-000010000000}">
      <formula1>AND(ISNUMBER($H14),$H14&gt;=0,$H14&lt;=12)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initial clinical referral" prompt="Enter age in days of screen positive baby at the time of initial clinical referral. Note that the day of birth is classed as day 0." sqref="J14:J33" xr:uid="{00000000-0002-0000-0400-000015000000}">
      <formula1>AND(ISNUMBER($J14),$J14&gt;=0)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first appointment" prompt="Enter age in days of baby at first appointment with the designated clinician. Note that the day of birth is classed as day 0." sqref="K14:K33" xr:uid="{00000000-0002-0000-0400-000016000000}">
      <formula1>AND(ISNUMBER($K14),$K14&gt;=0)</formula1>
    </dataValidation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4" xr:uid="{00000000-0002-0000-0400-000017000000}">
      <formula1>300</formula1>
    </dataValidation>
    <dataValidation operator="greaterThanOrEqual" allowBlank="1" showInputMessage="1" showErrorMessage="1" errorTitle="Numeric value required" error="Triplicate mean value must be a numeric value." promptTitle="Triplicate mean of C5-Carnitine" prompt="Enter the Triplicate mean of screening C5-DC-Carnitine" sqref="L14:L33" xr:uid="{00000000-0002-0000-0400-000018000000}"/>
    <dataValidation type="custom" operator="greaterThanOrEqual" allowBlank="1" showInputMessage="1" showErrorMessage="1" errorTitle="Invalid response" error="Possible reasons:_x000a_Value cannot be smaller than age at sample received._x000a_Value must be a whole number &gt;=0" promptTitle="Age at sample reported" prompt="Ente Age in days diagnostic bloodspot (accrn/DNA) sample reported._x000a_Note that the day of birth is classed as day 0." sqref="O14:O33" xr:uid="{00000000-0002-0000-0400-000019000000}">
      <formula1>AND(ISNUMBER(O14),O14&gt;=N14,O14&gt;=0)</formula1>
    </dataValidation>
    <dataValidation allowBlank="1" showInputMessage="1" showErrorMessage="1" promptTitle="Follow-up results" prompt="Enter any follow up DBS underivatised C5DC MRM results here._x000a_(Free text)" sqref="P14:P33" xr:uid="{00000000-0002-0000-0400-00001A000000}"/>
    <dataValidation operator="greaterThanOrEqual" showInputMessage="1" promptTitle="DNA Report details" prompt="Enter details of the DNA report issued if done (free text)." sqref="AA14:AA33" xr:uid="{00000000-0002-0000-0400-00001B000000}"/>
    <dataValidation operator="greaterThanOrEqual" showInputMessage="1" promptTitle="DNA result" prompt="Enter details of the DNA result if done (free text)." sqref="AB14:AB33" xr:uid="{00000000-0002-0000-0400-00001C000000}"/>
    <dataValidation type="custom" errorStyle="warning" operator="greaterThanOrEqual" showInputMessage="1" showErrorMessage="1" errorTitle="Invalid response?" error="Possible reasons:_x000a_Value cannot be smaller than age at first sample taken._x000a_Value must be a whole number &gt;=0._x000a_If age is greater than 12 days, please provide a comment at the end of this row._x000a_" promptTitle="Age at routine sample receipt" prompt="Enter age in days of baby at receipt of routine sample in Laboratory. Note that the day of birth is classed as day 0." sqref="I14:I33" xr:uid="{00000000-0002-0000-0400-00001E000000}">
      <formula1>AND(ISNUMBER(I14),I14&gt;=H14,I14&gt;=0,I14&lt;12)</formula1>
    </dataValidation>
    <dataValidation errorTitle="Invalid entry" error="Please select from the drop down list." promptTitle="GA1 Outcome" prompt="Select the GA1 outcome from the drop down list." sqref="AE14:AE33" xr:uid="{EEAFFF57-1B2A-43E3-9B28-D2C90C700802}"/>
    <dataValidation allowBlank="1" sqref="F3:G4" xr:uid="{410DFD33-9790-49B0-BC7A-BAEE8BCF5E50}"/>
    <dataValidation operator="greaterThanOrEqual" allowBlank="1" showInputMessage="1" showErrorMessage="1" sqref="D3:E4" xr:uid="{7B4B4DED-ED7E-4DB9-B7BB-BF6336555132}"/>
    <dataValidation allowBlank="1" showInputMessage="1" showErrorMessage="1" promptTitle="Case ID" prompt="Previously baby number. Please give reference that can be easily identified in the laboratory if queries are received in the future." sqref="B14:B33" xr:uid="{00000000-0002-0000-0400-000012000000}"/>
    <dataValidation type="list" showInputMessage="1" errorTitle="Invalid Input" error="Please select Ethnic Code from the drop-down lists" promptTitle="Ethnic Code" prompt="Select Ethnic Code from the Drop Down List" sqref="D14:D33" xr:uid="{00000000-0002-0000-0400-000014000000}">
      <formula1>Ethnic_Code</formula1>
    </dataValidation>
    <dataValidation allowBlank="1" showInputMessage="1" showErrorMessage="1" promptTitle="Reported as a serious incident?" prompt="Was this case reported as a serious incident? (Free text)" sqref="AI14:AI33" xr:uid="{E4F11C65-9CAA-4260-9419-036D6180E514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445" yWindow="385" count="4">
        <x14:dataValidation type="list" showInputMessage="1" errorTitle="Invalid Input" error="Please select calendar year from the drop-down lists" promptTitle="Calendar year of birth" prompt="Select the calendar year of birth from the drop down list._x000a_The calendar year runs from January 1st to 31st December. " xr:uid="{00000000-0002-0000-0400-00001F000000}">
          <x14:formula1>
            <xm:f>Lookup_Values!$E$2:$E$4</xm:f>
          </x14:formula1>
          <xm:sqref>F14:F33</xm:sqref>
        </x14:dataValidation>
        <x14:dataValidation type="list" allowBlank="1" showInputMessage="1" errorTitle="Invalid Entry" error="Please use the drop-down list to select a valid answer." promptTitle="Gender" prompt="Select gender from drop down list" xr:uid="{00000000-0002-0000-0400-000013000000}">
          <x14:formula1>
            <xm:f>Lookup_Values!$F$2:$F$4</xm:f>
          </x14:formula1>
          <xm:sqref>C14:C33</xm:sqref>
        </x14:dataValidation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00000000-0002-0000-0400-000011000000}">
          <x14:formula1>
            <xm:f>Lookup_Values!$D$2:$D$4</xm:f>
          </x14:formula1>
          <xm:sqref>E14:E33</xm:sqref>
        </x14:dataValidation>
        <x14:dataValidation type="list" allowBlank="1" showInputMessage="1" showErrorMessage="1" promptTitle="Clinical Dx before screening" prompt="Select from list and add further details in comments." xr:uid="{04EE924C-E7AC-4DAE-8D6A-85AA3DD7FBA9}">
          <x14:formula1>
            <xm:f>Lookup_Values!$AD$2:$AD$4</xm:f>
          </x14:formula1>
          <xm:sqref>AG14:AG33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5EB8"/>
    <outlinePr summaryBelow="0" summaryRight="0"/>
  </sheetPr>
  <dimension ref="A1:AL38"/>
  <sheetViews>
    <sheetView showGridLines="0" zoomScale="96" zoomScaleNormal="96" workbookViewId="0">
      <selection activeCell="F2" sqref="F2:G2"/>
    </sheetView>
  </sheetViews>
  <sheetFormatPr defaultColWidth="0" defaultRowHeight="14.5" zeroHeight="1" x14ac:dyDescent="0.35"/>
  <cols>
    <col min="1" max="1" width="4.54296875" style="77" customWidth="1"/>
    <col min="2" max="2" width="17.90625" style="108" customWidth="1"/>
    <col min="3" max="3" width="16.6328125" style="108" customWidth="1"/>
    <col min="4" max="4" width="25.1796875" style="108" customWidth="1"/>
    <col min="5" max="5" width="19.36328125" style="108" customWidth="1"/>
    <col min="6" max="6" width="17" style="108" customWidth="1"/>
    <col min="7" max="7" width="15.26953125" style="108" customWidth="1"/>
    <col min="8" max="11" width="13.7265625" style="108" customWidth="1"/>
    <col min="12" max="12" width="17.81640625" style="108" customWidth="1"/>
    <col min="13" max="17" width="13.7265625" style="108" customWidth="1"/>
    <col min="18" max="18" width="16.54296875" style="108" customWidth="1"/>
    <col min="19" max="19" width="13.81640625" style="108" customWidth="1"/>
    <col min="20" max="20" width="13.7265625" style="108" customWidth="1"/>
    <col min="21" max="22" width="23.453125" style="108" customWidth="1"/>
    <col min="23" max="23" width="13.7265625" style="108" customWidth="1"/>
    <col min="24" max="24" width="24" style="165" customWidth="1"/>
    <col min="25" max="25" width="24.1796875" style="165" customWidth="1"/>
    <col min="26" max="26" width="16.81640625" style="77" customWidth="1"/>
    <col min="27" max="29" width="8.81640625" style="77" customWidth="1"/>
    <col min="30" max="16384" width="8.81640625" style="77" hidden="1"/>
  </cols>
  <sheetData>
    <row r="1" spans="2:38" ht="15" thickBot="1" x14ac:dyDescent="0.4">
      <c r="B1" s="72"/>
      <c r="C1" s="72"/>
      <c r="D1" s="72"/>
      <c r="E1" s="72"/>
      <c r="F1" s="72"/>
      <c r="G1" s="72"/>
      <c r="H1" s="72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X1" s="108"/>
      <c r="Y1" s="108"/>
      <c r="Z1" s="108"/>
      <c r="AA1" s="108"/>
      <c r="AB1" s="108"/>
      <c r="AC1" s="108"/>
      <c r="AD1" s="108"/>
      <c r="AE1" s="108"/>
      <c r="AF1" s="108"/>
      <c r="AG1" s="165"/>
      <c r="AH1" s="165"/>
    </row>
    <row r="2" spans="2:38" ht="26" customHeight="1" x14ac:dyDescent="0.35">
      <c r="B2" s="72"/>
      <c r="C2" s="72"/>
      <c r="D2" s="439" t="s">
        <v>377</v>
      </c>
      <c r="E2" s="440"/>
      <c r="F2" s="440" t="s">
        <v>500</v>
      </c>
      <c r="G2" s="441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X2" s="108"/>
      <c r="Y2" s="108"/>
      <c r="Z2" s="108"/>
      <c r="AA2" s="108"/>
      <c r="AB2" s="108"/>
      <c r="AC2" s="108"/>
      <c r="AD2" s="108"/>
      <c r="AE2" s="108"/>
      <c r="AF2" s="165"/>
      <c r="AG2" s="165"/>
    </row>
    <row r="3" spans="2:38" ht="32.5" customHeight="1" x14ac:dyDescent="0.35">
      <c r="B3" s="72"/>
      <c r="C3" s="72"/>
      <c r="D3" s="442" t="s">
        <v>415</v>
      </c>
      <c r="E3" s="443"/>
      <c r="F3" s="444" t="str">
        <f>IF(ISBLANK(PKU!$F$3),"",PKU!$F$3)</f>
        <v/>
      </c>
      <c r="G3" s="445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X3" s="108"/>
      <c r="Y3" s="108"/>
      <c r="Z3" s="108"/>
      <c r="AA3" s="108"/>
      <c r="AB3" s="108"/>
      <c r="AC3" s="108"/>
      <c r="AD3" s="108"/>
      <c r="AE3" s="108"/>
      <c r="AF3" s="165"/>
      <c r="AG3" s="165"/>
    </row>
    <row r="4" spans="2:38" ht="37" customHeight="1" thickBot="1" x14ac:dyDescent="0.4">
      <c r="B4" s="72"/>
      <c r="C4" s="72"/>
      <c r="D4" s="461" t="s">
        <v>416</v>
      </c>
      <c r="E4" s="462"/>
      <c r="F4" s="463" t="str">
        <f>IF(ISBLANK(PKU!$F$4),"",PKU!$F$4)</f>
        <v/>
      </c>
      <c r="G4" s="464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X4" s="108"/>
      <c r="Y4" s="108"/>
      <c r="Z4" s="108"/>
      <c r="AA4" s="108"/>
      <c r="AB4" s="108"/>
      <c r="AC4" s="108"/>
      <c r="AD4" s="108"/>
      <c r="AE4" s="108"/>
      <c r="AF4" s="165"/>
      <c r="AG4" s="165"/>
    </row>
    <row r="5" spans="2:38" ht="14.5" customHeight="1" x14ac:dyDescent="0.35">
      <c r="B5" s="72"/>
      <c r="C5" s="72"/>
      <c r="D5" s="268"/>
      <c r="E5" s="268"/>
      <c r="F5" s="269"/>
      <c r="G5" s="269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X5" s="108"/>
      <c r="Y5" s="108"/>
      <c r="Z5" s="108"/>
      <c r="AA5" s="108"/>
      <c r="AB5" s="108"/>
      <c r="AC5" s="108"/>
      <c r="AD5" s="108"/>
      <c r="AE5" s="108"/>
      <c r="AF5" s="165"/>
      <c r="AG5" s="165"/>
    </row>
    <row r="6" spans="2:38" x14ac:dyDescent="0.35">
      <c r="B6" s="74"/>
      <c r="C6" s="74"/>
      <c r="D6" s="74"/>
      <c r="E6" s="74"/>
      <c r="F6" s="74"/>
      <c r="G6" s="74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X6" s="108"/>
      <c r="Y6" s="108"/>
      <c r="Z6" s="108"/>
      <c r="AA6" s="108"/>
      <c r="AB6" s="108"/>
      <c r="AC6" s="108"/>
      <c r="AD6" s="108"/>
      <c r="AE6" s="108"/>
      <c r="AF6" s="165"/>
      <c r="AG6" s="165"/>
    </row>
    <row r="7" spans="2:38" x14ac:dyDescent="0.35">
      <c r="B7" s="459" t="s">
        <v>425</v>
      </c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/>
      <c r="AB7"/>
      <c r="AC7"/>
      <c r="AD7"/>
      <c r="AE7"/>
      <c r="AF7"/>
      <c r="AG7"/>
      <c r="AH7"/>
      <c r="AI7"/>
      <c r="AJ7"/>
      <c r="AK7"/>
      <c r="AL7"/>
    </row>
    <row r="8" spans="2:38" x14ac:dyDescent="0.35">
      <c r="B8" s="100" t="s">
        <v>275</v>
      </c>
      <c r="C8" s="71"/>
      <c r="D8" s="71"/>
      <c r="E8" s="71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X8" s="108"/>
      <c r="Y8" s="108"/>
      <c r="Z8" s="108"/>
      <c r="AA8" s="108"/>
      <c r="AB8" s="108"/>
      <c r="AC8" s="108"/>
      <c r="AD8" s="108"/>
      <c r="AE8" s="108"/>
      <c r="AF8" s="165"/>
      <c r="AG8" s="165"/>
    </row>
    <row r="9" spans="2:38" x14ac:dyDescent="0.35"/>
    <row r="10" spans="2:38" ht="15" thickBot="1" x14ac:dyDescent="0.4"/>
    <row r="11" spans="2:38" ht="49" customHeight="1" thickBot="1" x14ac:dyDescent="0.4">
      <c r="B11" s="481" t="s">
        <v>142</v>
      </c>
      <c r="C11" s="482"/>
      <c r="D11" s="485" t="s">
        <v>143</v>
      </c>
      <c r="E11" s="487" t="s">
        <v>144</v>
      </c>
      <c r="F11" s="488"/>
      <c r="G11" s="487" t="s">
        <v>145</v>
      </c>
      <c r="H11" s="491"/>
      <c r="I11"/>
      <c r="J11" s="474" t="s">
        <v>429</v>
      </c>
      <c r="K11" s="475"/>
      <c r="L11" s="476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112"/>
    </row>
    <row r="12" spans="2:38" ht="29.25" customHeight="1" x14ac:dyDescent="0.35">
      <c r="B12" s="483"/>
      <c r="C12" s="484"/>
      <c r="D12" s="486"/>
      <c r="E12" s="489"/>
      <c r="F12" s="490"/>
      <c r="G12" s="492"/>
      <c r="H12" s="493"/>
      <c r="I12"/>
      <c r="J12" s="265" t="s">
        <v>50</v>
      </c>
      <c r="K12" s="266" t="s">
        <v>51</v>
      </c>
      <c r="L12" s="267" t="s">
        <v>52</v>
      </c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112"/>
    </row>
    <row r="13" spans="2:38" ht="30.75" customHeight="1" thickBot="1" x14ac:dyDescent="0.4">
      <c r="B13" s="477"/>
      <c r="C13" s="478"/>
      <c r="D13" s="282"/>
      <c r="E13" s="479"/>
      <c r="F13" s="480"/>
      <c r="G13" s="479"/>
      <c r="H13" s="480"/>
      <c r="I13"/>
      <c r="J13" s="283"/>
      <c r="K13" s="284"/>
      <c r="L13" s="5">
        <f>J13*7+K13</f>
        <v>0</v>
      </c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112"/>
    </row>
    <row r="14" spans="2:38" customFormat="1" ht="30.75" customHeight="1" thickBot="1" x14ac:dyDescent="0.4"/>
    <row r="15" spans="2:38" s="254" customFormat="1" ht="140.25" customHeight="1" thickBot="1" x14ac:dyDescent="0.4">
      <c r="B15" s="274" t="s">
        <v>43</v>
      </c>
      <c r="C15" s="275" t="s">
        <v>44</v>
      </c>
      <c r="D15" s="275" t="s">
        <v>56</v>
      </c>
      <c r="E15" s="275" t="s">
        <v>92</v>
      </c>
      <c r="F15" s="275" t="s">
        <v>93</v>
      </c>
      <c r="G15" s="275" t="s">
        <v>428</v>
      </c>
      <c r="H15" s="276" t="s">
        <v>101</v>
      </c>
      <c r="I15" s="276" t="s">
        <v>293</v>
      </c>
      <c r="J15" s="276" t="s">
        <v>115</v>
      </c>
      <c r="K15" s="276" t="s">
        <v>55</v>
      </c>
      <c r="L15" s="275" t="s">
        <v>146</v>
      </c>
      <c r="M15" s="276" t="s">
        <v>304</v>
      </c>
      <c r="N15" s="276" t="s">
        <v>305</v>
      </c>
      <c r="O15" s="276" t="s">
        <v>149</v>
      </c>
      <c r="P15" s="276" t="s">
        <v>147</v>
      </c>
      <c r="Q15" s="276" t="s">
        <v>148</v>
      </c>
      <c r="R15" s="276" t="s">
        <v>150</v>
      </c>
      <c r="S15" s="276" t="s">
        <v>151</v>
      </c>
      <c r="T15" s="276" t="s">
        <v>79</v>
      </c>
      <c r="U15" s="276" t="s">
        <v>152</v>
      </c>
      <c r="V15" s="276" t="s">
        <v>362</v>
      </c>
      <c r="W15" s="276" t="s">
        <v>123</v>
      </c>
      <c r="X15" s="277" t="s">
        <v>369</v>
      </c>
      <c r="Y15" s="277" t="s">
        <v>57</v>
      </c>
      <c r="Z15" s="277" t="s">
        <v>371</v>
      </c>
      <c r="AA15" s="253"/>
    </row>
    <row r="16" spans="2:38" x14ac:dyDescent="0.35">
      <c r="B16" s="255"/>
      <c r="C16" s="256"/>
      <c r="D16" s="257"/>
      <c r="E16" s="257"/>
      <c r="F16" s="88"/>
      <c r="G16" s="258"/>
      <c r="H16" s="258"/>
      <c r="I16" s="258"/>
      <c r="J16" s="258"/>
      <c r="K16" s="259"/>
      <c r="L16" s="257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358"/>
      <c r="AA16" s="112"/>
    </row>
    <row r="17" spans="2:27" x14ac:dyDescent="0.35">
      <c r="B17" s="152"/>
      <c r="C17" s="87"/>
      <c r="D17" s="88"/>
      <c r="E17" s="88"/>
      <c r="F17" s="88"/>
      <c r="G17" s="89"/>
      <c r="H17" s="89"/>
      <c r="I17" s="89"/>
      <c r="J17" s="89"/>
      <c r="K17" s="89"/>
      <c r="L17" s="88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358"/>
      <c r="AA17" s="112"/>
    </row>
    <row r="18" spans="2:27" x14ac:dyDescent="0.35">
      <c r="B18" s="152"/>
      <c r="C18" s="87"/>
      <c r="D18" s="88"/>
      <c r="E18" s="88"/>
      <c r="F18" s="88"/>
      <c r="G18" s="89"/>
      <c r="H18" s="89"/>
      <c r="I18" s="89"/>
      <c r="J18" s="89"/>
      <c r="K18" s="89"/>
      <c r="L18" s="88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150"/>
      <c r="Y18" s="86"/>
      <c r="Z18" s="358"/>
      <c r="AA18" s="112"/>
    </row>
    <row r="19" spans="2:27" x14ac:dyDescent="0.35">
      <c r="B19" s="152"/>
      <c r="C19" s="87"/>
      <c r="D19" s="88"/>
      <c r="E19" s="88"/>
      <c r="F19" s="88"/>
      <c r="G19" s="89"/>
      <c r="H19" s="89"/>
      <c r="I19" s="89"/>
      <c r="J19" s="89"/>
      <c r="K19" s="89"/>
      <c r="L19" s="88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150"/>
      <c r="Y19" s="86"/>
      <c r="Z19" s="358"/>
      <c r="AA19" s="112"/>
    </row>
    <row r="20" spans="2:27" x14ac:dyDescent="0.35">
      <c r="B20" s="152"/>
      <c r="C20" s="87"/>
      <c r="D20" s="88"/>
      <c r="E20" s="88"/>
      <c r="F20" s="88"/>
      <c r="G20" s="89"/>
      <c r="H20" s="89"/>
      <c r="I20" s="89"/>
      <c r="J20" s="89"/>
      <c r="K20" s="89"/>
      <c r="L20" s="88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150"/>
      <c r="Y20" s="86"/>
      <c r="Z20" s="358"/>
      <c r="AA20" s="112"/>
    </row>
    <row r="21" spans="2:27" x14ac:dyDescent="0.35">
      <c r="B21" s="152"/>
      <c r="C21" s="87"/>
      <c r="D21" s="88"/>
      <c r="E21" s="88"/>
      <c r="F21" s="88"/>
      <c r="G21" s="89"/>
      <c r="H21" s="89"/>
      <c r="I21" s="89"/>
      <c r="J21" s="89"/>
      <c r="K21" s="89"/>
      <c r="L21" s="88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150"/>
      <c r="Y21" s="86"/>
      <c r="Z21" s="358"/>
      <c r="AA21" s="112"/>
    </row>
    <row r="22" spans="2:27" x14ac:dyDescent="0.35">
      <c r="B22" s="152"/>
      <c r="C22" s="87"/>
      <c r="D22" s="88"/>
      <c r="E22" s="88"/>
      <c r="F22" s="88"/>
      <c r="G22" s="89"/>
      <c r="H22" s="89"/>
      <c r="I22" s="89"/>
      <c r="J22" s="89"/>
      <c r="K22" s="89"/>
      <c r="L22" s="88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150"/>
      <c r="Y22" s="86"/>
      <c r="Z22" s="358"/>
      <c r="AA22" s="112"/>
    </row>
    <row r="23" spans="2:27" x14ac:dyDescent="0.35">
      <c r="B23" s="152"/>
      <c r="C23" s="87"/>
      <c r="D23" s="88"/>
      <c r="E23" s="88"/>
      <c r="F23" s="88"/>
      <c r="G23" s="89"/>
      <c r="H23" s="89"/>
      <c r="I23" s="89"/>
      <c r="J23" s="89"/>
      <c r="K23" s="89"/>
      <c r="L23" s="88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150"/>
      <c r="Y23" s="86"/>
      <c r="Z23" s="358"/>
      <c r="AA23" s="112"/>
    </row>
    <row r="24" spans="2:27" x14ac:dyDescent="0.35">
      <c r="B24" s="152"/>
      <c r="C24" s="87"/>
      <c r="D24" s="88"/>
      <c r="E24" s="88"/>
      <c r="F24" s="88"/>
      <c r="G24" s="89"/>
      <c r="H24" s="89"/>
      <c r="I24" s="89"/>
      <c r="J24" s="89"/>
      <c r="K24" s="89"/>
      <c r="L24" s="88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150"/>
      <c r="Y24" s="86"/>
      <c r="Z24" s="358"/>
      <c r="AA24" s="112"/>
    </row>
    <row r="25" spans="2:27" x14ac:dyDescent="0.35">
      <c r="B25" s="152"/>
      <c r="C25" s="87"/>
      <c r="D25" s="88"/>
      <c r="E25" s="88"/>
      <c r="F25" s="88"/>
      <c r="G25" s="89"/>
      <c r="H25" s="89"/>
      <c r="I25" s="89"/>
      <c r="J25" s="89"/>
      <c r="K25" s="89"/>
      <c r="L25" s="88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150"/>
      <c r="Y25" s="86"/>
      <c r="Z25" s="358"/>
      <c r="AA25" s="112"/>
    </row>
    <row r="26" spans="2:27" x14ac:dyDescent="0.35">
      <c r="B26" s="152"/>
      <c r="C26" s="86"/>
      <c r="D26" s="88"/>
      <c r="E26" s="88"/>
      <c r="F26" s="88"/>
      <c r="G26" s="89"/>
      <c r="H26" s="89"/>
      <c r="I26" s="89"/>
      <c r="J26" s="89"/>
      <c r="K26" s="89"/>
      <c r="L26" s="88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150"/>
      <c r="Y26" s="86"/>
      <c r="Z26" s="358"/>
      <c r="AA26" s="112"/>
    </row>
    <row r="27" spans="2:27" x14ac:dyDescent="0.35">
      <c r="B27" s="152"/>
      <c r="C27" s="87"/>
      <c r="D27" s="88"/>
      <c r="E27" s="88"/>
      <c r="F27" s="88"/>
      <c r="G27" s="89"/>
      <c r="H27" s="89"/>
      <c r="I27" s="89"/>
      <c r="J27" s="89"/>
      <c r="K27" s="89"/>
      <c r="L27" s="88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150"/>
      <c r="Y27" s="86"/>
      <c r="Z27" s="358"/>
      <c r="AA27" s="112"/>
    </row>
    <row r="28" spans="2:27" x14ac:dyDescent="0.35">
      <c r="B28" s="152"/>
      <c r="C28" s="87"/>
      <c r="D28" s="88"/>
      <c r="E28" s="88"/>
      <c r="F28" s="88"/>
      <c r="G28" s="89"/>
      <c r="H28" s="89"/>
      <c r="I28" s="89"/>
      <c r="J28" s="89"/>
      <c r="K28" s="89"/>
      <c r="L28" s="88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150"/>
      <c r="Y28" s="86"/>
      <c r="Z28" s="358"/>
      <c r="AA28" s="112"/>
    </row>
    <row r="29" spans="2:27" x14ac:dyDescent="0.35">
      <c r="B29" s="152"/>
      <c r="C29" s="87"/>
      <c r="D29" s="88"/>
      <c r="E29" s="88"/>
      <c r="F29" s="88"/>
      <c r="G29" s="89"/>
      <c r="H29" s="89"/>
      <c r="I29" s="89"/>
      <c r="J29" s="89"/>
      <c r="K29" s="89"/>
      <c r="L29" s="88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150"/>
      <c r="Y29" s="86"/>
      <c r="Z29" s="358"/>
      <c r="AA29" s="112"/>
    </row>
    <row r="30" spans="2:27" x14ac:dyDescent="0.35">
      <c r="B30" s="152"/>
      <c r="C30" s="87"/>
      <c r="D30" s="88"/>
      <c r="E30" s="88"/>
      <c r="F30" s="88"/>
      <c r="G30" s="89"/>
      <c r="H30" s="89"/>
      <c r="I30" s="89"/>
      <c r="J30" s="89"/>
      <c r="K30" s="89"/>
      <c r="L30" s="88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150"/>
      <c r="Y30" s="86"/>
      <c r="Z30" s="358"/>
      <c r="AA30" s="112"/>
    </row>
    <row r="31" spans="2:27" x14ac:dyDescent="0.35">
      <c r="B31" s="152"/>
      <c r="C31" s="87"/>
      <c r="D31" s="88"/>
      <c r="E31" s="88"/>
      <c r="F31" s="88"/>
      <c r="G31" s="89"/>
      <c r="H31" s="89"/>
      <c r="I31" s="89"/>
      <c r="J31" s="89"/>
      <c r="K31" s="89"/>
      <c r="L31" s="88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150"/>
      <c r="Y31" s="86"/>
      <c r="Z31" s="358"/>
      <c r="AA31" s="112"/>
    </row>
    <row r="32" spans="2:27" x14ac:dyDescent="0.35">
      <c r="B32" s="152"/>
      <c r="C32" s="87"/>
      <c r="D32" s="88"/>
      <c r="E32" s="88"/>
      <c r="F32" s="88"/>
      <c r="G32" s="89"/>
      <c r="H32" s="89"/>
      <c r="I32" s="89"/>
      <c r="J32" s="89"/>
      <c r="K32" s="89"/>
      <c r="L32" s="88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150"/>
      <c r="Y32" s="86"/>
      <c r="Z32" s="358"/>
      <c r="AA32" s="112"/>
    </row>
    <row r="33" spans="2:27" x14ac:dyDescent="0.35">
      <c r="B33" s="152"/>
      <c r="C33" s="87"/>
      <c r="D33" s="88"/>
      <c r="E33" s="88"/>
      <c r="F33" s="88"/>
      <c r="G33" s="89"/>
      <c r="H33" s="89"/>
      <c r="I33" s="89"/>
      <c r="J33" s="89"/>
      <c r="K33" s="89"/>
      <c r="L33" s="88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150"/>
      <c r="Y33" s="86"/>
      <c r="Z33" s="358"/>
      <c r="AA33" s="112"/>
    </row>
    <row r="34" spans="2:27" x14ac:dyDescent="0.35">
      <c r="B34" s="152"/>
      <c r="C34" s="87"/>
      <c r="D34" s="88"/>
      <c r="E34" s="88"/>
      <c r="F34" s="88"/>
      <c r="G34" s="89"/>
      <c r="H34" s="89"/>
      <c r="I34" s="89"/>
      <c r="J34" s="89"/>
      <c r="K34" s="89"/>
      <c r="L34" s="88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150"/>
      <c r="Y34" s="86"/>
      <c r="Z34" s="358"/>
      <c r="AA34" s="112"/>
    </row>
    <row r="35" spans="2:27" ht="15" thickBot="1" x14ac:dyDescent="0.4">
      <c r="B35" s="157"/>
      <c r="C35" s="158"/>
      <c r="D35" s="159"/>
      <c r="E35" s="159"/>
      <c r="F35" s="159"/>
      <c r="G35" s="160"/>
      <c r="H35" s="160"/>
      <c r="I35" s="160"/>
      <c r="J35" s="160"/>
      <c r="K35" s="160"/>
      <c r="L35" s="159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360"/>
      <c r="AA35" s="112"/>
    </row>
    <row r="36" spans="2:27" x14ac:dyDescent="0.35"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103"/>
      <c r="Y36" s="77"/>
      <c r="AA36" s="112"/>
    </row>
    <row r="37" spans="2:27" x14ac:dyDescent="0.35"/>
    <row r="38" spans="2:27" x14ac:dyDescent="0.35"/>
  </sheetData>
  <sheetProtection algorithmName="SHA-512" hashValue="ViwmSv4iDYFX+4HE8BEnivgy8vN0uCjS69mryD+Ya6GJ8y9waBGs77phYopNygpet0ydQ6/B2kKVYJSCBdC7Lw==" saltValue="MjhMPvZj/Cv+0P0ZgrOoEw==" spinCount="100000" sheet="1" insertRows="0"/>
  <dataConsolidate/>
  <mergeCells count="15">
    <mergeCell ref="B13:C13"/>
    <mergeCell ref="E13:F13"/>
    <mergeCell ref="G13:H13"/>
    <mergeCell ref="B11:C12"/>
    <mergeCell ref="D11:D12"/>
    <mergeCell ref="E11:F12"/>
    <mergeCell ref="G11:H12"/>
    <mergeCell ref="B7:Z7"/>
    <mergeCell ref="J11:L11"/>
    <mergeCell ref="D2:E2"/>
    <mergeCell ref="F2:G2"/>
    <mergeCell ref="D3:E3"/>
    <mergeCell ref="F3:G3"/>
    <mergeCell ref="D4:E4"/>
    <mergeCell ref="F4:G4"/>
  </mergeCells>
  <conditionalFormatting sqref="D3:E5">
    <cfRule type="containsText" dxfId="39" priority="1" operator="containsText" text="Error">
      <formula>NOT(ISERROR(SEARCH("Error",D3)))</formula>
    </cfRule>
  </conditionalFormatting>
  <dataValidations xWindow="121" yWindow="272" count="27">
    <dataValidation allowBlank="1" showInputMessage="1" showErrorMessage="1" promptTitle="Follow-up results" prompt="Enter any Follow-up met / THcy results here._x000a_(Free text)" sqref="R16:R35" xr:uid="{00000000-0002-0000-0500-000000000000}"/>
    <dataValidation type="decimal" operator="greaterThanOrEqual" allowBlank="1" showInputMessage="1" showErrorMessage="1" errorTitle="Numeric value required" error="Triplicate mean value must be a numeric value." promptTitle="Triplicate mean of methionine" prompt="Enter the Triplicate mean of screening methionine" sqref="M16:M35" xr:uid="{00000000-0002-0000-0500-000001000000}">
      <formula1>0</formula1>
    </dataValidation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6" xr:uid="{00000000-0002-0000-0500-000002000000}">
      <formula1>300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first appointment" prompt="Enter age in days of baby at first appointment with the designated clinician. Note that the day of birth is classed as day 0." sqref="K16:K35" xr:uid="{00000000-0002-0000-0500-000003000000}">
      <formula1>AND(ISNUMBER($K16),$K16&gt;=0)</formula1>
    </dataValidation>
    <dataValidation type="custom" operator="greaterThanOrEqual" allowBlank="1" showInputMessage="1" showErrorMessage="1" errorTitle="Invalid response" error="Possible reasons:_x000a_Value must be a whole number &gt;=0._x000a_Please check and re-enter." promptTitle="Age at initial clinical referral" prompt="Enter age in days of screen positive baby at the time of initial clinical referral. Note that the day of birth is classed as day 0." sqref="J16:J35" xr:uid="{00000000-0002-0000-0500-000004000000}">
      <formula1>AND(ISNUMBER($J16),$J16&gt;=0)</formula1>
    </dataValidation>
    <dataValidation type="list" showInputMessage="1" errorTitle="Invalid Input" error="Please select Ethnic Code from the drop-down lists" promptTitle="Ethnic Code" prompt="Select Ethnic Code from the Drop Down List" sqref="D16:D35" xr:uid="{00000000-0002-0000-0500-000005000000}">
      <formula1>Ethnic_Code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6:B35" xr:uid="{00000000-0002-0000-0500-000007000000}"/>
    <dataValidation type="custom" operator="greaterThanOrEqual" allowBlank="1" showInputMessage="1" showErrorMessage="1" errorTitle="Invalid entry" error="Entry must be a whole number, and less than or equal to number of screen positives received within four days." promptTitle="HCU referrals within 3 days" prompt="Enter the number of HCU screen positives with clinical referral within three working days of sample receipt." sqref="G13:H13" xr:uid="{00000000-0002-0000-0500-000008000000}">
      <formula1>AND(ISNUMBER(G13),G13&gt;=0,G13&lt;=E13)</formula1>
    </dataValidation>
    <dataValidation type="custom" operator="greaterThanOrEqual" allowBlank="1" showInputMessage="1" showErrorMessage="1" errorTitle="Invalid entry" error="Entry must be a whole number, and greater than or equal to number of screen positives received within three days." promptTitle="HCU referrals within 4 days" prompt="Enter the number of HCU screen positives with clinical referral within four working days of sample receipt." sqref="E13:F13" xr:uid="{00000000-0002-0000-0500-000009000000}">
      <formula1>AND(ISNUMBER(E13),E13&gt;=0,E13&gt;=G13)</formula1>
    </dataValidation>
    <dataValidation type="custom" operator="greaterThanOrEqual" allowBlank="1" showInputMessage="1" showErrorMessage="1" errorTitle="Invalid entry" error="Possible reasons:_x000a_Entry must be a whole number_x000a_Entry must be greater than or equal to zero._x000a_Entry cannot be larger than number of babies tested." promptTitle="HCU screen positives" prompt="Enter the number of HCU screen positives, including those diagnosed before routine screening._x000a_If there are no screen positives, please enter zero." sqref="D13" xr:uid="{00000000-0002-0000-0500-00000A000000}">
      <formula1>AND(ISNUMBER(D13),D13&gt;=0,D13&lt;=B13)</formula1>
    </dataValidation>
    <dataValidation type="whole" operator="greaterThanOrEqual" showInputMessage="1" showErrorMessage="1" errorTitle="Invalid entry" error="Entry must be a whole number and greater than or equal to zero." promptTitle="Number of babies tested" prompt="Enter the number of babies tested for HCU" sqref="B13:C13" xr:uid="{00000000-0002-0000-0500-00000B000000}">
      <formula1>0</formula1>
    </dataValidation>
    <dataValidation type="custom" errorStyle="warning" operator="greaterThanOrEqual" allowBlank="1" showInputMessage="1" showErrorMessage="1" errorTitle="Value out of Range?" error="If first sample day is greater than twelve days, please state the reaon in the Comments box at the end of the row. " promptTitle="Age at first routine sample" prompt="Enter age in days at first routine sample. Note that the day of birth is classed as day 0." sqref="H16:H35" xr:uid="{00000000-0002-0000-0500-00000D000000}">
      <formula1>AND(ISNUMBER($H16),$H16&gt;=0,$H16&lt;=12)</formula1>
    </dataValidation>
    <dataValidation type="list" showInputMessage="1" errorTitle="Invalid entry" error="Please select an option from the drop-down list" promptTitle="HCU Detection" prompt="Please select a response from the drop down list." sqref="L16:L35" xr:uid="{00000000-0002-0000-0500-00000E000000}">
      <formula1>Condition_Detection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r age (days) diagnostic blood (aa, LFT, folate B12) sample received._x000a_Note that the day of birth is classed as day 0." sqref="Q16:Q35" xr:uid="{00000000-0002-0000-0500-00000F000000}">
      <formula1>AND(ISNUMBER(Q16),Q16&gt;=P16,Q16&gt;=0)</formula1>
    </dataValidation>
    <dataValidation type="whole" errorStyle="warning" operator="greaterThanOrEqual" showInputMessage="1" showErrorMessage="1" errorTitle="Invalid entry" error="Age entered must be a whole number greater than zero." promptTitle="Diagnostic blood collected" prompt="Enter the age in days that the diagnostic blood (aa, LFT, folate B12) sample collected._x000a_Note: Day of birth is considered Day 0." sqref="P16:P35" xr:uid="{00000000-0002-0000-0500-000010000000}">
      <formula1>0</formula1>
    </dataValidation>
    <dataValidation type="list" showInputMessage="1" errorTitle="Invlaid entry" error="Please select Yes or No from the drop down list." promptTitle="Yes/No response" prompt="Please select from the drop down list" sqref="S16:S35" xr:uid="{00000000-0002-0000-0500-000011000000}">
      <formula1>Yes_No</formula1>
    </dataValidation>
    <dataValidation type="list" showInputMessage="1" errorTitle="Invalid entry" error="Please select from the drop down list." promptTitle="HCU Outcome" prompt="Select the HCU outcome from the drop down list." sqref="U16:U35" xr:uid="{00000000-0002-0000-0500-000012000000}">
      <formula1>HCU_Outcome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" promptTitle="Age at first follow up visit" prompt="Enter Age in days of baby at first follow up visit._x000a_Note that the day of birth is classed as day 0." sqref="T16:T35" xr:uid="{00000000-0002-0000-0500-000013000000}">
      <formula1>AND(ISNUMBER(T16),T16&gt;=I16,T16&gt;=0)</formula1>
    </dataValidation>
    <dataValidation type="custom" operator="greaterThanOrEqual" showInputMessage="1" showErrorMessage="1" errorTitle="Invalid response" error="Possible reasons:_x000a_Value cannot be smaller than age at sample received._x000a_Value must be a whole number &gt;=0._x000a_If no treatment appropriate, enter N/A." promptTitle="Age at treatment started" prompt="Enter Age in days of baby that treatment started._x000a_Note that the day of birth is classed as day 0._x000a_IF TREATMENT IS NOT APPROPRIATE, ENTER N/A." sqref="W16:W35" xr:uid="{00000000-0002-0000-0500-000014000000}">
      <formula1>OR(AND(ISNUMBER(W16),W16&gt;=0),W16="N/A")</formula1>
    </dataValidation>
    <dataValidation allowBlank="1" showInputMessage="1" showErrorMessage="1" promptTitle="Comments" prompt="Enter any further comments relevant to this case (free text)." sqref="Y16:Y35" xr:uid="{00000000-0002-0000-0500-000015000000}"/>
    <dataValidation operator="greaterThanOrEqual" allowBlank="1" showInputMessage="1" showErrorMessage="1" promptTitle="Bloodspot total homocysteine" prompt="Enter the Bloodspot total homocysteine result." sqref="N16:N35" xr:uid="{00000000-0002-0000-0500-000016000000}"/>
    <dataValidation type="custom" operator="greaterThanOrEqual" showInputMessage="1" showErrorMessage="1" errorTitle="Invalid entry" error="Possible reasons:_x000a_Age entered must be a whole number greater than zero._x000a_Age entered cannot be less than age at receipt of sample in laboratory._x000a_Please check and re-enter." promptTitle="Bloodspot total homocysteine" prompt="Enter the age in days of the Bloodspot total homocysteine result._x000a_Note: Day of birth is considered Day 0." sqref="O16:O35" xr:uid="{00000000-0002-0000-0500-000017000000}">
      <formula1>AND(ISNUMBER($O16),$O16&gt;=$I16,$O16&gt;=0)</formula1>
    </dataValidation>
    <dataValidation type="custom" errorStyle="warning" operator="greaterThanOrEqual" showInputMessage="1" showErrorMessage="1" errorTitle="Invalid response?" error="Possible reasons:_x000a_Value cannot be smaller than age at first sample taken._x000a_Value must be a whole number &gt;=0._x000a_If age is greater than 12 days, please provide a comment at the end of this row._x000a_" promptTitle="Age at sample receipt" prompt="Enter Age in Days of baby at receipt of sample in Laboratory. Note that the day of birth is classed as day 0." sqref="I16:I35" xr:uid="{00000000-0002-0000-0500-000019000000}">
      <formula1>AND(ISNUMBER(I16),I16&gt;=H16,I16&gt;=0,I16&lt;12)</formula1>
    </dataValidation>
    <dataValidation errorTitle="Invalid entry" error="Please select from the drop down list." promptTitle="HCU Outcome" prompt="Select the HCU outcome from the drop down list." sqref="V16:V35" xr:uid="{9FCA8C9B-8AB9-4D00-B6E0-BC7D72176A31}"/>
    <dataValidation operator="greaterThanOrEqual" allowBlank="1" showInputMessage="1" showErrorMessage="1" sqref="D3:E5" xr:uid="{7825D2A2-3B2B-42B4-AC7B-000B5D82C961}"/>
    <dataValidation allowBlank="1" sqref="F3:G5" xr:uid="{A083AE42-4BD2-4CF2-803C-D2530CD274A5}"/>
    <dataValidation allowBlank="1" showInputMessage="1" showErrorMessage="1" promptTitle="Reported as a serious incident?" prompt="Was this case reported as a serious incident? (Free text)" sqref="Z16:Z35" xr:uid="{8C62ED9A-A546-40B9-B0B4-54F4EBDD4A29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21" yWindow="272" count="4">
        <x14:dataValidation type="list" allowBlank="1" showInputMessage="1" errorTitle="Invalid Entry" error="Please use the drop-down list to select a valid answer." promptTitle="Gender" prompt="Select gender from drop down list" xr:uid="{00000000-0002-0000-0500-000006000000}">
          <x14:formula1>
            <xm:f>Lookup_Values!$F$2:$F$4</xm:f>
          </x14:formula1>
          <xm:sqref>C16:C35</xm:sqref>
        </x14:dataValidation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00000000-0002-0000-0500-00000C000000}">
          <x14:formula1>
            <xm:f>Lookup_Values!$D$2:$D$4</xm:f>
          </x14:formula1>
          <xm:sqref>E16:E35</xm:sqref>
        </x14:dataValidation>
        <x14:dataValidation type="list" allowBlank="1" showInputMessage="1" showErrorMessage="1" promptTitle="Calendar year of birth" prompt="Select the calendar year of birth from the drop down list. The calendar year runs from January 1st to 31st December. " xr:uid="{04B0EB10-23F6-4A63-95A4-4B40911FC3C6}">
          <x14:formula1>
            <xm:f>Lookup_Values!$E$2:$E$4</xm:f>
          </x14:formula1>
          <xm:sqref>F16:F35</xm:sqref>
        </x14:dataValidation>
        <x14:dataValidation type="list" allowBlank="1" showInputMessage="1" showErrorMessage="1" promptTitle="Clinical Dx before screening" prompt="Select from list and add further details in comments." xr:uid="{AFF13CB3-75AC-40E0-8DE5-92696C6DF5E2}">
          <x14:formula1>
            <xm:f>Lookup_Values!$AD$2:$AD$4</xm:f>
          </x14:formula1>
          <xm:sqref>X16:X35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5EB8"/>
    <outlinePr summaryBelow="0" summaryRight="0"/>
  </sheetPr>
  <dimension ref="A1:AG37"/>
  <sheetViews>
    <sheetView showGridLines="0" zoomScaleNormal="100" workbookViewId="0">
      <selection activeCell="F2" sqref="F2:G2"/>
    </sheetView>
  </sheetViews>
  <sheetFormatPr defaultColWidth="0" defaultRowHeight="14" zeroHeight="1" x14ac:dyDescent="0.3"/>
  <cols>
    <col min="1" max="1" width="5.6328125" style="77" customWidth="1"/>
    <col min="2" max="2" width="19.6328125" style="77" customWidth="1"/>
    <col min="3" max="3" width="20.453125" style="77" customWidth="1"/>
    <col min="4" max="4" width="25.26953125" style="77" customWidth="1"/>
    <col min="5" max="5" width="16.36328125" style="77" customWidth="1"/>
    <col min="6" max="6" width="19.453125" style="77" customWidth="1"/>
    <col min="7" max="7" width="20.1796875" style="77" customWidth="1"/>
    <col min="8" max="8" width="17.81640625" style="77" customWidth="1"/>
    <col min="9" max="10" width="13.7265625" style="77" customWidth="1"/>
    <col min="11" max="11" width="22.90625" style="77" customWidth="1"/>
    <col min="12" max="12" width="13.7265625" style="77" customWidth="1"/>
    <col min="13" max="13" width="24.26953125" style="77" customWidth="1"/>
    <col min="14" max="16" width="13.7265625" style="77" customWidth="1"/>
    <col min="17" max="17" width="31" style="77" customWidth="1"/>
    <col min="18" max="23" width="13.7265625" style="77" customWidth="1"/>
    <col min="24" max="25" width="15" style="77" customWidth="1"/>
    <col min="26" max="26" width="16.26953125" style="77" customWidth="1"/>
    <col min="27" max="27" width="23" style="82" customWidth="1"/>
    <col min="28" max="28" width="32" style="82" customWidth="1"/>
    <col min="29" max="29" width="22.1796875" style="77" customWidth="1"/>
    <col min="30" max="33" width="8.81640625" style="106" customWidth="1"/>
    <col min="34" max="16384" width="8.81640625" style="106" hidden="1"/>
  </cols>
  <sheetData>
    <row r="1" spans="1:30" ht="14.5" thickBot="1" x14ac:dyDescent="0.35">
      <c r="B1" s="72"/>
      <c r="C1" s="72"/>
      <c r="D1" s="72"/>
      <c r="E1" s="72"/>
      <c r="F1" s="72"/>
      <c r="G1" s="72"/>
      <c r="H1" s="72"/>
    </row>
    <row r="2" spans="1:30" ht="24" customHeight="1" x14ac:dyDescent="0.3">
      <c r="B2" s="72"/>
      <c r="C2" s="72"/>
      <c r="D2" s="439" t="s">
        <v>377</v>
      </c>
      <c r="E2" s="440"/>
      <c r="F2" s="440" t="s">
        <v>500</v>
      </c>
      <c r="G2" s="441"/>
      <c r="H2" s="73"/>
    </row>
    <row r="3" spans="1:30" ht="39" customHeight="1" x14ac:dyDescent="0.3">
      <c r="B3" s="72"/>
      <c r="C3" s="72"/>
      <c r="D3" s="442" t="s">
        <v>415</v>
      </c>
      <c r="E3" s="443"/>
      <c r="F3" s="444" t="str">
        <f>IF(ISBLANK(PKU!$F$3),"",PKU!$F$3)</f>
        <v/>
      </c>
      <c r="G3" s="445"/>
      <c r="H3" s="73"/>
    </row>
    <row r="4" spans="1:30" ht="33.5" customHeight="1" thickBot="1" x14ac:dyDescent="0.35">
      <c r="B4" s="72"/>
      <c r="C4" s="72"/>
      <c r="D4" s="461" t="s">
        <v>416</v>
      </c>
      <c r="E4" s="462"/>
      <c r="F4" s="463" t="str">
        <f>IF(ISBLANK(PKU!$F$4),"",PKU!$F$4)</f>
        <v/>
      </c>
      <c r="G4" s="464"/>
      <c r="H4" s="73"/>
    </row>
    <row r="5" spans="1:30" ht="24" customHeight="1" x14ac:dyDescent="0.3"/>
    <row r="6" spans="1:30" x14ac:dyDescent="0.3">
      <c r="B6" s="459" t="s">
        <v>430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</row>
    <row r="7" spans="1:30" ht="22" customHeight="1" x14ac:dyDescent="0.3">
      <c r="A7" s="106"/>
      <c r="B7" s="106" t="s">
        <v>275</v>
      </c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</row>
    <row r="8" spans="1:30" ht="18.5" customHeight="1" thickBot="1" x14ac:dyDescent="0.3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</row>
    <row r="9" spans="1:30" ht="40.5" customHeight="1" thickBot="1" x14ac:dyDescent="0.35">
      <c r="B9" s="481" t="s">
        <v>80</v>
      </c>
      <c r="C9" s="482"/>
      <c r="D9" s="485" t="s">
        <v>156</v>
      </c>
      <c r="E9" s="487" t="s">
        <v>157</v>
      </c>
      <c r="F9" s="488"/>
      <c r="G9" s="487" t="s">
        <v>81</v>
      </c>
      <c r="H9" s="491"/>
      <c r="I9" s="294"/>
      <c r="J9" s="499" t="s">
        <v>431</v>
      </c>
      <c r="K9" s="500"/>
      <c r="L9" s="501"/>
      <c r="AA9" s="77"/>
      <c r="AD9" s="77"/>
    </row>
    <row r="10" spans="1:30" ht="29.25" customHeight="1" x14ac:dyDescent="0.3">
      <c r="B10" s="483"/>
      <c r="C10" s="484"/>
      <c r="D10" s="486"/>
      <c r="E10" s="489"/>
      <c r="F10" s="490"/>
      <c r="G10" s="492"/>
      <c r="H10" s="493"/>
      <c r="I10" s="294"/>
      <c r="J10" s="287" t="s">
        <v>50</v>
      </c>
      <c r="K10" s="288" t="s">
        <v>51</v>
      </c>
      <c r="L10" s="289" t="s">
        <v>52</v>
      </c>
      <c r="AA10" s="77"/>
      <c r="AD10" s="77"/>
    </row>
    <row r="11" spans="1:30" ht="30.75" customHeight="1" thickBot="1" x14ac:dyDescent="0.35">
      <c r="A11" s="106"/>
      <c r="B11" s="494"/>
      <c r="C11" s="495"/>
      <c r="D11" s="290"/>
      <c r="E11" s="496"/>
      <c r="F11" s="497"/>
      <c r="G11" s="496"/>
      <c r="H11" s="498"/>
      <c r="I11" s="295"/>
      <c r="J11" s="291"/>
      <c r="K11" s="292"/>
      <c r="L11" s="293">
        <f>J11*7+K11</f>
        <v>0</v>
      </c>
      <c r="AA11" s="77"/>
      <c r="AD11" s="77"/>
    </row>
    <row r="12" spans="1:30" customFormat="1" ht="30.75" customHeight="1" thickBot="1" x14ac:dyDescent="0.4"/>
    <row r="13" spans="1:30" ht="148.5" customHeight="1" thickBot="1" x14ac:dyDescent="0.35">
      <c r="A13" s="106"/>
      <c r="B13" s="274" t="s">
        <v>43</v>
      </c>
      <c r="C13" s="275" t="s">
        <v>44</v>
      </c>
      <c r="D13" s="275" t="s">
        <v>56</v>
      </c>
      <c r="E13" s="275" t="s">
        <v>92</v>
      </c>
      <c r="F13" s="275" t="s">
        <v>93</v>
      </c>
      <c r="G13" s="275" t="s">
        <v>428</v>
      </c>
      <c r="H13" s="276" t="s">
        <v>101</v>
      </c>
      <c r="I13" s="276" t="s">
        <v>53</v>
      </c>
      <c r="J13" s="276" t="s">
        <v>115</v>
      </c>
      <c r="K13" s="276" t="s">
        <v>432</v>
      </c>
      <c r="L13" s="276" t="s">
        <v>306</v>
      </c>
      <c r="M13" s="276" t="s">
        <v>301</v>
      </c>
      <c r="N13" s="276" t="s">
        <v>158</v>
      </c>
      <c r="O13" s="276" t="s">
        <v>159</v>
      </c>
      <c r="P13" s="276" t="s">
        <v>130</v>
      </c>
      <c r="Q13" s="276" t="s">
        <v>160</v>
      </c>
      <c r="R13" s="276" t="s">
        <v>161</v>
      </c>
      <c r="S13" s="276" t="s">
        <v>73</v>
      </c>
      <c r="T13" s="276" t="s">
        <v>74</v>
      </c>
      <c r="U13" s="276" t="s">
        <v>162</v>
      </c>
      <c r="V13" s="276" t="s">
        <v>163</v>
      </c>
      <c r="W13" s="276" t="s">
        <v>79</v>
      </c>
      <c r="X13" s="276" t="s">
        <v>167</v>
      </c>
      <c r="Y13" s="276" t="s">
        <v>363</v>
      </c>
      <c r="Z13" s="276" t="s">
        <v>123</v>
      </c>
      <c r="AA13" s="277" t="s">
        <v>369</v>
      </c>
      <c r="AB13" s="277" t="s">
        <v>57</v>
      </c>
      <c r="AC13" s="296" t="s">
        <v>371</v>
      </c>
    </row>
    <row r="14" spans="1:30" x14ac:dyDescent="0.3">
      <c r="A14" s="106"/>
      <c r="B14" s="143"/>
      <c r="C14" s="144"/>
      <c r="D14" s="145"/>
      <c r="E14" s="145"/>
      <c r="F14" s="88"/>
      <c r="G14" s="146"/>
      <c r="H14" s="146"/>
      <c r="I14" s="146"/>
      <c r="J14" s="146"/>
      <c r="K14" s="285"/>
      <c r="L14" s="150"/>
      <c r="M14" s="150"/>
      <c r="N14" s="150"/>
      <c r="O14" s="150"/>
      <c r="P14" s="150"/>
      <c r="Q14" s="150"/>
      <c r="R14" s="146"/>
      <c r="S14" s="146"/>
      <c r="T14" s="150"/>
      <c r="U14" s="150"/>
      <c r="V14" s="150"/>
      <c r="W14" s="150"/>
      <c r="X14" s="150"/>
      <c r="Y14" s="150"/>
      <c r="Z14" s="150"/>
      <c r="AA14" s="395"/>
      <c r="AB14" s="286"/>
      <c r="AC14" s="358"/>
    </row>
    <row r="15" spans="1:30" x14ac:dyDescent="0.3">
      <c r="A15" s="106"/>
      <c r="B15" s="152"/>
      <c r="C15" s="87"/>
      <c r="D15" s="88"/>
      <c r="E15" s="88"/>
      <c r="F15" s="88"/>
      <c r="G15" s="89"/>
      <c r="H15" s="89"/>
      <c r="I15" s="89"/>
      <c r="J15" s="89"/>
      <c r="K15" s="89"/>
      <c r="L15" s="86"/>
      <c r="M15" s="86"/>
      <c r="N15" s="86"/>
      <c r="O15" s="86"/>
      <c r="P15" s="86"/>
      <c r="Q15" s="86"/>
      <c r="R15" s="89"/>
      <c r="S15" s="89"/>
      <c r="T15" s="86"/>
      <c r="U15" s="86"/>
      <c r="V15" s="86"/>
      <c r="W15" s="86"/>
      <c r="X15" s="86"/>
      <c r="Y15" s="86"/>
      <c r="Z15" s="86"/>
      <c r="AA15" s="150"/>
      <c r="AB15" s="262"/>
      <c r="AC15" s="358"/>
    </row>
    <row r="16" spans="1:30" x14ac:dyDescent="0.3">
      <c r="A16" s="106"/>
      <c r="B16" s="152"/>
      <c r="C16" s="87"/>
      <c r="D16" s="88"/>
      <c r="E16" s="88"/>
      <c r="F16" s="88"/>
      <c r="G16" s="89"/>
      <c r="H16" s="89"/>
      <c r="I16" s="89"/>
      <c r="J16" s="89"/>
      <c r="L16" s="86"/>
      <c r="M16" s="86"/>
      <c r="N16" s="86"/>
      <c r="O16" s="86"/>
      <c r="P16" s="86"/>
      <c r="Q16" s="86"/>
      <c r="R16" s="89"/>
      <c r="S16" s="89"/>
      <c r="T16" s="86"/>
      <c r="U16" s="86"/>
      <c r="V16" s="86"/>
      <c r="W16" s="86"/>
      <c r="X16" s="86"/>
      <c r="Y16" s="86"/>
      <c r="Z16" s="86"/>
      <c r="AA16" s="86"/>
      <c r="AB16" s="262"/>
      <c r="AC16" s="358"/>
    </row>
    <row r="17" spans="1:29" x14ac:dyDescent="0.3">
      <c r="A17" s="106"/>
      <c r="B17" s="152"/>
      <c r="C17" s="87"/>
      <c r="D17" s="88"/>
      <c r="E17" s="88"/>
      <c r="F17" s="88"/>
      <c r="G17" s="89"/>
      <c r="H17" s="89"/>
      <c r="I17" s="89"/>
      <c r="J17" s="89"/>
      <c r="K17" s="89"/>
      <c r="L17" s="86"/>
      <c r="M17" s="86"/>
      <c r="N17" s="86"/>
      <c r="O17" s="86"/>
      <c r="P17" s="86"/>
      <c r="Q17" s="86"/>
      <c r="R17" s="89"/>
      <c r="S17" s="89"/>
      <c r="T17" s="86"/>
      <c r="U17" s="86"/>
      <c r="V17" s="86"/>
      <c r="W17" s="86"/>
      <c r="X17" s="86"/>
      <c r="Y17" s="86"/>
      <c r="Z17" s="86"/>
      <c r="AA17" s="86"/>
      <c r="AB17" s="262"/>
      <c r="AC17" s="358"/>
    </row>
    <row r="18" spans="1:29" x14ac:dyDescent="0.3">
      <c r="A18" s="106"/>
      <c r="B18" s="152"/>
      <c r="C18" s="87"/>
      <c r="D18" s="88"/>
      <c r="E18" s="88"/>
      <c r="F18" s="88"/>
      <c r="G18" s="89"/>
      <c r="H18" s="89"/>
      <c r="I18" s="89"/>
      <c r="J18" s="89"/>
      <c r="K18" s="89"/>
      <c r="L18" s="86"/>
      <c r="M18" s="86"/>
      <c r="N18" s="86"/>
      <c r="O18" s="86"/>
      <c r="P18" s="86"/>
      <c r="Q18" s="86"/>
      <c r="R18" s="89"/>
      <c r="S18" s="89"/>
      <c r="T18" s="86"/>
      <c r="U18" s="86"/>
      <c r="V18" s="86"/>
      <c r="W18" s="86"/>
      <c r="X18" s="86"/>
      <c r="Y18" s="86"/>
      <c r="Z18" s="86"/>
      <c r="AA18" s="86"/>
      <c r="AB18" s="262"/>
      <c r="AC18" s="358"/>
    </row>
    <row r="19" spans="1:29" x14ac:dyDescent="0.3">
      <c r="A19" s="106"/>
      <c r="B19" s="152"/>
      <c r="C19" s="87"/>
      <c r="D19" s="88"/>
      <c r="E19" s="88"/>
      <c r="F19" s="88"/>
      <c r="G19" s="89"/>
      <c r="H19" s="89"/>
      <c r="I19" s="89"/>
      <c r="J19" s="89"/>
      <c r="K19" s="89"/>
      <c r="L19" s="86"/>
      <c r="M19" s="86"/>
      <c r="N19" s="86"/>
      <c r="O19" s="86"/>
      <c r="P19" s="86"/>
      <c r="Q19" s="86"/>
      <c r="R19" s="89"/>
      <c r="S19" s="89"/>
      <c r="T19" s="86"/>
      <c r="U19" s="86"/>
      <c r="V19" s="86"/>
      <c r="W19" s="86"/>
      <c r="X19" s="86"/>
      <c r="Y19" s="86"/>
      <c r="Z19" s="86"/>
      <c r="AA19" s="86"/>
      <c r="AB19" s="262"/>
      <c r="AC19" s="358"/>
    </row>
    <row r="20" spans="1:29" x14ac:dyDescent="0.3">
      <c r="A20" s="106"/>
      <c r="B20" s="152"/>
      <c r="C20" s="87"/>
      <c r="D20" s="88"/>
      <c r="E20" s="88"/>
      <c r="F20" s="88"/>
      <c r="G20" s="89"/>
      <c r="H20" s="89"/>
      <c r="I20" s="89"/>
      <c r="J20" s="89"/>
      <c r="K20" s="89"/>
      <c r="L20" s="86"/>
      <c r="M20" s="86"/>
      <c r="N20" s="86"/>
      <c r="O20" s="86"/>
      <c r="P20" s="86"/>
      <c r="Q20" s="86"/>
      <c r="R20" s="89"/>
      <c r="S20" s="89"/>
      <c r="T20" s="86"/>
      <c r="U20" s="86"/>
      <c r="V20" s="86"/>
      <c r="W20" s="86"/>
      <c r="X20" s="86"/>
      <c r="Y20" s="86"/>
      <c r="Z20" s="86"/>
      <c r="AA20" s="86"/>
      <c r="AB20" s="262"/>
      <c r="AC20" s="358"/>
    </row>
    <row r="21" spans="1:29" x14ac:dyDescent="0.3">
      <c r="A21" s="106"/>
      <c r="B21" s="152"/>
      <c r="C21" s="87"/>
      <c r="D21" s="88"/>
      <c r="E21" s="88"/>
      <c r="F21" s="88"/>
      <c r="G21" s="89"/>
      <c r="H21" s="89"/>
      <c r="I21" s="89"/>
      <c r="J21" s="89"/>
      <c r="K21" s="89"/>
      <c r="L21" s="86"/>
      <c r="M21" s="86"/>
      <c r="N21" s="86"/>
      <c r="O21" s="86"/>
      <c r="P21" s="86"/>
      <c r="Q21" s="86"/>
      <c r="R21" s="89"/>
      <c r="S21" s="89"/>
      <c r="T21" s="86"/>
      <c r="U21" s="86"/>
      <c r="V21" s="86"/>
      <c r="W21" s="86"/>
      <c r="X21" s="86"/>
      <c r="Y21" s="86"/>
      <c r="Z21" s="86"/>
      <c r="AA21" s="86"/>
      <c r="AB21" s="262"/>
      <c r="AC21" s="358"/>
    </row>
    <row r="22" spans="1:29" x14ac:dyDescent="0.3">
      <c r="A22" s="106"/>
      <c r="B22" s="152"/>
      <c r="C22" s="87"/>
      <c r="D22" s="88"/>
      <c r="E22" s="88"/>
      <c r="F22" s="88"/>
      <c r="G22" s="89"/>
      <c r="H22" s="89"/>
      <c r="I22" s="89"/>
      <c r="J22" s="89"/>
      <c r="K22" s="89"/>
      <c r="L22" s="86"/>
      <c r="M22" s="86"/>
      <c r="N22" s="86"/>
      <c r="O22" s="86"/>
      <c r="P22" s="86"/>
      <c r="Q22" s="86"/>
      <c r="R22" s="89"/>
      <c r="S22" s="89"/>
      <c r="T22" s="86"/>
      <c r="U22" s="86"/>
      <c r="V22" s="86"/>
      <c r="W22" s="86"/>
      <c r="X22" s="86"/>
      <c r="Y22" s="86"/>
      <c r="Z22" s="86"/>
      <c r="AA22" s="86"/>
      <c r="AB22" s="262"/>
      <c r="AC22" s="358"/>
    </row>
    <row r="23" spans="1:29" x14ac:dyDescent="0.3">
      <c r="A23" s="106"/>
      <c r="B23" s="152"/>
      <c r="C23" s="87"/>
      <c r="D23" s="88"/>
      <c r="E23" s="88"/>
      <c r="F23" s="88"/>
      <c r="G23" s="89"/>
      <c r="H23" s="89"/>
      <c r="I23" s="89"/>
      <c r="J23" s="89"/>
      <c r="K23" s="89"/>
      <c r="L23" s="86"/>
      <c r="M23" s="86"/>
      <c r="N23" s="86"/>
      <c r="O23" s="86"/>
      <c r="P23" s="86"/>
      <c r="Q23" s="86"/>
      <c r="R23" s="89"/>
      <c r="S23" s="89"/>
      <c r="T23" s="86"/>
      <c r="U23" s="86"/>
      <c r="V23" s="86"/>
      <c r="W23" s="86"/>
      <c r="X23" s="86"/>
      <c r="Y23" s="86"/>
      <c r="Z23" s="86"/>
      <c r="AA23" s="86"/>
      <c r="AB23" s="262"/>
      <c r="AC23" s="358"/>
    </row>
    <row r="24" spans="1:29" x14ac:dyDescent="0.3">
      <c r="A24" s="106"/>
      <c r="B24" s="152"/>
      <c r="C24" s="86"/>
      <c r="D24" s="88"/>
      <c r="E24" s="88"/>
      <c r="F24" s="88"/>
      <c r="G24" s="89"/>
      <c r="H24" s="89"/>
      <c r="I24" s="89"/>
      <c r="J24" s="89"/>
      <c r="K24" s="89"/>
      <c r="L24" s="86"/>
      <c r="M24" s="86"/>
      <c r="N24" s="86"/>
      <c r="O24" s="86"/>
      <c r="P24" s="86"/>
      <c r="Q24" s="86"/>
      <c r="R24" s="89"/>
      <c r="S24" s="89"/>
      <c r="T24" s="86"/>
      <c r="U24" s="86"/>
      <c r="V24" s="86"/>
      <c r="W24" s="86"/>
      <c r="X24" s="86"/>
      <c r="Y24" s="86"/>
      <c r="Z24" s="86"/>
      <c r="AA24" s="86"/>
      <c r="AB24" s="262"/>
      <c r="AC24" s="358"/>
    </row>
    <row r="25" spans="1:29" x14ac:dyDescent="0.3">
      <c r="A25" s="106"/>
      <c r="B25" s="152"/>
      <c r="C25" s="87"/>
      <c r="D25" s="88"/>
      <c r="E25" s="88"/>
      <c r="F25" s="88"/>
      <c r="G25" s="89"/>
      <c r="H25" s="89"/>
      <c r="I25" s="89"/>
      <c r="J25" s="89"/>
      <c r="K25" s="89"/>
      <c r="L25" s="86"/>
      <c r="M25" s="86"/>
      <c r="N25" s="86"/>
      <c r="O25" s="86"/>
      <c r="P25" s="86"/>
      <c r="Q25" s="86"/>
      <c r="R25" s="89"/>
      <c r="S25" s="89"/>
      <c r="T25" s="86"/>
      <c r="U25" s="86"/>
      <c r="V25" s="86"/>
      <c r="W25" s="86"/>
      <c r="X25" s="86"/>
      <c r="Y25" s="86"/>
      <c r="Z25" s="86"/>
      <c r="AA25" s="86"/>
      <c r="AB25" s="262"/>
      <c r="AC25" s="358"/>
    </row>
    <row r="26" spans="1:29" x14ac:dyDescent="0.3">
      <c r="A26" s="106"/>
      <c r="B26" s="152"/>
      <c r="C26" s="87"/>
      <c r="D26" s="88"/>
      <c r="E26" s="88"/>
      <c r="F26" s="88"/>
      <c r="G26" s="89"/>
      <c r="H26" s="89"/>
      <c r="I26" s="89"/>
      <c r="J26" s="89"/>
      <c r="K26" s="89"/>
      <c r="L26" s="86"/>
      <c r="M26" s="86"/>
      <c r="N26" s="86"/>
      <c r="O26" s="86"/>
      <c r="P26" s="86"/>
      <c r="Q26" s="86"/>
      <c r="R26" s="89"/>
      <c r="S26" s="89"/>
      <c r="T26" s="86"/>
      <c r="U26" s="86"/>
      <c r="V26" s="86"/>
      <c r="W26" s="86"/>
      <c r="X26" s="86"/>
      <c r="Y26" s="86"/>
      <c r="Z26" s="86"/>
      <c r="AA26" s="86"/>
      <c r="AB26" s="262"/>
      <c r="AC26" s="358"/>
    </row>
    <row r="27" spans="1:29" x14ac:dyDescent="0.3">
      <c r="A27" s="106"/>
      <c r="B27" s="152"/>
      <c r="C27" s="87"/>
      <c r="D27" s="88"/>
      <c r="E27" s="88"/>
      <c r="F27" s="88"/>
      <c r="G27" s="89"/>
      <c r="H27" s="89"/>
      <c r="I27" s="89"/>
      <c r="J27" s="89"/>
      <c r="K27" s="89"/>
      <c r="L27" s="86"/>
      <c r="M27" s="86"/>
      <c r="N27" s="86"/>
      <c r="O27" s="86"/>
      <c r="P27" s="86"/>
      <c r="Q27" s="86"/>
      <c r="R27" s="89"/>
      <c r="S27" s="89"/>
      <c r="T27" s="86"/>
      <c r="U27" s="86"/>
      <c r="V27" s="86"/>
      <c r="W27" s="86"/>
      <c r="X27" s="86"/>
      <c r="Y27" s="86"/>
      <c r="Z27" s="86"/>
      <c r="AA27" s="86"/>
      <c r="AB27" s="262"/>
      <c r="AC27" s="358"/>
    </row>
    <row r="28" spans="1:29" x14ac:dyDescent="0.3">
      <c r="A28" s="106"/>
      <c r="B28" s="152"/>
      <c r="C28" s="87"/>
      <c r="D28" s="88"/>
      <c r="E28" s="88"/>
      <c r="F28" s="88"/>
      <c r="G28" s="89"/>
      <c r="H28" s="89"/>
      <c r="I28" s="89"/>
      <c r="J28" s="89"/>
      <c r="K28" s="89"/>
      <c r="L28" s="86"/>
      <c r="M28" s="86"/>
      <c r="N28" s="86"/>
      <c r="O28" s="86"/>
      <c r="P28" s="86"/>
      <c r="Q28" s="86"/>
      <c r="R28" s="89"/>
      <c r="S28" s="89"/>
      <c r="T28" s="86"/>
      <c r="U28" s="86"/>
      <c r="V28" s="86"/>
      <c r="W28" s="86"/>
      <c r="X28" s="86"/>
      <c r="Y28" s="86"/>
      <c r="Z28" s="86"/>
      <c r="AA28" s="86"/>
      <c r="AB28" s="262"/>
      <c r="AC28" s="358"/>
    </row>
    <row r="29" spans="1:29" x14ac:dyDescent="0.3">
      <c r="A29" s="106"/>
      <c r="B29" s="152"/>
      <c r="C29" s="87"/>
      <c r="D29" s="88"/>
      <c r="E29" s="88"/>
      <c r="F29" s="88"/>
      <c r="G29" s="89"/>
      <c r="H29" s="89"/>
      <c r="I29" s="89"/>
      <c r="J29" s="89"/>
      <c r="K29" s="89"/>
      <c r="L29" s="86"/>
      <c r="M29" s="86"/>
      <c r="N29" s="86"/>
      <c r="O29" s="86"/>
      <c r="P29" s="86"/>
      <c r="Q29" s="86"/>
      <c r="R29" s="89"/>
      <c r="S29" s="89"/>
      <c r="T29" s="86"/>
      <c r="U29" s="86"/>
      <c r="V29" s="86"/>
      <c r="W29" s="86"/>
      <c r="X29" s="86"/>
      <c r="Y29" s="86"/>
      <c r="Z29" s="86"/>
      <c r="AA29" s="86"/>
      <c r="AB29" s="262"/>
      <c r="AC29" s="358"/>
    </row>
    <row r="30" spans="1:29" x14ac:dyDescent="0.3">
      <c r="A30" s="106"/>
      <c r="B30" s="152"/>
      <c r="C30" s="87"/>
      <c r="D30" s="88"/>
      <c r="E30" s="88"/>
      <c r="F30" s="88"/>
      <c r="G30" s="89"/>
      <c r="H30" s="89"/>
      <c r="I30" s="89"/>
      <c r="J30" s="89"/>
      <c r="K30" s="89"/>
      <c r="L30" s="86"/>
      <c r="M30" s="86"/>
      <c r="N30" s="86"/>
      <c r="O30" s="86"/>
      <c r="P30" s="86"/>
      <c r="Q30" s="86"/>
      <c r="R30" s="89"/>
      <c r="S30" s="89"/>
      <c r="T30" s="86"/>
      <c r="U30" s="86"/>
      <c r="V30" s="86"/>
      <c r="W30" s="86"/>
      <c r="X30" s="86"/>
      <c r="Y30" s="86"/>
      <c r="Z30" s="86"/>
      <c r="AA30" s="86"/>
      <c r="AB30" s="262"/>
      <c r="AC30" s="358"/>
    </row>
    <row r="31" spans="1:29" x14ac:dyDescent="0.3">
      <c r="A31" s="106"/>
      <c r="B31" s="152"/>
      <c r="C31" s="87"/>
      <c r="D31" s="88"/>
      <c r="E31" s="88"/>
      <c r="F31" s="88"/>
      <c r="G31" s="89"/>
      <c r="H31" s="89"/>
      <c r="I31" s="89"/>
      <c r="J31" s="89"/>
      <c r="K31" s="89"/>
      <c r="L31" s="86"/>
      <c r="M31" s="86"/>
      <c r="N31" s="86"/>
      <c r="O31" s="86"/>
      <c r="P31" s="86"/>
      <c r="Q31" s="86"/>
      <c r="R31" s="89"/>
      <c r="S31" s="89"/>
      <c r="T31" s="86"/>
      <c r="U31" s="86"/>
      <c r="V31" s="86"/>
      <c r="W31" s="86"/>
      <c r="X31" s="86"/>
      <c r="Y31" s="86"/>
      <c r="Z31" s="86"/>
      <c r="AA31" s="86"/>
      <c r="AB31" s="262"/>
      <c r="AC31" s="358"/>
    </row>
    <row r="32" spans="1:29" x14ac:dyDescent="0.3">
      <c r="A32" s="106"/>
      <c r="B32" s="152"/>
      <c r="C32" s="87"/>
      <c r="D32" s="88"/>
      <c r="E32" s="88"/>
      <c r="F32" s="88"/>
      <c r="G32" s="89"/>
      <c r="H32" s="89"/>
      <c r="I32" s="89"/>
      <c r="J32" s="89"/>
      <c r="K32" s="89"/>
      <c r="L32" s="86"/>
      <c r="M32" s="86"/>
      <c r="N32" s="86"/>
      <c r="O32" s="86"/>
      <c r="P32" s="86"/>
      <c r="Q32" s="86"/>
      <c r="R32" s="89"/>
      <c r="S32" s="89"/>
      <c r="T32" s="86"/>
      <c r="U32" s="86"/>
      <c r="V32" s="86"/>
      <c r="W32" s="86"/>
      <c r="X32" s="86"/>
      <c r="Y32" s="86"/>
      <c r="Z32" s="86"/>
      <c r="AA32" s="86"/>
      <c r="AB32" s="262"/>
      <c r="AC32" s="358"/>
    </row>
    <row r="33" spans="1:29" ht="14.5" thickBot="1" x14ac:dyDescent="0.35">
      <c r="A33" s="106"/>
      <c r="B33" s="157"/>
      <c r="C33" s="158"/>
      <c r="D33" s="159"/>
      <c r="E33" s="159"/>
      <c r="F33" s="159"/>
      <c r="G33" s="160"/>
      <c r="H33" s="160"/>
      <c r="I33" s="160"/>
      <c r="J33" s="160"/>
      <c r="K33" s="160"/>
      <c r="L33" s="164"/>
      <c r="M33" s="164"/>
      <c r="N33" s="164"/>
      <c r="O33" s="164"/>
      <c r="P33" s="164"/>
      <c r="Q33" s="164"/>
      <c r="R33" s="160"/>
      <c r="S33" s="160"/>
      <c r="T33" s="164"/>
      <c r="U33" s="164"/>
      <c r="V33" s="164"/>
      <c r="W33" s="164"/>
      <c r="X33" s="164"/>
      <c r="Y33" s="164"/>
      <c r="Z33" s="164"/>
      <c r="AA33" s="164"/>
      <c r="AB33" s="264"/>
      <c r="AC33" s="387"/>
    </row>
    <row r="34" spans="1:29" x14ac:dyDescent="0.3">
      <c r="A34" s="106"/>
      <c r="AA34" s="103"/>
      <c r="AB34" s="77"/>
    </row>
    <row r="35" spans="1:29" x14ac:dyDescent="0.3">
      <c r="A35" s="106"/>
    </row>
    <row r="36" spans="1:29" x14ac:dyDescent="0.3"/>
    <row r="37" spans="1:29" x14ac:dyDescent="0.3"/>
  </sheetData>
  <sheetProtection algorithmName="SHA-512" hashValue="w0v9FDzgrTkrkFAsNUW6ke6aTxGVTM2XkLWjGLtnznIhUjvJLytAliHgdnHUhPtQOXlJz6jwMbybn7nexT4cEQ==" saltValue="ZgUZYzEQELKpFCDJxTzV3A==" spinCount="100000" sheet="1" insertRows="0"/>
  <mergeCells count="15">
    <mergeCell ref="J9:L9"/>
    <mergeCell ref="B6:AC6"/>
    <mergeCell ref="D2:E2"/>
    <mergeCell ref="F2:G2"/>
    <mergeCell ref="D3:E3"/>
    <mergeCell ref="F3:G3"/>
    <mergeCell ref="D4:E4"/>
    <mergeCell ref="F4:G4"/>
    <mergeCell ref="B11:C11"/>
    <mergeCell ref="E11:F11"/>
    <mergeCell ref="G11:H11"/>
    <mergeCell ref="B9:C10"/>
    <mergeCell ref="D9:D10"/>
    <mergeCell ref="E9:F10"/>
    <mergeCell ref="G9:H10"/>
  </mergeCells>
  <conditionalFormatting sqref="D3:E4">
    <cfRule type="containsText" dxfId="38" priority="1" operator="containsText" text="Error">
      <formula>NOT(ISERROR(SEARCH("Error",D3)))</formula>
    </cfRule>
  </conditionalFormatting>
  <conditionalFormatting sqref="K14:K33">
    <cfRule type="cellIs" dxfId="37" priority="2" operator="greaterThan">
      <formula>21</formula>
    </cfRule>
  </conditionalFormatting>
  <dataValidations xWindow="1539" yWindow="744" count="30">
    <dataValidation type="custom" operator="greaterThanOrEqual" allowBlank="1" showInputMessage="1" showErrorMessage="1" errorTitle="Invalid response" error="Possible reasons:_x000a_Value cannot be smaller than age at sample received._x000a_Value must be a whole number &gt;=0" promptTitle="Age at sample reported" prompt="Enter Age in days diagnostic bloodspot (accrn/DNA) sample reported._x000a_Note that the day of birth is classed as day 0." sqref="P14:P33" xr:uid="{00000000-0002-0000-0600-000000000000}">
      <formula1>AND(ISNUMBER(P14),P14&gt;=O14,P14&gt;=0)</formula1>
    </dataValidation>
    <dataValidation allowBlank="1" showInputMessage="1" showErrorMessage="1" promptTitle="Comments" prompt="Enter any further comments relevant to this case (free text)." sqref="AB14:AB33" xr:uid="{00000000-0002-0000-0600-000001000000}"/>
    <dataValidation type="list" showInputMessage="1" errorTitle="Invalid entry" error="Please select from the drop down list." promptTitle="MSUD Outcome" prompt="Select the MSUD outcome from the drop down list." sqref="X14:X33" xr:uid="{00000000-0002-0000-0600-000002000000}">
      <formula1>MSUD_Outcome</formula1>
    </dataValidation>
    <dataValidation type="list" showInputMessage="1" errorTitle="Invlaid entry" error="Please select Yes or No from the drop down list." promptTitle="Yes/No response" prompt="Please select from the drop down list" sqref="U14:U33" xr:uid="{00000000-0002-0000-0600-000003000000}">
      <formula1>Yes_No</formula1>
    </dataValidation>
    <dataValidation type="whole" operator="greaterThanOrEqual" showInputMessage="1" showErrorMessage="1" errorTitle="Invalid entry" error="Age entered must be a whole number." promptTitle="Dx urine sample collected" prompt="Enter the Age in days the diagnostic urine sample was collected._x000a_Note: Day of birth is considered Day 0." sqref="S14:S33" xr:uid="{00000000-0002-0000-0600-000004000000}">
      <formula1>0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Age at sample received" prompt="Ente Age in days diagnostic urine sample received._x000a_Note that the day of birth is classed as day 0." sqref="T14:T33" xr:uid="{00000000-0002-0000-0600-000005000000}">
      <formula1>AND(ISNUMBER(T14),T14&gt;=S14,T14&gt;=0)</formula1>
    </dataValidation>
    <dataValidation type="custom" operator="greaterThanOrEqual" allowBlank="1" showInputMessage="1" showErrorMessage="1" errorTitle="Invalid response" error="Possible reasons:_x000a_Value cannot be smaller than age at sample received._x000a_Value must be a whole number &gt;=0" promptTitle="Age at sample received" prompt="Ente Age (days) organic acid result reported._x000a_Note that the day of birth is classed as day 0." sqref="V14:V33" xr:uid="{00000000-0002-0000-0600-000006000000}">
      <formula1>AND(ISNUMBER(V14),V14&gt;=T14,V14&gt;=0)</formula1>
    </dataValidation>
    <dataValidation type="whole" operator="greaterThanOrEqual" showInputMessage="1" showErrorMessage="1" errorTitle="Invalid entry" error="Age entered must be a whole number." promptTitle="Dx plasma sample collected" prompt="Enter the Age (days) plasma amino acid results reported._x000a_Note: Day of birth is considered Day 0." sqref="R14:R33" xr:uid="{00000000-0002-0000-0600-000007000000}">
      <formula1>0</formula1>
    </dataValidation>
    <dataValidation allowBlank="1" showInputMessage="1" showErrorMessage="1" promptTitle="Alloisoleucine in sample" prompt="Enter Alloisoleucine in screening sample_x000a_(Free text)" sqref="M14:M33" xr:uid="{00000000-0002-0000-0600-000008000000}"/>
    <dataValidation type="whole" errorStyle="warning" operator="greaterThanOrEqual" showInputMessage="1" showErrorMessage="1" errorTitle="Invalid entry" error="Age entered must be a whole number greater than zero." promptTitle="Dx blood sample collected" prompt="Enter the Age in days the the diagnostic blood sample was collected._x000a_Note: Day of birth is considered Day 0." sqref="N14:N33" xr:uid="{00000000-0002-0000-0600-000009000000}">
      <formula1>0</formula1>
    </dataValidation>
    <dataValidation type="custom" operator="greaterThanOrEqual" allowBlank="1" showInputMessage="1" showErrorMessage="1" errorTitle="Invalid response" error="Possible reasons:_x000a_Value cannot be smaller than age at sample collected._x000a_Value must be a whole number &gt;=0" promptTitle="Dx blood sample received" prompt="Enter Age in days diagnostic blood sample received._x000a_Note that the day of birth is classed as day 0." sqref="O14:O33" xr:uid="{00000000-0002-0000-0600-00000A000000}">
      <formula1>AND(ISNUMBER(O14),O14&gt;=N14,O14&gt;=0)</formula1>
    </dataValidation>
    <dataValidation type="custom" errorStyle="warning" operator="greaterThanOrEqual" allowBlank="1" showInputMessage="1" showErrorMessage="1" errorTitle="Value out of Range?" error="If first sample day is greater than twelve days, please state the reaon in the Comments box at the end of the row. " promptTitle="Age at first routine sample" prompt="Enter Age in Days at first routine sample. Note that the day of birth is classed as day 0." sqref="H14:H33" xr:uid="{00000000-0002-0000-0600-00000B000000}">
      <formula1>AND(ISNUMBER($H14),$H14&gt;=0,$H14&lt;=12)</formula1>
    </dataValidation>
    <dataValidation type="whole" operator="greaterThanOrEqual" showInputMessage="1" showErrorMessage="1" errorTitle="Invalid entry" error="Entry must be a whole number and greater than or equal to zero." promptTitle="Number of babies tested" prompt="Enter the number of babies tested for MSUD" sqref="B11:C11" xr:uid="{00000000-0002-0000-0600-00000D000000}">
      <formula1>0</formula1>
    </dataValidation>
    <dataValidation type="custom" operator="greaterThanOrEqual" allowBlank="1" showInputMessage="1" showErrorMessage="1" errorTitle="Invalid entry" error="Possible reasons:_x000a_Entry must be a whole number_x000a_Entry must be greater than or equal to zero._x000a_Entry cannot be larger than number of babies tested." promptTitle="MSUD screen positives" prompt="Enter the number of MSUD screen positives, including those diagnosed before routine screening._x000a_If there are no screen positives, please enter zero." sqref="D11" xr:uid="{00000000-0002-0000-0600-00000E000000}">
      <formula1>AND(ISNUMBER(D11),D11&gt;=0,D11&lt;=B11)</formula1>
    </dataValidation>
    <dataValidation type="custom" operator="greaterThanOrEqual" allowBlank="1" showInputMessage="1" showErrorMessage="1" errorTitle="Invalid entry" error="Entry must be a whole number, and greater than or equal to number of screen positives received within three days." promptTitle="MSUD referrals within 4 days" prompt="Enter the number of MSUD screen positives with clinical referral within four working days of sample receipt." sqref="E11:F11" xr:uid="{00000000-0002-0000-0600-00000F000000}">
      <formula1>AND(ISNUMBER(E11),E11&gt;=0,E11&gt;=G11)</formula1>
    </dataValidation>
    <dataValidation type="custom" operator="greaterThanOrEqual" allowBlank="1" showInputMessage="1" showErrorMessage="1" errorTitle="Invalid entry" error="Entry must be a whole number, and less than or equal to number of screen positives received within four days." promptTitle="MSUD referrals within 3 days" prompt="Enter the number of MSUD screen positives with clinical referral within three working days of sample receipt." sqref="G11:I11" xr:uid="{00000000-0002-0000-0600-000010000000}">
      <formula1>AND(ISNUMBER(G11),G11&gt;=0,G11&lt;=E11)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4:B33" xr:uid="{00000000-0002-0000-0600-000011000000}"/>
    <dataValidation type="list" showInputMessage="1" errorTitle="Invalid Input" error="Please select Ethnic Code from the drop-down lists" promptTitle="Ethnic Code" prompt="Select Ethnic Code from the Drop Down List" sqref="D14:D33" xr:uid="{00000000-0002-0000-0600-000013000000}">
      <formula1>Ethnic_Code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initial clinical referral" prompt="Enter age in days of screen positive baby at the time of initial clinical referral. Note that the day of birth is classed as day 0." sqref="J14:J33" xr:uid="{00000000-0002-0000-0600-000014000000}">
      <formula1>AND(ISNUMBER($J14),$J14&gt;=0)</formula1>
    </dataValidation>
    <dataValidation type="whole" errorStyle="warning" operator="lessThan" allowBlank="1" showInputMessage="1" showErrorMessage="1" errorTitle="Age too large?" error="Age entered was " promptTitle="Gestational Age" prompt="Enter Gestational Age at birth in DAYS._x000a_Use the calculator above to convert weeks/days into days." sqref="G14" xr:uid="{00000000-0002-0000-0600-000016000000}">
      <formula1>300</formula1>
    </dataValidation>
    <dataValidation type="decimal" operator="greaterThanOrEqual" allowBlank="1" showInputMessage="1" showErrorMessage="1" errorTitle="Numeric value required" error="Triplicate mean value must be a numeric value." promptTitle="Triplicate mean of leucine" prompt="Enter the Triplicate mean of screening leucine" sqref="L14:L33" xr:uid="{00000000-0002-0000-0600-000017000000}">
      <formula1>0</formula1>
    </dataValidation>
    <dataValidation allowBlank="1" showInputMessage="1" showErrorMessage="1" promptTitle="Follow-up results" prompt="Enter any follow-up plasma amino acids (inc alloisoleucine) results here._x000a_(Free text)" sqref="Q14:Q33" xr:uid="{00000000-0002-0000-0600-000018000000}"/>
    <dataValidation type="custom" operator="greaterThanOrEqual" showInputMessage="1" showErrorMessage="1" errorTitle="Invalid response" error="Possible reasons:_x000a_Value cannot be smaller than age at sample received._x000a_Value must be a whole number &gt;=0._x000a_If no treatment appropriate, enter N/A." promptTitle="Age at treatment started" prompt="Enter Age in days of baby that treatment started._x000a_Note that the day of birth is classed as day 0._x000a_IF TREATMENT IS NOT APPROPRIATE, ENTER N/A." sqref="Z14:Z33" xr:uid="{00000000-0002-0000-0600-000019000000}">
      <formula1>OR(AND(ISNUMBER(Z14),Z14&gt;=0),Z14="N/A")</formula1>
    </dataValidation>
    <dataValidation type="custom" operator="greaterThanOrEqual" showInputMessage="1" showErrorMessage="1" errorTitle="Invalid response" error="Value must be a whole number &gt;=0._x000a_Please check and re-enter." promptTitle="Age at first follow up visit" prompt="Enter Age in days of baby at first follow up visit._x000a_Note that the day of birth is classed as day 0." sqref="W14:W33" xr:uid="{00000000-0002-0000-0600-00001A000000}">
      <formula1>AND(ISNUMBER(W14),W14&gt;=0)</formula1>
    </dataValidation>
    <dataValidation type="custom" errorStyle="warning" operator="greaterThanOrEqual" showInputMessage="1" showErrorMessage="1" errorTitle="Invalid response?" error="Possible reasons:_x000a_Value cannot be smaller than age at first sample taken._x000a_Value must be a whole number &gt;=0._x000a_If age is greater than 12 days, please provide a comment at the end of this row._x000a_" promptTitle="Age at routine sample receipt" prompt="Enter age in days of baby at receipt of routine sample in Laboratory. Note that the day of birth is classed as day 0." sqref="I14:I33" xr:uid="{00000000-0002-0000-0600-00001C000000}">
      <formula1>AND(ISNUMBER(I14),I14&gt;=H14,I14&gt;=0,I14&lt;12)</formula1>
    </dataValidation>
    <dataValidation type="custom" operator="greaterThanOrEqual" allowBlank="1" showInputMessage="1" showErrorMessage="1" errorTitle="Invalid response" error="Value must be a whole number &gt;=0._x000a_Please check and re-enter." promptTitle="Age at first appointment" prompt="Enter age in days of baby at first appointment with the designated clinician. Note that the day of birth is classed as day 0." sqref="K14:K15 K17:K33" xr:uid="{00000000-0002-0000-0600-000015000000}">
      <formula1>AND(ISNUMBER($K14),$K14&gt;=0)</formula1>
    </dataValidation>
    <dataValidation errorTitle="Invalid entry" error="Please select from the drop down list." promptTitle="MSUD Outcome" prompt="Select the MSUD outcome from the drop down list." sqref="Y14:Y33" xr:uid="{64B0D9AD-A20F-4696-B449-6604E4D305E7}"/>
    <dataValidation allowBlank="1" sqref="F3:G4" xr:uid="{C40BF193-8557-489B-955A-5337D838EBD5}"/>
    <dataValidation operator="greaterThanOrEqual" allowBlank="1" showInputMessage="1" showErrorMessage="1" sqref="D3:E4" xr:uid="{528E39DC-8569-4BE1-BCC8-3736E17F3974}"/>
    <dataValidation allowBlank="1" showInputMessage="1" showErrorMessage="1" promptTitle="Reported as a serious incident?" prompt="Was this case reported as a serious incident? (Free text)" sqref="AC14:AC33" xr:uid="{490A1AEC-AE80-4BE4-B8EE-952CBDD73AF9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539" yWindow="744" count="5"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F9CEADA0-5EA7-47CA-973A-C60567B3E7FF}">
          <x14:formula1>
            <xm:f>Lookup_Values!$D$5:$D$6</xm:f>
          </x14:formula1>
          <xm:sqref>E34</xm:sqref>
        </x14:dataValidation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30F80C3C-3BF8-41C8-AF8A-D3F768C7200B}">
          <x14:formula1>
            <xm:f>Lookup_Values!$D$2:$D$4</xm:f>
          </x14:formula1>
          <xm:sqref>E14:E33</xm:sqref>
        </x14:dataValidation>
        <x14:dataValidation type="list" allowBlank="1" showInputMessage="1" showErrorMessage="1" xr:uid="{67A0F81C-5BD8-4499-B8FD-C49911E9A585}">
          <x14:formula1>
            <xm:f>Lookup_Values!$F$2:$F$4</xm:f>
          </x14:formula1>
          <xm:sqref>C14:C33</xm:sqref>
        </x14:dataValidation>
        <x14:dataValidation type="list" allowBlank="1" showInputMessage="1" showErrorMessage="1" promptTitle="Calendar year of birth" prompt="Select the calendar year of birth from the drop down list. The calendar year runs from January 1st to 31st December. " xr:uid="{D24AE133-AEDE-4AF2-8650-0498B12748A6}">
          <x14:formula1>
            <xm:f>Lookup_Values!$E$2:$E$4</xm:f>
          </x14:formula1>
          <xm:sqref>F14:F33</xm:sqref>
        </x14:dataValidation>
        <x14:dataValidation type="list" allowBlank="1" showInputMessage="1" showErrorMessage="1" promptTitle="Clinical Dx before screening" prompt="Select from list and add further details in comments." xr:uid="{CFF7D9AB-2BED-4EF7-86EE-9CC5A5D535FB}">
          <x14:formula1>
            <xm:f>Lookup_Values!$AD$2:$AD$4</xm:f>
          </x14:formula1>
          <xm:sqref>AA15:AA33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559F-7C4F-4387-AD35-3C0E1142D19B}">
  <sheetPr>
    <tabColor theme="1" tint="0.34998626667073579"/>
  </sheetPr>
  <dimension ref="A1:T39"/>
  <sheetViews>
    <sheetView showGridLines="0" zoomScaleNormal="100" workbookViewId="0"/>
  </sheetViews>
  <sheetFormatPr defaultColWidth="0" defaultRowHeight="14.5" zeroHeight="1" x14ac:dyDescent="0.35"/>
  <cols>
    <col min="1" max="20" width="8.81640625" customWidth="1"/>
    <col min="21" max="16384" width="8.81640625" hidden="1"/>
  </cols>
  <sheetData>
    <row r="1" spans="1:20" ht="23.5" customHeight="1" x14ac:dyDescent="0.35"/>
    <row r="2" spans="1:20" ht="26" customHeight="1" x14ac:dyDescent="0.35">
      <c r="A2" s="502" t="s">
        <v>433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</row>
    <row r="3" spans="1:20" x14ac:dyDescent="0.35"/>
    <row r="4" spans="1:20" x14ac:dyDescent="0.35"/>
    <row r="5" spans="1:20" x14ac:dyDescent="0.35"/>
    <row r="6" spans="1:20" x14ac:dyDescent="0.35"/>
    <row r="7" spans="1:20" x14ac:dyDescent="0.35"/>
    <row r="8" spans="1:20" x14ac:dyDescent="0.35"/>
    <row r="9" spans="1:20" x14ac:dyDescent="0.35"/>
    <row r="10" spans="1:20" x14ac:dyDescent="0.35"/>
    <row r="11" spans="1:20" x14ac:dyDescent="0.35"/>
    <row r="12" spans="1:20" x14ac:dyDescent="0.35"/>
    <row r="13" spans="1:20" x14ac:dyDescent="0.35"/>
    <row r="14" spans="1:20" x14ac:dyDescent="0.35"/>
    <row r="15" spans="1:20" x14ac:dyDescent="0.35"/>
    <row r="16" spans="1:20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</sheetData>
  <mergeCells count="1">
    <mergeCell ref="A2:T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5EB8"/>
    <outlinePr summaryBelow="0" summaryRight="0"/>
  </sheetPr>
  <dimension ref="A1:AE174"/>
  <sheetViews>
    <sheetView showGridLines="0" zoomScaleNormal="100" workbookViewId="0">
      <selection activeCell="F2" sqref="F2:G2"/>
    </sheetView>
  </sheetViews>
  <sheetFormatPr defaultColWidth="0" defaultRowHeight="14" zeroHeight="1" x14ac:dyDescent="0.3"/>
  <cols>
    <col min="1" max="1" width="5.36328125" style="297" customWidth="1"/>
    <col min="2" max="2" width="19.81640625" style="41" customWidth="1"/>
    <col min="3" max="3" width="16.7265625" style="41" customWidth="1"/>
    <col min="4" max="5" width="19.81640625" style="41" customWidth="1"/>
    <col min="6" max="6" width="27.7265625" style="41" customWidth="1"/>
    <col min="7" max="7" width="23.54296875" style="41" customWidth="1"/>
    <col min="8" max="8" width="27.453125" style="41" customWidth="1"/>
    <col min="9" max="9" width="28.453125" style="41" customWidth="1"/>
    <col min="10" max="10" width="16.54296875" style="41" customWidth="1"/>
    <col min="11" max="11" width="22.7265625" style="41" customWidth="1"/>
    <col min="12" max="12" width="18.7265625" style="41" customWidth="1"/>
    <col min="13" max="13" width="19.81640625" style="41" customWidth="1"/>
    <col min="14" max="15" width="23.7265625" style="41" customWidth="1"/>
    <col min="16" max="17" width="20.26953125" style="41" customWidth="1"/>
    <col min="18" max="18" width="22.54296875" style="41" customWidth="1"/>
    <col min="19" max="19" width="19.81640625" style="41" customWidth="1"/>
    <col min="20" max="20" width="21" style="41" customWidth="1"/>
    <col min="21" max="22" width="13.7265625" style="41" customWidth="1"/>
    <col min="23" max="23" width="27" style="41" customWidth="1"/>
    <col min="24" max="24" width="31.08984375" style="41" customWidth="1"/>
    <col min="25" max="25" width="23.453125" style="297" customWidth="1"/>
    <col min="26" max="26" width="15.7265625" style="297" customWidth="1"/>
    <col min="27" max="27" width="5" style="297" customWidth="1"/>
    <col min="28" max="31" width="8.81640625" style="297" customWidth="1"/>
    <col min="32" max="16384" width="8.81640625" style="297" hidden="1"/>
  </cols>
  <sheetData>
    <row r="1" spans="1:27" ht="14.5" thickBot="1" x14ac:dyDescent="0.35">
      <c r="A1" s="72"/>
      <c r="B1" s="72"/>
      <c r="C1" s="72"/>
      <c r="D1" s="72"/>
      <c r="E1" s="72"/>
      <c r="F1" s="72"/>
      <c r="G1" s="72"/>
    </row>
    <row r="2" spans="1:27" ht="26" customHeight="1" x14ac:dyDescent="0.3">
      <c r="A2" s="72"/>
      <c r="B2" s="72"/>
      <c r="C2" s="72"/>
      <c r="D2" s="439" t="s">
        <v>377</v>
      </c>
      <c r="E2" s="440"/>
      <c r="F2" s="440" t="s">
        <v>500</v>
      </c>
      <c r="G2" s="441"/>
    </row>
    <row r="3" spans="1:27" ht="28.5" customHeight="1" x14ac:dyDescent="0.3">
      <c r="A3" s="72"/>
      <c r="B3" s="72"/>
      <c r="C3" s="72"/>
      <c r="D3" s="442" t="s">
        <v>415</v>
      </c>
      <c r="E3" s="443"/>
      <c r="F3" s="444" t="str">
        <f>IF(ISBLANK(PKU!$F$3),"",PKU!$F$3)</f>
        <v/>
      </c>
      <c r="G3" s="445"/>
    </row>
    <row r="4" spans="1:27" ht="28.5" customHeight="1" thickBot="1" x14ac:dyDescent="0.35">
      <c r="A4" s="72"/>
      <c r="B4" s="72"/>
      <c r="C4" s="72"/>
      <c r="D4" s="461" t="s">
        <v>416</v>
      </c>
      <c r="E4" s="462"/>
      <c r="F4" s="463" t="str">
        <f>IF(ISBLANK(PKU!$F$4),"",PKU!$F$4)</f>
        <v/>
      </c>
      <c r="G4" s="464"/>
    </row>
    <row r="5" spans="1:27" ht="26" customHeight="1" x14ac:dyDescent="0.3"/>
    <row r="6" spans="1:27" x14ac:dyDescent="0.3">
      <c r="B6" s="459" t="s">
        <v>495</v>
      </c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</row>
    <row r="7" spans="1:27" ht="24.5" customHeight="1" x14ac:dyDescent="0.3">
      <c r="B7" s="100" t="s">
        <v>275</v>
      </c>
    </row>
    <row r="8" spans="1:27" ht="14.5" thickBot="1" x14ac:dyDescent="0.35"/>
    <row r="9" spans="1:27" ht="41.5" customHeight="1" x14ac:dyDescent="0.3">
      <c r="B9" s="504" t="s">
        <v>96</v>
      </c>
      <c r="C9" s="506" t="s">
        <v>274</v>
      </c>
      <c r="D9" s="506" t="s">
        <v>97</v>
      </c>
      <c r="E9" s="508" t="s">
        <v>98</v>
      </c>
      <c r="F9" s="370"/>
      <c r="G9" s="510" t="s">
        <v>434</v>
      </c>
      <c r="H9" s="511"/>
      <c r="I9" s="512"/>
      <c r="J9" s="69"/>
      <c r="X9" s="297"/>
    </row>
    <row r="10" spans="1:27" ht="65.5" customHeight="1" x14ac:dyDescent="0.3">
      <c r="B10" s="505"/>
      <c r="C10" s="507"/>
      <c r="D10" s="507"/>
      <c r="E10" s="509"/>
      <c r="F10" s="371"/>
      <c r="G10" s="303" t="s">
        <v>50</v>
      </c>
      <c r="H10" s="304" t="s">
        <v>51</v>
      </c>
      <c r="I10" s="305" t="s">
        <v>52</v>
      </c>
      <c r="X10" s="297"/>
    </row>
    <row r="11" spans="1:27" ht="36.5" customHeight="1" thickBot="1" x14ac:dyDescent="0.35">
      <c r="B11" s="373"/>
      <c r="C11" s="374"/>
      <c r="D11" s="374"/>
      <c r="E11" s="375"/>
      <c r="F11" s="372"/>
      <c r="G11" s="283"/>
      <c r="H11" s="284"/>
      <c r="I11" s="5">
        <f>G11*7+H11</f>
        <v>0</v>
      </c>
      <c r="N11" s="45"/>
      <c r="O11" s="45"/>
      <c r="P11" s="45"/>
      <c r="Q11" s="45"/>
      <c r="T11" s="45"/>
      <c r="U11" s="45"/>
      <c r="V11" s="45"/>
      <c r="W11" s="45"/>
      <c r="X11" s="297"/>
    </row>
    <row r="12" spans="1:27" customFormat="1" ht="30" customHeight="1" thickBot="1" x14ac:dyDescent="0.4"/>
    <row r="13" spans="1:27" s="298" customFormat="1" ht="98.5" thickBot="1" x14ac:dyDescent="0.4">
      <c r="B13" s="317" t="s">
        <v>43</v>
      </c>
      <c r="C13" s="316" t="s">
        <v>44</v>
      </c>
      <c r="D13" s="316" t="s">
        <v>56</v>
      </c>
      <c r="E13" s="316" t="s">
        <v>92</v>
      </c>
      <c r="F13" s="316" t="s">
        <v>93</v>
      </c>
      <c r="G13" s="316" t="s">
        <v>318</v>
      </c>
      <c r="H13" s="276" t="s">
        <v>435</v>
      </c>
      <c r="I13" s="316" t="s">
        <v>373</v>
      </c>
      <c r="J13" s="316" t="s">
        <v>436</v>
      </c>
      <c r="K13" s="316" t="s">
        <v>437</v>
      </c>
      <c r="L13" s="316" t="s">
        <v>438</v>
      </c>
      <c r="M13" s="316" t="s">
        <v>439</v>
      </c>
      <c r="N13" s="316" t="s">
        <v>440</v>
      </c>
      <c r="O13" s="316" t="s">
        <v>441</v>
      </c>
      <c r="P13" s="316" t="s">
        <v>442</v>
      </c>
      <c r="Q13" s="316" t="s">
        <v>443</v>
      </c>
      <c r="R13" s="316" t="s">
        <v>444</v>
      </c>
      <c r="S13" s="316" t="s">
        <v>307</v>
      </c>
      <c r="T13" s="316" t="s">
        <v>308</v>
      </c>
      <c r="U13" s="316" t="s">
        <v>102</v>
      </c>
      <c r="V13" s="316" t="s">
        <v>103</v>
      </c>
      <c r="W13" s="316" t="s">
        <v>104</v>
      </c>
      <c r="X13" s="316" t="s">
        <v>445</v>
      </c>
      <c r="Y13" s="318" t="s">
        <v>371</v>
      </c>
      <c r="AA13" s="46"/>
    </row>
    <row r="14" spans="1:27" ht="14.5" x14ac:dyDescent="0.35">
      <c r="B14" s="152"/>
      <c r="C14" s="47"/>
      <c r="D14" s="48"/>
      <c r="E14" s="145"/>
      <c r="F14" s="88"/>
      <c r="G14" s="50"/>
      <c r="H14" s="388"/>
      <c r="I14" s="50"/>
      <c r="J14" s="306"/>
      <c r="K14" s="306"/>
      <c r="L14" s="306"/>
      <c r="M14" s="307"/>
      <c r="N14" s="307"/>
      <c r="O14" s="308"/>
      <c r="P14" s="309"/>
      <c r="Q14" s="309"/>
      <c r="R14" s="309"/>
      <c r="S14" s="50"/>
      <c r="T14" s="51"/>
      <c r="U14" s="51"/>
      <c r="V14" s="52"/>
      <c r="W14" s="53"/>
      <c r="X14" s="379"/>
      <c r="Y14" s="376"/>
      <c r="Z14"/>
      <c r="AA14" s="41"/>
    </row>
    <row r="15" spans="1:27" ht="14.5" x14ac:dyDescent="0.35">
      <c r="B15" s="152"/>
      <c r="C15" s="55"/>
      <c r="D15" s="56"/>
      <c r="E15" s="145"/>
      <c r="F15" s="88"/>
      <c r="G15" s="42"/>
      <c r="H15" s="86"/>
      <c r="I15" s="42"/>
      <c r="J15" s="310"/>
      <c r="K15" s="310"/>
      <c r="L15" s="310"/>
      <c r="M15" s="311"/>
      <c r="N15" s="311"/>
      <c r="O15" s="311"/>
      <c r="P15" s="310"/>
      <c r="Q15" s="312"/>
      <c r="R15" s="312"/>
      <c r="S15" s="42"/>
      <c r="T15" s="58"/>
      <c r="U15" s="58"/>
      <c r="V15" s="58"/>
      <c r="W15" s="44"/>
      <c r="X15" s="58"/>
      <c r="Y15" s="377"/>
      <c r="Z15"/>
      <c r="AA15" s="41"/>
    </row>
    <row r="16" spans="1:27" ht="14.5" x14ac:dyDescent="0.35">
      <c r="B16" s="152"/>
      <c r="C16" s="55"/>
      <c r="D16" s="56"/>
      <c r="E16" s="145"/>
      <c r="F16" s="88"/>
      <c r="G16" s="42"/>
      <c r="H16" s="86"/>
      <c r="I16" s="42"/>
      <c r="J16" s="310"/>
      <c r="K16" s="310"/>
      <c r="L16" s="310"/>
      <c r="M16" s="311"/>
      <c r="N16" s="311"/>
      <c r="O16" s="311"/>
      <c r="P16" s="310"/>
      <c r="Q16" s="312"/>
      <c r="R16" s="312"/>
      <c r="S16" s="42"/>
      <c r="T16" s="58"/>
      <c r="U16" s="58"/>
      <c r="V16" s="58"/>
      <c r="W16" s="44"/>
      <c r="X16" s="58"/>
      <c r="Y16" s="377"/>
      <c r="Z16"/>
      <c r="AA16" s="41"/>
    </row>
    <row r="17" spans="2:27" ht="14.5" x14ac:dyDescent="0.35">
      <c r="B17" s="152"/>
      <c r="C17" s="55"/>
      <c r="D17" s="56"/>
      <c r="E17" s="145"/>
      <c r="F17" s="88"/>
      <c r="G17" s="42"/>
      <c r="H17" s="86"/>
      <c r="I17" s="42"/>
      <c r="J17" s="310"/>
      <c r="K17" s="310"/>
      <c r="L17" s="310"/>
      <c r="M17" s="311"/>
      <c r="N17" s="311"/>
      <c r="O17" s="311"/>
      <c r="P17" s="310"/>
      <c r="Q17" s="312"/>
      <c r="R17" s="312"/>
      <c r="S17" s="42"/>
      <c r="T17" s="58"/>
      <c r="U17" s="58"/>
      <c r="V17" s="58"/>
      <c r="W17" s="44"/>
      <c r="X17" s="58"/>
      <c r="Y17" s="377"/>
      <c r="Z17"/>
      <c r="AA17" s="41"/>
    </row>
    <row r="18" spans="2:27" ht="14.5" x14ac:dyDescent="0.35">
      <c r="B18" s="152"/>
      <c r="C18" s="55"/>
      <c r="D18" s="56"/>
      <c r="E18" s="145"/>
      <c r="F18" s="88"/>
      <c r="G18" s="42"/>
      <c r="H18" s="86"/>
      <c r="I18" s="42"/>
      <c r="J18" s="310"/>
      <c r="K18" s="310"/>
      <c r="L18" s="310"/>
      <c r="M18" s="311"/>
      <c r="N18" s="311"/>
      <c r="O18" s="311"/>
      <c r="P18" s="310"/>
      <c r="Q18" s="312"/>
      <c r="R18" s="312"/>
      <c r="S18" s="42"/>
      <c r="T18" s="58"/>
      <c r="U18" s="58"/>
      <c r="V18" s="58"/>
      <c r="W18" s="44"/>
      <c r="X18" s="58"/>
      <c r="Y18" s="377"/>
      <c r="Z18"/>
      <c r="AA18" s="41"/>
    </row>
    <row r="19" spans="2:27" ht="14.5" x14ac:dyDescent="0.35">
      <c r="B19" s="152"/>
      <c r="C19" s="55"/>
      <c r="D19" s="56"/>
      <c r="E19" s="145"/>
      <c r="F19" s="88"/>
      <c r="G19" s="42"/>
      <c r="H19" s="86"/>
      <c r="I19" s="42"/>
      <c r="J19" s="310"/>
      <c r="K19" s="310"/>
      <c r="L19" s="310"/>
      <c r="M19" s="311"/>
      <c r="N19" s="311"/>
      <c r="O19" s="311"/>
      <c r="P19" s="310"/>
      <c r="Q19" s="312"/>
      <c r="R19" s="312"/>
      <c r="S19" s="42"/>
      <c r="T19" s="58"/>
      <c r="U19" s="58"/>
      <c r="V19" s="58"/>
      <c r="W19" s="44"/>
      <c r="X19" s="58"/>
      <c r="Y19" s="377"/>
      <c r="Z19"/>
      <c r="AA19" s="41"/>
    </row>
    <row r="20" spans="2:27" ht="14.5" x14ac:dyDescent="0.35">
      <c r="B20" s="152"/>
      <c r="C20" s="55"/>
      <c r="D20" s="56"/>
      <c r="E20" s="145"/>
      <c r="F20" s="88"/>
      <c r="G20" s="42"/>
      <c r="H20" s="86"/>
      <c r="I20" s="42"/>
      <c r="J20" s="310"/>
      <c r="K20" s="310"/>
      <c r="L20" s="310"/>
      <c r="M20" s="311"/>
      <c r="N20" s="311"/>
      <c r="O20" s="311"/>
      <c r="P20" s="310"/>
      <c r="Q20" s="312"/>
      <c r="R20" s="312"/>
      <c r="S20" s="42"/>
      <c r="T20" s="58"/>
      <c r="U20" s="58"/>
      <c r="V20" s="58"/>
      <c r="W20" s="44"/>
      <c r="X20" s="58"/>
      <c r="Y20" s="377"/>
      <c r="Z20"/>
      <c r="AA20" s="41"/>
    </row>
    <row r="21" spans="2:27" ht="14.5" x14ac:dyDescent="0.35">
      <c r="B21" s="152"/>
      <c r="C21" s="55"/>
      <c r="D21" s="56"/>
      <c r="E21" s="145"/>
      <c r="F21" s="88"/>
      <c r="G21" s="42"/>
      <c r="H21" s="86"/>
      <c r="I21" s="42"/>
      <c r="J21" s="310"/>
      <c r="K21" s="310"/>
      <c r="L21" s="310"/>
      <c r="M21" s="311"/>
      <c r="N21" s="311"/>
      <c r="O21" s="311"/>
      <c r="P21" s="310"/>
      <c r="Q21" s="312"/>
      <c r="R21" s="312"/>
      <c r="S21" s="42"/>
      <c r="T21" s="58"/>
      <c r="U21" s="58"/>
      <c r="V21" s="58"/>
      <c r="W21" s="44"/>
      <c r="X21" s="58"/>
      <c r="Y21" s="377"/>
      <c r="Z21"/>
      <c r="AA21" s="41"/>
    </row>
    <row r="22" spans="2:27" ht="14.5" x14ac:dyDescent="0.35">
      <c r="B22" s="152"/>
      <c r="C22" s="55"/>
      <c r="D22" s="56"/>
      <c r="E22" s="145"/>
      <c r="F22" s="88"/>
      <c r="G22" s="42"/>
      <c r="H22" s="86"/>
      <c r="I22" s="42"/>
      <c r="J22" s="310"/>
      <c r="K22" s="310"/>
      <c r="L22" s="310"/>
      <c r="M22" s="311"/>
      <c r="N22" s="311"/>
      <c r="O22" s="311"/>
      <c r="P22" s="310"/>
      <c r="Q22" s="312"/>
      <c r="R22" s="312"/>
      <c r="S22" s="42"/>
      <c r="T22" s="58"/>
      <c r="U22" s="58"/>
      <c r="V22" s="58"/>
      <c r="W22" s="44"/>
      <c r="X22" s="58"/>
      <c r="Y22" s="377"/>
      <c r="Z22"/>
      <c r="AA22" s="41"/>
    </row>
    <row r="23" spans="2:27" ht="14.5" x14ac:dyDescent="0.35">
      <c r="B23" s="152"/>
      <c r="C23" s="55"/>
      <c r="D23" s="56"/>
      <c r="E23" s="145"/>
      <c r="F23" s="88"/>
      <c r="G23" s="42"/>
      <c r="H23" s="86"/>
      <c r="I23" s="42"/>
      <c r="J23" s="310"/>
      <c r="K23" s="310"/>
      <c r="L23" s="310"/>
      <c r="M23" s="311"/>
      <c r="N23" s="311"/>
      <c r="O23" s="311"/>
      <c r="P23" s="310"/>
      <c r="Q23" s="312"/>
      <c r="R23" s="312"/>
      <c r="S23" s="42"/>
      <c r="T23" s="58"/>
      <c r="U23" s="58"/>
      <c r="V23" s="58"/>
      <c r="W23" s="44"/>
      <c r="X23" s="58"/>
      <c r="Y23" s="377"/>
      <c r="Z23"/>
      <c r="AA23" s="41"/>
    </row>
    <row r="24" spans="2:27" ht="14.5" x14ac:dyDescent="0.35">
      <c r="B24" s="152"/>
      <c r="C24" s="58"/>
      <c r="D24" s="56"/>
      <c r="E24" s="145"/>
      <c r="F24" s="88"/>
      <c r="G24" s="42"/>
      <c r="H24" s="86"/>
      <c r="I24" s="42"/>
      <c r="J24" s="310"/>
      <c r="K24" s="310"/>
      <c r="L24" s="310"/>
      <c r="M24" s="311"/>
      <c r="N24" s="311"/>
      <c r="O24" s="311"/>
      <c r="P24" s="310"/>
      <c r="Q24" s="312"/>
      <c r="R24" s="312"/>
      <c r="S24" s="42"/>
      <c r="T24" s="58"/>
      <c r="U24" s="58"/>
      <c r="V24" s="58"/>
      <c r="W24" s="44"/>
      <c r="X24" s="58"/>
      <c r="Y24" s="377"/>
      <c r="Z24"/>
      <c r="AA24" s="41"/>
    </row>
    <row r="25" spans="2:27" ht="14.5" x14ac:dyDescent="0.35">
      <c r="B25" s="152"/>
      <c r="C25" s="55"/>
      <c r="D25" s="56"/>
      <c r="E25" s="145"/>
      <c r="F25" s="88"/>
      <c r="G25" s="42"/>
      <c r="H25" s="86"/>
      <c r="I25" s="42"/>
      <c r="J25" s="310"/>
      <c r="K25" s="310"/>
      <c r="L25" s="310"/>
      <c r="M25" s="311"/>
      <c r="N25" s="311"/>
      <c r="O25" s="311"/>
      <c r="P25" s="310"/>
      <c r="Q25" s="312"/>
      <c r="R25" s="312"/>
      <c r="S25" s="42"/>
      <c r="T25" s="58"/>
      <c r="U25" s="58"/>
      <c r="V25" s="58"/>
      <c r="W25" s="44"/>
      <c r="X25" s="58"/>
      <c r="Y25" s="377"/>
      <c r="Z25"/>
      <c r="AA25" s="41"/>
    </row>
    <row r="26" spans="2:27" ht="14.5" x14ac:dyDescent="0.35">
      <c r="B26" s="152"/>
      <c r="C26" s="55"/>
      <c r="D26" s="56"/>
      <c r="E26" s="145"/>
      <c r="F26" s="88"/>
      <c r="G26" s="42"/>
      <c r="H26" s="86"/>
      <c r="I26" s="42"/>
      <c r="J26" s="310"/>
      <c r="K26" s="310"/>
      <c r="L26" s="310"/>
      <c r="M26" s="311"/>
      <c r="N26" s="311"/>
      <c r="O26" s="311"/>
      <c r="P26" s="310"/>
      <c r="Q26" s="312"/>
      <c r="R26" s="312"/>
      <c r="S26" s="42"/>
      <c r="T26" s="58"/>
      <c r="U26" s="58"/>
      <c r="V26" s="58"/>
      <c r="W26" s="44"/>
      <c r="X26" s="58"/>
      <c r="Y26" s="377"/>
      <c r="Z26"/>
      <c r="AA26" s="41"/>
    </row>
    <row r="27" spans="2:27" ht="14.5" x14ac:dyDescent="0.35">
      <c r="B27" s="152"/>
      <c r="C27" s="55"/>
      <c r="D27" s="56"/>
      <c r="E27" s="145"/>
      <c r="F27" s="88"/>
      <c r="G27" s="42"/>
      <c r="H27" s="86"/>
      <c r="I27" s="42"/>
      <c r="J27" s="310"/>
      <c r="K27" s="310"/>
      <c r="L27" s="310"/>
      <c r="M27" s="311"/>
      <c r="N27" s="311"/>
      <c r="O27" s="311"/>
      <c r="P27" s="310"/>
      <c r="Q27" s="312"/>
      <c r="R27" s="312"/>
      <c r="S27" s="42"/>
      <c r="T27" s="58"/>
      <c r="U27" s="58"/>
      <c r="V27" s="58"/>
      <c r="W27" s="44"/>
      <c r="X27" s="58"/>
      <c r="Y27" s="377"/>
      <c r="Z27"/>
      <c r="AA27" s="41"/>
    </row>
    <row r="28" spans="2:27" ht="14.5" x14ac:dyDescent="0.35">
      <c r="B28" s="152"/>
      <c r="C28" s="55"/>
      <c r="D28" s="56"/>
      <c r="E28" s="145"/>
      <c r="F28" s="88"/>
      <c r="G28" s="42"/>
      <c r="H28" s="86"/>
      <c r="I28" s="42"/>
      <c r="J28" s="310"/>
      <c r="K28" s="310"/>
      <c r="L28" s="310"/>
      <c r="M28" s="311"/>
      <c r="N28" s="311"/>
      <c r="O28" s="311"/>
      <c r="P28" s="310"/>
      <c r="Q28" s="312"/>
      <c r="R28" s="312"/>
      <c r="S28" s="42"/>
      <c r="T28" s="58"/>
      <c r="U28" s="58"/>
      <c r="V28" s="58"/>
      <c r="W28" s="44"/>
      <c r="X28" s="58"/>
      <c r="Y28" s="377"/>
      <c r="Z28"/>
      <c r="AA28" s="41"/>
    </row>
    <row r="29" spans="2:27" ht="14.5" x14ac:dyDescent="0.35">
      <c r="B29" s="152"/>
      <c r="C29" s="55"/>
      <c r="D29" s="56"/>
      <c r="E29" s="145"/>
      <c r="F29" s="88"/>
      <c r="G29" s="42"/>
      <c r="H29" s="86"/>
      <c r="I29" s="42"/>
      <c r="J29" s="310"/>
      <c r="K29" s="310"/>
      <c r="L29" s="310"/>
      <c r="M29" s="311"/>
      <c r="N29" s="311"/>
      <c r="O29" s="311"/>
      <c r="P29" s="310"/>
      <c r="Q29" s="312"/>
      <c r="R29" s="312"/>
      <c r="S29" s="42"/>
      <c r="T29" s="58"/>
      <c r="U29" s="58"/>
      <c r="V29" s="58"/>
      <c r="W29" s="44"/>
      <c r="X29" s="58"/>
      <c r="Y29" s="377"/>
      <c r="Z29"/>
      <c r="AA29" s="41"/>
    </row>
    <row r="30" spans="2:27" ht="14.5" x14ac:dyDescent="0.35">
      <c r="B30" s="152"/>
      <c r="C30" s="55"/>
      <c r="D30" s="56"/>
      <c r="E30" s="145"/>
      <c r="F30" s="88"/>
      <c r="G30" s="42"/>
      <c r="H30" s="86"/>
      <c r="I30" s="42"/>
      <c r="J30" s="310"/>
      <c r="K30" s="310"/>
      <c r="L30" s="310"/>
      <c r="M30" s="311"/>
      <c r="N30" s="311"/>
      <c r="O30" s="311"/>
      <c r="P30" s="310"/>
      <c r="Q30" s="312"/>
      <c r="R30" s="312"/>
      <c r="S30" s="42"/>
      <c r="T30" s="58"/>
      <c r="U30" s="58"/>
      <c r="V30" s="58"/>
      <c r="W30" s="44"/>
      <c r="X30" s="58"/>
      <c r="Y30" s="377"/>
      <c r="Z30"/>
      <c r="AA30" s="41"/>
    </row>
    <row r="31" spans="2:27" ht="14.5" x14ac:dyDescent="0.35">
      <c r="B31" s="152"/>
      <c r="C31" s="55"/>
      <c r="D31" s="56"/>
      <c r="E31" s="145"/>
      <c r="F31" s="88"/>
      <c r="G31" s="42"/>
      <c r="H31" s="86"/>
      <c r="I31" s="42"/>
      <c r="J31" s="310"/>
      <c r="K31" s="310"/>
      <c r="L31" s="310"/>
      <c r="M31" s="311"/>
      <c r="N31" s="311"/>
      <c r="O31" s="311"/>
      <c r="P31" s="310"/>
      <c r="Q31" s="312"/>
      <c r="R31" s="312"/>
      <c r="S31" s="42"/>
      <c r="T31" s="58"/>
      <c r="U31" s="58"/>
      <c r="V31" s="58"/>
      <c r="W31" s="44"/>
      <c r="X31" s="58"/>
      <c r="Y31" s="377"/>
      <c r="Z31"/>
      <c r="AA31" s="41"/>
    </row>
    <row r="32" spans="2:27" ht="14.5" x14ac:dyDescent="0.35">
      <c r="B32" s="152"/>
      <c r="C32" s="55"/>
      <c r="D32" s="56"/>
      <c r="E32" s="145"/>
      <c r="F32" s="88"/>
      <c r="G32" s="42"/>
      <c r="H32" s="86"/>
      <c r="I32" s="42"/>
      <c r="J32" s="310"/>
      <c r="K32" s="310"/>
      <c r="L32" s="310"/>
      <c r="M32" s="311"/>
      <c r="N32" s="311"/>
      <c r="O32" s="311"/>
      <c r="P32" s="310"/>
      <c r="Q32" s="312"/>
      <c r="R32" s="312"/>
      <c r="S32" s="42"/>
      <c r="T32" s="58"/>
      <c r="U32" s="58"/>
      <c r="V32" s="58"/>
      <c r="W32" s="44"/>
      <c r="X32" s="58"/>
      <c r="Y32" s="377"/>
      <c r="Z32"/>
      <c r="AA32" s="41"/>
    </row>
    <row r="33" spans="2:27" ht="14.5" x14ac:dyDescent="0.35">
      <c r="B33" s="152"/>
      <c r="C33" s="55"/>
      <c r="D33" s="56"/>
      <c r="E33" s="145"/>
      <c r="F33" s="88"/>
      <c r="G33" s="42"/>
      <c r="H33" s="86"/>
      <c r="I33" s="42"/>
      <c r="J33" s="310"/>
      <c r="K33" s="310"/>
      <c r="L33" s="310"/>
      <c r="M33" s="311"/>
      <c r="N33" s="311"/>
      <c r="O33" s="311"/>
      <c r="P33" s="310"/>
      <c r="Q33" s="312"/>
      <c r="R33" s="312"/>
      <c r="S33" s="42"/>
      <c r="T33" s="58"/>
      <c r="U33" s="58"/>
      <c r="V33" s="58"/>
      <c r="W33" s="44"/>
      <c r="X33" s="58"/>
      <c r="Y33" s="377"/>
      <c r="Z33"/>
      <c r="AA33" s="41"/>
    </row>
    <row r="34" spans="2:27" ht="14.5" x14ac:dyDescent="0.35">
      <c r="B34" s="152"/>
      <c r="C34" s="55"/>
      <c r="D34" s="56"/>
      <c r="E34" s="145"/>
      <c r="F34" s="88"/>
      <c r="G34" s="42"/>
      <c r="H34" s="86"/>
      <c r="I34" s="42"/>
      <c r="J34" s="310"/>
      <c r="K34" s="310"/>
      <c r="L34" s="310"/>
      <c r="M34" s="311"/>
      <c r="N34" s="311"/>
      <c r="O34" s="311"/>
      <c r="P34" s="310"/>
      <c r="Q34" s="312"/>
      <c r="R34" s="312"/>
      <c r="S34" s="42"/>
      <c r="T34" s="58"/>
      <c r="U34" s="58"/>
      <c r="V34" s="58"/>
      <c r="W34" s="44"/>
      <c r="X34" s="58"/>
      <c r="Y34" s="377"/>
      <c r="Z34"/>
      <c r="AA34" s="41"/>
    </row>
    <row r="35" spans="2:27" ht="14.5" x14ac:dyDescent="0.35">
      <c r="B35" s="152"/>
      <c r="C35" s="58"/>
      <c r="D35" s="56"/>
      <c r="E35" s="145"/>
      <c r="F35" s="88"/>
      <c r="G35" s="42"/>
      <c r="H35" s="86"/>
      <c r="I35" s="42"/>
      <c r="J35" s="310"/>
      <c r="K35" s="310"/>
      <c r="L35" s="310"/>
      <c r="M35" s="311"/>
      <c r="N35" s="311"/>
      <c r="O35" s="311"/>
      <c r="P35" s="310"/>
      <c r="Q35" s="312"/>
      <c r="R35" s="312"/>
      <c r="S35" s="42"/>
      <c r="T35" s="58"/>
      <c r="U35" s="58"/>
      <c r="V35" s="58"/>
      <c r="W35" s="44"/>
      <c r="X35" s="58"/>
      <c r="Y35" s="377"/>
      <c r="Z35"/>
      <c r="AA35" s="41"/>
    </row>
    <row r="36" spans="2:27" ht="14.5" x14ac:dyDescent="0.35">
      <c r="B36" s="152"/>
      <c r="C36" s="55"/>
      <c r="D36" s="56"/>
      <c r="E36" s="145"/>
      <c r="F36" s="88"/>
      <c r="G36" s="42"/>
      <c r="H36" s="86"/>
      <c r="I36" s="42"/>
      <c r="J36" s="310"/>
      <c r="K36" s="310"/>
      <c r="L36" s="310"/>
      <c r="M36" s="311"/>
      <c r="N36" s="311"/>
      <c r="O36" s="311"/>
      <c r="P36" s="310"/>
      <c r="Q36" s="312"/>
      <c r="R36" s="312"/>
      <c r="S36" s="42"/>
      <c r="T36" s="58"/>
      <c r="U36" s="58"/>
      <c r="V36" s="58"/>
      <c r="W36" s="44"/>
      <c r="X36" s="58"/>
      <c r="Y36" s="377"/>
      <c r="Z36"/>
      <c r="AA36" s="41"/>
    </row>
    <row r="37" spans="2:27" ht="14.5" x14ac:dyDescent="0.35">
      <c r="B37" s="152"/>
      <c r="C37" s="55"/>
      <c r="D37" s="56"/>
      <c r="E37" s="145"/>
      <c r="F37" s="88"/>
      <c r="G37" s="42"/>
      <c r="H37" s="86"/>
      <c r="I37" s="42"/>
      <c r="J37" s="310"/>
      <c r="K37" s="310"/>
      <c r="L37" s="310"/>
      <c r="M37" s="311"/>
      <c r="N37" s="311"/>
      <c r="O37" s="311"/>
      <c r="P37" s="310"/>
      <c r="Q37" s="312"/>
      <c r="R37" s="312"/>
      <c r="S37" s="42"/>
      <c r="T37" s="58"/>
      <c r="U37" s="58"/>
      <c r="V37" s="58"/>
      <c r="W37" s="44"/>
      <c r="X37" s="58"/>
      <c r="Y37" s="377"/>
      <c r="Z37"/>
      <c r="AA37" s="41"/>
    </row>
    <row r="38" spans="2:27" ht="14.5" x14ac:dyDescent="0.35">
      <c r="B38" s="152"/>
      <c r="C38" s="55"/>
      <c r="D38" s="56"/>
      <c r="E38" s="145"/>
      <c r="F38" s="88"/>
      <c r="G38" s="42"/>
      <c r="H38" s="86"/>
      <c r="I38" s="42"/>
      <c r="J38" s="310"/>
      <c r="K38" s="310"/>
      <c r="L38" s="310"/>
      <c r="M38" s="311"/>
      <c r="N38" s="311"/>
      <c r="O38" s="311"/>
      <c r="P38" s="310"/>
      <c r="Q38" s="312"/>
      <c r="R38" s="312"/>
      <c r="S38" s="42"/>
      <c r="T38" s="58"/>
      <c r="U38" s="58"/>
      <c r="V38" s="58"/>
      <c r="W38" s="44"/>
      <c r="X38" s="58"/>
      <c r="Y38" s="377"/>
      <c r="Z38"/>
      <c r="AA38" s="41"/>
    </row>
    <row r="39" spans="2:27" ht="14.5" x14ac:dyDescent="0.35">
      <c r="B39" s="152"/>
      <c r="C39" s="55"/>
      <c r="D39" s="57"/>
      <c r="E39" s="145"/>
      <c r="F39" s="88"/>
      <c r="G39" s="42"/>
      <c r="H39" s="86"/>
      <c r="I39" s="42"/>
      <c r="J39" s="310"/>
      <c r="K39" s="310"/>
      <c r="L39" s="310"/>
      <c r="M39" s="311"/>
      <c r="N39" s="311"/>
      <c r="O39" s="311"/>
      <c r="P39" s="310"/>
      <c r="Q39" s="312"/>
      <c r="R39" s="312"/>
      <c r="S39" s="42"/>
      <c r="T39" s="58"/>
      <c r="U39" s="58"/>
      <c r="V39" s="58"/>
      <c r="W39" s="44"/>
      <c r="X39" s="58"/>
      <c r="Y39" s="377"/>
      <c r="Z39"/>
      <c r="AA39" s="41"/>
    </row>
    <row r="40" spans="2:27" ht="14.5" x14ac:dyDescent="0.35">
      <c r="B40" s="152"/>
      <c r="C40" s="55"/>
      <c r="D40" s="57"/>
      <c r="E40" s="145"/>
      <c r="F40" s="88"/>
      <c r="G40" s="42"/>
      <c r="H40" s="86"/>
      <c r="I40" s="42"/>
      <c r="J40" s="310"/>
      <c r="K40" s="310"/>
      <c r="L40" s="310"/>
      <c r="M40" s="311"/>
      <c r="N40" s="311"/>
      <c r="O40" s="311"/>
      <c r="P40" s="310"/>
      <c r="Q40" s="312"/>
      <c r="R40" s="312"/>
      <c r="S40" s="42"/>
      <c r="T40" s="58"/>
      <c r="U40" s="58"/>
      <c r="V40" s="58"/>
      <c r="W40" s="44"/>
      <c r="X40" s="58"/>
      <c r="Y40" s="377"/>
      <c r="Z40"/>
      <c r="AA40" s="41"/>
    </row>
    <row r="41" spans="2:27" ht="14.5" x14ac:dyDescent="0.35">
      <c r="B41" s="152"/>
      <c r="C41" s="55"/>
      <c r="D41" s="57"/>
      <c r="E41" s="145"/>
      <c r="F41" s="88"/>
      <c r="G41" s="42"/>
      <c r="H41" s="86"/>
      <c r="I41" s="42"/>
      <c r="J41" s="310"/>
      <c r="K41" s="310"/>
      <c r="L41" s="310"/>
      <c r="M41" s="311"/>
      <c r="N41" s="311"/>
      <c r="O41" s="311"/>
      <c r="P41" s="310"/>
      <c r="Q41" s="312"/>
      <c r="R41" s="312"/>
      <c r="S41" s="42"/>
      <c r="T41" s="58"/>
      <c r="U41" s="58"/>
      <c r="V41" s="58"/>
      <c r="W41" s="44"/>
      <c r="X41" s="58"/>
      <c r="Y41" s="377"/>
      <c r="Z41"/>
      <c r="AA41" s="41"/>
    </row>
    <row r="42" spans="2:27" ht="14.5" x14ac:dyDescent="0.35">
      <c r="B42" s="152"/>
      <c r="C42" s="55"/>
      <c r="D42" s="56"/>
      <c r="E42" s="145"/>
      <c r="F42" s="88"/>
      <c r="G42" s="42"/>
      <c r="H42" s="86"/>
      <c r="I42" s="42"/>
      <c r="J42" s="310"/>
      <c r="K42" s="310"/>
      <c r="L42" s="310"/>
      <c r="M42" s="311"/>
      <c r="N42" s="311"/>
      <c r="O42" s="311"/>
      <c r="P42" s="310"/>
      <c r="Q42" s="312"/>
      <c r="R42" s="312"/>
      <c r="S42" s="42"/>
      <c r="T42" s="58"/>
      <c r="U42" s="58"/>
      <c r="V42" s="58"/>
      <c r="W42" s="44"/>
      <c r="X42" s="58"/>
      <c r="Y42" s="377"/>
      <c r="Z42"/>
      <c r="AA42" s="41"/>
    </row>
    <row r="43" spans="2:27" ht="14.5" x14ac:dyDescent="0.35">
      <c r="B43" s="152"/>
      <c r="C43" s="55"/>
      <c r="D43" s="56"/>
      <c r="E43" s="145"/>
      <c r="F43" s="88"/>
      <c r="G43" s="42"/>
      <c r="H43" s="86"/>
      <c r="I43" s="42"/>
      <c r="J43" s="310"/>
      <c r="K43" s="310"/>
      <c r="L43" s="310"/>
      <c r="M43" s="311"/>
      <c r="N43" s="311"/>
      <c r="O43" s="311"/>
      <c r="P43" s="310"/>
      <c r="Q43" s="312"/>
      <c r="R43" s="312"/>
      <c r="S43" s="42"/>
      <c r="T43" s="58"/>
      <c r="U43" s="58"/>
      <c r="V43" s="58"/>
      <c r="W43" s="44"/>
      <c r="X43" s="58"/>
      <c r="Y43" s="377"/>
      <c r="Z43"/>
      <c r="AA43" s="41"/>
    </row>
    <row r="44" spans="2:27" ht="14.5" x14ac:dyDescent="0.35">
      <c r="B44" s="152"/>
      <c r="C44" s="55"/>
      <c r="D44" s="56"/>
      <c r="E44" s="145"/>
      <c r="F44" s="88"/>
      <c r="G44" s="42"/>
      <c r="H44" s="86"/>
      <c r="I44" s="42"/>
      <c r="J44" s="310"/>
      <c r="K44" s="310"/>
      <c r="L44" s="310"/>
      <c r="M44" s="311"/>
      <c r="N44" s="311"/>
      <c r="O44" s="311"/>
      <c r="P44" s="310"/>
      <c r="Q44" s="312"/>
      <c r="R44" s="312"/>
      <c r="S44" s="42"/>
      <c r="T44" s="58"/>
      <c r="U44" s="58"/>
      <c r="V44" s="58"/>
      <c r="W44" s="44"/>
      <c r="X44" s="58"/>
      <c r="Y44" s="377"/>
      <c r="Z44"/>
      <c r="AA44" s="41"/>
    </row>
    <row r="45" spans="2:27" ht="14.5" x14ac:dyDescent="0.35">
      <c r="B45" s="152"/>
      <c r="C45" s="55"/>
      <c r="D45" s="56"/>
      <c r="E45" s="145"/>
      <c r="F45" s="88"/>
      <c r="G45" s="42"/>
      <c r="H45" s="86"/>
      <c r="I45" s="42"/>
      <c r="J45" s="310"/>
      <c r="K45" s="310"/>
      <c r="L45" s="310"/>
      <c r="M45" s="311"/>
      <c r="N45" s="311"/>
      <c r="O45" s="311"/>
      <c r="P45" s="310"/>
      <c r="Q45" s="312"/>
      <c r="R45" s="312"/>
      <c r="S45" s="42"/>
      <c r="T45" s="58"/>
      <c r="U45" s="58"/>
      <c r="V45" s="58"/>
      <c r="W45" s="44"/>
      <c r="X45" s="58"/>
      <c r="Y45" s="377"/>
      <c r="Z45"/>
      <c r="AA45" s="41"/>
    </row>
    <row r="46" spans="2:27" ht="14.5" x14ac:dyDescent="0.35">
      <c r="B46" s="152"/>
      <c r="C46" s="55"/>
      <c r="D46" s="56"/>
      <c r="E46" s="145"/>
      <c r="F46" s="88"/>
      <c r="G46" s="42"/>
      <c r="H46" s="86"/>
      <c r="I46" s="42"/>
      <c r="J46" s="310"/>
      <c r="K46" s="310"/>
      <c r="L46" s="310"/>
      <c r="M46" s="311"/>
      <c r="N46" s="311"/>
      <c r="O46" s="311"/>
      <c r="P46" s="310"/>
      <c r="Q46" s="312"/>
      <c r="R46" s="312"/>
      <c r="S46" s="42"/>
      <c r="T46" s="58"/>
      <c r="U46" s="58"/>
      <c r="V46" s="58"/>
      <c r="W46" s="44"/>
      <c r="X46" s="58"/>
      <c r="Y46" s="377"/>
      <c r="Z46"/>
      <c r="AA46" s="41"/>
    </row>
    <row r="47" spans="2:27" ht="14.5" x14ac:dyDescent="0.35">
      <c r="B47" s="152"/>
      <c r="C47" s="55"/>
      <c r="D47" s="56"/>
      <c r="E47" s="145"/>
      <c r="F47" s="88"/>
      <c r="G47" s="42"/>
      <c r="H47" s="86"/>
      <c r="I47" s="42"/>
      <c r="J47" s="310"/>
      <c r="K47" s="310"/>
      <c r="L47" s="310"/>
      <c r="M47" s="311"/>
      <c r="N47" s="311"/>
      <c r="O47" s="311"/>
      <c r="P47" s="310"/>
      <c r="Q47" s="312"/>
      <c r="R47" s="312"/>
      <c r="S47" s="42"/>
      <c r="T47" s="58"/>
      <c r="U47" s="58"/>
      <c r="V47" s="58"/>
      <c r="W47" s="44"/>
      <c r="X47" s="58"/>
      <c r="Y47" s="377"/>
      <c r="Z47"/>
      <c r="AA47" s="41"/>
    </row>
    <row r="48" spans="2:27" ht="14.5" x14ac:dyDescent="0.35">
      <c r="B48" s="152"/>
      <c r="C48" s="55"/>
      <c r="D48" s="56"/>
      <c r="E48" s="145"/>
      <c r="F48" s="88"/>
      <c r="G48" s="42"/>
      <c r="H48" s="86"/>
      <c r="I48" s="42"/>
      <c r="J48" s="310"/>
      <c r="K48" s="310"/>
      <c r="L48" s="310"/>
      <c r="M48" s="311"/>
      <c r="N48" s="311"/>
      <c r="O48" s="311"/>
      <c r="P48" s="310"/>
      <c r="Q48" s="312"/>
      <c r="R48" s="312"/>
      <c r="S48" s="42"/>
      <c r="T48" s="58"/>
      <c r="U48" s="58"/>
      <c r="V48" s="58"/>
      <c r="W48" s="44"/>
      <c r="X48" s="58"/>
      <c r="Y48" s="377"/>
      <c r="Z48"/>
      <c r="AA48" s="41"/>
    </row>
    <row r="49" spans="2:27" ht="14.5" x14ac:dyDescent="0.35">
      <c r="B49" s="152"/>
      <c r="C49" s="55"/>
      <c r="D49" s="56"/>
      <c r="E49" s="145"/>
      <c r="F49" s="88"/>
      <c r="G49" s="42"/>
      <c r="H49" s="86"/>
      <c r="I49" s="42"/>
      <c r="J49" s="310"/>
      <c r="K49" s="310"/>
      <c r="L49" s="310"/>
      <c r="M49" s="311"/>
      <c r="N49" s="311"/>
      <c r="O49" s="311"/>
      <c r="P49" s="310"/>
      <c r="Q49" s="312"/>
      <c r="R49" s="312"/>
      <c r="S49" s="42"/>
      <c r="T49" s="58"/>
      <c r="U49" s="58"/>
      <c r="V49" s="58"/>
      <c r="W49" s="44"/>
      <c r="X49" s="58"/>
      <c r="Y49" s="377"/>
      <c r="Z49"/>
      <c r="AA49" s="41"/>
    </row>
    <row r="50" spans="2:27" ht="14.5" x14ac:dyDescent="0.35">
      <c r="B50" s="152"/>
      <c r="C50" s="58"/>
      <c r="D50" s="56"/>
      <c r="E50" s="145"/>
      <c r="F50" s="88"/>
      <c r="G50" s="42"/>
      <c r="H50" s="86"/>
      <c r="I50" s="42"/>
      <c r="J50" s="310"/>
      <c r="K50" s="310"/>
      <c r="L50" s="310"/>
      <c r="M50" s="311"/>
      <c r="N50" s="311"/>
      <c r="O50" s="311"/>
      <c r="P50" s="310"/>
      <c r="Q50" s="312"/>
      <c r="R50" s="312"/>
      <c r="S50" s="42"/>
      <c r="T50" s="58"/>
      <c r="U50" s="58"/>
      <c r="V50" s="58"/>
      <c r="W50" s="44"/>
      <c r="X50" s="58"/>
      <c r="Y50" s="377"/>
      <c r="Z50"/>
      <c r="AA50" s="41"/>
    </row>
    <row r="51" spans="2:27" ht="14.5" x14ac:dyDescent="0.35">
      <c r="B51" s="152"/>
      <c r="C51" s="55"/>
      <c r="D51" s="56"/>
      <c r="E51" s="145"/>
      <c r="F51" s="88"/>
      <c r="G51" s="42"/>
      <c r="H51" s="86"/>
      <c r="I51" s="42"/>
      <c r="J51" s="310"/>
      <c r="K51" s="310"/>
      <c r="L51" s="310"/>
      <c r="M51" s="311"/>
      <c r="N51" s="311"/>
      <c r="O51" s="311"/>
      <c r="P51" s="310"/>
      <c r="Q51" s="312"/>
      <c r="R51" s="312"/>
      <c r="S51" s="42"/>
      <c r="T51" s="58"/>
      <c r="U51" s="58"/>
      <c r="V51" s="58"/>
      <c r="W51" s="44"/>
      <c r="X51" s="58"/>
      <c r="Y51" s="377"/>
      <c r="Z51"/>
      <c r="AA51" s="41"/>
    </row>
    <row r="52" spans="2:27" ht="14.5" x14ac:dyDescent="0.35">
      <c r="B52" s="152"/>
      <c r="C52" s="55"/>
      <c r="D52" s="56"/>
      <c r="E52" s="145"/>
      <c r="F52" s="88"/>
      <c r="G52" s="42"/>
      <c r="H52" s="86"/>
      <c r="I52" s="42"/>
      <c r="J52" s="310"/>
      <c r="K52" s="310"/>
      <c r="L52" s="310"/>
      <c r="M52" s="311"/>
      <c r="N52" s="311"/>
      <c r="O52" s="311"/>
      <c r="P52" s="310"/>
      <c r="Q52" s="312"/>
      <c r="R52" s="312"/>
      <c r="S52" s="42"/>
      <c r="T52" s="58"/>
      <c r="U52" s="58"/>
      <c r="V52" s="58"/>
      <c r="W52" s="44"/>
      <c r="X52" s="58"/>
      <c r="Y52" s="377"/>
      <c r="Z52"/>
      <c r="AA52" s="41"/>
    </row>
    <row r="53" spans="2:27" ht="14.5" x14ac:dyDescent="0.35">
      <c r="B53" s="152"/>
      <c r="C53" s="55"/>
      <c r="D53" s="56"/>
      <c r="E53" s="145"/>
      <c r="F53" s="88"/>
      <c r="G53" s="42"/>
      <c r="H53" s="86"/>
      <c r="I53" s="42"/>
      <c r="J53" s="310"/>
      <c r="K53" s="310"/>
      <c r="L53" s="310"/>
      <c r="M53" s="311"/>
      <c r="N53" s="311"/>
      <c r="O53" s="311"/>
      <c r="P53" s="310"/>
      <c r="Q53" s="312"/>
      <c r="R53" s="312"/>
      <c r="S53" s="42"/>
      <c r="T53" s="58"/>
      <c r="U53" s="58"/>
      <c r="V53" s="58"/>
      <c r="W53" s="44"/>
      <c r="X53" s="58"/>
      <c r="Y53" s="377"/>
      <c r="Z53"/>
      <c r="AA53" s="41"/>
    </row>
    <row r="54" spans="2:27" ht="14.5" x14ac:dyDescent="0.35">
      <c r="B54" s="152"/>
      <c r="C54" s="55"/>
      <c r="D54" s="56"/>
      <c r="E54" s="145"/>
      <c r="F54" s="88"/>
      <c r="G54" s="42"/>
      <c r="H54" s="86"/>
      <c r="I54" s="42"/>
      <c r="J54" s="310"/>
      <c r="K54" s="310"/>
      <c r="L54" s="310"/>
      <c r="M54" s="311"/>
      <c r="N54" s="311"/>
      <c r="O54" s="311"/>
      <c r="P54" s="310"/>
      <c r="Q54" s="312"/>
      <c r="R54" s="312"/>
      <c r="S54" s="42"/>
      <c r="T54" s="58"/>
      <c r="U54" s="58"/>
      <c r="V54" s="58"/>
      <c r="W54" s="44"/>
      <c r="X54" s="58"/>
      <c r="Y54" s="377"/>
      <c r="Z54"/>
      <c r="AA54" s="41"/>
    </row>
    <row r="55" spans="2:27" ht="14.5" x14ac:dyDescent="0.35">
      <c r="B55" s="152"/>
      <c r="C55" s="55"/>
      <c r="D55" s="56"/>
      <c r="E55" s="145"/>
      <c r="F55" s="88"/>
      <c r="G55" s="42"/>
      <c r="H55" s="86"/>
      <c r="I55" s="42"/>
      <c r="J55" s="310"/>
      <c r="K55" s="310"/>
      <c r="L55" s="310"/>
      <c r="M55" s="311"/>
      <c r="N55" s="311"/>
      <c r="O55" s="311"/>
      <c r="P55" s="310"/>
      <c r="Q55" s="312"/>
      <c r="R55" s="312"/>
      <c r="S55" s="42"/>
      <c r="T55" s="58"/>
      <c r="U55" s="58"/>
      <c r="V55" s="58"/>
      <c r="W55" s="44"/>
      <c r="X55" s="58"/>
      <c r="Y55" s="377"/>
      <c r="Z55"/>
      <c r="AA55" s="41"/>
    </row>
    <row r="56" spans="2:27" ht="14.5" x14ac:dyDescent="0.35">
      <c r="B56" s="152"/>
      <c r="C56" s="55"/>
      <c r="D56" s="56"/>
      <c r="E56" s="145"/>
      <c r="F56" s="88"/>
      <c r="G56" s="42"/>
      <c r="H56" s="86"/>
      <c r="I56" s="42"/>
      <c r="J56" s="310"/>
      <c r="K56" s="310"/>
      <c r="L56" s="310"/>
      <c r="M56" s="311"/>
      <c r="N56" s="311"/>
      <c r="O56" s="311"/>
      <c r="P56" s="310"/>
      <c r="Q56" s="312"/>
      <c r="R56" s="312"/>
      <c r="S56" s="42"/>
      <c r="T56" s="58"/>
      <c r="U56" s="58"/>
      <c r="V56" s="58"/>
      <c r="W56" s="44"/>
      <c r="X56" s="58"/>
      <c r="Y56" s="377"/>
      <c r="Z56"/>
      <c r="AA56" s="41"/>
    </row>
    <row r="57" spans="2:27" ht="14.5" x14ac:dyDescent="0.35">
      <c r="B57" s="152"/>
      <c r="C57" s="55"/>
      <c r="D57" s="56"/>
      <c r="E57" s="145"/>
      <c r="F57" s="88"/>
      <c r="G57" s="42"/>
      <c r="H57" s="86"/>
      <c r="I57" s="42"/>
      <c r="J57" s="310"/>
      <c r="K57" s="310"/>
      <c r="L57" s="310"/>
      <c r="M57" s="311"/>
      <c r="N57" s="311"/>
      <c r="O57" s="311"/>
      <c r="P57" s="310"/>
      <c r="Q57" s="312"/>
      <c r="R57" s="312"/>
      <c r="S57" s="42"/>
      <c r="T57" s="58"/>
      <c r="U57" s="58"/>
      <c r="V57" s="58"/>
      <c r="W57" s="44"/>
      <c r="X57" s="58"/>
      <c r="Y57" s="377"/>
      <c r="Z57"/>
      <c r="AA57" s="41"/>
    </row>
    <row r="58" spans="2:27" ht="14.5" x14ac:dyDescent="0.35">
      <c r="B58" s="152"/>
      <c r="C58" s="55"/>
      <c r="D58" s="56"/>
      <c r="E58" s="145"/>
      <c r="F58" s="88"/>
      <c r="G58" s="42"/>
      <c r="H58" s="86"/>
      <c r="I58" s="42"/>
      <c r="J58" s="310"/>
      <c r="K58" s="310"/>
      <c r="L58" s="310"/>
      <c r="M58" s="311"/>
      <c r="N58" s="311"/>
      <c r="O58" s="311"/>
      <c r="P58" s="310"/>
      <c r="Q58" s="312"/>
      <c r="R58" s="312"/>
      <c r="S58" s="42"/>
      <c r="T58" s="58"/>
      <c r="U58" s="58"/>
      <c r="V58" s="58"/>
      <c r="W58" s="44"/>
      <c r="X58" s="58"/>
      <c r="Y58" s="377"/>
      <c r="Z58"/>
      <c r="AA58" s="41"/>
    </row>
    <row r="59" spans="2:27" ht="14.5" x14ac:dyDescent="0.35">
      <c r="B59" s="152"/>
      <c r="C59" s="55"/>
      <c r="D59" s="56"/>
      <c r="E59" s="145"/>
      <c r="F59" s="88"/>
      <c r="G59" s="42"/>
      <c r="H59" s="86"/>
      <c r="I59" s="42"/>
      <c r="J59" s="310"/>
      <c r="K59" s="310"/>
      <c r="L59" s="310"/>
      <c r="M59" s="311"/>
      <c r="N59" s="311"/>
      <c r="O59" s="311"/>
      <c r="P59" s="310"/>
      <c r="Q59" s="312"/>
      <c r="R59" s="312"/>
      <c r="S59" s="42"/>
      <c r="T59" s="58"/>
      <c r="U59" s="58"/>
      <c r="V59" s="58"/>
      <c r="W59" s="44"/>
      <c r="X59" s="58"/>
      <c r="Y59" s="377"/>
      <c r="Z59"/>
      <c r="AA59" s="41"/>
    </row>
    <row r="60" spans="2:27" ht="14.5" x14ac:dyDescent="0.35">
      <c r="B60" s="152"/>
      <c r="C60" s="55"/>
      <c r="D60" s="56"/>
      <c r="E60" s="145"/>
      <c r="F60" s="88"/>
      <c r="G60" s="42"/>
      <c r="H60" s="86"/>
      <c r="I60" s="42"/>
      <c r="J60" s="310"/>
      <c r="K60" s="310"/>
      <c r="L60" s="310"/>
      <c r="M60" s="311"/>
      <c r="N60" s="311"/>
      <c r="O60" s="311"/>
      <c r="P60" s="310"/>
      <c r="Q60" s="312"/>
      <c r="R60" s="312"/>
      <c r="S60" s="42"/>
      <c r="T60" s="58"/>
      <c r="U60" s="58"/>
      <c r="V60" s="58"/>
      <c r="W60" s="44"/>
      <c r="X60" s="58"/>
      <c r="Y60" s="377"/>
      <c r="Z60"/>
      <c r="AA60" s="41"/>
    </row>
    <row r="61" spans="2:27" ht="14.5" x14ac:dyDescent="0.35">
      <c r="B61" s="152"/>
      <c r="C61" s="58"/>
      <c r="D61" s="56"/>
      <c r="E61" s="145"/>
      <c r="F61" s="88"/>
      <c r="G61" s="42"/>
      <c r="H61" s="86"/>
      <c r="I61" s="42"/>
      <c r="J61" s="310"/>
      <c r="K61" s="310"/>
      <c r="L61" s="310"/>
      <c r="M61" s="311"/>
      <c r="N61" s="311"/>
      <c r="O61" s="311"/>
      <c r="P61" s="310"/>
      <c r="Q61" s="312"/>
      <c r="R61" s="312"/>
      <c r="S61" s="42"/>
      <c r="T61" s="58"/>
      <c r="U61" s="58"/>
      <c r="V61" s="58"/>
      <c r="W61" s="44"/>
      <c r="X61" s="58"/>
      <c r="Y61" s="377"/>
      <c r="Z61"/>
      <c r="AA61" s="41"/>
    </row>
    <row r="62" spans="2:27" ht="14.5" x14ac:dyDescent="0.35">
      <c r="B62" s="152"/>
      <c r="C62" s="55"/>
      <c r="D62" s="56"/>
      <c r="E62" s="145"/>
      <c r="F62" s="88"/>
      <c r="G62" s="42"/>
      <c r="H62" s="86"/>
      <c r="I62" s="42"/>
      <c r="J62" s="310"/>
      <c r="K62" s="310"/>
      <c r="L62" s="310"/>
      <c r="M62" s="311"/>
      <c r="N62" s="311"/>
      <c r="O62" s="311"/>
      <c r="P62" s="310"/>
      <c r="Q62" s="312"/>
      <c r="R62" s="312"/>
      <c r="S62" s="42"/>
      <c r="T62" s="58"/>
      <c r="U62" s="58"/>
      <c r="V62" s="58"/>
      <c r="W62" s="44"/>
      <c r="X62" s="58"/>
      <c r="Y62" s="377"/>
      <c r="Z62"/>
      <c r="AA62" s="41"/>
    </row>
    <row r="63" spans="2:27" ht="14.5" x14ac:dyDescent="0.35">
      <c r="B63" s="152"/>
      <c r="C63" s="55"/>
      <c r="D63" s="56"/>
      <c r="E63" s="145"/>
      <c r="F63" s="88"/>
      <c r="G63" s="42"/>
      <c r="H63" s="86"/>
      <c r="I63" s="42"/>
      <c r="J63" s="310"/>
      <c r="K63" s="310"/>
      <c r="L63" s="310"/>
      <c r="M63" s="311"/>
      <c r="N63" s="311"/>
      <c r="O63" s="311"/>
      <c r="P63" s="310"/>
      <c r="Q63" s="312"/>
      <c r="R63" s="312"/>
      <c r="S63" s="42"/>
      <c r="T63" s="58"/>
      <c r="U63" s="58"/>
      <c r="V63" s="58"/>
      <c r="W63" s="44"/>
      <c r="X63" s="58"/>
      <c r="Y63" s="377"/>
      <c r="Z63"/>
      <c r="AA63" s="41"/>
    </row>
    <row r="64" spans="2:27" ht="14.5" x14ac:dyDescent="0.35">
      <c r="B64" s="152"/>
      <c r="C64" s="55"/>
      <c r="D64" s="57"/>
      <c r="E64" s="145"/>
      <c r="F64" s="88"/>
      <c r="G64" s="42"/>
      <c r="H64" s="86"/>
      <c r="I64" s="42"/>
      <c r="J64" s="310"/>
      <c r="K64" s="310"/>
      <c r="L64" s="310"/>
      <c r="M64" s="311"/>
      <c r="N64" s="311"/>
      <c r="O64" s="311"/>
      <c r="P64" s="310"/>
      <c r="Q64" s="312"/>
      <c r="R64" s="312"/>
      <c r="S64" s="42"/>
      <c r="T64" s="58"/>
      <c r="U64" s="58"/>
      <c r="V64" s="58"/>
      <c r="W64" s="44"/>
      <c r="X64" s="58"/>
      <c r="Y64" s="377"/>
      <c r="Z64"/>
      <c r="AA64" s="41"/>
    </row>
    <row r="65" spans="2:27" ht="14.5" x14ac:dyDescent="0.35">
      <c r="B65" s="152"/>
      <c r="C65" s="55"/>
      <c r="D65" s="56"/>
      <c r="E65" s="145"/>
      <c r="F65" s="88"/>
      <c r="G65" s="42"/>
      <c r="H65" s="86"/>
      <c r="I65" s="42"/>
      <c r="J65" s="310"/>
      <c r="K65" s="310"/>
      <c r="L65" s="310"/>
      <c r="M65" s="311"/>
      <c r="N65" s="311"/>
      <c r="O65" s="311"/>
      <c r="P65" s="310"/>
      <c r="Q65" s="312"/>
      <c r="R65" s="312"/>
      <c r="S65" s="42"/>
      <c r="T65" s="58"/>
      <c r="U65" s="58"/>
      <c r="V65" s="58"/>
      <c r="W65" s="44"/>
      <c r="X65" s="58"/>
      <c r="Y65" s="377"/>
      <c r="Z65"/>
      <c r="AA65" s="41"/>
    </row>
    <row r="66" spans="2:27" ht="14.5" x14ac:dyDescent="0.35">
      <c r="B66" s="152"/>
      <c r="C66" s="55"/>
      <c r="D66" s="56"/>
      <c r="E66" s="145"/>
      <c r="F66" s="88"/>
      <c r="G66" s="42"/>
      <c r="H66" s="86"/>
      <c r="I66" s="42"/>
      <c r="J66" s="310"/>
      <c r="K66" s="310"/>
      <c r="L66" s="310"/>
      <c r="M66" s="311"/>
      <c r="N66" s="311"/>
      <c r="O66" s="311"/>
      <c r="P66" s="310"/>
      <c r="Q66" s="312"/>
      <c r="R66" s="312"/>
      <c r="S66" s="42"/>
      <c r="T66" s="58"/>
      <c r="U66" s="58"/>
      <c r="V66" s="58"/>
      <c r="W66" s="44"/>
      <c r="X66" s="58"/>
      <c r="Y66" s="377"/>
      <c r="Z66"/>
      <c r="AA66" s="41"/>
    </row>
    <row r="67" spans="2:27" ht="14.5" x14ac:dyDescent="0.35">
      <c r="B67" s="152"/>
      <c r="C67" s="55"/>
      <c r="D67" s="56"/>
      <c r="E67" s="145"/>
      <c r="F67" s="88"/>
      <c r="G67" s="42"/>
      <c r="H67" s="86"/>
      <c r="I67" s="42"/>
      <c r="J67" s="310"/>
      <c r="K67" s="310"/>
      <c r="L67" s="310"/>
      <c r="M67" s="311"/>
      <c r="N67" s="311"/>
      <c r="O67" s="311"/>
      <c r="P67" s="310"/>
      <c r="Q67" s="312"/>
      <c r="R67" s="312"/>
      <c r="S67" s="42"/>
      <c r="T67" s="58"/>
      <c r="U67" s="58"/>
      <c r="V67" s="58"/>
      <c r="W67" s="44"/>
      <c r="X67" s="58"/>
      <c r="Y67" s="377"/>
      <c r="Z67"/>
      <c r="AA67" s="41"/>
    </row>
    <row r="68" spans="2:27" ht="14.5" x14ac:dyDescent="0.35">
      <c r="B68" s="152"/>
      <c r="C68" s="55"/>
      <c r="D68" s="56"/>
      <c r="E68" s="145"/>
      <c r="F68" s="88"/>
      <c r="G68" s="42"/>
      <c r="H68" s="86"/>
      <c r="I68" s="42"/>
      <c r="J68" s="310"/>
      <c r="K68" s="310"/>
      <c r="L68" s="310"/>
      <c r="M68" s="311"/>
      <c r="N68" s="311"/>
      <c r="O68" s="311"/>
      <c r="P68" s="310"/>
      <c r="Q68" s="312"/>
      <c r="R68" s="312"/>
      <c r="S68" s="42"/>
      <c r="T68" s="58"/>
      <c r="U68" s="58"/>
      <c r="V68" s="58"/>
      <c r="W68" s="44"/>
      <c r="X68" s="58"/>
      <c r="Y68" s="377"/>
      <c r="Z68"/>
      <c r="AA68" s="41"/>
    </row>
    <row r="69" spans="2:27" ht="14.5" x14ac:dyDescent="0.35">
      <c r="B69" s="152"/>
      <c r="C69" s="55"/>
      <c r="D69" s="56"/>
      <c r="E69" s="145"/>
      <c r="F69" s="88"/>
      <c r="G69" s="42"/>
      <c r="H69" s="86"/>
      <c r="I69" s="42"/>
      <c r="J69" s="310"/>
      <c r="K69" s="310"/>
      <c r="L69" s="310"/>
      <c r="M69" s="311"/>
      <c r="N69" s="311"/>
      <c r="O69" s="311"/>
      <c r="P69" s="310"/>
      <c r="Q69" s="312"/>
      <c r="R69" s="312"/>
      <c r="S69" s="42"/>
      <c r="T69" s="58"/>
      <c r="U69" s="58"/>
      <c r="V69" s="58"/>
      <c r="W69" s="44"/>
      <c r="X69" s="58"/>
      <c r="Y69" s="377"/>
      <c r="Z69"/>
      <c r="AA69" s="41"/>
    </row>
    <row r="70" spans="2:27" ht="14.5" x14ac:dyDescent="0.35">
      <c r="B70" s="152"/>
      <c r="C70" s="55"/>
      <c r="D70" s="56"/>
      <c r="E70" s="145"/>
      <c r="F70" s="88"/>
      <c r="G70" s="42"/>
      <c r="H70" s="86"/>
      <c r="I70" s="42"/>
      <c r="J70" s="310"/>
      <c r="K70" s="310"/>
      <c r="L70" s="310"/>
      <c r="M70" s="311"/>
      <c r="N70" s="311"/>
      <c r="O70" s="311"/>
      <c r="P70" s="310"/>
      <c r="Q70" s="312"/>
      <c r="R70" s="312"/>
      <c r="S70" s="42"/>
      <c r="T70" s="58"/>
      <c r="U70" s="58"/>
      <c r="V70" s="58"/>
      <c r="W70" s="44"/>
      <c r="X70" s="58"/>
      <c r="Y70" s="377"/>
      <c r="Z70"/>
      <c r="AA70" s="41"/>
    </row>
    <row r="71" spans="2:27" ht="14.5" x14ac:dyDescent="0.35">
      <c r="B71" s="152"/>
      <c r="C71" s="55"/>
      <c r="D71" s="56"/>
      <c r="E71" s="145"/>
      <c r="F71" s="88"/>
      <c r="G71" s="42"/>
      <c r="H71" s="86"/>
      <c r="I71" s="42"/>
      <c r="J71" s="310"/>
      <c r="K71" s="310"/>
      <c r="L71" s="310"/>
      <c r="M71" s="311"/>
      <c r="N71" s="311"/>
      <c r="O71" s="311"/>
      <c r="P71" s="310"/>
      <c r="Q71" s="312"/>
      <c r="R71" s="312"/>
      <c r="S71" s="42"/>
      <c r="T71" s="58"/>
      <c r="U71" s="58"/>
      <c r="V71" s="58"/>
      <c r="W71" s="44"/>
      <c r="X71" s="58"/>
      <c r="Y71" s="377"/>
      <c r="Z71"/>
      <c r="AA71" s="41"/>
    </row>
    <row r="72" spans="2:27" ht="14.5" x14ac:dyDescent="0.35">
      <c r="B72" s="152"/>
      <c r="C72" s="55"/>
      <c r="D72" s="56"/>
      <c r="E72" s="145"/>
      <c r="F72" s="88"/>
      <c r="G72" s="42"/>
      <c r="H72" s="86"/>
      <c r="I72" s="42"/>
      <c r="J72" s="310"/>
      <c r="K72" s="310"/>
      <c r="L72" s="310"/>
      <c r="M72" s="311"/>
      <c r="N72" s="311"/>
      <c r="O72" s="311"/>
      <c r="P72" s="310"/>
      <c r="Q72" s="312"/>
      <c r="R72" s="312"/>
      <c r="S72" s="42"/>
      <c r="T72" s="58"/>
      <c r="U72" s="58"/>
      <c r="V72" s="58"/>
      <c r="W72" s="44"/>
      <c r="X72" s="58"/>
      <c r="Y72" s="377"/>
      <c r="Z72"/>
      <c r="AA72" s="41"/>
    </row>
    <row r="73" spans="2:27" ht="14.5" x14ac:dyDescent="0.35">
      <c r="B73" s="152"/>
      <c r="C73" s="58"/>
      <c r="D73" s="56"/>
      <c r="E73" s="145"/>
      <c r="F73" s="88"/>
      <c r="G73" s="42"/>
      <c r="H73" s="86"/>
      <c r="I73" s="42"/>
      <c r="J73" s="310"/>
      <c r="K73" s="310"/>
      <c r="L73" s="310"/>
      <c r="M73" s="311"/>
      <c r="N73" s="311"/>
      <c r="O73" s="311"/>
      <c r="P73" s="310"/>
      <c r="Q73" s="312"/>
      <c r="R73" s="312"/>
      <c r="S73" s="42"/>
      <c r="T73" s="58"/>
      <c r="U73" s="58"/>
      <c r="V73" s="58"/>
      <c r="W73" s="44"/>
      <c r="X73" s="58"/>
      <c r="Y73" s="377"/>
      <c r="Z73"/>
      <c r="AA73" s="41"/>
    </row>
    <row r="74" spans="2:27" ht="14.5" x14ac:dyDescent="0.35">
      <c r="B74" s="152"/>
      <c r="C74" s="55"/>
      <c r="D74" s="56"/>
      <c r="E74" s="145"/>
      <c r="F74" s="88"/>
      <c r="G74" s="42"/>
      <c r="H74" s="86"/>
      <c r="I74" s="42"/>
      <c r="J74" s="310"/>
      <c r="K74" s="310"/>
      <c r="L74" s="310"/>
      <c r="M74" s="311"/>
      <c r="N74" s="311"/>
      <c r="O74" s="311"/>
      <c r="P74" s="310"/>
      <c r="Q74" s="312"/>
      <c r="R74" s="312"/>
      <c r="S74" s="42"/>
      <c r="T74" s="58"/>
      <c r="U74" s="58"/>
      <c r="V74" s="58"/>
      <c r="W74" s="44"/>
      <c r="X74" s="58"/>
      <c r="Y74" s="377"/>
      <c r="Z74"/>
      <c r="AA74" s="41"/>
    </row>
    <row r="75" spans="2:27" ht="14.5" x14ac:dyDescent="0.35">
      <c r="B75" s="152"/>
      <c r="C75" s="55"/>
      <c r="D75" s="56"/>
      <c r="E75" s="145"/>
      <c r="F75" s="88"/>
      <c r="G75" s="42"/>
      <c r="H75" s="86"/>
      <c r="I75" s="42"/>
      <c r="J75" s="310"/>
      <c r="K75" s="310"/>
      <c r="L75" s="310"/>
      <c r="M75" s="311"/>
      <c r="N75" s="311"/>
      <c r="O75" s="311"/>
      <c r="P75" s="310"/>
      <c r="Q75" s="312"/>
      <c r="R75" s="312"/>
      <c r="S75" s="42"/>
      <c r="T75" s="58"/>
      <c r="U75" s="58"/>
      <c r="V75" s="58"/>
      <c r="W75" s="44"/>
      <c r="X75" s="58"/>
      <c r="Y75" s="377"/>
      <c r="Z75"/>
      <c r="AA75" s="41"/>
    </row>
    <row r="76" spans="2:27" ht="14.5" x14ac:dyDescent="0.35">
      <c r="B76" s="152"/>
      <c r="C76" s="55"/>
      <c r="D76" s="56"/>
      <c r="E76" s="145"/>
      <c r="F76" s="88"/>
      <c r="G76" s="42"/>
      <c r="H76" s="86"/>
      <c r="I76" s="42"/>
      <c r="J76" s="310"/>
      <c r="K76" s="310"/>
      <c r="L76" s="310"/>
      <c r="M76" s="311"/>
      <c r="N76" s="311"/>
      <c r="O76" s="311"/>
      <c r="P76" s="310"/>
      <c r="Q76" s="312"/>
      <c r="R76" s="312"/>
      <c r="S76" s="42"/>
      <c r="T76" s="58"/>
      <c r="U76" s="58"/>
      <c r="V76" s="58"/>
      <c r="W76" s="44"/>
      <c r="X76" s="58"/>
      <c r="Y76" s="377"/>
      <c r="Z76"/>
      <c r="AA76" s="41"/>
    </row>
    <row r="77" spans="2:27" ht="14.5" x14ac:dyDescent="0.35">
      <c r="B77" s="152"/>
      <c r="C77" s="55"/>
      <c r="D77" s="56"/>
      <c r="E77" s="145"/>
      <c r="F77" s="88"/>
      <c r="G77" s="42"/>
      <c r="H77" s="86"/>
      <c r="I77" s="42"/>
      <c r="J77" s="310"/>
      <c r="K77" s="310"/>
      <c r="L77" s="310"/>
      <c r="M77" s="311"/>
      <c r="N77" s="311"/>
      <c r="O77" s="311"/>
      <c r="P77" s="310"/>
      <c r="Q77" s="312"/>
      <c r="R77" s="312"/>
      <c r="S77" s="42"/>
      <c r="T77" s="58"/>
      <c r="U77" s="58"/>
      <c r="V77" s="58"/>
      <c r="W77" s="44"/>
      <c r="X77" s="58"/>
      <c r="Y77" s="377"/>
      <c r="Z77"/>
      <c r="AA77" s="41"/>
    </row>
    <row r="78" spans="2:27" ht="14.5" x14ac:dyDescent="0.35">
      <c r="B78" s="152"/>
      <c r="C78" s="55"/>
      <c r="D78" s="56"/>
      <c r="E78" s="145"/>
      <c r="F78" s="88"/>
      <c r="G78" s="42"/>
      <c r="H78" s="86"/>
      <c r="I78" s="42"/>
      <c r="J78" s="310"/>
      <c r="K78" s="310"/>
      <c r="L78" s="310"/>
      <c r="M78" s="311"/>
      <c r="N78" s="311"/>
      <c r="O78" s="311"/>
      <c r="P78" s="310"/>
      <c r="Q78" s="312"/>
      <c r="R78" s="312"/>
      <c r="S78" s="42"/>
      <c r="T78" s="58"/>
      <c r="U78" s="58"/>
      <c r="V78" s="58"/>
      <c r="W78" s="44"/>
      <c r="X78" s="58"/>
      <c r="Y78" s="377"/>
      <c r="Z78"/>
      <c r="AA78" s="41"/>
    </row>
    <row r="79" spans="2:27" ht="14.5" x14ac:dyDescent="0.35">
      <c r="B79" s="152"/>
      <c r="C79" s="55"/>
      <c r="D79" s="56"/>
      <c r="E79" s="145"/>
      <c r="F79" s="88"/>
      <c r="G79" s="42"/>
      <c r="H79" s="86"/>
      <c r="I79" s="42"/>
      <c r="J79" s="310"/>
      <c r="K79" s="310"/>
      <c r="L79" s="310"/>
      <c r="M79" s="311"/>
      <c r="N79" s="311"/>
      <c r="O79" s="311"/>
      <c r="P79" s="310"/>
      <c r="Q79" s="312"/>
      <c r="R79" s="312"/>
      <c r="S79" s="42"/>
      <c r="T79" s="58"/>
      <c r="U79" s="58"/>
      <c r="V79" s="58"/>
      <c r="W79" s="44"/>
      <c r="X79" s="58"/>
      <c r="Y79" s="377"/>
      <c r="Z79"/>
      <c r="AA79" s="41"/>
    </row>
    <row r="80" spans="2:27" ht="14.5" x14ac:dyDescent="0.35">
      <c r="B80" s="152"/>
      <c r="C80" s="55"/>
      <c r="D80" s="56"/>
      <c r="E80" s="145"/>
      <c r="F80" s="88"/>
      <c r="G80" s="42"/>
      <c r="H80" s="86"/>
      <c r="I80" s="42"/>
      <c r="J80" s="310"/>
      <c r="K80" s="310"/>
      <c r="L80" s="310"/>
      <c r="M80" s="311"/>
      <c r="N80" s="311"/>
      <c r="O80" s="311"/>
      <c r="P80" s="310"/>
      <c r="Q80" s="312"/>
      <c r="R80" s="312"/>
      <c r="S80" s="42"/>
      <c r="T80" s="58"/>
      <c r="U80" s="58"/>
      <c r="V80" s="58"/>
      <c r="W80" s="44"/>
      <c r="X80" s="58"/>
      <c r="Y80" s="377"/>
      <c r="Z80"/>
      <c r="AA80" s="41"/>
    </row>
    <row r="81" spans="2:27" ht="14.5" x14ac:dyDescent="0.35">
      <c r="B81" s="152"/>
      <c r="C81" s="55"/>
      <c r="D81" s="56"/>
      <c r="E81" s="145"/>
      <c r="F81" s="88"/>
      <c r="G81" s="42"/>
      <c r="H81" s="86"/>
      <c r="I81" s="42"/>
      <c r="J81" s="310"/>
      <c r="K81" s="310"/>
      <c r="L81" s="310"/>
      <c r="M81" s="311"/>
      <c r="N81" s="311"/>
      <c r="O81" s="311"/>
      <c r="P81" s="310"/>
      <c r="Q81" s="312"/>
      <c r="R81" s="312"/>
      <c r="S81" s="42"/>
      <c r="T81" s="58"/>
      <c r="U81" s="58"/>
      <c r="V81" s="58"/>
      <c r="W81" s="44"/>
      <c r="X81" s="58"/>
      <c r="Y81" s="377"/>
      <c r="Z81"/>
      <c r="AA81" s="41"/>
    </row>
    <row r="82" spans="2:27" ht="14.5" x14ac:dyDescent="0.35">
      <c r="B82" s="152"/>
      <c r="C82" s="55"/>
      <c r="D82" s="56"/>
      <c r="E82" s="145"/>
      <c r="F82" s="88"/>
      <c r="G82" s="42"/>
      <c r="H82" s="86"/>
      <c r="I82" s="42"/>
      <c r="J82" s="310"/>
      <c r="K82" s="310"/>
      <c r="L82" s="310"/>
      <c r="M82" s="311"/>
      <c r="N82" s="311"/>
      <c r="O82" s="311"/>
      <c r="P82" s="310"/>
      <c r="Q82" s="312"/>
      <c r="R82" s="312"/>
      <c r="S82" s="42"/>
      <c r="T82" s="58"/>
      <c r="U82" s="58"/>
      <c r="V82" s="58"/>
      <c r="W82" s="44"/>
      <c r="X82" s="58"/>
      <c r="Y82" s="377"/>
      <c r="Z82"/>
      <c r="AA82" s="41"/>
    </row>
    <row r="83" spans="2:27" ht="14.5" x14ac:dyDescent="0.35">
      <c r="B83" s="152"/>
      <c r="C83" s="55"/>
      <c r="D83" s="56"/>
      <c r="E83" s="145"/>
      <c r="F83" s="88"/>
      <c r="G83" s="42"/>
      <c r="H83" s="86"/>
      <c r="I83" s="42"/>
      <c r="J83" s="310"/>
      <c r="K83" s="310"/>
      <c r="L83" s="310"/>
      <c r="M83" s="311"/>
      <c r="N83" s="311"/>
      <c r="O83" s="311"/>
      <c r="P83" s="310"/>
      <c r="Q83" s="312"/>
      <c r="R83" s="312"/>
      <c r="S83" s="42"/>
      <c r="T83" s="58"/>
      <c r="U83" s="58"/>
      <c r="V83" s="58"/>
      <c r="W83" s="44"/>
      <c r="X83" s="58"/>
      <c r="Y83" s="377"/>
      <c r="Z83"/>
      <c r="AA83" s="41"/>
    </row>
    <row r="84" spans="2:27" ht="14.5" x14ac:dyDescent="0.35">
      <c r="B84" s="152"/>
      <c r="C84" s="58"/>
      <c r="D84" s="56"/>
      <c r="E84" s="145"/>
      <c r="F84" s="88"/>
      <c r="G84" s="42"/>
      <c r="H84" s="86"/>
      <c r="I84" s="42"/>
      <c r="J84" s="310"/>
      <c r="K84" s="310"/>
      <c r="L84" s="310"/>
      <c r="M84" s="311"/>
      <c r="N84" s="311"/>
      <c r="O84" s="311"/>
      <c r="P84" s="310"/>
      <c r="Q84" s="312"/>
      <c r="R84" s="312"/>
      <c r="S84" s="42"/>
      <c r="T84" s="58"/>
      <c r="U84" s="58"/>
      <c r="V84" s="58"/>
      <c r="W84" s="44"/>
      <c r="X84" s="58"/>
      <c r="Y84" s="377"/>
      <c r="Z84"/>
      <c r="AA84" s="41"/>
    </row>
    <row r="85" spans="2:27" ht="14.5" x14ac:dyDescent="0.35">
      <c r="B85" s="152"/>
      <c r="C85" s="55"/>
      <c r="D85" s="56"/>
      <c r="E85" s="145"/>
      <c r="F85" s="88"/>
      <c r="G85" s="42"/>
      <c r="H85" s="86"/>
      <c r="I85" s="42"/>
      <c r="J85" s="310"/>
      <c r="K85" s="310"/>
      <c r="L85" s="310"/>
      <c r="M85" s="311"/>
      <c r="N85" s="311"/>
      <c r="O85" s="311"/>
      <c r="P85" s="310"/>
      <c r="Q85" s="312"/>
      <c r="R85" s="312"/>
      <c r="S85" s="42"/>
      <c r="T85" s="58"/>
      <c r="U85" s="58"/>
      <c r="V85" s="58"/>
      <c r="W85" s="44"/>
      <c r="X85" s="58"/>
      <c r="Y85" s="377"/>
      <c r="Z85"/>
      <c r="AA85" s="41"/>
    </row>
    <row r="86" spans="2:27" ht="14.5" x14ac:dyDescent="0.35">
      <c r="B86" s="152"/>
      <c r="C86" s="55"/>
      <c r="D86" s="56"/>
      <c r="E86" s="145"/>
      <c r="F86" s="88"/>
      <c r="G86" s="42"/>
      <c r="H86" s="86"/>
      <c r="I86" s="42"/>
      <c r="J86" s="310"/>
      <c r="K86" s="310"/>
      <c r="L86" s="310"/>
      <c r="M86" s="311"/>
      <c r="N86" s="311"/>
      <c r="O86" s="311"/>
      <c r="P86" s="310"/>
      <c r="Q86" s="312"/>
      <c r="R86" s="312"/>
      <c r="S86" s="42"/>
      <c r="T86" s="58"/>
      <c r="U86" s="58"/>
      <c r="V86" s="58"/>
      <c r="W86" s="44"/>
      <c r="X86" s="58"/>
      <c r="Y86" s="377"/>
      <c r="Z86"/>
      <c r="AA86" s="41"/>
    </row>
    <row r="87" spans="2:27" ht="14.5" x14ac:dyDescent="0.35">
      <c r="B87" s="152"/>
      <c r="C87" s="55"/>
      <c r="D87" s="57"/>
      <c r="E87" s="145"/>
      <c r="F87" s="88"/>
      <c r="G87" s="42"/>
      <c r="H87" s="86"/>
      <c r="I87" s="42"/>
      <c r="J87" s="310"/>
      <c r="K87" s="310"/>
      <c r="L87" s="310"/>
      <c r="M87" s="311"/>
      <c r="N87" s="311"/>
      <c r="O87" s="311"/>
      <c r="P87" s="310"/>
      <c r="Q87" s="312"/>
      <c r="R87" s="312"/>
      <c r="S87" s="42"/>
      <c r="T87" s="58"/>
      <c r="U87" s="58"/>
      <c r="V87" s="58"/>
      <c r="W87" s="44"/>
      <c r="X87" s="58"/>
      <c r="Y87" s="377"/>
      <c r="Z87"/>
      <c r="AA87" s="41"/>
    </row>
    <row r="88" spans="2:27" ht="14.5" x14ac:dyDescent="0.35">
      <c r="B88" s="152"/>
      <c r="C88" s="55"/>
      <c r="D88" s="57"/>
      <c r="E88" s="145"/>
      <c r="F88" s="88"/>
      <c r="G88" s="42"/>
      <c r="H88" s="86"/>
      <c r="I88" s="42"/>
      <c r="J88" s="310"/>
      <c r="K88" s="310"/>
      <c r="L88" s="310"/>
      <c r="M88" s="311"/>
      <c r="N88" s="311"/>
      <c r="O88" s="311"/>
      <c r="P88" s="310"/>
      <c r="Q88" s="312"/>
      <c r="R88" s="312"/>
      <c r="S88" s="42"/>
      <c r="T88" s="58"/>
      <c r="U88" s="58"/>
      <c r="V88" s="58"/>
      <c r="W88" s="44"/>
      <c r="X88" s="58"/>
      <c r="Y88" s="377"/>
      <c r="Z88"/>
      <c r="AA88" s="41"/>
    </row>
    <row r="89" spans="2:27" ht="14.5" x14ac:dyDescent="0.35">
      <c r="B89" s="152"/>
      <c r="C89" s="55"/>
      <c r="D89" s="57"/>
      <c r="E89" s="145"/>
      <c r="F89" s="88"/>
      <c r="G89" s="42"/>
      <c r="H89" s="86"/>
      <c r="I89" s="42"/>
      <c r="J89" s="310"/>
      <c r="K89" s="310"/>
      <c r="L89" s="310"/>
      <c r="M89" s="311"/>
      <c r="N89" s="311"/>
      <c r="O89" s="311"/>
      <c r="P89" s="310"/>
      <c r="Q89" s="312"/>
      <c r="R89" s="312"/>
      <c r="S89" s="42"/>
      <c r="T89" s="58"/>
      <c r="U89" s="58"/>
      <c r="V89" s="58"/>
      <c r="W89" s="44"/>
      <c r="X89" s="58"/>
      <c r="Y89" s="377"/>
      <c r="Z89"/>
      <c r="AA89" s="41"/>
    </row>
    <row r="90" spans="2:27" ht="14.5" x14ac:dyDescent="0.35">
      <c r="B90" s="152"/>
      <c r="C90" s="55"/>
      <c r="D90" s="57"/>
      <c r="E90" s="145"/>
      <c r="F90" s="88"/>
      <c r="G90" s="42"/>
      <c r="H90" s="86"/>
      <c r="I90" s="42"/>
      <c r="J90" s="310"/>
      <c r="K90" s="310"/>
      <c r="L90" s="310"/>
      <c r="M90" s="311"/>
      <c r="N90" s="311"/>
      <c r="O90" s="311"/>
      <c r="P90" s="310"/>
      <c r="Q90" s="312"/>
      <c r="R90" s="312"/>
      <c r="S90" s="42"/>
      <c r="T90" s="58"/>
      <c r="U90" s="58"/>
      <c r="V90" s="58"/>
      <c r="W90" s="44"/>
      <c r="X90" s="58"/>
      <c r="Y90" s="377"/>
      <c r="Z90"/>
      <c r="AA90" s="41"/>
    </row>
    <row r="91" spans="2:27" ht="14.5" x14ac:dyDescent="0.35">
      <c r="B91" s="152"/>
      <c r="C91" s="55"/>
      <c r="D91" s="56"/>
      <c r="E91" s="145"/>
      <c r="F91" s="88"/>
      <c r="G91" s="42"/>
      <c r="H91" s="86"/>
      <c r="I91" s="42"/>
      <c r="J91" s="310"/>
      <c r="K91" s="310"/>
      <c r="L91" s="310"/>
      <c r="M91" s="311"/>
      <c r="N91" s="311"/>
      <c r="O91" s="311"/>
      <c r="P91" s="310"/>
      <c r="Q91" s="312"/>
      <c r="R91" s="312"/>
      <c r="S91" s="42"/>
      <c r="T91" s="58"/>
      <c r="U91" s="58"/>
      <c r="V91" s="58"/>
      <c r="W91" s="44"/>
      <c r="X91" s="58"/>
      <c r="Y91" s="377"/>
      <c r="Z91"/>
      <c r="AA91" s="41"/>
    </row>
    <row r="92" spans="2:27" ht="14.5" x14ac:dyDescent="0.35">
      <c r="B92" s="152"/>
      <c r="C92" s="55"/>
      <c r="D92" s="56"/>
      <c r="E92" s="145"/>
      <c r="F92" s="88"/>
      <c r="G92" s="42"/>
      <c r="H92" s="86"/>
      <c r="I92" s="42"/>
      <c r="J92" s="310"/>
      <c r="K92" s="310"/>
      <c r="L92" s="310"/>
      <c r="M92" s="311"/>
      <c r="N92" s="311"/>
      <c r="O92" s="311"/>
      <c r="P92" s="310"/>
      <c r="Q92" s="312"/>
      <c r="R92" s="312"/>
      <c r="S92" s="42"/>
      <c r="T92" s="58"/>
      <c r="U92" s="58"/>
      <c r="V92" s="58"/>
      <c r="W92" s="44"/>
      <c r="X92" s="58"/>
      <c r="Y92" s="377"/>
      <c r="Z92"/>
      <c r="AA92" s="41"/>
    </row>
    <row r="93" spans="2:27" ht="14.5" x14ac:dyDescent="0.35">
      <c r="B93" s="152"/>
      <c r="C93" s="55"/>
      <c r="D93" s="56"/>
      <c r="E93" s="145"/>
      <c r="F93" s="88"/>
      <c r="G93" s="42"/>
      <c r="H93" s="86"/>
      <c r="I93" s="42"/>
      <c r="J93" s="310"/>
      <c r="K93" s="310"/>
      <c r="L93" s="310"/>
      <c r="M93" s="311"/>
      <c r="N93" s="311"/>
      <c r="O93" s="311"/>
      <c r="P93" s="310"/>
      <c r="Q93" s="312"/>
      <c r="R93" s="312"/>
      <c r="S93" s="42"/>
      <c r="T93" s="58"/>
      <c r="U93" s="58"/>
      <c r="V93" s="58"/>
      <c r="W93" s="44"/>
      <c r="X93" s="58"/>
      <c r="Y93" s="377"/>
      <c r="Z93"/>
      <c r="AA93" s="41"/>
    </row>
    <row r="94" spans="2:27" ht="14.5" x14ac:dyDescent="0.35">
      <c r="B94" s="152"/>
      <c r="C94" s="55"/>
      <c r="D94" s="56"/>
      <c r="E94" s="145"/>
      <c r="F94" s="88"/>
      <c r="G94" s="42"/>
      <c r="H94" s="86"/>
      <c r="I94" s="42"/>
      <c r="J94" s="310"/>
      <c r="K94" s="310"/>
      <c r="L94" s="310"/>
      <c r="M94" s="311"/>
      <c r="N94" s="311"/>
      <c r="O94" s="311"/>
      <c r="P94" s="310"/>
      <c r="Q94" s="312"/>
      <c r="R94" s="312"/>
      <c r="S94" s="42"/>
      <c r="T94" s="58"/>
      <c r="U94" s="58"/>
      <c r="V94" s="58"/>
      <c r="W94" s="44"/>
      <c r="X94" s="58"/>
      <c r="Y94" s="377"/>
      <c r="Z94"/>
      <c r="AA94" s="41"/>
    </row>
    <row r="95" spans="2:27" ht="14.5" x14ac:dyDescent="0.35">
      <c r="B95" s="152"/>
      <c r="C95" s="55"/>
      <c r="D95" s="56"/>
      <c r="E95" s="145"/>
      <c r="F95" s="88"/>
      <c r="G95" s="42"/>
      <c r="H95" s="86"/>
      <c r="I95" s="42"/>
      <c r="J95" s="310"/>
      <c r="K95" s="310"/>
      <c r="L95" s="310"/>
      <c r="M95" s="311"/>
      <c r="N95" s="311"/>
      <c r="O95" s="311"/>
      <c r="P95" s="310"/>
      <c r="Q95" s="312"/>
      <c r="R95" s="312"/>
      <c r="S95" s="42"/>
      <c r="T95" s="58"/>
      <c r="U95" s="58"/>
      <c r="V95" s="58"/>
      <c r="W95" s="44"/>
      <c r="X95" s="58"/>
      <c r="Y95" s="377"/>
      <c r="Z95"/>
      <c r="AA95" s="41"/>
    </row>
    <row r="96" spans="2:27" ht="14.5" x14ac:dyDescent="0.35">
      <c r="B96" s="152"/>
      <c r="C96" s="55"/>
      <c r="D96" s="56"/>
      <c r="E96" s="145"/>
      <c r="F96" s="88"/>
      <c r="G96" s="42"/>
      <c r="H96" s="86"/>
      <c r="I96" s="42"/>
      <c r="J96" s="310"/>
      <c r="K96" s="310"/>
      <c r="L96" s="310"/>
      <c r="M96" s="311"/>
      <c r="N96" s="311"/>
      <c r="O96" s="311"/>
      <c r="P96" s="310"/>
      <c r="Q96" s="312"/>
      <c r="R96" s="312"/>
      <c r="S96" s="42"/>
      <c r="T96" s="58"/>
      <c r="U96" s="58"/>
      <c r="V96" s="58"/>
      <c r="W96" s="44"/>
      <c r="X96" s="58"/>
      <c r="Y96" s="377"/>
      <c r="Z96"/>
      <c r="AA96" s="41"/>
    </row>
    <row r="97" spans="1:31" ht="14.5" x14ac:dyDescent="0.35">
      <c r="B97" s="152"/>
      <c r="C97" s="55"/>
      <c r="D97" s="56"/>
      <c r="E97" s="145"/>
      <c r="F97" s="88"/>
      <c r="G97" s="42"/>
      <c r="H97" s="86"/>
      <c r="I97" s="42"/>
      <c r="J97" s="310"/>
      <c r="K97" s="310"/>
      <c r="L97" s="310"/>
      <c r="M97" s="311"/>
      <c r="N97" s="311"/>
      <c r="O97" s="311"/>
      <c r="P97" s="310"/>
      <c r="Q97" s="312"/>
      <c r="R97" s="312"/>
      <c r="S97" s="42"/>
      <c r="T97" s="58"/>
      <c r="U97" s="58"/>
      <c r="V97" s="58"/>
      <c r="W97" s="44"/>
      <c r="X97" s="58"/>
      <c r="Y97" s="377"/>
      <c r="Z97"/>
      <c r="AA97" s="41"/>
    </row>
    <row r="98" spans="1:31" ht="14.5" x14ac:dyDescent="0.35">
      <c r="B98" s="152"/>
      <c r="C98" s="55"/>
      <c r="D98" s="56"/>
      <c r="E98" s="145"/>
      <c r="F98" s="88"/>
      <c r="G98" s="42"/>
      <c r="H98" s="86"/>
      <c r="I98" s="42"/>
      <c r="J98" s="310"/>
      <c r="K98" s="310"/>
      <c r="L98" s="310"/>
      <c r="M98" s="311"/>
      <c r="N98" s="311"/>
      <c r="O98" s="311"/>
      <c r="P98" s="310"/>
      <c r="Q98" s="312"/>
      <c r="R98" s="312"/>
      <c r="S98" s="42"/>
      <c r="T98" s="58"/>
      <c r="U98" s="58"/>
      <c r="V98" s="58"/>
      <c r="W98" s="44"/>
      <c r="X98" s="58"/>
      <c r="Y98" s="377"/>
      <c r="Z98"/>
      <c r="AA98" s="41"/>
    </row>
    <row r="99" spans="1:31" ht="14.5" x14ac:dyDescent="0.35">
      <c r="B99" s="152"/>
      <c r="C99" s="58"/>
      <c r="D99" s="56"/>
      <c r="E99" s="145"/>
      <c r="F99" s="88"/>
      <c r="G99" s="42"/>
      <c r="H99" s="86"/>
      <c r="I99" s="42"/>
      <c r="J99" s="310"/>
      <c r="K99" s="310"/>
      <c r="L99" s="310"/>
      <c r="M99" s="311"/>
      <c r="N99" s="311"/>
      <c r="O99" s="311"/>
      <c r="P99" s="310"/>
      <c r="Q99" s="312"/>
      <c r="R99" s="312"/>
      <c r="S99" s="42"/>
      <c r="T99" s="58"/>
      <c r="U99" s="58"/>
      <c r="V99" s="58"/>
      <c r="W99" s="44"/>
      <c r="X99" s="58"/>
      <c r="Y99" s="377"/>
      <c r="Z99"/>
      <c r="AA99" s="41"/>
    </row>
    <row r="100" spans="1:31" ht="14.5" x14ac:dyDescent="0.35">
      <c r="B100" s="152"/>
      <c r="C100" s="55"/>
      <c r="D100" s="56"/>
      <c r="E100" s="145"/>
      <c r="F100" s="88"/>
      <c r="G100" s="42"/>
      <c r="H100" s="86"/>
      <c r="I100" s="42"/>
      <c r="J100" s="310"/>
      <c r="K100" s="310"/>
      <c r="L100" s="310"/>
      <c r="M100" s="311"/>
      <c r="N100" s="311"/>
      <c r="O100" s="311"/>
      <c r="P100" s="310"/>
      <c r="Q100" s="312"/>
      <c r="R100" s="312"/>
      <c r="S100" s="42"/>
      <c r="T100" s="58"/>
      <c r="U100" s="58"/>
      <c r="V100" s="58"/>
      <c r="W100" s="44"/>
      <c r="X100" s="58"/>
      <c r="Y100" s="377"/>
      <c r="Z100"/>
      <c r="AA100" s="41"/>
    </row>
    <row r="101" spans="1:31" ht="14.5" x14ac:dyDescent="0.35">
      <c r="B101" s="152"/>
      <c r="C101" s="55"/>
      <c r="D101" s="56"/>
      <c r="E101" s="145"/>
      <c r="F101" s="88"/>
      <c r="G101" s="42"/>
      <c r="H101" s="86"/>
      <c r="I101" s="42"/>
      <c r="J101" s="310"/>
      <c r="K101" s="310"/>
      <c r="L101" s="310"/>
      <c r="M101" s="311"/>
      <c r="N101" s="311"/>
      <c r="O101" s="311"/>
      <c r="P101" s="310"/>
      <c r="Q101" s="312"/>
      <c r="R101" s="312"/>
      <c r="S101" s="42"/>
      <c r="T101" s="58"/>
      <c r="U101" s="58"/>
      <c r="V101" s="58"/>
      <c r="W101" s="44"/>
      <c r="X101" s="58"/>
      <c r="Y101" s="377"/>
      <c r="Z101"/>
      <c r="AA101" s="41"/>
    </row>
    <row r="102" spans="1:31" ht="14.5" x14ac:dyDescent="0.35">
      <c r="B102" s="152"/>
      <c r="C102" s="55"/>
      <c r="D102" s="56"/>
      <c r="E102" s="145"/>
      <c r="F102" s="88"/>
      <c r="G102" s="42"/>
      <c r="H102" s="86"/>
      <c r="I102" s="42"/>
      <c r="J102" s="310"/>
      <c r="K102" s="310"/>
      <c r="L102" s="310"/>
      <c r="M102" s="311"/>
      <c r="N102" s="311"/>
      <c r="O102" s="311"/>
      <c r="P102" s="310"/>
      <c r="Q102" s="312"/>
      <c r="R102" s="312"/>
      <c r="S102" s="42"/>
      <c r="T102" s="58"/>
      <c r="U102" s="58"/>
      <c r="V102" s="58"/>
      <c r="W102" s="44"/>
      <c r="X102" s="58"/>
      <c r="Y102" s="377"/>
      <c r="Z102"/>
      <c r="AA102" s="41"/>
    </row>
    <row r="103" spans="1:31" ht="14.5" x14ac:dyDescent="0.35">
      <c r="B103" s="152"/>
      <c r="C103" s="55"/>
      <c r="D103" s="56"/>
      <c r="E103" s="145"/>
      <c r="F103" s="88"/>
      <c r="G103" s="42"/>
      <c r="H103" s="86"/>
      <c r="I103" s="42"/>
      <c r="J103" s="310"/>
      <c r="K103" s="310"/>
      <c r="L103" s="310"/>
      <c r="M103" s="311"/>
      <c r="N103" s="311"/>
      <c r="O103" s="311"/>
      <c r="P103" s="310"/>
      <c r="Q103" s="312"/>
      <c r="R103" s="312"/>
      <c r="S103" s="42"/>
      <c r="T103" s="58"/>
      <c r="U103" s="58"/>
      <c r="V103" s="58"/>
      <c r="W103" s="44"/>
      <c r="X103" s="58"/>
      <c r="Y103" s="377"/>
      <c r="Z103"/>
      <c r="AA103" s="41"/>
    </row>
    <row r="104" spans="1:31" ht="14.5" x14ac:dyDescent="0.35">
      <c r="B104" s="152"/>
      <c r="C104" s="55"/>
      <c r="D104" s="56"/>
      <c r="E104" s="145"/>
      <c r="F104" s="88"/>
      <c r="G104" s="42"/>
      <c r="H104" s="86"/>
      <c r="I104" s="42"/>
      <c r="J104" s="310"/>
      <c r="K104" s="310"/>
      <c r="L104" s="310"/>
      <c r="M104" s="311"/>
      <c r="N104" s="311"/>
      <c r="O104" s="311"/>
      <c r="P104" s="310"/>
      <c r="Q104" s="312"/>
      <c r="R104" s="312"/>
      <c r="S104" s="42"/>
      <c r="T104" s="58"/>
      <c r="U104" s="58"/>
      <c r="V104" s="58"/>
      <c r="W104" s="44"/>
      <c r="X104" s="58"/>
      <c r="Y104" s="377"/>
      <c r="Z104"/>
      <c r="AA104" s="41"/>
    </row>
    <row r="105" spans="1:31" ht="14.5" x14ac:dyDescent="0.35">
      <c r="B105" s="152"/>
      <c r="C105" s="55"/>
      <c r="D105" s="56"/>
      <c r="E105" s="145"/>
      <c r="F105" s="88"/>
      <c r="G105" s="42"/>
      <c r="H105" s="86"/>
      <c r="I105" s="42"/>
      <c r="J105" s="310"/>
      <c r="K105" s="310"/>
      <c r="L105" s="310"/>
      <c r="M105" s="311"/>
      <c r="N105" s="311"/>
      <c r="O105" s="311"/>
      <c r="P105" s="310"/>
      <c r="Q105" s="312"/>
      <c r="R105" s="312"/>
      <c r="S105" s="42"/>
      <c r="T105" s="58"/>
      <c r="U105" s="58"/>
      <c r="V105" s="58"/>
      <c r="W105" s="44"/>
      <c r="X105" s="58"/>
      <c r="Y105" s="377"/>
      <c r="Z105"/>
      <c r="AA105" s="41"/>
    </row>
    <row r="106" spans="1:31" ht="14.5" x14ac:dyDescent="0.35">
      <c r="B106" s="152"/>
      <c r="C106" s="55"/>
      <c r="D106" s="56"/>
      <c r="E106" s="145"/>
      <c r="F106" s="88"/>
      <c r="G106" s="42"/>
      <c r="H106" s="86"/>
      <c r="I106" s="42"/>
      <c r="J106" s="310"/>
      <c r="K106" s="310"/>
      <c r="L106" s="310"/>
      <c r="M106" s="311"/>
      <c r="N106" s="311"/>
      <c r="O106" s="311"/>
      <c r="P106" s="310"/>
      <c r="Q106" s="312"/>
      <c r="R106" s="312"/>
      <c r="S106" s="42"/>
      <c r="T106" s="58"/>
      <c r="U106" s="58"/>
      <c r="V106" s="58"/>
      <c r="W106" s="44"/>
      <c r="X106" s="58"/>
      <c r="Y106" s="377"/>
      <c r="Z106"/>
      <c r="AA106" s="41"/>
    </row>
    <row r="107" spans="1:31" ht="14.5" x14ac:dyDescent="0.35">
      <c r="B107" s="152"/>
      <c r="C107" s="55"/>
      <c r="D107" s="56"/>
      <c r="E107" s="145"/>
      <c r="F107" s="88"/>
      <c r="G107" s="42"/>
      <c r="H107" s="86"/>
      <c r="I107" s="42"/>
      <c r="J107" s="310"/>
      <c r="K107" s="310"/>
      <c r="L107" s="310"/>
      <c r="M107" s="311"/>
      <c r="N107" s="311"/>
      <c r="O107" s="311"/>
      <c r="P107" s="310"/>
      <c r="Q107" s="312"/>
      <c r="R107" s="312"/>
      <c r="S107" s="42"/>
      <c r="T107" s="58"/>
      <c r="U107" s="58"/>
      <c r="V107" s="58"/>
      <c r="W107" s="44"/>
      <c r="X107" s="58"/>
      <c r="Y107" s="377"/>
      <c r="Z107"/>
      <c r="AA107" s="41"/>
    </row>
    <row r="108" spans="1:31" ht="14.5" x14ac:dyDescent="0.35">
      <c r="B108" s="152"/>
      <c r="C108" s="55"/>
      <c r="D108" s="56"/>
      <c r="E108" s="145"/>
      <c r="F108" s="88"/>
      <c r="G108" s="42"/>
      <c r="H108" s="86"/>
      <c r="I108" s="42"/>
      <c r="J108" s="310"/>
      <c r="K108" s="310"/>
      <c r="L108" s="310"/>
      <c r="M108" s="311"/>
      <c r="N108" s="311"/>
      <c r="O108" s="311"/>
      <c r="P108" s="310"/>
      <c r="Q108" s="312"/>
      <c r="R108" s="312"/>
      <c r="S108" s="42"/>
      <c r="T108" s="58"/>
      <c r="U108" s="58"/>
      <c r="V108" s="58"/>
      <c r="W108" s="44"/>
      <c r="X108" s="58"/>
      <c r="Y108" s="377"/>
      <c r="Z108"/>
      <c r="AA108" s="41"/>
    </row>
    <row r="109" spans="1:31" ht="14.5" x14ac:dyDescent="0.35">
      <c r="B109" s="152"/>
      <c r="C109" s="55"/>
      <c r="D109" s="56"/>
      <c r="E109" s="145"/>
      <c r="F109" s="88"/>
      <c r="G109" s="42"/>
      <c r="H109" s="86"/>
      <c r="I109" s="42"/>
      <c r="J109" s="310"/>
      <c r="K109" s="310"/>
      <c r="L109" s="310"/>
      <c r="M109" s="311"/>
      <c r="N109" s="311"/>
      <c r="O109" s="311"/>
      <c r="P109" s="310"/>
      <c r="Q109" s="312"/>
      <c r="R109" s="312"/>
      <c r="S109" s="42"/>
      <c r="T109" s="58"/>
      <c r="U109" s="58"/>
      <c r="V109" s="58"/>
      <c r="W109" s="44"/>
      <c r="X109" s="58"/>
      <c r="Y109" s="377"/>
      <c r="Z109"/>
      <c r="AA109" s="41"/>
    </row>
    <row r="110" spans="1:31" ht="14.5" x14ac:dyDescent="0.35">
      <c r="B110" s="152"/>
      <c r="C110" s="58"/>
      <c r="D110" s="56"/>
      <c r="E110" s="145"/>
      <c r="F110" s="88"/>
      <c r="G110" s="42"/>
      <c r="H110" s="86"/>
      <c r="I110" s="42"/>
      <c r="J110" s="310"/>
      <c r="K110" s="310"/>
      <c r="L110" s="310"/>
      <c r="M110" s="311"/>
      <c r="N110" s="311"/>
      <c r="O110" s="311"/>
      <c r="P110" s="310"/>
      <c r="Q110" s="312"/>
      <c r="R110" s="312"/>
      <c r="S110" s="42"/>
      <c r="T110" s="58"/>
      <c r="U110" s="58"/>
      <c r="V110" s="58"/>
      <c r="W110" s="44"/>
      <c r="X110" s="58"/>
      <c r="Y110" s="377"/>
      <c r="Z110"/>
      <c r="AA110" s="41"/>
    </row>
    <row r="111" spans="1:31" s="300" customFormat="1" ht="15" thickBot="1" x14ac:dyDescent="0.4">
      <c r="A111" s="302"/>
      <c r="B111" s="157"/>
      <c r="C111" s="65"/>
      <c r="D111" s="66"/>
      <c r="E111" s="159"/>
      <c r="F111" s="159"/>
      <c r="G111" s="43"/>
      <c r="H111" s="164"/>
      <c r="I111" s="43"/>
      <c r="J111" s="313"/>
      <c r="K111" s="313"/>
      <c r="L111" s="313"/>
      <c r="M111" s="314"/>
      <c r="N111" s="314"/>
      <c r="O111" s="314"/>
      <c r="P111" s="313"/>
      <c r="Q111" s="315"/>
      <c r="R111" s="315"/>
      <c r="S111" s="43"/>
      <c r="T111" s="67"/>
      <c r="U111" s="67"/>
      <c r="V111" s="67"/>
      <c r="W111" s="68"/>
      <c r="X111" s="67"/>
      <c r="Y111" s="378"/>
      <c r="Z111"/>
      <c r="AA111" s="41"/>
      <c r="AB111" s="297"/>
      <c r="AC111" s="297"/>
      <c r="AD111" s="297"/>
      <c r="AE111" s="297"/>
    </row>
    <row r="112" spans="1:31" hidden="1" x14ac:dyDescent="0.3">
      <c r="B112" s="7"/>
      <c r="C112" s="47"/>
      <c r="D112" s="48"/>
      <c r="E112" s="49"/>
      <c r="F112" s="49"/>
      <c r="G112" s="50"/>
      <c r="H112" s="50"/>
      <c r="I112" s="50"/>
      <c r="J112" s="50"/>
      <c r="K112" s="50"/>
      <c r="L112" s="50"/>
      <c r="M112" s="53"/>
      <c r="N112" s="53"/>
      <c r="O112" s="53"/>
      <c r="P112" s="50"/>
      <c r="Q112" s="52"/>
      <c r="R112" s="52"/>
      <c r="S112" s="50"/>
      <c r="T112" s="52"/>
      <c r="U112" s="52"/>
      <c r="V112" s="52"/>
      <c r="W112" s="53"/>
      <c r="X112" s="52"/>
      <c r="Y112" s="301"/>
      <c r="Z112" s="54"/>
      <c r="AA112" s="41"/>
    </row>
    <row r="113" spans="2:27" hidden="1" x14ac:dyDescent="0.3">
      <c r="B113" s="8"/>
      <c r="C113" s="55"/>
      <c r="D113" s="57"/>
      <c r="E113" s="57"/>
      <c r="F113" s="57"/>
      <c r="G113" s="42"/>
      <c r="H113" s="42"/>
      <c r="I113" s="42"/>
      <c r="J113" s="42"/>
      <c r="K113" s="42"/>
      <c r="L113" s="42"/>
      <c r="M113" s="44"/>
      <c r="N113" s="44"/>
      <c r="O113" s="44"/>
      <c r="P113" s="42"/>
      <c r="Q113" s="58"/>
      <c r="R113" s="58"/>
      <c r="S113" s="42"/>
      <c r="T113" s="58"/>
      <c r="U113" s="58"/>
      <c r="V113" s="58"/>
      <c r="W113" s="44"/>
      <c r="X113" s="58"/>
      <c r="Y113" s="299"/>
      <c r="Z113" s="54"/>
      <c r="AA113" s="41"/>
    </row>
    <row r="114" spans="2:27" hidden="1" x14ac:dyDescent="0.3">
      <c r="B114" s="8"/>
      <c r="C114" s="55"/>
      <c r="D114" s="57"/>
      <c r="E114" s="57"/>
      <c r="F114" s="57"/>
      <c r="G114" s="42"/>
      <c r="H114" s="42"/>
      <c r="I114" s="42"/>
      <c r="J114" s="42"/>
      <c r="K114" s="42"/>
      <c r="L114" s="42"/>
      <c r="M114" s="44"/>
      <c r="N114" s="44"/>
      <c r="O114" s="44"/>
      <c r="P114" s="42"/>
      <c r="Q114" s="58"/>
      <c r="R114" s="58"/>
      <c r="S114" s="42"/>
      <c r="T114" s="58"/>
      <c r="U114" s="58"/>
      <c r="V114" s="58"/>
      <c r="W114" s="44"/>
      <c r="X114" s="58"/>
      <c r="Y114" s="299"/>
      <c r="Z114" s="54"/>
      <c r="AA114" s="41"/>
    </row>
    <row r="115" spans="2:27" hidden="1" x14ac:dyDescent="0.3">
      <c r="B115" s="8"/>
      <c r="C115" s="55"/>
      <c r="D115" s="57"/>
      <c r="E115" s="57"/>
      <c r="F115" s="57"/>
      <c r="G115" s="42"/>
      <c r="H115" s="42"/>
      <c r="I115" s="42"/>
      <c r="J115" s="42"/>
      <c r="K115" s="42"/>
      <c r="L115" s="42"/>
      <c r="M115" s="44"/>
      <c r="N115" s="44"/>
      <c r="O115" s="44"/>
      <c r="P115" s="42"/>
      <c r="Q115" s="58"/>
      <c r="R115" s="58"/>
      <c r="S115" s="42"/>
      <c r="T115" s="58"/>
      <c r="U115" s="58"/>
      <c r="V115" s="58"/>
      <c r="W115" s="44"/>
      <c r="X115" s="58"/>
      <c r="Y115" s="299"/>
      <c r="Z115" s="54"/>
      <c r="AA115" s="41"/>
    </row>
    <row r="116" spans="2:27" hidden="1" x14ac:dyDescent="0.3">
      <c r="B116" s="8"/>
      <c r="C116" s="55"/>
      <c r="D116" s="57"/>
      <c r="E116" s="57"/>
      <c r="F116" s="57"/>
      <c r="G116" s="42"/>
      <c r="H116" s="42"/>
      <c r="I116" s="42"/>
      <c r="J116" s="42"/>
      <c r="K116" s="42"/>
      <c r="L116" s="42"/>
      <c r="M116" s="44"/>
      <c r="N116" s="44"/>
      <c r="O116" s="44"/>
      <c r="P116" s="42"/>
      <c r="Q116" s="58"/>
      <c r="R116" s="58"/>
      <c r="S116" s="42"/>
      <c r="T116" s="58"/>
      <c r="U116" s="58"/>
      <c r="V116" s="58"/>
      <c r="W116" s="44"/>
      <c r="X116" s="58"/>
      <c r="Y116" s="299"/>
      <c r="Z116" s="54"/>
      <c r="AA116" s="41"/>
    </row>
    <row r="117" spans="2:27" hidden="1" x14ac:dyDescent="0.3">
      <c r="B117" s="8"/>
      <c r="C117" s="55"/>
      <c r="D117" s="57"/>
      <c r="E117" s="57"/>
      <c r="F117" s="57"/>
      <c r="G117" s="42"/>
      <c r="H117" s="42"/>
      <c r="I117" s="42"/>
      <c r="J117" s="42"/>
      <c r="K117" s="42"/>
      <c r="L117" s="42"/>
      <c r="M117" s="44"/>
      <c r="N117" s="44"/>
      <c r="O117" s="44"/>
      <c r="P117" s="42"/>
      <c r="Q117" s="58"/>
      <c r="R117" s="58"/>
      <c r="S117" s="42"/>
      <c r="T117" s="58"/>
      <c r="U117" s="58"/>
      <c r="V117" s="58"/>
      <c r="W117" s="44"/>
      <c r="X117" s="58"/>
      <c r="Y117" s="299"/>
      <c r="Z117" s="54"/>
      <c r="AA117" s="41"/>
    </row>
    <row r="118" spans="2:27" hidden="1" x14ac:dyDescent="0.3">
      <c r="B118" s="8"/>
      <c r="C118" s="55"/>
      <c r="D118" s="56"/>
      <c r="E118" s="57"/>
      <c r="F118" s="57"/>
      <c r="G118" s="42"/>
      <c r="H118" s="42"/>
      <c r="I118" s="42"/>
      <c r="J118" s="42"/>
      <c r="K118" s="42"/>
      <c r="L118" s="42"/>
      <c r="M118" s="44"/>
      <c r="N118" s="44"/>
      <c r="O118" s="44"/>
      <c r="P118" s="42"/>
      <c r="Q118" s="58"/>
      <c r="R118" s="58"/>
      <c r="S118" s="42"/>
      <c r="T118" s="58"/>
      <c r="U118" s="58"/>
      <c r="V118" s="58"/>
      <c r="W118" s="44"/>
      <c r="X118" s="58"/>
      <c r="Y118" s="299"/>
      <c r="Z118" s="54"/>
      <c r="AA118" s="41"/>
    </row>
    <row r="119" spans="2:27" hidden="1" x14ac:dyDescent="0.3">
      <c r="B119" s="8"/>
      <c r="C119" s="55"/>
      <c r="D119" s="56"/>
      <c r="E119" s="57"/>
      <c r="F119" s="57"/>
      <c r="G119" s="42"/>
      <c r="H119" s="42"/>
      <c r="I119" s="42"/>
      <c r="J119" s="42"/>
      <c r="K119" s="42"/>
      <c r="L119" s="42"/>
      <c r="M119" s="44"/>
      <c r="N119" s="44"/>
      <c r="O119" s="44"/>
      <c r="P119" s="42"/>
      <c r="Q119" s="58"/>
      <c r="R119" s="58"/>
      <c r="S119" s="42"/>
      <c r="T119" s="58"/>
      <c r="U119" s="58"/>
      <c r="V119" s="58"/>
      <c r="W119" s="44"/>
      <c r="X119" s="58"/>
      <c r="Y119" s="299"/>
      <c r="Z119" s="54"/>
      <c r="AA119" s="41"/>
    </row>
    <row r="120" spans="2:27" hidden="1" x14ac:dyDescent="0.3">
      <c r="B120" s="8"/>
      <c r="C120" s="55"/>
      <c r="D120" s="56"/>
      <c r="E120" s="57"/>
      <c r="F120" s="57"/>
      <c r="G120" s="42"/>
      <c r="H120" s="42"/>
      <c r="I120" s="42"/>
      <c r="J120" s="42"/>
      <c r="K120" s="42"/>
      <c r="L120" s="42"/>
      <c r="M120" s="44"/>
      <c r="N120" s="44"/>
      <c r="O120" s="44"/>
      <c r="P120" s="42"/>
      <c r="Q120" s="58"/>
      <c r="R120" s="58"/>
      <c r="S120" s="42"/>
      <c r="T120" s="58"/>
      <c r="U120" s="58"/>
      <c r="V120" s="58"/>
      <c r="W120" s="44"/>
      <c r="X120" s="58"/>
      <c r="Y120" s="299"/>
      <c r="Z120" s="54"/>
      <c r="AA120" s="41"/>
    </row>
    <row r="121" spans="2:27" hidden="1" x14ac:dyDescent="0.3">
      <c r="B121" s="8"/>
      <c r="C121" s="55"/>
      <c r="D121" s="56"/>
      <c r="E121" s="57"/>
      <c r="F121" s="57"/>
      <c r="G121" s="42"/>
      <c r="H121" s="42"/>
      <c r="I121" s="42"/>
      <c r="J121" s="42"/>
      <c r="K121" s="42"/>
      <c r="L121" s="42"/>
      <c r="M121" s="44"/>
      <c r="N121" s="44"/>
      <c r="O121" s="44"/>
      <c r="P121" s="42"/>
      <c r="Q121" s="58"/>
      <c r="R121" s="58"/>
      <c r="S121" s="42"/>
      <c r="T121" s="58"/>
      <c r="U121" s="58"/>
      <c r="V121" s="58"/>
      <c r="W121" s="44"/>
      <c r="X121" s="58"/>
      <c r="Y121" s="299"/>
      <c r="Z121" s="54"/>
      <c r="AA121" s="41"/>
    </row>
    <row r="122" spans="2:27" hidden="1" x14ac:dyDescent="0.3">
      <c r="B122" s="8"/>
      <c r="C122" s="55"/>
      <c r="D122" s="56"/>
      <c r="E122" s="57"/>
      <c r="F122" s="57"/>
      <c r="G122" s="42"/>
      <c r="H122" s="42"/>
      <c r="I122" s="42"/>
      <c r="J122" s="42"/>
      <c r="K122" s="42"/>
      <c r="L122" s="42"/>
      <c r="M122" s="44"/>
      <c r="N122" s="44"/>
      <c r="O122" s="44"/>
      <c r="P122" s="42"/>
      <c r="Q122" s="58"/>
      <c r="R122" s="58"/>
      <c r="S122" s="42"/>
      <c r="T122" s="58"/>
      <c r="U122" s="58"/>
      <c r="V122" s="58"/>
      <c r="W122" s="44"/>
      <c r="X122" s="58"/>
      <c r="Y122" s="299"/>
      <c r="Z122" s="54"/>
      <c r="AA122" s="41"/>
    </row>
    <row r="123" spans="2:27" hidden="1" x14ac:dyDescent="0.3">
      <c r="B123" s="8"/>
      <c r="C123" s="58"/>
      <c r="D123" s="56"/>
      <c r="E123" s="57"/>
      <c r="F123" s="57"/>
      <c r="G123" s="42"/>
      <c r="H123" s="42"/>
      <c r="I123" s="42"/>
      <c r="J123" s="42"/>
      <c r="K123" s="42"/>
      <c r="L123" s="42"/>
      <c r="M123" s="44"/>
      <c r="N123" s="44"/>
      <c r="O123" s="44"/>
      <c r="P123" s="42"/>
      <c r="Q123" s="58"/>
      <c r="R123" s="58"/>
      <c r="S123" s="42"/>
      <c r="T123" s="58"/>
      <c r="U123" s="58"/>
      <c r="V123" s="58"/>
      <c r="W123" s="44"/>
      <c r="X123" s="58"/>
      <c r="Y123" s="299"/>
      <c r="Z123" s="54"/>
      <c r="AA123" s="41"/>
    </row>
    <row r="124" spans="2:27" hidden="1" x14ac:dyDescent="0.3">
      <c r="B124" s="8"/>
      <c r="C124" s="55"/>
      <c r="D124" s="56"/>
      <c r="E124" s="57"/>
      <c r="F124" s="57"/>
      <c r="G124" s="42"/>
      <c r="H124" s="42"/>
      <c r="I124" s="42"/>
      <c r="J124" s="42"/>
      <c r="K124" s="42"/>
      <c r="L124" s="42"/>
      <c r="M124" s="44"/>
      <c r="N124" s="44"/>
      <c r="O124" s="44"/>
      <c r="P124" s="42"/>
      <c r="Q124" s="58"/>
      <c r="R124" s="58"/>
      <c r="S124" s="42"/>
      <c r="T124" s="58"/>
      <c r="U124" s="58"/>
      <c r="V124" s="58"/>
      <c r="W124" s="44"/>
      <c r="X124" s="58"/>
      <c r="Y124" s="299"/>
      <c r="Z124" s="54"/>
      <c r="AA124" s="41"/>
    </row>
    <row r="125" spans="2:27" hidden="1" x14ac:dyDescent="0.3">
      <c r="B125" s="8"/>
      <c r="C125" s="55"/>
      <c r="D125" s="56"/>
      <c r="E125" s="57"/>
      <c r="F125" s="57"/>
      <c r="G125" s="42"/>
      <c r="H125" s="42"/>
      <c r="I125" s="42"/>
      <c r="J125" s="42"/>
      <c r="K125" s="42"/>
      <c r="L125" s="42"/>
      <c r="M125" s="44"/>
      <c r="N125" s="44"/>
      <c r="O125" s="44"/>
      <c r="P125" s="42"/>
      <c r="Q125" s="58"/>
      <c r="R125" s="58"/>
      <c r="S125" s="42"/>
      <c r="T125" s="58"/>
      <c r="U125" s="58"/>
      <c r="V125" s="58"/>
      <c r="W125" s="44"/>
      <c r="X125" s="58"/>
      <c r="Y125" s="299"/>
      <c r="Z125" s="54"/>
      <c r="AA125" s="41"/>
    </row>
    <row r="126" spans="2:27" hidden="1" x14ac:dyDescent="0.3">
      <c r="B126" s="8"/>
      <c r="C126" s="55"/>
      <c r="D126" s="56"/>
      <c r="E126" s="57"/>
      <c r="F126" s="57"/>
      <c r="G126" s="42"/>
      <c r="H126" s="42"/>
      <c r="I126" s="42"/>
      <c r="J126" s="42"/>
      <c r="K126" s="42"/>
      <c r="L126" s="42"/>
      <c r="M126" s="44"/>
      <c r="N126" s="44"/>
      <c r="O126" s="44"/>
      <c r="P126" s="42"/>
      <c r="Q126" s="58"/>
      <c r="R126" s="58"/>
      <c r="S126" s="42"/>
      <c r="T126" s="58"/>
      <c r="U126" s="58"/>
      <c r="V126" s="58"/>
      <c r="W126" s="44"/>
      <c r="X126" s="58"/>
      <c r="Y126" s="299"/>
      <c r="Z126" s="54"/>
      <c r="AA126" s="41"/>
    </row>
    <row r="127" spans="2:27" hidden="1" x14ac:dyDescent="0.3">
      <c r="B127" s="8"/>
      <c r="C127" s="55"/>
      <c r="D127" s="56"/>
      <c r="E127" s="57"/>
      <c r="F127" s="57"/>
      <c r="G127" s="42"/>
      <c r="H127" s="42"/>
      <c r="I127" s="42"/>
      <c r="J127" s="42"/>
      <c r="K127" s="42"/>
      <c r="L127" s="42"/>
      <c r="M127" s="44"/>
      <c r="N127" s="44"/>
      <c r="O127" s="44"/>
      <c r="P127" s="42"/>
      <c r="Q127" s="58"/>
      <c r="R127" s="58"/>
      <c r="S127" s="42"/>
      <c r="T127" s="58"/>
      <c r="U127" s="58"/>
      <c r="V127" s="58"/>
      <c r="W127" s="44"/>
      <c r="X127" s="58"/>
      <c r="Y127" s="299"/>
      <c r="Z127" s="54"/>
      <c r="AA127" s="41"/>
    </row>
    <row r="128" spans="2:27" hidden="1" x14ac:dyDescent="0.3">
      <c r="B128" s="8"/>
      <c r="C128" s="55"/>
      <c r="D128" s="56"/>
      <c r="E128" s="57"/>
      <c r="F128" s="57"/>
      <c r="G128" s="42"/>
      <c r="H128" s="42"/>
      <c r="I128" s="42"/>
      <c r="J128" s="42"/>
      <c r="K128" s="42"/>
      <c r="L128" s="42"/>
      <c r="M128" s="44"/>
      <c r="N128" s="44"/>
      <c r="O128" s="44"/>
      <c r="P128" s="42"/>
      <c r="Q128" s="58"/>
      <c r="R128" s="58"/>
      <c r="S128" s="42"/>
      <c r="T128" s="58"/>
      <c r="U128" s="58"/>
      <c r="V128" s="58"/>
      <c r="W128" s="44"/>
      <c r="X128" s="58"/>
      <c r="Y128" s="299"/>
      <c r="Z128" s="54"/>
      <c r="AA128" s="41"/>
    </row>
    <row r="129" spans="2:27" hidden="1" x14ac:dyDescent="0.3">
      <c r="B129" s="8"/>
      <c r="C129" s="55"/>
      <c r="D129" s="56"/>
      <c r="E129" s="57"/>
      <c r="F129" s="57"/>
      <c r="G129" s="42"/>
      <c r="H129" s="42"/>
      <c r="I129" s="42"/>
      <c r="J129" s="42"/>
      <c r="K129" s="42"/>
      <c r="L129" s="42"/>
      <c r="M129" s="44"/>
      <c r="N129" s="44"/>
      <c r="O129" s="44"/>
      <c r="P129" s="42"/>
      <c r="Q129" s="58"/>
      <c r="R129" s="58"/>
      <c r="S129" s="42"/>
      <c r="T129" s="58"/>
      <c r="U129" s="58"/>
      <c r="V129" s="58"/>
      <c r="W129" s="44"/>
      <c r="X129" s="58"/>
      <c r="Y129" s="299"/>
      <c r="Z129" s="54"/>
      <c r="AA129" s="41"/>
    </row>
    <row r="130" spans="2:27" hidden="1" x14ac:dyDescent="0.3">
      <c r="B130" s="8"/>
      <c r="C130" s="55"/>
      <c r="D130" s="56"/>
      <c r="E130" s="57"/>
      <c r="F130" s="57"/>
      <c r="G130" s="42"/>
      <c r="H130" s="42"/>
      <c r="I130" s="42"/>
      <c r="J130" s="42"/>
      <c r="K130" s="42"/>
      <c r="L130" s="42"/>
      <c r="M130" s="44"/>
      <c r="N130" s="44"/>
      <c r="O130" s="44"/>
      <c r="P130" s="42"/>
      <c r="Q130" s="58"/>
      <c r="R130" s="58"/>
      <c r="S130" s="42"/>
      <c r="T130" s="58"/>
      <c r="U130" s="58"/>
      <c r="V130" s="58"/>
      <c r="W130" s="44"/>
      <c r="X130" s="58"/>
      <c r="Y130" s="299"/>
      <c r="Z130" s="54"/>
      <c r="AA130" s="41"/>
    </row>
    <row r="131" spans="2:27" hidden="1" x14ac:dyDescent="0.3">
      <c r="B131" s="8"/>
      <c r="C131" s="55"/>
      <c r="D131" s="56"/>
      <c r="E131" s="57"/>
      <c r="F131" s="57"/>
      <c r="G131" s="42"/>
      <c r="H131" s="42"/>
      <c r="I131" s="42"/>
      <c r="J131" s="42"/>
      <c r="K131" s="42"/>
      <c r="L131" s="42"/>
      <c r="M131" s="44"/>
      <c r="N131" s="44"/>
      <c r="O131" s="44"/>
      <c r="P131" s="42"/>
      <c r="Q131" s="58"/>
      <c r="R131" s="58"/>
      <c r="S131" s="42"/>
      <c r="T131" s="58"/>
      <c r="U131" s="58"/>
      <c r="V131" s="58"/>
      <c r="W131" s="44"/>
      <c r="X131" s="58"/>
      <c r="Y131" s="299"/>
      <c r="Z131" s="54"/>
      <c r="AA131" s="41"/>
    </row>
    <row r="132" spans="2:27" hidden="1" x14ac:dyDescent="0.3">
      <c r="B132" s="8"/>
      <c r="C132" s="55"/>
      <c r="D132" s="56"/>
      <c r="E132" s="57"/>
      <c r="F132" s="57"/>
      <c r="G132" s="42"/>
      <c r="H132" s="42"/>
      <c r="I132" s="42"/>
      <c r="J132" s="42"/>
      <c r="K132" s="42"/>
      <c r="L132" s="42"/>
      <c r="M132" s="44"/>
      <c r="N132" s="44"/>
      <c r="O132" s="44"/>
      <c r="P132" s="42"/>
      <c r="Q132" s="58"/>
      <c r="R132" s="58"/>
      <c r="S132" s="42"/>
      <c r="T132" s="58"/>
      <c r="U132" s="58"/>
      <c r="V132" s="58"/>
      <c r="W132" s="44"/>
      <c r="X132" s="58"/>
      <c r="Y132" s="299"/>
      <c r="Z132" s="54"/>
      <c r="AA132" s="41"/>
    </row>
    <row r="133" spans="2:27" hidden="1" x14ac:dyDescent="0.3">
      <c r="B133" s="8"/>
      <c r="C133" s="55"/>
      <c r="D133" s="56"/>
      <c r="E133" s="57"/>
      <c r="F133" s="57"/>
      <c r="G133" s="42"/>
      <c r="H133" s="42"/>
      <c r="I133" s="42"/>
      <c r="J133" s="42"/>
      <c r="K133" s="42"/>
      <c r="L133" s="42"/>
      <c r="M133" s="44"/>
      <c r="N133" s="44"/>
      <c r="O133" s="44"/>
      <c r="P133" s="42"/>
      <c r="Q133" s="58"/>
      <c r="R133" s="58"/>
      <c r="S133" s="42"/>
      <c r="T133" s="58"/>
      <c r="U133" s="58"/>
      <c r="V133" s="58"/>
      <c r="W133" s="44"/>
      <c r="X133" s="58"/>
      <c r="Y133" s="299"/>
      <c r="Z133" s="54"/>
      <c r="AA133" s="41"/>
    </row>
    <row r="134" spans="2:27" hidden="1" x14ac:dyDescent="0.3">
      <c r="B134" s="8"/>
      <c r="C134" s="58"/>
      <c r="D134" s="56"/>
      <c r="E134" s="57"/>
      <c r="F134" s="57"/>
      <c r="G134" s="42"/>
      <c r="H134" s="42"/>
      <c r="I134" s="42"/>
      <c r="J134" s="42"/>
      <c r="K134" s="42"/>
      <c r="L134" s="42"/>
      <c r="M134" s="44"/>
      <c r="N134" s="44"/>
      <c r="O134" s="44"/>
      <c r="P134" s="42"/>
      <c r="Q134" s="58"/>
      <c r="R134" s="58"/>
      <c r="S134" s="42"/>
      <c r="T134" s="58"/>
      <c r="U134" s="58"/>
      <c r="V134" s="58"/>
      <c r="W134" s="44"/>
      <c r="X134" s="58"/>
      <c r="Y134" s="299"/>
      <c r="Z134" s="54"/>
      <c r="AA134" s="41"/>
    </row>
    <row r="135" spans="2:27" hidden="1" x14ac:dyDescent="0.3">
      <c r="B135" s="8"/>
      <c r="C135" s="55"/>
      <c r="D135" s="56"/>
      <c r="E135" s="57"/>
      <c r="F135" s="57"/>
      <c r="G135" s="42"/>
      <c r="H135" s="42"/>
      <c r="I135" s="42"/>
      <c r="J135" s="42"/>
      <c r="K135" s="42"/>
      <c r="L135" s="42"/>
      <c r="M135" s="44"/>
      <c r="N135" s="44"/>
      <c r="O135" s="44"/>
      <c r="P135" s="42"/>
      <c r="Q135" s="58"/>
      <c r="R135" s="58"/>
      <c r="S135" s="42"/>
      <c r="T135" s="58"/>
      <c r="U135" s="58"/>
      <c r="V135" s="58"/>
      <c r="W135" s="44"/>
      <c r="X135" s="58"/>
      <c r="Y135" s="299"/>
      <c r="Z135" s="54"/>
      <c r="AA135" s="41"/>
    </row>
    <row r="136" spans="2:27" hidden="1" x14ac:dyDescent="0.3">
      <c r="B136" s="8"/>
      <c r="C136" s="55"/>
      <c r="D136" s="56"/>
      <c r="E136" s="57"/>
      <c r="F136" s="57"/>
      <c r="G136" s="42"/>
      <c r="H136" s="42"/>
      <c r="I136" s="42"/>
      <c r="J136" s="42"/>
      <c r="K136" s="42"/>
      <c r="L136" s="42"/>
      <c r="M136" s="44"/>
      <c r="N136" s="44"/>
      <c r="O136" s="44"/>
      <c r="P136" s="42"/>
      <c r="Q136" s="58"/>
      <c r="R136" s="58"/>
      <c r="S136" s="42"/>
      <c r="T136" s="58"/>
      <c r="U136" s="58"/>
      <c r="V136" s="58"/>
      <c r="W136" s="44"/>
      <c r="X136" s="58"/>
      <c r="Y136" s="299"/>
      <c r="Z136" s="54"/>
      <c r="AA136" s="41"/>
    </row>
    <row r="137" spans="2:27" hidden="1" x14ac:dyDescent="0.3">
      <c r="B137" s="8"/>
      <c r="C137" s="55"/>
      <c r="D137" s="57"/>
      <c r="E137" s="57"/>
      <c r="F137" s="57"/>
      <c r="G137" s="42"/>
      <c r="H137" s="42"/>
      <c r="I137" s="42"/>
      <c r="J137" s="42"/>
      <c r="K137" s="42"/>
      <c r="L137" s="42"/>
      <c r="M137" s="44"/>
      <c r="N137" s="44"/>
      <c r="O137" s="44"/>
      <c r="P137" s="42"/>
      <c r="Q137" s="58"/>
      <c r="R137" s="58"/>
      <c r="S137" s="42"/>
      <c r="T137" s="58"/>
      <c r="U137" s="58"/>
      <c r="V137" s="58"/>
      <c r="W137" s="44"/>
      <c r="X137" s="58"/>
      <c r="Y137" s="299"/>
      <c r="Z137" s="54"/>
      <c r="AA137" s="41"/>
    </row>
    <row r="138" spans="2:27" hidden="1" x14ac:dyDescent="0.3">
      <c r="B138" s="8"/>
      <c r="C138" s="55"/>
      <c r="D138" s="57"/>
      <c r="E138" s="57"/>
      <c r="F138" s="57"/>
      <c r="G138" s="42"/>
      <c r="H138" s="42"/>
      <c r="I138" s="42"/>
      <c r="J138" s="42"/>
      <c r="K138" s="42"/>
      <c r="L138" s="42"/>
      <c r="M138" s="44"/>
      <c r="N138" s="44"/>
      <c r="O138" s="44"/>
      <c r="P138" s="42"/>
      <c r="Q138" s="58"/>
      <c r="R138" s="58"/>
      <c r="S138" s="42"/>
      <c r="T138" s="58"/>
      <c r="U138" s="58"/>
      <c r="V138" s="58"/>
      <c r="W138" s="44"/>
      <c r="X138" s="58"/>
      <c r="Y138" s="299"/>
      <c r="Z138" s="54"/>
      <c r="AA138" s="41"/>
    </row>
    <row r="139" spans="2:27" hidden="1" x14ac:dyDescent="0.3">
      <c r="B139" s="8"/>
      <c r="C139" s="55"/>
      <c r="D139" s="57"/>
      <c r="E139" s="57"/>
      <c r="F139" s="57"/>
      <c r="G139" s="42"/>
      <c r="H139" s="42"/>
      <c r="I139" s="42"/>
      <c r="J139" s="42"/>
      <c r="K139" s="42"/>
      <c r="L139" s="42"/>
      <c r="M139" s="44"/>
      <c r="N139" s="44"/>
      <c r="O139" s="44"/>
      <c r="P139" s="42"/>
      <c r="Q139" s="58"/>
      <c r="R139" s="58"/>
      <c r="S139" s="42"/>
      <c r="T139" s="58"/>
      <c r="U139" s="58"/>
      <c r="V139" s="58"/>
      <c r="W139" s="44"/>
      <c r="X139" s="58"/>
      <c r="Y139" s="299"/>
      <c r="Z139" s="54"/>
      <c r="AA139" s="41"/>
    </row>
    <row r="140" spans="2:27" hidden="1" x14ac:dyDescent="0.3">
      <c r="B140" s="8"/>
      <c r="C140" s="55"/>
      <c r="D140" s="57"/>
      <c r="E140" s="57"/>
      <c r="F140" s="57"/>
      <c r="G140" s="42"/>
      <c r="H140" s="42"/>
      <c r="I140" s="42"/>
      <c r="J140" s="42"/>
      <c r="K140" s="42"/>
      <c r="L140" s="42"/>
      <c r="M140" s="44"/>
      <c r="N140" s="44"/>
      <c r="O140" s="44"/>
      <c r="P140" s="42"/>
      <c r="Q140" s="58"/>
      <c r="R140" s="58"/>
      <c r="S140" s="42"/>
      <c r="T140" s="58"/>
      <c r="U140" s="58"/>
      <c r="V140" s="58"/>
      <c r="W140" s="44"/>
      <c r="X140" s="58"/>
      <c r="Y140" s="299"/>
      <c r="Z140" s="54"/>
      <c r="AA140" s="41"/>
    </row>
    <row r="141" spans="2:27" hidden="1" x14ac:dyDescent="0.3">
      <c r="B141" s="8"/>
      <c r="C141" s="55"/>
      <c r="D141" s="56"/>
      <c r="E141" s="57"/>
      <c r="F141" s="57"/>
      <c r="G141" s="42"/>
      <c r="H141" s="42"/>
      <c r="I141" s="42"/>
      <c r="J141" s="42"/>
      <c r="K141" s="42"/>
      <c r="L141" s="42"/>
      <c r="M141" s="44"/>
      <c r="N141" s="44"/>
      <c r="O141" s="44"/>
      <c r="P141" s="42"/>
      <c r="Q141" s="58"/>
      <c r="R141" s="58"/>
      <c r="S141" s="42"/>
      <c r="T141" s="58"/>
      <c r="U141" s="58"/>
      <c r="V141" s="58"/>
      <c r="W141" s="44"/>
      <c r="X141" s="58"/>
      <c r="Y141" s="299"/>
      <c r="Z141" s="54"/>
      <c r="AA141" s="41"/>
    </row>
    <row r="142" spans="2:27" hidden="1" x14ac:dyDescent="0.3">
      <c r="B142" s="8"/>
      <c r="C142" s="55"/>
      <c r="D142" s="56"/>
      <c r="E142" s="57"/>
      <c r="F142" s="57"/>
      <c r="G142" s="42"/>
      <c r="H142" s="42"/>
      <c r="I142" s="42"/>
      <c r="J142" s="42"/>
      <c r="K142" s="42"/>
      <c r="L142" s="42"/>
      <c r="M142" s="44"/>
      <c r="N142" s="44"/>
      <c r="O142" s="44"/>
      <c r="P142" s="42"/>
      <c r="Q142" s="58"/>
      <c r="R142" s="58"/>
      <c r="S142" s="42"/>
      <c r="T142" s="58"/>
      <c r="U142" s="58"/>
      <c r="V142" s="58"/>
      <c r="W142" s="44"/>
      <c r="X142" s="58"/>
      <c r="Y142" s="299"/>
      <c r="Z142" s="54"/>
      <c r="AA142" s="41"/>
    </row>
    <row r="143" spans="2:27" hidden="1" x14ac:dyDescent="0.3">
      <c r="B143" s="8"/>
      <c r="C143" s="55"/>
      <c r="D143" s="56"/>
      <c r="E143" s="57"/>
      <c r="F143" s="57"/>
      <c r="G143" s="42"/>
      <c r="H143" s="42"/>
      <c r="I143" s="42"/>
      <c r="J143" s="42"/>
      <c r="K143" s="42"/>
      <c r="L143" s="42"/>
      <c r="M143" s="44"/>
      <c r="N143" s="44"/>
      <c r="O143" s="44"/>
      <c r="P143" s="42"/>
      <c r="Q143" s="58"/>
      <c r="R143" s="58"/>
      <c r="S143" s="42"/>
      <c r="T143" s="58"/>
      <c r="U143" s="58"/>
      <c r="V143" s="58"/>
      <c r="W143" s="44"/>
      <c r="X143" s="58"/>
      <c r="Y143" s="299"/>
      <c r="Z143" s="54"/>
      <c r="AA143" s="41"/>
    </row>
    <row r="144" spans="2:27" hidden="1" x14ac:dyDescent="0.3">
      <c r="B144" s="8"/>
      <c r="C144" s="55"/>
      <c r="D144" s="56"/>
      <c r="E144" s="57"/>
      <c r="F144" s="57"/>
      <c r="G144" s="42"/>
      <c r="H144" s="42"/>
      <c r="I144" s="42"/>
      <c r="J144" s="42"/>
      <c r="K144" s="42"/>
      <c r="L144" s="42"/>
      <c r="M144" s="44"/>
      <c r="N144" s="44"/>
      <c r="O144" s="44"/>
      <c r="P144" s="42"/>
      <c r="Q144" s="58"/>
      <c r="R144" s="58"/>
      <c r="S144" s="42"/>
      <c r="T144" s="58"/>
      <c r="U144" s="58"/>
      <c r="V144" s="58"/>
      <c r="W144" s="44"/>
      <c r="X144" s="58"/>
      <c r="Y144" s="299"/>
      <c r="Z144" s="54"/>
      <c r="AA144" s="41"/>
    </row>
    <row r="145" spans="2:27" hidden="1" x14ac:dyDescent="0.3">
      <c r="B145" s="8"/>
      <c r="C145" s="55"/>
      <c r="D145" s="56"/>
      <c r="E145" s="57"/>
      <c r="F145" s="57"/>
      <c r="G145" s="42"/>
      <c r="H145" s="42"/>
      <c r="I145" s="42"/>
      <c r="J145" s="42"/>
      <c r="K145" s="42"/>
      <c r="L145" s="42"/>
      <c r="M145" s="44"/>
      <c r="N145" s="44"/>
      <c r="O145" s="44"/>
      <c r="P145" s="42"/>
      <c r="Q145" s="58"/>
      <c r="R145" s="58"/>
      <c r="S145" s="42"/>
      <c r="T145" s="58"/>
      <c r="U145" s="58"/>
      <c r="V145" s="58"/>
      <c r="W145" s="44"/>
      <c r="X145" s="58"/>
      <c r="Y145" s="299"/>
      <c r="Z145" s="54"/>
      <c r="AA145" s="41"/>
    </row>
    <row r="146" spans="2:27" hidden="1" x14ac:dyDescent="0.3">
      <c r="B146" s="8"/>
      <c r="C146" s="55"/>
      <c r="D146" s="56"/>
      <c r="E146" s="57"/>
      <c r="F146" s="57"/>
      <c r="G146" s="42"/>
      <c r="H146" s="42"/>
      <c r="I146" s="42"/>
      <c r="J146" s="42"/>
      <c r="K146" s="42"/>
      <c r="L146" s="42"/>
      <c r="M146" s="44"/>
      <c r="N146" s="44"/>
      <c r="O146" s="44"/>
      <c r="P146" s="42"/>
      <c r="Q146" s="58"/>
      <c r="R146" s="58"/>
      <c r="S146" s="42"/>
      <c r="T146" s="58"/>
      <c r="U146" s="58"/>
      <c r="V146" s="58"/>
      <c r="W146" s="44"/>
      <c r="X146" s="58"/>
      <c r="Y146" s="299"/>
      <c r="Z146" s="54"/>
      <c r="AA146" s="41"/>
    </row>
    <row r="147" spans="2:27" hidden="1" x14ac:dyDescent="0.3">
      <c r="B147" s="8"/>
      <c r="C147" s="55"/>
      <c r="D147" s="56"/>
      <c r="E147" s="57"/>
      <c r="F147" s="57"/>
      <c r="G147" s="42"/>
      <c r="H147" s="42"/>
      <c r="I147" s="42"/>
      <c r="J147" s="42"/>
      <c r="K147" s="42"/>
      <c r="L147" s="42"/>
      <c r="M147" s="44"/>
      <c r="N147" s="44"/>
      <c r="O147" s="44"/>
      <c r="P147" s="42"/>
      <c r="Q147" s="58"/>
      <c r="R147" s="58"/>
      <c r="S147" s="42"/>
      <c r="T147" s="58"/>
      <c r="U147" s="58"/>
      <c r="V147" s="58"/>
      <c r="W147" s="44"/>
      <c r="X147" s="58"/>
      <c r="Y147" s="299"/>
      <c r="Z147" s="54"/>
      <c r="AA147" s="41"/>
    </row>
    <row r="148" spans="2:27" hidden="1" x14ac:dyDescent="0.3">
      <c r="B148" s="8"/>
      <c r="C148" s="55"/>
      <c r="D148" s="56"/>
      <c r="E148" s="57"/>
      <c r="F148" s="57"/>
      <c r="G148" s="42"/>
      <c r="H148" s="42"/>
      <c r="I148" s="42"/>
      <c r="J148" s="42"/>
      <c r="K148" s="42"/>
      <c r="L148" s="42"/>
      <c r="M148" s="44"/>
      <c r="N148" s="44"/>
      <c r="O148" s="44"/>
      <c r="P148" s="42"/>
      <c r="Q148" s="58"/>
      <c r="R148" s="58"/>
      <c r="S148" s="42"/>
      <c r="T148" s="58"/>
      <c r="U148" s="58"/>
      <c r="V148" s="58"/>
      <c r="W148" s="44"/>
      <c r="X148" s="58"/>
      <c r="Y148" s="299"/>
      <c r="Z148" s="54"/>
      <c r="AA148" s="41"/>
    </row>
    <row r="149" spans="2:27" hidden="1" x14ac:dyDescent="0.3">
      <c r="B149" s="8"/>
      <c r="C149" s="58"/>
      <c r="D149" s="56"/>
      <c r="E149" s="57"/>
      <c r="F149" s="57"/>
      <c r="G149" s="42"/>
      <c r="H149" s="42"/>
      <c r="I149" s="42"/>
      <c r="J149" s="42"/>
      <c r="K149" s="42"/>
      <c r="L149" s="42"/>
      <c r="M149" s="44"/>
      <c r="N149" s="44"/>
      <c r="O149" s="44"/>
      <c r="P149" s="42"/>
      <c r="Q149" s="58"/>
      <c r="R149" s="58"/>
      <c r="S149" s="42"/>
      <c r="T149" s="58"/>
      <c r="U149" s="58"/>
      <c r="V149" s="58"/>
      <c r="W149" s="44"/>
      <c r="X149" s="58"/>
      <c r="Y149" s="299"/>
      <c r="Z149" s="54"/>
      <c r="AA149" s="41"/>
    </row>
    <row r="150" spans="2:27" hidden="1" x14ac:dyDescent="0.3">
      <c r="B150" s="8"/>
      <c r="C150" s="55"/>
      <c r="D150" s="56"/>
      <c r="E150" s="57"/>
      <c r="F150" s="57"/>
      <c r="G150" s="42"/>
      <c r="H150" s="42"/>
      <c r="I150" s="42"/>
      <c r="J150" s="42"/>
      <c r="K150" s="42"/>
      <c r="L150" s="42"/>
      <c r="M150" s="44"/>
      <c r="N150" s="44"/>
      <c r="O150" s="44"/>
      <c r="P150" s="42"/>
      <c r="Q150" s="58"/>
      <c r="R150" s="58"/>
      <c r="S150" s="42"/>
      <c r="T150" s="58"/>
      <c r="U150" s="58"/>
      <c r="V150" s="58"/>
      <c r="W150" s="44"/>
      <c r="X150" s="58"/>
      <c r="Y150" s="299"/>
      <c r="Z150" s="54"/>
      <c r="AA150" s="41"/>
    </row>
    <row r="151" spans="2:27" hidden="1" x14ac:dyDescent="0.3">
      <c r="B151" s="8"/>
      <c r="C151" s="55"/>
      <c r="D151" s="56"/>
      <c r="E151" s="57"/>
      <c r="F151" s="57"/>
      <c r="G151" s="42"/>
      <c r="H151" s="42"/>
      <c r="I151" s="42"/>
      <c r="J151" s="42"/>
      <c r="K151" s="42"/>
      <c r="L151" s="42"/>
      <c r="M151" s="44"/>
      <c r="N151" s="44"/>
      <c r="O151" s="44"/>
      <c r="P151" s="42"/>
      <c r="Q151" s="58"/>
      <c r="R151" s="58"/>
      <c r="S151" s="42"/>
      <c r="T151" s="58"/>
      <c r="U151" s="58"/>
      <c r="V151" s="58"/>
      <c r="W151" s="44"/>
      <c r="X151" s="58"/>
      <c r="Y151" s="299"/>
      <c r="Z151" s="54"/>
      <c r="AA151" s="41"/>
    </row>
    <row r="152" spans="2:27" hidden="1" x14ac:dyDescent="0.3">
      <c r="B152" s="8"/>
      <c r="C152" s="55"/>
      <c r="D152" s="56"/>
      <c r="E152" s="57"/>
      <c r="F152" s="57"/>
      <c r="G152" s="42"/>
      <c r="H152" s="42"/>
      <c r="I152" s="42"/>
      <c r="J152" s="42"/>
      <c r="K152" s="42"/>
      <c r="L152" s="42"/>
      <c r="M152" s="44"/>
      <c r="N152" s="44"/>
      <c r="O152" s="44"/>
      <c r="P152" s="42"/>
      <c r="Q152" s="58"/>
      <c r="R152" s="58"/>
      <c r="S152" s="42"/>
      <c r="T152" s="58"/>
      <c r="U152" s="58"/>
      <c r="V152" s="58"/>
      <c r="W152" s="44"/>
      <c r="X152" s="58"/>
      <c r="Y152" s="299"/>
      <c r="Z152" s="54"/>
      <c r="AA152" s="41"/>
    </row>
    <row r="153" spans="2:27" hidden="1" x14ac:dyDescent="0.3">
      <c r="B153" s="8"/>
      <c r="C153" s="55"/>
      <c r="D153" s="56"/>
      <c r="E153" s="57"/>
      <c r="F153" s="57"/>
      <c r="G153" s="42"/>
      <c r="H153" s="42"/>
      <c r="I153" s="42"/>
      <c r="J153" s="42"/>
      <c r="K153" s="42"/>
      <c r="L153" s="42"/>
      <c r="M153" s="44"/>
      <c r="N153" s="44"/>
      <c r="O153" s="44"/>
      <c r="P153" s="42"/>
      <c r="Q153" s="58"/>
      <c r="R153" s="58"/>
      <c r="S153" s="42"/>
      <c r="T153" s="58"/>
      <c r="U153" s="58"/>
      <c r="V153" s="58"/>
      <c r="W153" s="44"/>
      <c r="X153" s="58"/>
      <c r="Y153" s="299"/>
      <c r="Z153" s="54"/>
      <c r="AA153" s="41"/>
    </row>
    <row r="154" spans="2:27" hidden="1" x14ac:dyDescent="0.3">
      <c r="B154" s="8"/>
      <c r="C154" s="55"/>
      <c r="D154" s="56"/>
      <c r="E154" s="57"/>
      <c r="F154" s="57"/>
      <c r="G154" s="42"/>
      <c r="H154" s="42"/>
      <c r="I154" s="42"/>
      <c r="J154" s="42"/>
      <c r="K154" s="42"/>
      <c r="L154" s="42"/>
      <c r="M154" s="44"/>
      <c r="N154" s="44"/>
      <c r="O154" s="44"/>
      <c r="P154" s="42"/>
      <c r="Q154" s="58"/>
      <c r="R154" s="58"/>
      <c r="S154" s="42"/>
      <c r="T154" s="58"/>
      <c r="U154" s="58"/>
      <c r="V154" s="58"/>
      <c r="W154" s="44"/>
      <c r="X154" s="58"/>
      <c r="Y154" s="299"/>
      <c r="Z154" s="54"/>
      <c r="AA154" s="41"/>
    </row>
    <row r="155" spans="2:27" hidden="1" x14ac:dyDescent="0.3">
      <c r="B155" s="8"/>
      <c r="C155" s="55"/>
      <c r="D155" s="56"/>
      <c r="E155" s="57"/>
      <c r="F155" s="57"/>
      <c r="G155" s="42"/>
      <c r="H155" s="42"/>
      <c r="I155" s="42"/>
      <c r="J155" s="42"/>
      <c r="K155" s="42"/>
      <c r="L155" s="42"/>
      <c r="M155" s="44"/>
      <c r="N155" s="44"/>
      <c r="O155" s="44"/>
      <c r="P155" s="42"/>
      <c r="Q155" s="58"/>
      <c r="R155" s="58"/>
      <c r="S155" s="42"/>
      <c r="T155" s="58"/>
      <c r="U155" s="58"/>
      <c r="V155" s="58"/>
      <c r="W155" s="44"/>
      <c r="X155" s="58"/>
      <c r="Y155" s="299"/>
      <c r="Z155" s="54"/>
      <c r="AA155" s="41"/>
    </row>
    <row r="156" spans="2:27" hidden="1" x14ac:dyDescent="0.3">
      <c r="B156" s="8"/>
      <c r="C156" s="55"/>
      <c r="D156" s="56"/>
      <c r="E156" s="57"/>
      <c r="F156" s="57"/>
      <c r="G156" s="42"/>
      <c r="H156" s="42"/>
      <c r="I156" s="42"/>
      <c r="J156" s="42"/>
      <c r="K156" s="42"/>
      <c r="L156" s="42"/>
      <c r="M156" s="44"/>
      <c r="N156" s="44"/>
      <c r="O156" s="44"/>
      <c r="P156" s="42"/>
      <c r="Q156" s="58"/>
      <c r="R156" s="58"/>
      <c r="S156" s="42"/>
      <c r="T156" s="58"/>
      <c r="U156" s="58"/>
      <c r="V156" s="58"/>
      <c r="W156" s="44"/>
      <c r="X156" s="58"/>
      <c r="Y156" s="299"/>
      <c r="Z156" s="54"/>
      <c r="AA156" s="41"/>
    </row>
    <row r="157" spans="2:27" hidden="1" x14ac:dyDescent="0.3">
      <c r="B157" s="8"/>
      <c r="C157" s="55"/>
      <c r="D157" s="56"/>
      <c r="E157" s="57"/>
      <c r="F157" s="57"/>
      <c r="G157" s="42"/>
      <c r="H157" s="42"/>
      <c r="I157" s="42"/>
      <c r="J157" s="42"/>
      <c r="K157" s="42"/>
      <c r="L157" s="42"/>
      <c r="M157" s="44"/>
      <c r="N157" s="44"/>
      <c r="O157" s="44"/>
      <c r="P157" s="42"/>
      <c r="Q157" s="58"/>
      <c r="R157" s="58"/>
      <c r="S157" s="42"/>
      <c r="T157" s="58"/>
      <c r="U157" s="58"/>
      <c r="V157" s="58"/>
      <c r="W157" s="44"/>
      <c r="X157" s="58"/>
      <c r="Y157" s="299"/>
      <c r="Z157" s="54"/>
      <c r="AA157" s="41"/>
    </row>
    <row r="158" spans="2:27" hidden="1" x14ac:dyDescent="0.3">
      <c r="B158" s="8"/>
      <c r="C158" s="55"/>
      <c r="D158" s="56"/>
      <c r="E158" s="57"/>
      <c r="F158" s="57"/>
      <c r="G158" s="42"/>
      <c r="H158" s="42"/>
      <c r="I158" s="42"/>
      <c r="J158" s="42"/>
      <c r="K158" s="42"/>
      <c r="L158" s="42"/>
      <c r="M158" s="44"/>
      <c r="N158" s="44"/>
      <c r="O158" s="44"/>
      <c r="P158" s="42"/>
      <c r="Q158" s="58"/>
      <c r="R158" s="58"/>
      <c r="S158" s="42"/>
      <c r="T158" s="58"/>
      <c r="U158" s="58"/>
      <c r="V158" s="58"/>
      <c r="W158" s="44"/>
      <c r="X158" s="58"/>
      <c r="Y158" s="299"/>
      <c r="Z158" s="54"/>
      <c r="AA158" s="41"/>
    </row>
    <row r="159" spans="2:27" hidden="1" x14ac:dyDescent="0.3">
      <c r="B159" s="8"/>
      <c r="C159" s="55"/>
      <c r="D159" s="56"/>
      <c r="E159" s="57"/>
      <c r="F159" s="57"/>
      <c r="G159" s="42"/>
      <c r="H159" s="42"/>
      <c r="I159" s="42"/>
      <c r="J159" s="42"/>
      <c r="K159" s="42"/>
      <c r="L159" s="42"/>
      <c r="M159" s="44"/>
      <c r="N159" s="44"/>
      <c r="O159" s="44"/>
      <c r="P159" s="42"/>
      <c r="Q159" s="58"/>
      <c r="R159" s="58"/>
      <c r="S159" s="42"/>
      <c r="T159" s="58"/>
      <c r="U159" s="58"/>
      <c r="V159" s="58"/>
      <c r="W159" s="44"/>
      <c r="X159" s="58"/>
      <c r="Y159" s="299"/>
      <c r="Z159" s="54"/>
      <c r="AA159" s="41"/>
    </row>
    <row r="160" spans="2:27" hidden="1" x14ac:dyDescent="0.3">
      <c r="B160" s="8"/>
      <c r="C160" s="58"/>
      <c r="D160" s="56"/>
      <c r="E160" s="57"/>
      <c r="F160" s="57"/>
      <c r="G160" s="42"/>
      <c r="H160" s="42"/>
      <c r="I160" s="42"/>
      <c r="J160" s="42"/>
      <c r="K160" s="42"/>
      <c r="L160" s="42"/>
      <c r="M160" s="44"/>
      <c r="N160" s="44"/>
      <c r="O160" s="44"/>
      <c r="P160" s="42"/>
      <c r="Q160" s="58"/>
      <c r="R160" s="58"/>
      <c r="S160" s="42"/>
      <c r="T160" s="58"/>
      <c r="U160" s="58"/>
      <c r="V160" s="58"/>
      <c r="W160" s="44"/>
      <c r="X160" s="58"/>
      <c r="Y160" s="299"/>
      <c r="Z160" s="54"/>
      <c r="AA160" s="41"/>
    </row>
    <row r="161" spans="2:27" hidden="1" x14ac:dyDescent="0.3">
      <c r="B161" s="8"/>
      <c r="C161" s="55"/>
      <c r="D161" s="56"/>
      <c r="E161" s="57"/>
      <c r="F161" s="57"/>
      <c r="G161" s="42"/>
      <c r="H161" s="42"/>
      <c r="I161" s="42"/>
      <c r="J161" s="42"/>
      <c r="K161" s="42"/>
      <c r="L161" s="42"/>
      <c r="M161" s="44"/>
      <c r="N161" s="44"/>
      <c r="O161" s="44"/>
      <c r="P161" s="42"/>
      <c r="Q161" s="58"/>
      <c r="R161" s="58"/>
      <c r="S161" s="42"/>
      <c r="T161" s="58"/>
      <c r="U161" s="58"/>
      <c r="V161" s="58"/>
      <c r="W161" s="44"/>
      <c r="X161" s="58"/>
      <c r="Y161" s="299"/>
      <c r="Z161" s="54"/>
      <c r="AA161" s="41"/>
    </row>
    <row r="162" spans="2:27" hidden="1" x14ac:dyDescent="0.3">
      <c r="B162" s="8"/>
      <c r="C162" s="55"/>
      <c r="D162" s="56"/>
      <c r="E162" s="57"/>
      <c r="F162" s="57"/>
      <c r="G162" s="42"/>
      <c r="H162" s="42"/>
      <c r="I162" s="42"/>
      <c r="J162" s="42"/>
      <c r="K162" s="42"/>
      <c r="L162" s="42"/>
      <c r="M162" s="44"/>
      <c r="N162" s="44"/>
      <c r="O162" s="44"/>
      <c r="P162" s="42"/>
      <c r="Q162" s="58"/>
      <c r="R162" s="58"/>
      <c r="S162" s="42"/>
      <c r="T162" s="58"/>
      <c r="U162" s="58"/>
      <c r="V162" s="58"/>
      <c r="W162" s="44"/>
      <c r="X162" s="58"/>
      <c r="Y162" s="299"/>
      <c r="Z162" s="54"/>
      <c r="AA162" s="41"/>
    </row>
    <row r="163" spans="2:27" hidden="1" x14ac:dyDescent="0.3">
      <c r="B163" s="8"/>
      <c r="C163" s="55"/>
      <c r="D163" s="57"/>
      <c r="E163" s="57"/>
      <c r="F163" s="57"/>
      <c r="G163" s="42"/>
      <c r="H163" s="42"/>
      <c r="I163" s="42"/>
      <c r="J163" s="42"/>
      <c r="K163" s="42"/>
      <c r="L163" s="42"/>
      <c r="M163" s="44"/>
      <c r="N163" s="44"/>
      <c r="O163" s="44"/>
      <c r="P163" s="42"/>
      <c r="Q163" s="58"/>
      <c r="R163" s="58"/>
      <c r="S163" s="42"/>
      <c r="T163" s="58"/>
      <c r="U163" s="58"/>
      <c r="V163" s="58"/>
      <c r="W163" s="44"/>
      <c r="X163" s="58"/>
      <c r="Y163" s="299"/>
      <c r="Z163" s="54"/>
      <c r="AA163" s="41"/>
    </row>
    <row r="164" spans="2:27" hidden="1" x14ac:dyDescent="0.3">
      <c r="B164" s="8"/>
      <c r="C164" s="55"/>
      <c r="D164" s="56"/>
      <c r="E164" s="57"/>
      <c r="F164" s="57"/>
      <c r="G164" s="42"/>
      <c r="H164" s="42"/>
      <c r="I164" s="42"/>
      <c r="J164" s="42"/>
      <c r="K164" s="42"/>
      <c r="L164" s="42"/>
      <c r="M164" s="44"/>
      <c r="N164" s="44"/>
      <c r="O164" s="44"/>
      <c r="P164" s="42"/>
      <c r="Q164" s="58"/>
      <c r="R164" s="58"/>
      <c r="S164" s="42"/>
      <c r="T164" s="58"/>
      <c r="U164" s="58"/>
      <c r="V164" s="58"/>
      <c r="W164" s="44"/>
      <c r="X164" s="58"/>
      <c r="Y164" s="299"/>
      <c r="Z164" s="54"/>
      <c r="AA164" s="41"/>
    </row>
    <row r="165" spans="2:27" hidden="1" x14ac:dyDescent="0.3">
      <c r="B165" s="8"/>
      <c r="C165" s="55"/>
      <c r="D165" s="56"/>
      <c r="E165" s="57"/>
      <c r="F165" s="57"/>
      <c r="G165" s="42"/>
      <c r="H165" s="42"/>
      <c r="I165" s="42"/>
      <c r="J165" s="42"/>
      <c r="K165" s="42"/>
      <c r="L165" s="42"/>
      <c r="M165" s="44"/>
      <c r="N165" s="44"/>
      <c r="O165" s="44"/>
      <c r="P165" s="42"/>
      <c r="Q165" s="58"/>
      <c r="R165" s="58"/>
      <c r="S165" s="42"/>
      <c r="T165" s="58"/>
      <c r="U165" s="58"/>
      <c r="V165" s="58"/>
      <c r="W165" s="44"/>
      <c r="X165" s="58"/>
      <c r="Y165" s="299"/>
      <c r="Z165" s="54"/>
      <c r="AA165" s="41"/>
    </row>
    <row r="166" spans="2:27" hidden="1" x14ac:dyDescent="0.3">
      <c r="B166" s="8"/>
      <c r="C166" s="55"/>
      <c r="D166" s="56"/>
      <c r="E166" s="57"/>
      <c r="F166" s="57"/>
      <c r="G166" s="42"/>
      <c r="H166" s="42"/>
      <c r="I166" s="42"/>
      <c r="J166" s="42"/>
      <c r="K166" s="42"/>
      <c r="L166" s="42"/>
      <c r="M166" s="44"/>
      <c r="N166" s="44"/>
      <c r="O166" s="44"/>
      <c r="P166" s="42"/>
      <c r="Q166" s="58"/>
      <c r="R166" s="58"/>
      <c r="S166" s="42"/>
      <c r="T166" s="58"/>
      <c r="U166" s="58"/>
      <c r="V166" s="58"/>
      <c r="W166" s="44"/>
      <c r="X166" s="58"/>
      <c r="Y166" s="299"/>
      <c r="Z166" s="54"/>
      <c r="AA166" s="41"/>
    </row>
    <row r="167" spans="2:27" hidden="1" x14ac:dyDescent="0.3">
      <c r="B167" s="8"/>
      <c r="C167" s="55"/>
      <c r="D167" s="56"/>
      <c r="E167" s="57"/>
      <c r="F167" s="57"/>
      <c r="G167" s="42"/>
      <c r="H167" s="42"/>
      <c r="I167" s="42"/>
      <c r="J167" s="42"/>
      <c r="K167" s="42"/>
      <c r="L167" s="42"/>
      <c r="M167" s="44"/>
      <c r="N167" s="44"/>
      <c r="O167" s="44"/>
      <c r="P167" s="42"/>
      <c r="Q167" s="58"/>
      <c r="R167" s="58"/>
      <c r="S167" s="42"/>
      <c r="T167" s="58"/>
      <c r="U167" s="58"/>
      <c r="V167" s="58"/>
      <c r="W167" s="44"/>
      <c r="X167" s="58"/>
      <c r="Y167" s="299"/>
      <c r="Z167" s="54"/>
      <c r="AA167" s="41"/>
    </row>
    <row r="168" spans="2:27" hidden="1" x14ac:dyDescent="0.3">
      <c r="B168" s="8"/>
      <c r="C168" s="55"/>
      <c r="D168" s="56"/>
      <c r="E168" s="57"/>
      <c r="F168" s="57"/>
      <c r="G168" s="42"/>
      <c r="H168" s="42"/>
      <c r="I168" s="42"/>
      <c r="J168" s="42"/>
      <c r="K168" s="42"/>
      <c r="L168" s="42"/>
      <c r="M168" s="44"/>
      <c r="N168" s="44"/>
      <c r="O168" s="44"/>
      <c r="P168" s="42"/>
      <c r="Q168" s="58"/>
      <c r="R168" s="58"/>
      <c r="S168" s="42"/>
      <c r="T168" s="58"/>
      <c r="U168" s="58"/>
      <c r="V168" s="58"/>
      <c r="W168" s="44"/>
      <c r="X168" s="58"/>
      <c r="Y168" s="299"/>
      <c r="Z168" s="54"/>
      <c r="AA168" s="41"/>
    </row>
    <row r="169" spans="2:27" hidden="1" x14ac:dyDescent="0.3">
      <c r="B169" s="8"/>
      <c r="C169" s="55"/>
      <c r="D169" s="56"/>
      <c r="E169" s="57"/>
      <c r="F169" s="57"/>
      <c r="G169" s="42"/>
      <c r="H169" s="42"/>
      <c r="I169" s="42"/>
      <c r="J169" s="42"/>
      <c r="K169" s="42"/>
      <c r="L169" s="42"/>
      <c r="M169" s="44"/>
      <c r="N169" s="44"/>
      <c r="O169" s="44"/>
      <c r="P169" s="42"/>
      <c r="Q169" s="58"/>
      <c r="R169" s="58"/>
      <c r="S169" s="42"/>
      <c r="T169" s="58"/>
      <c r="U169" s="58"/>
      <c r="V169" s="58"/>
      <c r="W169" s="44"/>
      <c r="X169" s="58"/>
      <c r="Y169" s="299"/>
      <c r="Z169" s="54"/>
      <c r="AA169" s="41"/>
    </row>
    <row r="170" spans="2:27" hidden="1" x14ac:dyDescent="0.3">
      <c r="B170" s="8"/>
      <c r="C170" s="55"/>
      <c r="D170" s="56"/>
      <c r="E170" s="57"/>
      <c r="F170" s="57"/>
      <c r="G170" s="42"/>
      <c r="H170" s="42"/>
      <c r="I170" s="42"/>
      <c r="J170" s="42"/>
      <c r="K170" s="42"/>
      <c r="L170" s="42"/>
      <c r="M170" s="44"/>
      <c r="N170" s="44"/>
      <c r="O170" s="44"/>
      <c r="P170" s="42"/>
      <c r="Q170" s="58"/>
      <c r="R170" s="58"/>
      <c r="S170" s="42"/>
      <c r="T170" s="58"/>
      <c r="U170" s="58"/>
      <c r="V170" s="58"/>
      <c r="W170" s="44"/>
      <c r="X170" s="58"/>
      <c r="Y170" s="299"/>
      <c r="Z170" s="54"/>
      <c r="AA170" s="41"/>
    </row>
    <row r="171" spans="2:27" hidden="1" x14ac:dyDescent="0.3">
      <c r="B171" s="8"/>
      <c r="C171" s="55"/>
      <c r="D171" s="56"/>
      <c r="E171" s="57"/>
      <c r="F171" s="57"/>
      <c r="G171" s="42"/>
      <c r="H171" s="42"/>
      <c r="I171" s="42"/>
      <c r="J171" s="42"/>
      <c r="K171" s="42"/>
      <c r="L171" s="42"/>
      <c r="M171" s="44"/>
      <c r="N171" s="44"/>
      <c r="O171" s="44"/>
      <c r="P171" s="42"/>
      <c r="Q171" s="58"/>
      <c r="R171" s="58"/>
      <c r="S171" s="42"/>
      <c r="T171" s="58"/>
      <c r="U171" s="58"/>
      <c r="V171" s="58"/>
      <c r="W171" s="44"/>
      <c r="X171" s="58"/>
      <c r="Y171" s="299"/>
      <c r="Z171" s="54"/>
      <c r="AA171" s="41"/>
    </row>
    <row r="172" spans="2:27" hidden="1" x14ac:dyDescent="0.3">
      <c r="B172" s="8"/>
      <c r="C172" s="58"/>
      <c r="D172" s="56"/>
      <c r="E172" s="57"/>
      <c r="F172" s="57"/>
      <c r="G172" s="42"/>
      <c r="H172" s="42"/>
      <c r="I172" s="42"/>
      <c r="J172" s="42"/>
      <c r="K172" s="42"/>
      <c r="L172" s="42"/>
      <c r="M172" s="44"/>
      <c r="N172" s="44"/>
      <c r="O172" s="44"/>
      <c r="P172" s="42"/>
      <c r="Q172" s="58"/>
      <c r="R172" s="58"/>
      <c r="S172" s="42"/>
      <c r="T172" s="58"/>
      <c r="U172" s="58"/>
      <c r="V172" s="58"/>
      <c r="W172" s="44"/>
      <c r="X172" s="58"/>
      <c r="Y172" s="299"/>
      <c r="Z172" s="54"/>
      <c r="AA172" s="41"/>
    </row>
    <row r="173" spans="2:27" hidden="1" x14ac:dyDescent="0.3">
      <c r="B173" s="8"/>
      <c r="C173" s="55"/>
      <c r="D173" s="56"/>
      <c r="E173" s="57"/>
      <c r="F173" s="57"/>
      <c r="G173" s="42"/>
      <c r="H173" s="42"/>
      <c r="I173" s="42"/>
      <c r="J173" s="42"/>
      <c r="K173" s="42"/>
      <c r="L173" s="42"/>
      <c r="M173" s="44"/>
      <c r="N173" s="44"/>
      <c r="O173" s="44"/>
      <c r="P173" s="42"/>
      <c r="Q173" s="58"/>
      <c r="R173" s="58"/>
      <c r="S173" s="42"/>
      <c r="T173" s="58"/>
      <c r="U173" s="58"/>
      <c r="V173" s="58"/>
      <c r="W173" s="44"/>
      <c r="X173" s="58"/>
      <c r="Y173" s="299"/>
      <c r="Z173" s="54"/>
      <c r="AA173" s="41"/>
    </row>
    <row r="174" spans="2:27" hidden="1" x14ac:dyDescent="0.3">
      <c r="Y174" s="41"/>
    </row>
  </sheetData>
  <sheetProtection algorithmName="SHA-512" hashValue="rNpnMp61bnstCPeKdUSgBP1MKv3ySzUYHHqgIMZ1X0IQHH2VbNxc7DY5q2cP0UiIbuquRtnNjURe4DoZlqYJdw==" saltValue="XOqKQCeLl/zHApKcGBJtHw==" spinCount="100000" sheet="1" insertRows="0"/>
  <mergeCells count="12">
    <mergeCell ref="F2:G2"/>
    <mergeCell ref="D3:E3"/>
    <mergeCell ref="F3:G3"/>
    <mergeCell ref="D4:E4"/>
    <mergeCell ref="F4:G4"/>
    <mergeCell ref="D2:E2"/>
    <mergeCell ref="B6:Y6"/>
    <mergeCell ref="B9:B10"/>
    <mergeCell ref="C9:C10"/>
    <mergeCell ref="D9:D10"/>
    <mergeCell ref="E9:E10"/>
    <mergeCell ref="G9:I9"/>
  </mergeCells>
  <conditionalFormatting sqref="D3:E4">
    <cfRule type="containsText" dxfId="36" priority="1" operator="containsText" text="Error">
      <formula>NOT(ISERROR(SEARCH("Error",D3)))</formula>
    </cfRule>
  </conditionalFormatting>
  <conditionalFormatting sqref="Q15:Q173">
    <cfRule type="cellIs" dxfId="35" priority="9" operator="between">
      <formula>0</formula>
      <formula>0.5</formula>
    </cfRule>
  </conditionalFormatting>
  <conditionalFormatting sqref="Q15:R173">
    <cfRule type="containsBlanks" priority="6" stopIfTrue="1">
      <formula>LEN(TRIM(Q15))=0</formula>
    </cfRule>
  </conditionalFormatting>
  <conditionalFormatting sqref="R15:R173">
    <cfRule type="cellIs" dxfId="34" priority="7" operator="between">
      <formula>0</formula>
      <formula>1</formula>
    </cfRule>
  </conditionalFormatting>
  <conditionalFormatting sqref="T14:T135">
    <cfRule type="cellIs" dxfId="33" priority="5" operator="greaterThan">
      <formula>28</formula>
    </cfRule>
  </conditionalFormatting>
  <dataValidations xWindow="576" yWindow="646" count="17">
    <dataValidation type="whole" operator="greaterThanOrEqual" showInputMessage="1" showErrorMessage="1" errorTitle="Invalid entry" error="Entry must be a whole number and greater than or equal to zero." promptTitle="Number of babies tested" prompt="Enter the number of babies tested for CHT, excluding repeat tests." sqref="B11" xr:uid="{00000000-0002-0000-0700-000001000000}">
      <formula1>0</formula1>
    </dataValidation>
    <dataValidation allowBlank="1" showInputMessage="1" showErrorMessage="1" promptTitle="Case ID" prompt="Previously baby number. Please give reference that can be easily identified in the laboratory if queries are received in the future." sqref="B13:B111" xr:uid="{00000000-0002-0000-0700-000002000000}"/>
    <dataValidation type="custom" operator="greaterThanOrEqual" allowBlank="1" showInputMessage="1" showErrorMessage="1" errorTitle="Invalid entry" error="Possible reasons:_x000a_Entry must be a whole number_x000a_Entry must be greater than or equal to zero._x000a_Entry cannot be larger than number of babies tested." promptTitle="CHT screen positives" prompt="Enter the number of CHT screen positive results" sqref="C11" xr:uid="{00000000-0002-0000-0700-000003000000}">
      <formula1>AND(ISNUMBER(C11),C11&gt;=0,C11&lt;=B11)</formula1>
    </dataValidation>
    <dataValidation type="whole" operator="greaterThanOrEqual" allowBlank="1" showInputMessage="1" showErrorMessage="1" errorTitle="Invalid entry" error="Entry must be a whole number and greater than or equal to zero." promptTitle="CHT Borderline sample Nat. TSH" prompt="Enter total number of CHT borderline results on the first sample using national TSH cut off levels (10-20 mU/L)" sqref="E11:F11" xr:uid="{00000000-0002-0000-0700-000005000000}">
      <formula1>0</formula1>
    </dataValidation>
    <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sqref="E113:E173" xr:uid="{00000000-0002-0000-0700-000008000000}">
      <formula1>Fiscal_Year</formula1>
    </dataValidation>
    <dataValidation allowBlank="1" showInputMessage="1" showErrorMessage="1" promptTitle="Comments" prompt="Please enter any further comments relating to this case._x000a_(Free text)" sqref="X14:X111 Z112:Z173" xr:uid="{00000000-0002-0000-0700-000009000000}"/>
    <dataValidation type="custom" operator="greaterThanOrEqual" showInputMessage="1" showErrorMessage="1" errorTitle="Invalid response" error="Please enter either:_x000a_1) 1st Borderline TSH value._x000a_2) N/A if Not Applicable, or_x000a_3) N/K if Not Known." promptTitle="1st borderline TSH" prompt="Enter the 1st borderline TSH mU/L in WB._x000a_If no borderline result, please enter N/A if Not Applicable, or N/K if Not Known." sqref="Q112:Q173" xr:uid="{00000000-0002-0000-0700-00000E000000}">
      <formula1>OR(ISNUMBER(Q112),Q112="N/A",Q112="N/K")</formula1>
    </dataValidation>
    <dataValidation type="list" showInputMessage="1" errorTitle="Invalid Input" error="Please select Ethnic Code from the drop-down lists" promptTitle="Ethnic Code" prompt="Select Ethnic Code from the Drop Down List" sqref="D14:D173" xr:uid="{00000000-0002-0000-0700-000015000000}">
      <formula1>Ethnic_Code</formula1>
    </dataValidation>
    <dataValidation type="custom" operator="greaterThanOrEqual" allowBlank="1" showInputMessage="1" showErrorMessage="1" errorTitle="Invalid entry" error="Possible reasons:_x000a_Entry must be a whole number_x000a_Entry must be greater than or equal to zero." promptTitle="TSH borderline cut off" prompt="Enter the TSH cut off levels used to determine a borderline screen for CHT (mU/L)?" sqref="D11" xr:uid="{00000000-0002-0000-0700-000004000000}">
      <formula1>AND(ISNUMBER(D11),D11&gt;=0)</formula1>
    </dataValidation>
    <dataValidation type="custom" operator="greaterThanOrEqual" allowBlank="1" showInputMessage="1" showErrorMessage="1" errorTitle="Invalid response" error="Please enter age in days._x000a_Age in days must be &gt;= age at routine blood spot test." promptTitle="Age @ 2nd test if Borderline TSH" prompt="Enter the age in days at 2nd blood spot test when preceded by a borderline TSH._x000a_If no borderline result, please leave blank." sqref="P112:P173" xr:uid="{00000000-0002-0000-0700-00000D000000}">
      <formula1>AND(ISNUMBER(P112),P112&gt;J112,P112&gt;0)</formula1>
    </dataValidation>
    <dataValidation operator="greaterThanOrEqual" showInputMessage="1" showErrorMessage="1" errorTitle="Invalid response" error="Please select yes or no from the drop down list." promptTitle="Clinical Dx before screening" prompt="Select Yes or No from the drop down list." sqref="H174" xr:uid="{AA26330A-873E-4A89-8D95-6092A93A011B}"/>
    <dataValidation type="whole" errorStyle="warning" operator="lessThan" allowBlank="1" showErrorMessage="1" errorTitle="Age too large?" error="Age entered was &gt;300 days. Please check and re-enter." promptTitle="Gestational Age" prompt="Enter Gestational Age at birth in DAYS._x000a_Use the calculator above to convert weeks/days into days." sqref="G14:G173" xr:uid="{929C9D96-5DEB-466E-88EF-46CC65ECAF25}">
      <formula1>300</formula1>
    </dataValidation>
    <dataValidation allowBlank="1" showInputMessage="1" showErrorMessage="1" promptTitle="Fiscal year of birth" prompt="Select the fiscal year of birth from the drop down list._x000a_The fiscal year runs from April 1st to 31st March. " sqref="E13" xr:uid="{95CDB6BB-463F-43AF-AD9F-7769478C385A}"/>
    <dataValidation type="custom" operator="greaterThanOrEqual" showErrorMessage="1" errorTitle="Invalid response" error="Please enter either:_x000a_1) 2nd blood spot TSH value._x000a_2) N/A if Not Applicable, or_x000a_3) N/K if Not Known." promptTitle="2nd blood spot TSH" prompt="Enter the 2nd blood spot TSH mU/L in WB_x000a_If no result, please enter N/A if Not Applicable, or N/K if Not Known." sqref="R112:R1048576" xr:uid="{196754D3-FC49-446A-A774-8177F0792F72}">
      <formula1>OR(ISNUMBER(R112),R112="N/A",R112="N/K")</formula1>
    </dataValidation>
    <dataValidation allowBlank="1" showErrorMessage="1" sqref="S14:V202 P14:R111 W174:W202 X112:X202" xr:uid="{547D0A29-0CE7-4975-902A-C920C7BE4A45}"/>
    <dataValidation allowBlank="1" sqref="F3:G4" xr:uid="{F13BFA89-B20B-4514-B8C3-06A440D98687}"/>
    <dataValidation operator="greaterThanOrEqual" allowBlank="1" showInputMessage="1" showErrorMessage="1" sqref="D3:E4" xr:uid="{3400F90B-D381-49C6-9391-67AFADD241EC}"/>
  </dataValidations>
  <pageMargins left="0.98" right="0.98" top="0.98" bottom="0.98" header="0.98" footer="0.98"/>
  <pageSetup paperSize="9" scale="94" orientation="landscape" horizontalDpi="4294967292" verticalDpi="4294967292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576" yWindow="646" count="12">
        <x14:dataValidation type="list" allowBlank="1" showInputMessage="1" errorTitle="Invalid Entry" error="Please use the drop-down list to select a valid answer." promptTitle="Gender" prompt="Select gender from drop down list" xr:uid="{00000000-0002-0000-0700-00000B000000}">
          <x14:formula1>
            <xm:f>Lookup_Values!$F$2:$F$4</xm:f>
          </x14:formula1>
          <xm:sqref>C14:C173</xm:sqref>
        </x14:dataValidation>
        <x14:dataValidation type="list" allowBlank="1" showInputMessage="1" showErrorMessage="1" xr:uid="{00000000-0002-0000-0700-00001B000000}">
          <x14:formula1>
            <xm:f>Lookup_Values!$S$2:$S$5</xm:f>
          </x14:formula1>
          <xm:sqref>Y14:Y173</xm:sqref>
        </x14:dataValidation>
        <x14:dataValidation type="list" allowBlank="1" showInputMessage="1" showErrorMessage="1" xr:uid="{C7A9FEAF-9124-4EC2-8AD5-5D311002E946}">
          <x14:formula1>
            <xm:f>Lookup_Values!$X$2:$X$4</xm:f>
          </x14:formula1>
          <xm:sqref>W203:W1048576 X9 W13 W10:W11</xm:sqref>
        </x14:dataValidation>
        <x14:dataValidation type="list" allowBlank="1" showErrorMessage="1" xr:uid="{00000000-0002-0000-0700-00001A000000}">
          <x14:formula1>
            <xm:f>Lookup_Values!$Q$2:$Q$5</xm:f>
          </x14:formula1>
          <xm:sqref>I14:I173</xm:sqref>
        </x14:dataValidation>
        <x14:dataValidation type="list" allowBlank="1" showErrorMessage="1" xr:uid="{137FB4B3-74F3-4999-96C4-0B156D4DD8C1}">
          <x14:formula1>
            <xm:f>Lookup_Values!$X$2:$X$4</xm:f>
          </x14:formula1>
          <xm:sqref>W14:W173</xm:sqref>
        </x14:dataValidation>
        <x14:dataValidation type="list" allowBlank="1" showInputMessage="1" showErrorMessage="1" xr:uid="{A6FBD4E9-82AC-4A78-BBE2-BC951E2D35FF}">
          <x14:formula1>
            <xm:f>Lookup_Values!$AD$2:$AD$4</xm:f>
          </x14:formula1>
          <xm:sqref>H112:H173</xm:sqref>
        </x14:dataValidation>
        <x14:dataValidation type="list" allowBlank="1" showInputMessage="1" showErrorMessage="1" xr:uid="{14033C4D-0157-4CCF-9696-FA52EC8350AE}">
          <x14:formula1>
            <xm:f>Lookup_Values!$D$2:$D$4</xm:f>
          </x14:formula1>
          <xm:sqref>E112</xm:sqref>
        </x14:dataValidation>
        <x14:dataValidation type="list" allowBlank="1" showInputMessage="1" showErrorMessage="1" xr:uid="{C9B83191-F822-476F-8932-729F3082A46F}">
          <x14:formula1>
            <xm:f>Lookup_Values!$E$6:$E$8</xm:f>
          </x14:formula1>
          <xm:sqref>F171:F173</xm:sqref>
        </x14:dataValidation>
        <x14:dataValidation type="list" allowBlank="1" showInputMessage="1" showErrorMessage="1" xr:uid="{F5FE02AB-57F8-4148-9EB8-95905ED42E4F}">
          <x14:formula1>
            <xm:f>Lookup_Values!$E$2:$E$4</xm:f>
          </x14:formula1>
          <xm:sqref>F112:F170</xm:sqref>
        </x14:dataValidation>
        <x14:dataValidation type="list" showInputMessage="1" errorTitle="Invalid Input" error="Please select fiscal year from the drop-down lists" promptTitle="Fiscal Year of Birth" prompt="Select the fiscal year of birth from the drop down list._x000a_The fiscal year runs from April 1st to 31st March. " xr:uid="{3FCB4EE6-B342-4046-B152-6ECBFA933EA9}">
          <x14:formula1>
            <xm:f>Lookup_Values!$D$2:$D$4</xm:f>
          </x14:formula1>
          <xm:sqref>E14:E111</xm:sqref>
        </x14:dataValidation>
        <x14:dataValidation type="list" allowBlank="1" showInputMessage="1" showErrorMessage="1" promptTitle="Calendar year of birth" prompt="Select the calendar year of birth from the drop down list. The calendar year runs from January 1st to 31st December. " xr:uid="{28B4A0EB-1223-4D1D-AF21-40F78830E709}">
          <x14:formula1>
            <xm:f>Lookup_Values!$E$2:$E$4</xm:f>
          </x14:formula1>
          <xm:sqref>F14:F111</xm:sqref>
        </x14:dataValidation>
        <x14:dataValidation type="list" allowBlank="1" showInputMessage="1" showErrorMessage="1" promptTitle="Clinical Dx before screening" prompt="Select from list and add further details in comments." xr:uid="{172EDACC-37B5-4918-A01B-D15D040448EF}">
          <x14:formula1>
            <xm:f>Lookup_Values!$AD$2:$AD$4</xm:f>
          </x14:formula1>
          <xm:sqref>H14:H111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C83FE296745C42B8674DB72D139957" ma:contentTypeVersion="15" ma:contentTypeDescription="Create a new document." ma:contentTypeScope="" ma:versionID="166869c0e4fb052822ac34b055fdd41e">
  <xsd:schema xmlns:xsd="http://www.w3.org/2001/XMLSchema" xmlns:xs="http://www.w3.org/2001/XMLSchema" xmlns:p="http://schemas.microsoft.com/office/2006/metadata/properties" xmlns:ns1="http://schemas.microsoft.com/sharepoint/v3" xmlns:ns2="58b241f0-c181-42d5-839a-5e9ae10f42c8" xmlns:ns3="5fcde14c-a1ff-41f1-a210-ce352d4e962b" targetNamespace="http://schemas.microsoft.com/office/2006/metadata/properties" ma:root="true" ma:fieldsID="83300e5b0a675d4476352fc8fdd7d31a" ns1:_="" ns2:_="" ns3:_="">
    <xsd:import namespace="http://schemas.microsoft.com/sharepoint/v3"/>
    <xsd:import namespace="58b241f0-c181-42d5-839a-5e9ae10f42c8"/>
    <xsd:import namespace="5fcde14c-a1ff-41f1-a210-ce352d4e962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lcf76f155ced4ddcb4097134ff3c332f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b241f0-c181-42d5-839a-5e9ae10f42c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de14c-a1ff-41f1-a210-ce352d4e962b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5fcde14c-a1ff-41f1-a210-ce352d4e962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FE1EE85-44EC-4497-A9E2-9CE1D62C11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A89336-306B-49E0-9EA5-F1D1A90243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b241f0-c181-42d5-839a-5e9ae10f42c8"/>
    <ds:schemaRef ds:uri="5fcde14c-a1ff-41f1-a210-ce352d4e96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01ADE5-D140-483D-8216-A6F2B204BCB9}">
  <ds:schemaRefs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sharepoint/v3"/>
    <ds:schemaRef ds:uri="http://www.w3.org/XML/1998/namespace"/>
    <ds:schemaRef ds:uri="http://purl.org/dc/terms/"/>
    <ds:schemaRef ds:uri="58b241f0-c181-42d5-839a-5e9ae10f42c8"/>
    <ds:schemaRef ds:uri="http://schemas.microsoft.com/office/infopath/2007/PartnerControls"/>
    <ds:schemaRef ds:uri="http://schemas.openxmlformats.org/package/2006/metadata/core-properties"/>
    <ds:schemaRef ds:uri="5fcde14c-a1ff-41f1-a210-ce352d4e962b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6</vt:i4>
      </vt:variant>
    </vt:vector>
  </HeadingPairs>
  <TitlesOfParts>
    <vt:vector size="23" baseType="lpstr">
      <vt:lpstr>Instructions</vt:lpstr>
      <vt:lpstr>PKU</vt:lpstr>
      <vt:lpstr>MCADD</vt:lpstr>
      <vt:lpstr>IVA</vt:lpstr>
      <vt:lpstr>GA1</vt:lpstr>
      <vt:lpstr>HCU</vt:lpstr>
      <vt:lpstr>MSUD</vt:lpstr>
      <vt:lpstr>CHT algorithm</vt:lpstr>
      <vt:lpstr>CHT Term</vt:lpstr>
      <vt:lpstr>CHT Prem</vt:lpstr>
      <vt:lpstr>CF Summary Data</vt:lpstr>
      <vt:lpstr>CF Outcomes</vt:lpstr>
      <vt:lpstr>CF Carriers</vt:lpstr>
      <vt:lpstr>SCD Prev by Unit</vt:lpstr>
      <vt:lpstr>SCD Prev by ethnic origin</vt:lpstr>
      <vt:lpstr>Combined_Condition_Summary</vt:lpstr>
      <vt:lpstr>Lookup_Values</vt:lpstr>
      <vt:lpstr>Gender</vt:lpstr>
      <vt:lpstr>Import_FileName</vt:lpstr>
      <vt:lpstr>Lab_Name</vt:lpstr>
      <vt:lpstr>LabName</vt:lpstr>
      <vt:lpstr>'SCD Prev by Unit'!SCD_Prev_GrandTotal</vt:lpstr>
      <vt:lpstr>Version_Number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Administrator</dc:creator>
  <cp:lastModifiedBy>BERRY, Caroline (NHS ENGLAND – X24)</cp:lastModifiedBy>
  <cp:lastPrinted>2016-04-21T11:58:06Z</cp:lastPrinted>
  <dcterms:created xsi:type="dcterms:W3CDTF">2015-03-02T15:21:09Z</dcterms:created>
  <dcterms:modified xsi:type="dcterms:W3CDTF">2024-06-05T17:54:37Z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0x010100FBC83FE296745C42B8674DB72D139957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