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Z:\Strategy_Risk &amp; Planning Team\02. S_R&amp;P Reporting\02c. Quarterly Reporting\6. Website Reports\"/>
    </mc:Choice>
  </mc:AlternateContent>
  <xr:revisionPtr revIDLastSave="0" documentId="13_ncr:1_{3359A069-E9D4-4EA3-83CC-5A8BDEB9A187}" xr6:coauthVersionLast="47" xr6:coauthVersionMax="47" xr10:uidLastSave="{00000000-0000-0000-0000-000000000000}"/>
  <bookViews>
    <workbookView xWindow="30924" yWindow="12" windowWidth="22824" windowHeight="16680" tabRatio="807" activeTab="2" xr2:uid="{00000000-000D-0000-FFFF-FFFF00000000}"/>
  </bookViews>
  <sheets>
    <sheet name="Cover Sheet" sheetId="9" r:id="rId1"/>
    <sheet name="Pipeline Procurements (issued)" sheetId="26" state="hidden" r:id="rId2"/>
    <sheet name="Pipeline Procurements" sheetId="20" r:id="rId3"/>
    <sheet name="All Procurements" sheetId="24" state="hidden" r:id="rId4"/>
    <sheet name="Exceptions" sheetId="22" state="hidden" r:id="rId5"/>
    <sheet name="How To Update" sheetId="21" state="hidden" r:id="rId6"/>
  </sheets>
  <externalReferences>
    <externalReference r:id="rId7"/>
    <externalReference r:id="rId8"/>
    <externalReference r:id="rId9"/>
    <externalReference r:id="rId10"/>
    <externalReference r:id="rId11"/>
  </externalReferences>
  <definedNames>
    <definedName name="_xlnm._FilterDatabase" localSheetId="3" hidden="1">'All Procurements'!$A$6:$X$1608</definedName>
    <definedName name="_xlnm._FilterDatabase" localSheetId="4" hidden="1">Exceptions!$B$2:$D$41</definedName>
    <definedName name="_xlnm._FilterDatabase" localSheetId="2" hidden="1">'Pipeline Procurements'!$C$3:$L$3</definedName>
    <definedName name="_xlnm._FilterDatabase" localSheetId="1" hidden="1">'Pipeline Procurements (issued)'!$A$3:$L$142</definedName>
    <definedName name="_V65555" localSheetId="4">#REF!</definedName>
    <definedName name="_V65555" localSheetId="5">#REF!</definedName>
    <definedName name="_V65555" localSheetId="2">#REF!</definedName>
    <definedName name="_V65555" localSheetId="1">#REF!</definedName>
    <definedName name="_V65555">#REF!</definedName>
    <definedName name="_VV65000" localSheetId="4">#REF!</definedName>
    <definedName name="_VV65000" localSheetId="5">#REF!</definedName>
    <definedName name="_VV65000" localSheetId="2">#REF!</definedName>
    <definedName name="_VV65000" localSheetId="1">#REF!</definedName>
    <definedName name="_VV65000">#REF!</definedName>
    <definedName name="_VV65555" localSheetId="4">#REF!</definedName>
    <definedName name="_VV65555" localSheetId="5">#REF!</definedName>
    <definedName name="_VV65555" localSheetId="2">#REF!</definedName>
    <definedName name="_VV65555" localSheetId="1">#REF!</definedName>
    <definedName name="_VV65555">#REF!</definedName>
    <definedName name="calloffs_CCS">'[1]calloffs_CCS '!$A:$A</definedName>
    <definedName name="Classification">'[2]lookup data &amp; formula'!$D$25:$G$25</definedName>
    <definedName name="Clinical_Medical" localSheetId="4">#REF!</definedName>
    <definedName name="Clinical_Medical" localSheetId="5">#REF!</definedName>
    <definedName name="Clinical_Medical" localSheetId="1">#REF!</definedName>
    <definedName name="Clinical_Medical">#REF!</definedName>
    <definedName name="cocombined">[3]Comments!$A$115:$L$17649</definedName>
    <definedName name="cocomment">[3]Comments!$C$117:$L$122</definedName>
    <definedName name="cocomment1">[3]Comments!$C$115:$L$123</definedName>
    <definedName name="cocomment2">[3]Comments!#REF!</definedName>
    <definedName name="COINTRO">'[3]CO Report'!$AY$1:$BA$17</definedName>
    <definedName name="comaster">'[3]CO Report'!$AR$1:$AW$17</definedName>
    <definedName name="comaster1" localSheetId="4">#REF!</definedName>
    <definedName name="comaster1" localSheetId="5">#REF!</definedName>
    <definedName name="comaster1" localSheetId="2">#REF!</definedName>
    <definedName name="comaster1" localSheetId="1">#REF!</definedName>
    <definedName name="comaster1">#REF!</definedName>
    <definedName name="comaster1a" localSheetId="4">#REF!</definedName>
    <definedName name="comaster1a" localSheetId="5">#REF!</definedName>
    <definedName name="comaster1a" localSheetId="2">#REF!</definedName>
    <definedName name="comaster1a" localSheetId="1">#REF!</definedName>
    <definedName name="comaster1a">#REF!</definedName>
    <definedName name="Communications" localSheetId="4">#REF!</definedName>
    <definedName name="Communications" localSheetId="5">#REF!</definedName>
    <definedName name="Communications" localSheetId="1">#REF!</definedName>
    <definedName name="Communications">#REF!</definedName>
    <definedName name="compe">'[3]Comp Stat E'!$A:$IV</definedName>
    <definedName name="Construction" localSheetId="4">#REF!</definedName>
    <definedName name="Construction" localSheetId="5">#REF!</definedName>
    <definedName name="Construction" localSheetId="1">#REF!</definedName>
    <definedName name="Construction">#REF!</definedName>
    <definedName name="contract_renewal_dates_na">[1]contract_renewal_dates_na!$A:$A</definedName>
    <definedName name="coperiod1">[3]Comments!$A$115:$L$123</definedName>
    <definedName name="COPERIOD1TO12">[3]Comments!$A$115:$IV$244</definedName>
    <definedName name="coperiod2">[3]Comments!$A$126:$L$134</definedName>
    <definedName name="current12">'[3]CO Report'!$BG$187:$BJ$200</definedName>
    <definedName name="current202">'[4]Contract Workload - Values'!#REF!</definedName>
    <definedName name="current203">'[4]Contract Workload - Values'!#REF!</definedName>
    <definedName name="data1">[3]Comments!$A$93:$IV$93,[3]Comments!$A$87:$IV$87,[3]Comments!$A$81:$IV$81,[3]Comments!$A$75:$IV$75,[3]Comments!$A$69:$IV$69,[3]Comments!$A$63:$IV$63,[3]Comments!$A$57:$IV$57,[3]Comments!$A$51:$IV$51,[3]Comments!$A$45:$IV$45,[3]Comments!$A$39:$IV$39,[3]Comments!$A$33:$IV$33,[3]Comments!$A$27:$IV$27,[3]Comments!$A$21:$IV$21,[3]Comments!$A$15:$IV$15,[3]Comments!$A$9:$IV$9,[3]Comments!$A$3:$IV$3</definedName>
    <definedName name="Defence" localSheetId="4">#REF!</definedName>
    <definedName name="Defence" localSheetId="5">#REF!</definedName>
    <definedName name="Defence" localSheetId="1">#REF!</definedName>
    <definedName name="Defence">#REF!</definedName>
    <definedName name="demander1">'[3]Demander Competition Data'!$B$2:$K$5</definedName>
    <definedName name="demander10">'[3]Demander Competition Data'!$B$47:$K$50</definedName>
    <definedName name="demander11">'[3]Demander Competition Data'!$B$52:$K$55</definedName>
    <definedName name="demander12">'[3]Demander Competition Data'!$B$57:$K$60</definedName>
    <definedName name="demander2">'[3]Demander Competition Data'!$B$7:$K$10</definedName>
    <definedName name="demander3">'[3]Demander Competition Data'!$B$12:$K$15</definedName>
    <definedName name="demander4">'[3]Demander Competition Data'!$B$17:$K$20</definedName>
    <definedName name="demander5">'[3]Demander Competition Data'!$B$22:$K$25</definedName>
    <definedName name="demander6">'[3]Demander Competition Data'!$B$27:$K$30</definedName>
    <definedName name="demander7">'[3]Demander Competition Data'!$B$32:$K$35</definedName>
    <definedName name="demander8">'[3]Demander Competition Data'!$B$37:$K$40</definedName>
    <definedName name="demander9">'[3]Demander Competition Data'!$B$42:$K$45</definedName>
    <definedName name="demandercurrent">'[3]Demander Competition Data'!$B$68:$D$81</definedName>
    <definedName name="demandertotal">'[3]Demander Competition Data'!$B$62:$K$65</definedName>
    <definedName name="Emergency_Rescue" localSheetId="4">#REF!</definedName>
    <definedName name="Emergency_Rescue" localSheetId="5">#REF!</definedName>
    <definedName name="Emergency_Rescue" localSheetId="1">#REF!</definedName>
    <definedName name="Emergency_Rescue">#REF!</definedName>
    <definedName name="Energy_Fuels" localSheetId="4">#REF!</definedName>
    <definedName name="Energy_Fuels" localSheetId="5">#REF!</definedName>
    <definedName name="Energy_Fuels" localSheetId="1">#REF!</definedName>
    <definedName name="Energy_Fuels">#REF!</definedName>
    <definedName name="Engineering_Components" localSheetId="4">#REF!</definedName>
    <definedName name="Engineering_Components" localSheetId="5">#REF!</definedName>
    <definedName name="Engineering_Components" localSheetId="1">#REF!</definedName>
    <definedName name="Engineering_Components">#REF!</definedName>
    <definedName name="Engineering_Goods" localSheetId="4">#REF!</definedName>
    <definedName name="Engineering_Goods" localSheetId="5">#REF!</definedName>
    <definedName name="Engineering_Goods" localSheetId="1">#REF!</definedName>
    <definedName name="Engineering_Goods">#REF!</definedName>
    <definedName name="Facilities" localSheetId="4">#REF!</definedName>
    <definedName name="Facilities" localSheetId="5">#REF!</definedName>
    <definedName name="Facilities" localSheetId="1">#REF!</definedName>
    <definedName name="Facilities">#REF!</definedName>
    <definedName name="Fleet" localSheetId="4">#REF!</definedName>
    <definedName name="Fleet" localSheetId="5">#REF!</definedName>
    <definedName name="Fleet" localSheetId="1">#REF!</definedName>
    <definedName name="Fleet">#REF!</definedName>
    <definedName name="history" localSheetId="4">#REF!</definedName>
    <definedName name="history" localSheetId="5">#REF!</definedName>
    <definedName name="history" localSheetId="2">#REF!</definedName>
    <definedName name="history" localSheetId="1">#REF!</definedName>
    <definedName name="history">#REF!</definedName>
    <definedName name="history1" localSheetId="4">#REF!</definedName>
    <definedName name="history1" localSheetId="5">#REF!</definedName>
    <definedName name="history1" localSheetId="2">#REF!</definedName>
    <definedName name="history1" localSheetId="1">#REF!</definedName>
    <definedName name="history1">#REF!</definedName>
    <definedName name="history2" localSheetId="4">#REF!</definedName>
    <definedName name="history2" localSheetId="5">#REF!</definedName>
    <definedName name="history2" localSheetId="2">#REF!</definedName>
    <definedName name="history2" localSheetId="1">#REF!</definedName>
    <definedName name="history2">#REF!</definedName>
    <definedName name="ICT" localSheetId="4">#REF!</definedName>
    <definedName name="ICT" localSheetId="5">#REF!</definedName>
    <definedName name="ICT" localSheetId="1">#REF!</definedName>
    <definedName name="ICT">#REF!</definedName>
    <definedName name="Industrial_Services" localSheetId="4">#REF!</definedName>
    <definedName name="Industrial_Services" localSheetId="5">#REF!</definedName>
    <definedName name="Industrial_Services" localSheetId="1">#REF!</definedName>
    <definedName name="Industrial_Services">#REF!</definedName>
    <definedName name="Learning_Development" localSheetId="4">#REF!</definedName>
    <definedName name="Learning_Development" localSheetId="5">#REF!</definedName>
    <definedName name="Learning_Development" localSheetId="1">#REF!</definedName>
    <definedName name="Learning_Development">#REF!</definedName>
    <definedName name="Legal_Aid" localSheetId="4">#REF!</definedName>
    <definedName name="Legal_Aid" localSheetId="5">#REF!</definedName>
    <definedName name="Legal_Aid" localSheetId="1">#REF!</definedName>
    <definedName name="Legal_Aid">#REF!</definedName>
    <definedName name="Logistics" localSheetId="4">#REF!</definedName>
    <definedName name="Logistics" localSheetId="5">#REF!</definedName>
    <definedName name="Logistics" localSheetId="1">#REF!</definedName>
    <definedName name="Logistics">#REF!</definedName>
    <definedName name="member">'[3]Team Members'!$A:$IV</definedName>
    <definedName name="month10co">'[3]Monthly CO Comments'!$A$173:$IV$189</definedName>
    <definedName name="month11co">'[3]Monthly CO Comments'!$A$192:$IV$208</definedName>
    <definedName name="month12co">'[3]Monthly CO Comments'!$A$211:$IV$227</definedName>
    <definedName name="month1co">'[3]Monthly CO Comments'!$A$2:$IV$18</definedName>
    <definedName name="month2co">'[3]Monthly CO Comments'!$A$21:$IV$37</definedName>
    <definedName name="month3co">'[3]Monthly CO Comments'!$A$40:$IV$56</definedName>
    <definedName name="month4co">'[3]Monthly CO Comments'!$A$59:$IV$75</definedName>
    <definedName name="month5co">'[3]Monthly CO Comments'!$A$78:$IV$94</definedName>
    <definedName name="month6co">'[3]Monthly CO Comments'!$A$97:$IV$113</definedName>
    <definedName name="month7co">'[3]Monthly CO Comments'!$A$116:$IV$132</definedName>
    <definedName name="month8co">'[3]Monthly CO Comments'!$A$135:$IV$151</definedName>
    <definedName name="month9co">'[3]Monthly CO Comments'!$A$154:$IV$170</definedName>
    <definedName name="monthlycocomments">'[3]Monthly CO Comments'!$A:$IV</definedName>
    <definedName name="Norms">'[2]lookup data &amp; formula'!#REF!</definedName>
    <definedName name="number1" localSheetId="4">#REF!</definedName>
    <definedName name="number1" localSheetId="5">#REF!</definedName>
    <definedName name="number1" localSheetId="2">#REF!</definedName>
    <definedName name="number1" localSheetId="1">#REF!</definedName>
    <definedName name="number1">#REF!</definedName>
    <definedName name="Office_Solutions" localSheetId="4">#REF!</definedName>
    <definedName name="Office_Solutions" localSheetId="5">#REF!</definedName>
    <definedName name="Office_Solutions" localSheetId="1">#REF!</definedName>
    <definedName name="Office_Solutions">#REF!</definedName>
    <definedName name="one">[3]Comments!$A$93:$IV$93,[3]Comments!$A$87:$IV$87,[3]Comments!$A$81:$IV$81,[3]Comments!$A$75:$IV$75,[3]Comments!$A$69:$IV$69,[3]Comments!$A$63:$IV$63,[3]Comments!$A$57:$IV$57,[3]Comments!$A$51:$IV$51,[3]Comments!$A$45:$IV$45,[3]Comments!$A$39:$IV$39,[3]Comments!$A$33:$IV$33,[3]Comments!$A$27:$IV$27,[3]Comments!$A$21:$IV$21,[3]Comments!$A$15:$IV$15,[3]Comments!$A$9:$IV$9,[3]Comments!$A$3:$IV$3</definedName>
    <definedName name="Operational_Goods" localSheetId="4">#REF!</definedName>
    <definedName name="Operational_Goods" localSheetId="5">#REF!</definedName>
    <definedName name="Operational_Goods" localSheetId="1">#REF!</definedName>
    <definedName name="Operational_Goods">#REF!</definedName>
    <definedName name="period1">'[3]Monthly Data Tables'!$A$4:$IV$20</definedName>
    <definedName name="period10">'[3]Monthly Data Tables'!$A$192:$IV$209</definedName>
    <definedName name="period11">'[3]Monthly Data Tables'!$A$213:$IV$230</definedName>
    <definedName name="period12">'[3]Monthly Data Tables'!$A$234:$IV$251</definedName>
    <definedName name="period2">'[3]Monthly Data Tables'!$A$24:$IV$41</definedName>
    <definedName name="period3">'[3]Monthly Data Tables'!$A$45:$IV$62</definedName>
    <definedName name="period4">'[3]Monthly Data Tables'!$A$66:$IV$83</definedName>
    <definedName name="period5">'[3]Monthly Data Tables'!$A$87:$IV$104</definedName>
    <definedName name="period6">'[3]Monthly Data Tables'!$A$108:$IV$125</definedName>
    <definedName name="period7">'[3]Monthly Data Tables'!$A$129:$IV$146</definedName>
    <definedName name="period8">'[3]Monthly Data Tables'!$A$150:$IV$167</definedName>
    <definedName name="period9">'[3]Monthly Data Tables'!$A$171:$IV$188</definedName>
    <definedName name="periodtoalpha">'[3]CO Report'!$BC$2:$BD$13</definedName>
    <definedName name="Personnel_Related" localSheetId="4">#REF!</definedName>
    <definedName name="Personnel_Related" localSheetId="5">#REF!</definedName>
    <definedName name="Personnel_Related" localSheetId="1">#REF!</definedName>
    <definedName name="Personnel_Related">#REF!</definedName>
    <definedName name="_xlnm.Print_Area" localSheetId="0">'Cover Sheet'!$A$1:$D$28</definedName>
    <definedName name="_xlnm.Print_Area" localSheetId="2">'Pipeline Procurements'!$C$1:$L$43</definedName>
    <definedName name="_xlnm.Print_Area" localSheetId="1">'Pipeline Procurements (issued)'!$B$1:$K$57</definedName>
    <definedName name="Print_Print_Management" localSheetId="4">#REF!</definedName>
    <definedName name="Print_Print_Management" localSheetId="5">#REF!</definedName>
    <definedName name="Print_Print_Management" localSheetId="1">#REF!</definedName>
    <definedName name="Print_Print_Management">#REF!</definedName>
    <definedName name="_xlnm.Print_Titles" localSheetId="2">'Pipeline Procurements'!$1:$3</definedName>
    <definedName name="_xlnm.Print_Titles" localSheetId="1">'Pipeline Procurements (issued)'!$1:$3</definedName>
    <definedName name="Professional_Services_CCL" localSheetId="4">#REF!</definedName>
    <definedName name="Professional_Services_CCL" localSheetId="5">#REF!</definedName>
    <definedName name="Professional_Services_CCL" localSheetId="1">#REF!</definedName>
    <definedName name="Professional_Services_CCL">#REF!</definedName>
    <definedName name="Professional_Services_Other" localSheetId="4">#REF!</definedName>
    <definedName name="Professional_Services_Other" localSheetId="5">#REF!</definedName>
    <definedName name="Professional_Services_Other" localSheetId="1">#REF!</definedName>
    <definedName name="Professional_Services_Other">#REF!</definedName>
    <definedName name="qwerty" localSheetId="4">[3]Comments!#REF!</definedName>
    <definedName name="qwerty" localSheetId="5">[3]Comments!#REF!</definedName>
    <definedName name="qwerty" localSheetId="2">[3]Comments!#REF!</definedName>
    <definedName name="qwerty" localSheetId="1">[3]Comments!#REF!</definedName>
    <definedName name="qwerty">[3]Comments!#REF!</definedName>
    <definedName name="Research" localSheetId="4">#REF!</definedName>
    <definedName name="Research" localSheetId="5">#REF!</definedName>
    <definedName name="Research" localSheetId="1">#REF!</definedName>
    <definedName name="Research">#REF!</definedName>
    <definedName name="rfqs_not_applicable">[1]rfqs_not_applicable!$A:$A</definedName>
    <definedName name="Social_Care" localSheetId="4">#REF!</definedName>
    <definedName name="Social_Care" localSheetId="5">#REF!</definedName>
    <definedName name="Social_Care" localSheetId="1">#REF!</definedName>
    <definedName name="Social_Care">#REF!</definedName>
    <definedName name="Spend_Category">'[5]Definitions &amp; Descriptors'!$B$57:$B$82</definedName>
    <definedName name="table1">'[3]CO Report'!$AQ$1:$BC$15</definedName>
    <definedName name="table10">'[3]CO Report'!$AQ$152:$BC$166</definedName>
    <definedName name="table11">'[3]CO Report'!$AQ$169:$BC$183</definedName>
    <definedName name="table12">'[3]CO Report'!$AQ$186:$BC$200</definedName>
    <definedName name="table1612" localSheetId="4">#REF!</definedName>
    <definedName name="table1612" localSheetId="5">#REF!</definedName>
    <definedName name="table1612" localSheetId="2">#REF!</definedName>
    <definedName name="table1612" localSheetId="1">#REF!</definedName>
    <definedName name="table1612">#REF!</definedName>
    <definedName name="table1a">'[3]CO Report'!$AM$85:$AQ$96</definedName>
    <definedName name="table1b">'[3]CO Report'!$AM$157:$AQ$168</definedName>
    <definedName name="table1c">'[3]CO Report'!$AM$227:$AS$238</definedName>
    <definedName name="table2">'[3]CO Report'!$AQ$18:$BC$32</definedName>
    <definedName name="table212" localSheetId="4">#REF!</definedName>
    <definedName name="table212" localSheetId="5">#REF!</definedName>
    <definedName name="table212" localSheetId="2">#REF!</definedName>
    <definedName name="table212" localSheetId="1">#REF!</definedName>
    <definedName name="table212">#REF!</definedName>
    <definedName name="table2d">'[3]CO Report'!$AU$366:$BA$379</definedName>
    <definedName name="table2e">'[3]CO Report'!$AU$381:$BA$394</definedName>
    <definedName name="table3">'[3]CO Report'!$AQ$35:$BC$56</definedName>
    <definedName name="table4">'[3]CO Report'!$AQ$60:$BC$65</definedName>
    <definedName name="table9">'[3]CO Report'!$AQ$136:$BC$149</definedName>
    <definedName name="totals">'[3]Auto Totals'!$A:$IV</definedName>
    <definedName name="Travel" localSheetId="4">#REF!</definedName>
    <definedName name="Travel" localSheetId="5">#REF!</definedName>
    <definedName name="Travel" localSheetId="1">#REF!</definedName>
    <definedName name="Travel">#REF!</definedName>
    <definedName name="value" localSheetId="4">#REF!</definedName>
    <definedName name="value" localSheetId="5">#REF!</definedName>
    <definedName name="value" localSheetId="2">#REF!</definedName>
    <definedName name="value" localSheetId="1">#REF!</definedName>
    <definedName name="value">#REF!</definedName>
    <definedName name="valuecco" localSheetId="4">'[4]Contract Workload - Values'!#REF!</definedName>
    <definedName name="valuecco" localSheetId="5">'[4]Contract Workload - Values'!#REF!</definedName>
    <definedName name="valuecco" localSheetId="2">'[4]Contract Workload - Values'!#REF!</definedName>
    <definedName name="valuecco" localSheetId="1">'[4]Contract Workload - Values'!#REF!</definedName>
    <definedName name="valuecco">'[4]Contract Workload - Values'!#REF!</definedName>
    <definedName name="valueola" localSheetId="4">'[4]Contract Workload - Values'!#REF!</definedName>
    <definedName name="valueola" localSheetId="5">'[4]Contract Workload - Values'!#REF!</definedName>
    <definedName name="valueola" localSheetId="2">'[4]Contract Workload - Values'!#REF!</definedName>
    <definedName name="valueola" localSheetId="1">'[4]Contract Workload - Values'!#REF!</definedName>
    <definedName name="valueola">'[4]Contract Workload - Values'!#REF!</definedName>
    <definedName name="Waste_Management" localSheetId="4">#REF!</definedName>
    <definedName name="Waste_Management" localSheetId="5">#REF!</definedName>
    <definedName name="Waste_Management" localSheetId="1">#REF!</definedName>
    <definedName name="Waste_Management">#REF!</definedName>
    <definedName name="Welfare_to_Work" localSheetId="4">#REF!</definedName>
    <definedName name="Welfare_to_Work" localSheetId="5">#REF!</definedName>
    <definedName name="Welfare_to_Work" localSheetId="1">#REF!</definedName>
    <definedName name="Welfare_to_Work">#REF!</definedName>
    <definedName name="World_Programmes" localSheetId="4">#REF!</definedName>
    <definedName name="World_Programmes" localSheetId="5">#REF!</definedName>
    <definedName name="World_Programmes" localSheetId="1">#REF!</definedName>
    <definedName name="World_Programm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7" i="20" l="1"/>
  <c r="A4" i="20"/>
  <c r="A6" i="20"/>
  <c r="A9" i="20"/>
  <c r="A7" i="20"/>
  <c r="A10" i="20"/>
  <c r="A11" i="20"/>
  <c r="A13" i="20"/>
  <c r="A12" i="20"/>
  <c r="A8" i="20"/>
  <c r="A14" i="20"/>
  <c r="A24" i="20"/>
  <c r="A15" i="20"/>
  <c r="A30" i="20"/>
  <c r="A22" i="20"/>
  <c r="A25" i="20"/>
  <c r="A31" i="20"/>
  <c r="A32" i="20"/>
  <c r="A16" i="20"/>
  <c r="A17" i="20"/>
  <c r="A18" i="20"/>
  <c r="A19" i="20"/>
  <c r="A26" i="20"/>
  <c r="A20" i="20"/>
  <c r="A28" i="20"/>
  <c r="A29" i="20"/>
  <c r="A23" i="20"/>
  <c r="A21" i="20"/>
  <c r="A33" i="20"/>
  <c r="A37" i="20"/>
  <c r="A34" i="20"/>
  <c r="A35" i="20"/>
  <c r="A36" i="20"/>
  <c r="A38" i="20"/>
  <c r="A39" i="20"/>
  <c r="A41" i="20"/>
  <c r="A40" i="20"/>
  <c r="A46" i="20"/>
  <c r="A42" i="20"/>
  <c r="A43" i="20"/>
  <c r="A44" i="20"/>
  <c r="A45" i="20"/>
  <c r="A47" i="20"/>
  <c r="A48" i="20"/>
  <c r="A50" i="20"/>
  <c r="A49" i="20"/>
  <c r="A51" i="20"/>
  <c r="A52" i="20"/>
  <c r="A56" i="20"/>
  <c r="A53" i="20"/>
  <c r="A55" i="20"/>
  <c r="A54" i="20"/>
  <c r="A58" i="20"/>
  <c r="A57" i="20"/>
  <c r="A59" i="20"/>
  <c r="A61" i="20"/>
  <c r="A60" i="20"/>
  <c r="A62" i="20"/>
  <c r="A63" i="20"/>
  <c r="A64" i="20"/>
  <c r="A68" i="20"/>
  <c r="A66" i="20"/>
  <c r="A65" i="20"/>
  <c r="A67" i="20"/>
  <c r="A69" i="20"/>
  <c r="A70" i="20"/>
  <c r="A71" i="20"/>
  <c r="A74" i="20"/>
  <c r="A72" i="20"/>
  <c r="A73" i="20"/>
  <c r="A75" i="20"/>
  <c r="A76" i="20"/>
  <c r="A77" i="20"/>
  <c r="A78" i="20"/>
  <c r="A80" i="20"/>
  <c r="A79" i="20"/>
  <c r="A81" i="20"/>
  <c r="A82" i="20"/>
  <c r="A83" i="20"/>
  <c r="A84" i="20"/>
  <c r="A85" i="20"/>
  <c r="A86" i="20"/>
  <c r="A87" i="20"/>
  <c r="A88" i="20"/>
  <c r="A89" i="20"/>
  <c r="A90" i="20"/>
  <c r="A91" i="20"/>
  <c r="A92" i="20"/>
  <c r="A93" i="20"/>
  <c r="A94" i="20"/>
  <c r="A95" i="20"/>
  <c r="A96" i="20"/>
  <c r="A97" i="20"/>
  <c r="A98" i="20"/>
  <c r="A99" i="20"/>
  <c r="A100" i="20"/>
  <c r="A101" i="20"/>
  <c r="A104" i="20"/>
  <c r="A102" i="20"/>
  <c r="A103" i="20"/>
  <c r="A105" i="20"/>
  <c r="A106" i="20"/>
  <c r="A107" i="20"/>
  <c r="A108" i="20"/>
  <c r="A109" i="20"/>
  <c r="A110" i="20"/>
  <c r="A111" i="20"/>
  <c r="A114" i="20"/>
  <c r="A112" i="20"/>
  <c r="A113" i="20"/>
  <c r="A115" i="20"/>
  <c r="A116" i="20"/>
  <c r="A117" i="20"/>
  <c r="A118" i="20"/>
  <c r="A119" i="20"/>
  <c r="A120" i="20"/>
  <c r="A121" i="20"/>
  <c r="A122" i="20"/>
  <c r="A123" i="20"/>
  <c r="A5" i="20"/>
  <c r="E2" i="24"/>
  <c r="D2" i="24"/>
  <c r="C2" i="24"/>
  <c r="B2"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154" i="24"/>
  <c r="B155" i="24"/>
  <c r="B156" i="24"/>
  <c r="B157" i="24"/>
  <c r="B158" i="24"/>
  <c r="B159" i="24"/>
  <c r="B160" i="24"/>
  <c r="B161" i="24"/>
  <c r="B162" i="24"/>
  <c r="B163" i="24"/>
  <c r="B164" i="24"/>
  <c r="B165" i="24"/>
  <c r="B166" i="24"/>
  <c r="B167" i="24"/>
  <c r="B168" i="24"/>
  <c r="B169" i="24"/>
  <c r="B170" i="24"/>
  <c r="B171" i="24"/>
  <c r="B172" i="24"/>
  <c r="B173" i="24"/>
  <c r="B174" i="24"/>
  <c r="B175" i="24"/>
  <c r="B176" i="24"/>
  <c r="B177" i="24"/>
  <c r="B178" i="24"/>
  <c r="B179" i="24"/>
  <c r="B180" i="24"/>
  <c r="B181" i="24"/>
  <c r="B182" i="24"/>
  <c r="B183" i="24"/>
  <c r="B184" i="24"/>
  <c r="B185" i="24"/>
  <c r="B186" i="24"/>
  <c r="B187" i="24"/>
  <c r="B188" i="24"/>
  <c r="B189" i="24"/>
  <c r="B190" i="24"/>
  <c r="B191" i="24"/>
  <c r="B192" i="24"/>
  <c r="B193" i="24"/>
  <c r="B194" i="24"/>
  <c r="B195" i="24"/>
  <c r="B196" i="24"/>
  <c r="B197" i="24"/>
  <c r="B198" i="24"/>
  <c r="B199" i="24"/>
  <c r="B200" i="24"/>
  <c r="B201" i="24"/>
  <c r="B202" i="24"/>
  <c r="B203" i="24"/>
  <c r="B204" i="24"/>
  <c r="B205" i="24"/>
  <c r="B206" i="24"/>
  <c r="B207" i="24"/>
  <c r="B208" i="24"/>
  <c r="B209" i="24"/>
  <c r="B210" i="24"/>
  <c r="B211" i="24"/>
  <c r="B212" i="24"/>
  <c r="B213" i="24"/>
  <c r="B214" i="24"/>
  <c r="B215" i="24"/>
  <c r="B216" i="24"/>
  <c r="B217" i="24"/>
  <c r="B218" i="24"/>
  <c r="B219" i="24"/>
  <c r="B220" i="24"/>
  <c r="B221" i="24"/>
  <c r="B222" i="24"/>
  <c r="B223" i="24"/>
  <c r="B224" i="24"/>
  <c r="B225" i="24"/>
  <c r="B226" i="24"/>
  <c r="B227" i="24"/>
  <c r="B228" i="24"/>
  <c r="B229" i="24"/>
  <c r="B230" i="24"/>
  <c r="B231" i="24"/>
  <c r="B232" i="24"/>
  <c r="B233" i="24"/>
  <c r="B234" i="24"/>
  <c r="B235" i="24"/>
  <c r="B236" i="24"/>
  <c r="B237" i="24"/>
  <c r="B238" i="24"/>
  <c r="B239" i="24"/>
  <c r="B240" i="24"/>
  <c r="B241" i="24"/>
  <c r="B242" i="24"/>
  <c r="B243" i="24"/>
  <c r="B244" i="24"/>
  <c r="B245" i="24"/>
  <c r="B246" i="24"/>
  <c r="B247" i="24"/>
  <c r="B248" i="24"/>
  <c r="B249" i="24"/>
  <c r="B250" i="24"/>
  <c r="B251" i="24"/>
  <c r="B252" i="24"/>
  <c r="B253" i="24"/>
  <c r="B254" i="24"/>
  <c r="B255" i="24"/>
  <c r="B256" i="24"/>
  <c r="B257" i="24"/>
  <c r="B258" i="24"/>
  <c r="B259" i="24"/>
  <c r="B260" i="24"/>
  <c r="B261" i="24"/>
  <c r="B262" i="24"/>
  <c r="B263" i="24"/>
  <c r="B264" i="24"/>
  <c r="B265" i="24"/>
  <c r="B266" i="24"/>
  <c r="B267" i="24"/>
  <c r="B268" i="24"/>
  <c r="B269" i="24"/>
  <c r="B270" i="24"/>
  <c r="B271" i="24"/>
  <c r="B272" i="24"/>
  <c r="B273" i="24"/>
  <c r="B274" i="24"/>
  <c r="B275" i="24"/>
  <c r="B276" i="24"/>
  <c r="B277" i="24"/>
  <c r="B278" i="24"/>
  <c r="B279" i="24"/>
  <c r="B280" i="24"/>
  <c r="B281" i="24"/>
  <c r="B282" i="24"/>
  <c r="B283" i="24"/>
  <c r="B284" i="24"/>
  <c r="B285" i="24"/>
  <c r="B286" i="24"/>
  <c r="B287" i="24"/>
  <c r="B288" i="24"/>
  <c r="B289" i="24"/>
  <c r="B290" i="24"/>
  <c r="B291" i="24"/>
  <c r="B292" i="24"/>
  <c r="B293" i="24"/>
  <c r="B294" i="24"/>
  <c r="B295" i="24"/>
  <c r="B296" i="24"/>
  <c r="B297" i="24"/>
  <c r="B298" i="24"/>
  <c r="B299" i="24"/>
  <c r="B300" i="24"/>
  <c r="B301" i="24"/>
  <c r="B302" i="24"/>
  <c r="B303" i="24"/>
  <c r="B304" i="24"/>
  <c r="B305" i="24"/>
  <c r="B306" i="24"/>
  <c r="B307" i="24"/>
  <c r="B308" i="24"/>
  <c r="B309" i="24"/>
  <c r="B310" i="24"/>
  <c r="B311" i="24"/>
  <c r="B312" i="24"/>
  <c r="B313" i="24"/>
  <c r="B314" i="24"/>
  <c r="B315" i="24"/>
  <c r="B316" i="24"/>
  <c r="B317" i="24"/>
  <c r="B318" i="24"/>
  <c r="B319" i="24"/>
  <c r="B320" i="24"/>
  <c r="B321" i="24"/>
  <c r="B322" i="24"/>
  <c r="B323" i="24"/>
  <c r="B324" i="24"/>
  <c r="B325" i="24"/>
  <c r="B326" i="24"/>
  <c r="B327" i="24"/>
  <c r="B328" i="24"/>
  <c r="B329" i="24"/>
  <c r="B330" i="24"/>
  <c r="B331" i="24"/>
  <c r="B332" i="24"/>
  <c r="B333" i="24"/>
  <c r="B334" i="24"/>
  <c r="B335" i="24"/>
  <c r="B336" i="24"/>
  <c r="B337" i="24"/>
  <c r="B338" i="24"/>
  <c r="B339" i="24"/>
  <c r="B340" i="24"/>
  <c r="B341" i="24"/>
  <c r="B342" i="24"/>
  <c r="B343" i="24"/>
  <c r="B344" i="24"/>
  <c r="B345" i="24"/>
  <c r="B346" i="24"/>
  <c r="B347" i="24"/>
  <c r="B348" i="24"/>
  <c r="B349" i="24"/>
  <c r="B350" i="24"/>
  <c r="B351" i="24"/>
  <c r="B352" i="24"/>
  <c r="B353" i="24"/>
  <c r="B354" i="24"/>
  <c r="B355" i="24"/>
  <c r="B356" i="24"/>
  <c r="B357" i="24"/>
  <c r="B358" i="24"/>
  <c r="B359" i="24"/>
  <c r="B360" i="24"/>
  <c r="B361" i="24"/>
  <c r="B362" i="24"/>
  <c r="B363" i="24"/>
  <c r="B364" i="24"/>
  <c r="B365" i="24"/>
  <c r="B366" i="24"/>
  <c r="B367" i="24"/>
  <c r="B368" i="24"/>
  <c r="B369" i="24"/>
  <c r="B370" i="24"/>
  <c r="B371" i="24"/>
  <c r="B372" i="24"/>
  <c r="B373" i="24"/>
  <c r="B374" i="24"/>
  <c r="B375" i="24"/>
  <c r="B376" i="24"/>
  <c r="B377" i="24"/>
  <c r="B378" i="24"/>
  <c r="B379" i="24"/>
  <c r="B380" i="24"/>
  <c r="B381" i="24"/>
  <c r="B382" i="24"/>
  <c r="B383" i="24"/>
  <c r="B384" i="24"/>
  <c r="B385" i="24"/>
  <c r="B386" i="24"/>
  <c r="B387" i="24"/>
  <c r="B388" i="24"/>
  <c r="B389" i="24"/>
  <c r="B390" i="24"/>
  <c r="B391" i="24"/>
  <c r="B392" i="24"/>
  <c r="B393" i="24"/>
  <c r="B394" i="24"/>
  <c r="B395" i="24"/>
  <c r="B396" i="24"/>
  <c r="B397" i="24"/>
  <c r="B398" i="24"/>
  <c r="B399" i="24"/>
  <c r="B400" i="24"/>
  <c r="B401" i="24"/>
  <c r="B402" i="24"/>
  <c r="B403" i="24"/>
  <c r="B404" i="24"/>
  <c r="B405" i="24"/>
  <c r="B406" i="24"/>
  <c r="B407" i="24"/>
  <c r="B408" i="24"/>
  <c r="B409" i="24"/>
  <c r="B410" i="24"/>
  <c r="B411" i="24"/>
  <c r="B412" i="24"/>
  <c r="B413" i="24"/>
  <c r="B414" i="24"/>
  <c r="B415" i="24"/>
  <c r="B416" i="24"/>
  <c r="B417" i="24"/>
  <c r="B418" i="24"/>
  <c r="B419" i="24"/>
  <c r="B420" i="24"/>
  <c r="B421" i="24"/>
  <c r="B422" i="24"/>
  <c r="B423" i="24"/>
  <c r="B424" i="24"/>
  <c r="B425" i="24"/>
  <c r="B426" i="24"/>
  <c r="B427" i="24"/>
  <c r="B428" i="24"/>
  <c r="B429" i="24"/>
  <c r="B430" i="24"/>
  <c r="B431" i="24"/>
  <c r="B432" i="24"/>
  <c r="B433" i="24"/>
  <c r="B434" i="24"/>
  <c r="B435" i="24"/>
  <c r="B436" i="24"/>
  <c r="B437" i="24"/>
  <c r="B438" i="24"/>
  <c r="B439" i="24"/>
  <c r="B440" i="24"/>
  <c r="B441" i="24"/>
  <c r="B442" i="24"/>
  <c r="B443" i="24"/>
  <c r="B444" i="24"/>
  <c r="B445" i="24"/>
  <c r="B446" i="24"/>
  <c r="B447" i="24"/>
  <c r="B448" i="24"/>
  <c r="B449" i="24"/>
  <c r="B450" i="24"/>
  <c r="B451" i="24"/>
  <c r="B452" i="24"/>
  <c r="B453" i="24"/>
  <c r="B454" i="24"/>
  <c r="B455" i="24"/>
  <c r="B456" i="24"/>
  <c r="B457" i="24"/>
  <c r="B458" i="24"/>
  <c r="B459" i="24"/>
  <c r="B460" i="24"/>
  <c r="B461" i="24"/>
  <c r="B462" i="24"/>
  <c r="B463" i="24"/>
  <c r="B464" i="24"/>
  <c r="B465" i="24"/>
  <c r="B466" i="24"/>
  <c r="B467" i="24"/>
  <c r="B468" i="24"/>
  <c r="B469" i="24"/>
  <c r="B470" i="24"/>
  <c r="B471" i="24"/>
  <c r="B472" i="24"/>
  <c r="B473" i="24"/>
  <c r="B474" i="24"/>
  <c r="B475" i="24"/>
  <c r="B476" i="24"/>
  <c r="B477" i="24"/>
  <c r="B478" i="24"/>
  <c r="B479" i="24"/>
  <c r="B480" i="24"/>
  <c r="B481" i="24"/>
  <c r="B482" i="24"/>
  <c r="B483" i="24"/>
  <c r="B484" i="24"/>
  <c r="B485" i="24"/>
  <c r="B486" i="24"/>
  <c r="B487" i="24"/>
  <c r="B488" i="24"/>
  <c r="B489" i="24"/>
  <c r="B490" i="24"/>
  <c r="B491" i="24"/>
  <c r="B492" i="24"/>
  <c r="B493" i="24"/>
  <c r="B494" i="24"/>
  <c r="B495" i="24"/>
  <c r="B496" i="24"/>
  <c r="B497" i="24"/>
  <c r="B498" i="24"/>
  <c r="B499" i="24"/>
  <c r="B500" i="24"/>
  <c r="B501" i="24"/>
  <c r="B502" i="24"/>
  <c r="B503" i="24"/>
  <c r="B504" i="24"/>
  <c r="B505" i="24"/>
  <c r="B506" i="24"/>
  <c r="B507" i="24"/>
  <c r="B508" i="24"/>
  <c r="B509" i="24"/>
  <c r="B510" i="24"/>
  <c r="B511" i="24"/>
  <c r="B512" i="24"/>
  <c r="B513" i="24"/>
  <c r="B514" i="24"/>
  <c r="B515" i="24"/>
  <c r="B516" i="24"/>
  <c r="B517" i="24"/>
  <c r="B518" i="24"/>
  <c r="B519" i="24"/>
  <c r="B520" i="24"/>
  <c r="B521" i="24"/>
  <c r="B522" i="24"/>
  <c r="B523" i="24"/>
  <c r="B524" i="24"/>
  <c r="B525" i="24"/>
  <c r="B526" i="24"/>
  <c r="B527" i="24"/>
  <c r="B528" i="24"/>
  <c r="B529" i="24"/>
  <c r="B530" i="24"/>
  <c r="B531" i="24"/>
  <c r="B532" i="24"/>
  <c r="B533" i="24"/>
  <c r="B534" i="24"/>
  <c r="B535" i="24"/>
  <c r="B536" i="24"/>
  <c r="B537" i="24"/>
  <c r="B538" i="24"/>
  <c r="B539" i="24"/>
  <c r="B540" i="24"/>
  <c r="B541" i="24"/>
  <c r="B542" i="24"/>
  <c r="B543" i="24"/>
  <c r="B544" i="24"/>
  <c r="B545" i="24"/>
  <c r="B546" i="24"/>
  <c r="B547" i="24"/>
  <c r="B548" i="24"/>
  <c r="B549" i="24"/>
  <c r="B550" i="24"/>
  <c r="B551" i="24"/>
  <c r="B552" i="24"/>
  <c r="B553" i="24"/>
  <c r="B554" i="24"/>
  <c r="B555" i="24"/>
  <c r="B556" i="24"/>
  <c r="B557" i="24"/>
  <c r="B558" i="24"/>
  <c r="B559" i="24"/>
  <c r="B560" i="24"/>
  <c r="B561" i="24"/>
  <c r="B562" i="24"/>
  <c r="B563" i="24"/>
  <c r="B564" i="24"/>
  <c r="B565" i="24"/>
  <c r="B566" i="24"/>
  <c r="B567" i="24"/>
  <c r="B568" i="24"/>
  <c r="B569" i="24"/>
  <c r="B570" i="24"/>
  <c r="B571" i="24"/>
  <c r="B572" i="24"/>
  <c r="B573" i="24"/>
  <c r="B574" i="24"/>
  <c r="B575" i="24"/>
  <c r="B576" i="24"/>
  <c r="B577" i="24"/>
  <c r="B578" i="24"/>
  <c r="B579" i="24"/>
  <c r="B580" i="24"/>
  <c r="B581" i="24"/>
  <c r="B582" i="24"/>
  <c r="B583" i="24"/>
  <c r="B584" i="24"/>
  <c r="B585" i="24"/>
  <c r="B586" i="24"/>
  <c r="B587" i="24"/>
  <c r="B588" i="24"/>
  <c r="B589" i="24"/>
  <c r="B590" i="24"/>
  <c r="B591" i="24"/>
  <c r="B592" i="24"/>
  <c r="B593" i="24"/>
  <c r="B594" i="24"/>
  <c r="B595" i="24"/>
  <c r="B596" i="24"/>
  <c r="B597" i="24"/>
  <c r="B598" i="24"/>
  <c r="B599" i="24"/>
  <c r="B600" i="24"/>
  <c r="B601" i="24"/>
  <c r="B602" i="24"/>
  <c r="B603" i="24"/>
  <c r="B604" i="24"/>
  <c r="B605" i="24"/>
  <c r="B606" i="24"/>
  <c r="B607" i="24"/>
  <c r="B608" i="24"/>
  <c r="B609" i="24"/>
  <c r="B610" i="24"/>
  <c r="B611" i="24"/>
  <c r="B612" i="24"/>
  <c r="B613" i="24"/>
  <c r="B614" i="24"/>
  <c r="B615" i="24"/>
  <c r="B616" i="24"/>
  <c r="B617" i="24"/>
  <c r="B618" i="24"/>
  <c r="B619" i="24"/>
  <c r="B620" i="24"/>
  <c r="B621" i="24"/>
  <c r="B622" i="24"/>
  <c r="B623" i="24"/>
  <c r="B624" i="24"/>
  <c r="B625" i="24"/>
  <c r="B626" i="24"/>
  <c r="B627" i="24"/>
  <c r="B628" i="24"/>
  <c r="B629" i="24"/>
  <c r="B630" i="24"/>
  <c r="B631" i="24"/>
  <c r="B632" i="24"/>
  <c r="B633" i="24"/>
  <c r="B634" i="24"/>
  <c r="B635" i="24"/>
  <c r="B636" i="24"/>
  <c r="B637" i="24"/>
  <c r="B638" i="24"/>
  <c r="B639" i="24"/>
  <c r="B640" i="24"/>
  <c r="B641" i="24"/>
  <c r="B642" i="24"/>
  <c r="B643" i="24"/>
  <c r="B644" i="24"/>
  <c r="B645" i="24"/>
  <c r="B646" i="24"/>
  <c r="B647" i="24"/>
  <c r="B648" i="24"/>
  <c r="B649" i="24"/>
  <c r="B650" i="24"/>
  <c r="B651" i="24"/>
  <c r="B652" i="24"/>
  <c r="B653" i="24"/>
  <c r="B654" i="24"/>
  <c r="B655" i="24"/>
  <c r="B656" i="24"/>
  <c r="B657" i="24"/>
  <c r="B658" i="24"/>
  <c r="B659" i="24"/>
  <c r="B660" i="24"/>
  <c r="B661" i="24"/>
  <c r="B662" i="24"/>
  <c r="B663" i="24"/>
  <c r="B664" i="24"/>
  <c r="B665" i="24"/>
  <c r="B666" i="24"/>
  <c r="B667" i="24"/>
  <c r="B668" i="24"/>
  <c r="B669" i="24"/>
  <c r="B670" i="24"/>
  <c r="B671" i="24"/>
  <c r="B672" i="24"/>
  <c r="B673" i="24"/>
  <c r="B674" i="24"/>
  <c r="B675" i="24"/>
  <c r="B676" i="24"/>
  <c r="B677" i="24"/>
  <c r="B678" i="24"/>
  <c r="B679" i="24"/>
  <c r="B680" i="24"/>
  <c r="B681" i="24"/>
  <c r="B682" i="24"/>
  <c r="B683" i="24"/>
  <c r="B684" i="24"/>
  <c r="B685" i="24"/>
  <c r="B686" i="24"/>
  <c r="B687" i="24"/>
  <c r="B688" i="24"/>
  <c r="B689" i="24"/>
  <c r="B690" i="24"/>
  <c r="B691" i="24"/>
  <c r="B692" i="24"/>
  <c r="B693" i="24"/>
  <c r="B694" i="24"/>
  <c r="B695" i="24"/>
  <c r="B696" i="24"/>
  <c r="B697" i="24"/>
  <c r="B698" i="24"/>
  <c r="B699" i="24"/>
  <c r="B700" i="24"/>
  <c r="B701" i="24"/>
  <c r="B702" i="24"/>
  <c r="B703" i="24"/>
  <c r="B704" i="24"/>
  <c r="B705" i="24"/>
  <c r="B706" i="24"/>
  <c r="B707" i="24"/>
  <c r="B708" i="24"/>
  <c r="B709" i="24"/>
  <c r="B710" i="24"/>
  <c r="B711" i="24"/>
  <c r="B712" i="24"/>
  <c r="B713" i="24"/>
  <c r="B714" i="24"/>
  <c r="B715" i="24"/>
  <c r="B716" i="24"/>
  <c r="B717" i="24"/>
  <c r="B718" i="24"/>
  <c r="B719" i="24"/>
  <c r="B720" i="24"/>
  <c r="B721" i="24"/>
  <c r="B722" i="24"/>
  <c r="B723" i="24"/>
  <c r="B724" i="24"/>
  <c r="B725" i="24"/>
  <c r="B726" i="24"/>
  <c r="B727" i="24"/>
  <c r="B728" i="24"/>
  <c r="B729" i="24"/>
  <c r="B730" i="24"/>
  <c r="B731" i="24"/>
  <c r="B732" i="24"/>
  <c r="B733" i="24"/>
  <c r="B734" i="24"/>
  <c r="B735" i="24"/>
  <c r="B736" i="24"/>
  <c r="B737" i="24"/>
  <c r="B738" i="24"/>
  <c r="B739" i="24"/>
  <c r="B740" i="24"/>
  <c r="B741" i="24"/>
  <c r="B742" i="24"/>
  <c r="B743" i="24"/>
  <c r="B744" i="24"/>
  <c r="B745" i="24"/>
  <c r="B746" i="24"/>
  <c r="B747" i="24"/>
  <c r="B748" i="24"/>
  <c r="B749" i="24"/>
  <c r="B750" i="24"/>
  <c r="B751" i="24"/>
  <c r="B752" i="24"/>
  <c r="B753" i="24"/>
  <c r="B754" i="24"/>
  <c r="B755" i="24"/>
  <c r="B756" i="24"/>
  <c r="B757" i="24"/>
  <c r="B758" i="24"/>
  <c r="B759" i="24"/>
  <c r="B760" i="24"/>
  <c r="B761" i="24"/>
  <c r="B762" i="24"/>
  <c r="B763" i="24"/>
  <c r="B764" i="24"/>
  <c r="B765" i="24"/>
  <c r="B766" i="24"/>
  <c r="B767" i="24"/>
  <c r="B768" i="24"/>
  <c r="B769" i="24"/>
  <c r="B770" i="24"/>
  <c r="B771" i="24"/>
  <c r="B772" i="24"/>
  <c r="B773" i="24"/>
  <c r="B774" i="24"/>
  <c r="B775" i="24"/>
  <c r="B776" i="24"/>
  <c r="B777" i="24"/>
  <c r="B778" i="24"/>
  <c r="B779" i="24"/>
  <c r="B780" i="24"/>
  <c r="B781" i="24"/>
  <c r="B782" i="24"/>
  <c r="B783" i="24"/>
  <c r="B784" i="24"/>
  <c r="B785" i="24"/>
  <c r="B786" i="24"/>
  <c r="B787" i="24"/>
  <c r="B788" i="24"/>
  <c r="B789" i="24"/>
  <c r="B790" i="24"/>
  <c r="B791" i="24"/>
  <c r="B792" i="24"/>
  <c r="B793" i="24"/>
  <c r="B794" i="24"/>
  <c r="B795" i="24"/>
  <c r="B796" i="24"/>
  <c r="B797" i="24"/>
  <c r="B798" i="24"/>
  <c r="B799" i="24"/>
  <c r="B800" i="24"/>
  <c r="B801" i="24"/>
  <c r="B802" i="24"/>
  <c r="B803" i="24"/>
  <c r="B804" i="24"/>
  <c r="B805" i="24"/>
  <c r="B806" i="24"/>
  <c r="B807" i="24"/>
  <c r="B808" i="24"/>
  <c r="B809" i="24"/>
  <c r="B810" i="24"/>
  <c r="B811" i="24"/>
  <c r="B812" i="24"/>
  <c r="B813" i="24"/>
  <c r="B814" i="24"/>
  <c r="B815" i="24"/>
  <c r="B816" i="24"/>
  <c r="B817" i="24"/>
  <c r="B818" i="24"/>
  <c r="B819" i="24"/>
  <c r="B820" i="24"/>
  <c r="B821" i="24"/>
  <c r="B822" i="24"/>
  <c r="B823" i="24"/>
  <c r="B824" i="24"/>
  <c r="B825" i="24"/>
  <c r="B826" i="24"/>
  <c r="B827" i="24"/>
  <c r="B828" i="24"/>
  <c r="B829" i="24"/>
  <c r="B830" i="24"/>
  <c r="B831" i="24"/>
  <c r="B832" i="24"/>
  <c r="B833" i="24"/>
  <c r="B834" i="24"/>
  <c r="B835" i="24"/>
  <c r="B836" i="24"/>
  <c r="B837" i="24"/>
  <c r="B838" i="24"/>
  <c r="B839" i="24"/>
  <c r="B840" i="24"/>
  <c r="B841" i="24"/>
  <c r="B842" i="24"/>
  <c r="B843" i="24"/>
  <c r="B844" i="24"/>
  <c r="B845" i="24"/>
  <c r="B846" i="24"/>
  <c r="B847" i="24"/>
  <c r="B848" i="24"/>
  <c r="B849" i="24"/>
  <c r="B850" i="24"/>
  <c r="B851" i="24"/>
  <c r="B852" i="24"/>
  <c r="B853" i="24"/>
  <c r="B854" i="24"/>
  <c r="B855" i="24"/>
  <c r="B856" i="24"/>
  <c r="B857" i="24"/>
  <c r="B858" i="24"/>
  <c r="B859" i="24"/>
  <c r="B860" i="24"/>
  <c r="B861" i="24"/>
  <c r="B862" i="24"/>
  <c r="B863" i="24"/>
  <c r="B864" i="24"/>
  <c r="B865" i="24"/>
  <c r="B866" i="24"/>
  <c r="B867" i="24"/>
  <c r="B868" i="24"/>
  <c r="B869" i="24"/>
  <c r="B870" i="24"/>
  <c r="B871" i="24"/>
  <c r="B872" i="24"/>
  <c r="B873" i="24"/>
  <c r="B874" i="24"/>
  <c r="B875" i="24"/>
  <c r="B876" i="24"/>
  <c r="B877" i="24"/>
  <c r="B878" i="24"/>
  <c r="B879" i="24"/>
  <c r="B880" i="24"/>
  <c r="B881" i="24"/>
  <c r="B882" i="24"/>
  <c r="B883" i="24"/>
  <c r="B884" i="24"/>
  <c r="B885" i="24"/>
  <c r="B886" i="24"/>
  <c r="B887" i="24"/>
  <c r="B888" i="24"/>
  <c r="B889" i="24"/>
  <c r="B890" i="24"/>
  <c r="B891" i="24"/>
  <c r="B892" i="24"/>
  <c r="B893" i="24"/>
  <c r="B894" i="24"/>
  <c r="B895" i="24"/>
  <c r="B896" i="24"/>
  <c r="B897" i="24"/>
  <c r="B898" i="24"/>
  <c r="B899" i="24"/>
  <c r="B900" i="24"/>
  <c r="B901" i="24"/>
  <c r="B902" i="24"/>
  <c r="B903" i="24"/>
  <c r="B904" i="24"/>
  <c r="B905" i="24"/>
  <c r="B906" i="24"/>
  <c r="B907" i="24"/>
  <c r="B908" i="24"/>
  <c r="B909" i="24"/>
  <c r="B910" i="24"/>
  <c r="B911" i="24"/>
  <c r="B912" i="24"/>
  <c r="B913" i="24"/>
  <c r="B914" i="24"/>
  <c r="B915" i="24"/>
  <c r="B916" i="24"/>
  <c r="B917" i="24"/>
  <c r="B918" i="24"/>
  <c r="B919" i="24"/>
  <c r="B920" i="24"/>
  <c r="B921" i="24"/>
  <c r="B922" i="24"/>
  <c r="B923" i="24"/>
  <c r="B924" i="24"/>
  <c r="B925" i="24"/>
  <c r="B926" i="24"/>
  <c r="B927" i="24"/>
  <c r="B928" i="24"/>
  <c r="B929" i="24"/>
  <c r="B930" i="24"/>
  <c r="B931" i="24"/>
  <c r="B932" i="24"/>
  <c r="B933" i="24"/>
  <c r="B934" i="24"/>
  <c r="B935" i="24"/>
  <c r="B936" i="24"/>
  <c r="B937" i="24"/>
  <c r="B938" i="24"/>
  <c r="B939" i="24"/>
  <c r="B940" i="24"/>
  <c r="B941" i="24"/>
  <c r="B942" i="24"/>
  <c r="B943" i="24"/>
  <c r="B944" i="24"/>
  <c r="B945" i="24"/>
  <c r="B946" i="24"/>
  <c r="B947" i="24"/>
  <c r="B948" i="24"/>
  <c r="B949" i="24"/>
  <c r="B950" i="24"/>
  <c r="B951" i="24"/>
  <c r="B952" i="24"/>
  <c r="B953" i="24"/>
  <c r="B954" i="24"/>
  <c r="B955" i="24"/>
  <c r="B956" i="24"/>
  <c r="B957" i="24"/>
  <c r="B958" i="24"/>
  <c r="B959" i="24"/>
  <c r="B960" i="24"/>
  <c r="B961" i="24"/>
  <c r="B962" i="24"/>
  <c r="B963" i="24"/>
  <c r="B964" i="24"/>
  <c r="B965" i="24"/>
  <c r="B966" i="24"/>
  <c r="B967" i="24"/>
  <c r="B968" i="24"/>
  <c r="B969" i="24"/>
  <c r="B970" i="24"/>
  <c r="B971" i="24"/>
  <c r="B972" i="24"/>
  <c r="B973" i="24"/>
  <c r="B974" i="24"/>
  <c r="B975" i="24"/>
  <c r="B976" i="24"/>
  <c r="B977" i="24"/>
  <c r="B978" i="24"/>
  <c r="B979" i="24"/>
  <c r="B980" i="24"/>
  <c r="B981" i="24"/>
  <c r="B982" i="24"/>
  <c r="B983" i="24"/>
  <c r="B984" i="24"/>
  <c r="B985" i="24"/>
  <c r="B986" i="24"/>
  <c r="B987" i="24"/>
  <c r="B988" i="24"/>
  <c r="B989" i="24"/>
  <c r="B990" i="24"/>
  <c r="B991" i="24"/>
  <c r="B992" i="24"/>
  <c r="B993" i="24"/>
  <c r="B994" i="24"/>
  <c r="B995" i="24"/>
  <c r="B996" i="24"/>
  <c r="B997" i="24"/>
  <c r="B998" i="24"/>
  <c r="B999" i="24"/>
  <c r="B1000" i="24"/>
  <c r="B1001" i="24"/>
  <c r="B1002" i="24"/>
  <c r="B1003" i="24"/>
  <c r="B1004" i="24"/>
  <c r="B1005" i="24"/>
  <c r="B1006" i="24"/>
  <c r="B1007" i="24"/>
  <c r="B1008" i="24"/>
  <c r="B1009" i="24"/>
  <c r="B1010" i="24"/>
  <c r="B1011" i="24"/>
  <c r="B1012" i="24"/>
  <c r="B1013" i="24"/>
  <c r="B1014" i="24"/>
  <c r="B1015" i="24"/>
  <c r="B1016" i="24"/>
  <c r="B1017" i="24"/>
  <c r="B1018" i="24"/>
  <c r="B1019" i="24"/>
  <c r="B1020" i="24"/>
  <c r="B1021" i="24"/>
  <c r="B1022" i="24"/>
  <c r="B1023" i="24"/>
  <c r="B1024" i="24"/>
  <c r="B1025" i="24"/>
  <c r="B1026" i="24"/>
  <c r="B1027" i="24"/>
  <c r="B1028" i="24"/>
  <c r="B1029" i="24"/>
  <c r="B1030" i="24"/>
  <c r="B1031" i="24"/>
  <c r="B1032" i="24"/>
  <c r="B1033" i="24"/>
  <c r="B1034" i="24"/>
  <c r="B1035" i="24"/>
  <c r="B1036" i="24"/>
  <c r="B1037" i="24"/>
  <c r="B1038" i="24"/>
  <c r="B1039" i="24"/>
  <c r="B1040" i="24"/>
  <c r="B1041" i="24"/>
  <c r="B1042" i="24"/>
  <c r="B1043" i="24"/>
  <c r="B1044" i="24"/>
  <c r="B1045" i="24"/>
  <c r="B1046" i="24"/>
  <c r="B1047" i="24"/>
  <c r="B1048" i="24"/>
  <c r="B1049" i="24"/>
  <c r="B1050" i="24"/>
  <c r="B1051" i="24"/>
  <c r="B1052" i="24"/>
  <c r="B1053" i="24"/>
  <c r="B1054" i="24"/>
  <c r="B1055" i="24"/>
  <c r="B1056" i="24"/>
  <c r="B1057" i="24"/>
  <c r="B1058" i="24"/>
  <c r="B1059" i="24"/>
  <c r="B1060" i="24"/>
  <c r="B1061" i="24"/>
  <c r="B1062" i="24"/>
  <c r="B1063" i="24"/>
  <c r="B1064" i="24"/>
  <c r="B1065" i="24"/>
  <c r="B1066" i="24"/>
  <c r="B1067" i="24"/>
  <c r="B1068" i="24"/>
  <c r="B1069" i="24"/>
  <c r="B1070" i="24"/>
  <c r="B1071" i="24"/>
  <c r="B1072" i="24"/>
  <c r="B1073" i="24"/>
  <c r="B1074" i="24"/>
  <c r="B1075" i="24"/>
  <c r="B1076" i="24"/>
  <c r="B1077" i="24"/>
  <c r="B1078" i="24"/>
  <c r="B1079" i="24"/>
  <c r="B1080" i="24"/>
  <c r="B1081" i="24"/>
  <c r="B1082" i="24"/>
  <c r="B1083" i="24"/>
  <c r="B1084" i="24"/>
  <c r="B1085" i="24"/>
  <c r="B1086" i="24"/>
  <c r="B1087" i="24"/>
  <c r="B1088" i="24"/>
  <c r="B1089" i="24"/>
  <c r="B1090" i="24"/>
  <c r="B1091" i="24"/>
  <c r="B1092" i="24"/>
  <c r="B1093" i="24"/>
  <c r="B1094" i="24"/>
  <c r="B1095" i="24"/>
  <c r="B1096" i="24"/>
  <c r="B1097" i="24"/>
  <c r="B1098" i="24"/>
  <c r="B1099" i="24"/>
  <c r="B1100" i="24"/>
  <c r="B1101" i="24"/>
  <c r="B1102" i="24"/>
  <c r="B1103" i="24"/>
  <c r="B1104" i="24"/>
  <c r="B1105" i="24"/>
  <c r="B1106" i="24"/>
  <c r="B1107" i="24"/>
  <c r="B1108" i="24"/>
  <c r="B1109" i="24"/>
  <c r="B1110" i="24"/>
  <c r="B1111" i="24"/>
  <c r="B1112" i="24"/>
  <c r="B1113" i="24"/>
  <c r="B1114" i="24"/>
  <c r="B1115" i="24"/>
  <c r="B1116" i="24"/>
  <c r="B1117" i="24"/>
  <c r="B1118" i="24"/>
  <c r="B1119" i="24"/>
  <c r="B1120" i="24"/>
  <c r="B1121" i="24"/>
  <c r="B1122" i="24"/>
  <c r="B1123" i="24"/>
  <c r="B1124" i="24"/>
  <c r="B1125" i="24"/>
  <c r="B1126" i="24"/>
  <c r="B1127" i="24"/>
  <c r="B1128" i="24"/>
  <c r="B1129" i="24"/>
  <c r="B1130" i="24"/>
  <c r="B1131" i="24"/>
  <c r="B1132" i="24"/>
  <c r="B1133" i="24"/>
  <c r="B1134" i="24"/>
  <c r="B1135" i="24"/>
  <c r="B1136" i="24"/>
  <c r="B1137" i="24"/>
  <c r="B1138" i="24"/>
  <c r="B1139" i="24"/>
  <c r="B1140" i="24"/>
  <c r="B1141" i="24"/>
  <c r="B1142" i="24"/>
  <c r="B1143" i="24"/>
  <c r="B1144" i="24"/>
  <c r="B1145" i="24"/>
  <c r="B1146" i="24"/>
  <c r="B1147" i="24"/>
  <c r="B1148" i="24"/>
  <c r="B1149" i="24"/>
  <c r="B1150" i="24"/>
  <c r="B1151" i="24"/>
  <c r="B1152" i="24"/>
  <c r="B1153" i="24"/>
  <c r="B1154" i="24"/>
  <c r="B1155" i="24"/>
  <c r="B1156" i="24"/>
  <c r="B1157" i="24"/>
  <c r="B1158" i="24"/>
  <c r="B1159" i="24"/>
  <c r="B1160" i="24"/>
  <c r="B1161" i="24"/>
  <c r="B1162" i="24"/>
  <c r="B1163" i="24"/>
  <c r="B1164" i="24"/>
  <c r="B1165" i="24"/>
  <c r="B1166" i="24"/>
  <c r="B1167" i="24"/>
  <c r="B1168" i="24"/>
  <c r="B1169" i="24"/>
  <c r="B1170" i="24"/>
  <c r="B1171" i="24"/>
  <c r="B1172" i="24"/>
  <c r="B1173" i="24"/>
  <c r="B1174" i="24"/>
  <c r="B1175" i="24"/>
  <c r="B1176" i="24"/>
  <c r="B1177" i="24"/>
  <c r="B1178" i="24"/>
  <c r="B1179" i="24"/>
  <c r="B1180" i="24"/>
  <c r="B1181" i="24"/>
  <c r="B1182" i="24"/>
  <c r="B1183" i="24"/>
  <c r="B1184" i="24"/>
  <c r="B1185" i="24"/>
  <c r="B1186" i="24"/>
  <c r="B1187" i="24"/>
  <c r="B1188" i="24"/>
  <c r="B1189" i="24"/>
  <c r="B1190" i="24"/>
  <c r="B1191" i="24"/>
  <c r="B1192" i="24"/>
  <c r="B1193" i="24"/>
  <c r="B1194" i="24"/>
  <c r="B1195" i="24"/>
  <c r="B1196" i="24"/>
  <c r="B1197" i="24"/>
  <c r="B1198" i="24"/>
  <c r="B1199" i="24"/>
  <c r="B1200" i="24"/>
  <c r="B1201" i="24"/>
  <c r="B1202" i="24"/>
  <c r="B1203" i="24"/>
  <c r="B1204" i="24"/>
  <c r="B1205" i="24"/>
  <c r="B1206" i="24"/>
  <c r="B1207" i="24"/>
  <c r="B1208" i="24"/>
  <c r="B1209" i="24"/>
  <c r="B1210" i="24"/>
  <c r="B1211" i="24"/>
  <c r="B1212" i="24"/>
  <c r="B1213" i="24"/>
  <c r="B1214" i="24"/>
  <c r="B1215" i="24"/>
  <c r="B1216" i="24"/>
  <c r="B1217" i="24"/>
  <c r="B1218" i="24"/>
  <c r="B1219" i="24"/>
  <c r="B1220" i="24"/>
  <c r="B1221" i="24"/>
  <c r="B1222" i="24"/>
  <c r="B1223" i="24"/>
  <c r="B1224" i="24"/>
  <c r="B1225" i="24"/>
  <c r="B1226" i="24"/>
  <c r="B1227" i="24"/>
  <c r="B1228" i="24"/>
  <c r="B1229" i="24"/>
  <c r="B1230" i="24"/>
  <c r="B1231" i="24"/>
  <c r="B1232" i="24"/>
  <c r="B1233" i="24"/>
  <c r="B1234" i="24"/>
  <c r="B1235" i="24"/>
  <c r="B1236" i="24"/>
  <c r="B1237" i="24"/>
  <c r="B1238" i="24"/>
  <c r="B1239" i="24"/>
  <c r="B1240" i="24"/>
  <c r="B1241" i="24"/>
  <c r="B1242" i="24"/>
  <c r="B1243" i="24"/>
  <c r="B1244" i="24"/>
  <c r="B1245" i="24"/>
  <c r="B1246" i="24"/>
  <c r="B1247" i="24"/>
  <c r="B1248" i="24"/>
  <c r="B1249" i="24"/>
  <c r="B1250" i="24"/>
  <c r="B1251" i="24"/>
  <c r="B1252" i="24"/>
  <c r="B1253" i="24"/>
  <c r="B1254" i="24"/>
  <c r="B1255" i="24"/>
  <c r="B1256" i="24"/>
  <c r="B1257" i="24"/>
  <c r="B1258" i="24"/>
  <c r="B1259" i="24"/>
  <c r="B1260" i="24"/>
  <c r="B1261" i="24"/>
  <c r="B1262" i="24"/>
  <c r="B1263" i="24"/>
  <c r="B1264" i="24"/>
  <c r="B1265" i="24"/>
  <c r="B1266" i="24"/>
  <c r="B1267" i="24"/>
  <c r="B1268" i="24"/>
  <c r="B1269" i="24"/>
  <c r="B1270" i="24"/>
  <c r="B1271" i="24"/>
  <c r="B1272" i="24"/>
  <c r="B1273" i="24"/>
  <c r="B1274" i="24"/>
  <c r="B1275" i="24"/>
  <c r="B1276" i="24"/>
  <c r="B1277" i="24"/>
  <c r="B1278" i="24"/>
  <c r="B1279" i="24"/>
  <c r="B1280" i="24"/>
  <c r="B1281" i="24"/>
  <c r="B1282" i="24"/>
  <c r="B1283" i="24"/>
  <c r="B1284" i="24"/>
  <c r="B1285" i="24"/>
  <c r="B1286" i="24"/>
  <c r="B1287" i="24"/>
  <c r="B1288" i="24"/>
  <c r="B1289" i="24"/>
  <c r="B1290" i="24"/>
  <c r="B1291" i="24"/>
  <c r="B1292" i="24"/>
  <c r="B1293" i="24"/>
  <c r="B1294" i="24"/>
  <c r="B1295" i="24"/>
  <c r="B1296" i="24"/>
  <c r="B1297" i="24"/>
  <c r="B1298" i="24"/>
  <c r="B1299" i="24"/>
  <c r="B1300" i="24"/>
  <c r="B1301" i="24"/>
  <c r="B1302" i="24"/>
  <c r="B1303" i="24"/>
  <c r="B1304" i="24"/>
  <c r="B1305" i="24"/>
  <c r="B1306" i="24"/>
  <c r="B1307" i="24"/>
  <c r="B1308" i="24"/>
  <c r="B1309" i="24"/>
  <c r="B1310" i="24"/>
  <c r="B1311" i="24"/>
  <c r="B1312" i="24"/>
  <c r="B1313" i="24"/>
  <c r="B1314" i="24"/>
  <c r="B1315" i="24"/>
  <c r="B1316" i="24"/>
  <c r="B1317" i="24"/>
  <c r="B1318" i="24"/>
  <c r="B1319" i="24"/>
  <c r="B1320" i="24"/>
  <c r="B1321" i="24"/>
  <c r="B1322" i="24"/>
  <c r="B1323" i="24"/>
  <c r="B1324" i="24"/>
  <c r="B1325" i="24"/>
  <c r="B1326" i="24"/>
  <c r="B1327" i="24"/>
  <c r="B1328" i="24"/>
  <c r="B1329" i="24"/>
  <c r="B1330" i="24"/>
  <c r="B1331" i="24"/>
  <c r="B1332" i="24"/>
  <c r="B1333" i="24"/>
  <c r="B1334" i="24"/>
  <c r="B1335" i="24"/>
  <c r="B1336" i="24"/>
  <c r="B1337" i="24"/>
  <c r="B1338" i="24"/>
  <c r="B1339" i="24"/>
  <c r="B1340" i="24"/>
  <c r="B1341" i="24"/>
  <c r="B1342" i="24"/>
  <c r="B1343" i="24"/>
  <c r="B1344" i="24"/>
  <c r="B1345" i="24"/>
  <c r="B1346" i="24"/>
  <c r="B1347" i="24"/>
  <c r="B1348" i="24"/>
  <c r="B1349" i="24"/>
  <c r="B1350" i="24"/>
  <c r="B1351" i="24"/>
  <c r="B1352" i="24"/>
  <c r="B1353" i="24"/>
  <c r="B1354" i="24"/>
  <c r="B1355" i="24"/>
  <c r="B1356" i="24"/>
  <c r="B1357" i="24"/>
  <c r="B1358" i="24"/>
  <c r="B1359" i="24"/>
  <c r="B1360" i="24"/>
  <c r="B1361" i="24"/>
  <c r="B1362" i="24"/>
  <c r="B1363" i="24"/>
  <c r="B1364" i="24"/>
  <c r="B1365" i="24"/>
  <c r="B1366" i="24"/>
  <c r="B1367" i="24"/>
  <c r="B1368" i="24"/>
  <c r="B1369" i="24"/>
  <c r="B1370" i="24"/>
  <c r="B1371" i="24"/>
  <c r="B1372" i="24"/>
  <c r="B1373" i="24"/>
  <c r="B1374" i="24"/>
  <c r="B1375" i="24"/>
  <c r="B1376" i="24"/>
  <c r="B1377" i="24"/>
  <c r="B1378" i="24"/>
  <c r="B1379" i="24"/>
  <c r="B1380" i="24"/>
  <c r="B1381" i="24"/>
  <c r="B1382" i="24"/>
  <c r="B1383" i="24"/>
  <c r="B1384" i="24"/>
  <c r="B1385" i="24"/>
  <c r="B1386" i="24"/>
  <c r="B1387" i="24"/>
  <c r="B1388" i="24"/>
  <c r="B1389" i="24"/>
  <c r="B1390" i="24"/>
  <c r="B1391" i="24"/>
  <c r="B1392" i="24"/>
  <c r="B1393" i="24"/>
  <c r="B1394" i="24"/>
  <c r="B1395" i="24"/>
  <c r="B1396" i="24"/>
  <c r="B1397" i="24"/>
  <c r="B1398" i="24"/>
  <c r="B1399" i="24"/>
  <c r="B1400" i="24"/>
  <c r="B1401" i="24"/>
  <c r="B1402" i="24"/>
  <c r="B1403" i="24"/>
  <c r="B1404" i="24"/>
  <c r="B1405" i="24"/>
  <c r="B1406" i="24"/>
  <c r="B1407" i="24"/>
  <c r="B1408" i="24"/>
  <c r="B1409" i="24"/>
  <c r="B1410" i="24"/>
  <c r="B1411" i="24"/>
  <c r="B1412" i="24"/>
  <c r="B1413" i="24"/>
  <c r="B1414" i="24"/>
  <c r="B1415" i="24"/>
  <c r="B1416" i="24"/>
  <c r="B1417" i="24"/>
  <c r="B1418" i="24"/>
  <c r="B1419" i="24"/>
  <c r="B1420" i="24"/>
  <c r="B1421" i="24"/>
  <c r="B1422" i="24"/>
  <c r="B1423" i="24"/>
  <c r="B1424" i="24"/>
  <c r="B1425" i="24"/>
  <c r="B1426" i="24"/>
  <c r="B1427" i="24"/>
  <c r="B1428" i="24"/>
  <c r="B1429" i="24"/>
  <c r="B1430" i="24"/>
  <c r="B1431" i="24"/>
  <c r="B1432" i="24"/>
  <c r="B1433" i="24"/>
  <c r="B1434" i="24"/>
  <c r="B1435" i="24"/>
  <c r="B1436" i="24"/>
  <c r="B1437" i="24"/>
  <c r="B1438" i="24"/>
  <c r="B1439" i="24"/>
  <c r="B1440" i="24"/>
  <c r="B1441" i="24"/>
  <c r="B1442" i="24"/>
  <c r="B1443" i="24"/>
  <c r="B1444" i="24"/>
  <c r="B1445" i="24"/>
  <c r="B1446" i="24"/>
  <c r="B1447" i="24"/>
  <c r="B1448" i="24"/>
  <c r="B1449" i="24"/>
  <c r="B1450" i="24"/>
  <c r="B1451" i="24"/>
  <c r="B1452" i="24"/>
  <c r="B1453" i="24"/>
  <c r="B1454" i="24"/>
  <c r="B1455" i="24"/>
  <c r="B1456" i="24"/>
  <c r="B1457" i="24"/>
  <c r="B1458" i="24"/>
  <c r="B1459" i="24"/>
  <c r="B1460" i="24"/>
  <c r="B1461" i="24"/>
  <c r="B1462" i="24"/>
  <c r="B1463" i="24"/>
  <c r="B1464" i="24"/>
  <c r="B1465" i="24"/>
  <c r="B1466" i="24"/>
  <c r="B1467" i="24"/>
  <c r="B1468" i="24"/>
  <c r="B1469" i="24"/>
  <c r="B1470" i="24"/>
  <c r="B1471" i="24"/>
  <c r="B1472" i="24"/>
  <c r="B1473" i="24"/>
  <c r="B1474" i="24"/>
  <c r="B1475" i="24"/>
  <c r="B1476" i="24"/>
  <c r="B1477" i="24"/>
  <c r="B1478" i="24"/>
  <c r="B1479" i="24"/>
  <c r="B1480" i="24"/>
  <c r="B1481" i="24"/>
  <c r="B1482" i="24"/>
  <c r="B1483" i="24"/>
  <c r="B1484" i="24"/>
  <c r="B1485" i="24"/>
  <c r="B1486" i="24"/>
  <c r="B1487" i="24"/>
  <c r="B1488" i="24"/>
  <c r="B1489" i="24"/>
  <c r="B1490" i="24"/>
  <c r="B1491" i="24"/>
  <c r="B1492" i="24"/>
  <c r="B1493" i="24"/>
  <c r="B1494" i="24"/>
  <c r="B1495" i="24"/>
  <c r="B1496" i="24"/>
  <c r="B1497" i="24"/>
  <c r="B1498" i="24"/>
  <c r="B1499" i="24"/>
  <c r="B1500" i="24"/>
  <c r="B1501" i="24"/>
  <c r="B1502" i="24"/>
  <c r="B1503" i="24"/>
  <c r="B1504" i="24"/>
  <c r="B1505" i="24"/>
  <c r="B1506" i="24"/>
  <c r="B1507" i="24"/>
  <c r="B1508" i="24"/>
  <c r="B1509" i="24"/>
  <c r="B1510" i="24"/>
  <c r="B1511" i="24"/>
  <c r="B1512" i="24"/>
  <c r="B1513" i="24"/>
  <c r="B1514" i="24"/>
  <c r="B1515" i="24"/>
  <c r="B1516" i="24"/>
  <c r="B1517" i="24"/>
  <c r="B1518" i="24"/>
  <c r="B1519" i="24"/>
  <c r="B1520" i="24"/>
  <c r="B1521" i="24"/>
  <c r="B1522" i="24"/>
  <c r="B1523" i="24"/>
  <c r="B1524" i="24"/>
  <c r="B1525" i="24"/>
  <c r="B1526" i="24"/>
  <c r="B1527" i="24"/>
  <c r="B1528" i="24"/>
  <c r="B1529" i="24"/>
  <c r="B1530" i="24"/>
  <c r="B1531" i="24"/>
  <c r="B1532" i="24"/>
  <c r="B1533" i="24"/>
  <c r="B1534" i="24"/>
  <c r="B1535" i="24"/>
  <c r="B1536" i="24"/>
  <c r="B1537" i="24"/>
  <c r="B1538" i="24"/>
  <c r="B1539" i="24"/>
  <c r="B1540" i="24"/>
  <c r="B1541" i="24"/>
  <c r="B1542" i="24"/>
  <c r="B1543" i="24"/>
  <c r="B1544" i="24"/>
  <c r="B1545" i="24"/>
  <c r="B1546" i="24"/>
  <c r="B1547" i="24"/>
  <c r="B1548" i="24"/>
  <c r="B1549" i="24"/>
  <c r="B1550" i="24"/>
  <c r="B1551" i="24"/>
  <c r="B1552" i="24"/>
  <c r="B1553" i="24"/>
  <c r="B1554" i="24"/>
  <c r="B1555" i="24"/>
  <c r="B1556" i="24"/>
  <c r="B1557" i="24"/>
  <c r="B1558" i="24"/>
  <c r="B1559" i="24"/>
  <c r="B1560" i="24"/>
  <c r="B1561" i="24"/>
  <c r="B1562" i="24"/>
  <c r="B1563" i="24"/>
  <c r="B1564" i="24"/>
  <c r="B1565" i="24"/>
  <c r="B1566" i="24"/>
  <c r="B1567" i="24"/>
  <c r="B1568" i="24"/>
  <c r="B1569" i="24"/>
  <c r="B1570" i="24"/>
  <c r="B1571" i="24"/>
  <c r="B1572" i="24"/>
  <c r="B1573" i="24"/>
  <c r="B1574" i="24"/>
  <c r="B1575" i="24"/>
  <c r="B1576" i="24"/>
  <c r="B1577" i="24"/>
  <c r="B1578" i="24"/>
  <c r="B1579" i="24"/>
  <c r="B1580" i="24"/>
  <c r="B1581" i="24"/>
  <c r="B1582" i="24"/>
  <c r="B1583" i="24"/>
  <c r="B1584" i="24"/>
  <c r="B1585" i="24"/>
  <c r="B1586" i="24"/>
  <c r="B1587" i="24"/>
  <c r="B1588" i="24"/>
  <c r="B1589" i="24"/>
  <c r="B1590" i="24"/>
  <c r="B1591" i="24"/>
  <c r="B1592" i="24"/>
  <c r="B1593" i="24"/>
  <c r="B1594" i="24"/>
  <c r="B1595" i="24"/>
  <c r="B1596" i="24"/>
  <c r="B1597" i="24"/>
  <c r="B1598" i="24"/>
  <c r="B1599" i="24"/>
  <c r="B1600" i="24"/>
  <c r="B1601" i="24"/>
  <c r="B1602" i="24"/>
  <c r="B1603" i="24"/>
  <c r="B1604" i="24"/>
  <c r="B1605" i="24"/>
  <c r="B1606" i="24"/>
  <c r="B1607" i="24"/>
  <c r="B1608" i="24"/>
  <c r="B7" i="24"/>
  <c r="E4" i="22"/>
  <c r="E5" i="22"/>
  <c r="E6" i="22"/>
  <c r="E7" i="22"/>
  <c r="E8" i="22"/>
  <c r="E9" i="22"/>
  <c r="E10" i="22"/>
  <c r="E11" i="22"/>
  <c r="E12" i="22"/>
  <c r="E3" i="22"/>
  <c r="E8" i="24"/>
  <c r="E9" i="24"/>
  <c r="E10" i="24"/>
  <c r="E11" i="24"/>
  <c r="E12" i="24"/>
  <c r="E13" i="24"/>
  <c r="E14" i="24"/>
  <c r="E15" i="24"/>
  <c r="E16" i="24"/>
  <c r="E17" i="24"/>
  <c r="E18" i="24"/>
  <c r="E19" i="24"/>
  <c r="E20" i="24"/>
  <c r="E21" i="24"/>
  <c r="E22" i="24"/>
  <c r="E23" i="24"/>
  <c r="E24" i="24"/>
  <c r="E25" i="24"/>
  <c r="E26" i="24"/>
  <c r="E27" i="24"/>
  <c r="E28" i="24"/>
  <c r="E29" i="24"/>
  <c r="E30" i="24"/>
  <c r="E31" i="24"/>
  <c r="E32" i="24"/>
  <c r="E33" i="24"/>
  <c r="E34" i="24"/>
  <c r="E35" i="24"/>
  <c r="E36" i="24"/>
  <c r="E37" i="24"/>
  <c r="E7" i="24"/>
  <c r="D8" i="24"/>
  <c r="D9" i="24"/>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D60" i="24"/>
  <c r="D61" i="24"/>
  <c r="D62" i="24"/>
  <c r="D63" i="24"/>
  <c r="D64" i="24"/>
  <c r="D65" i="24"/>
  <c r="D66" i="24"/>
  <c r="D67" i="24"/>
  <c r="D68" i="24"/>
  <c r="D69" i="24"/>
  <c r="D70" i="24"/>
  <c r="D71" i="24"/>
  <c r="D72" i="24"/>
  <c r="D73" i="24"/>
  <c r="D74" i="24"/>
  <c r="D75" i="24"/>
  <c r="D76" i="24"/>
  <c r="D77" i="24"/>
  <c r="D78" i="24"/>
  <c r="D79" i="24"/>
  <c r="D80" i="24"/>
  <c r="D81" i="24"/>
  <c r="D82" i="24"/>
  <c r="D83" i="24"/>
  <c r="D84" i="24"/>
  <c r="D85" i="24"/>
  <c r="D86" i="24"/>
  <c r="D87" i="24"/>
  <c r="D88" i="24"/>
  <c r="D89" i="24"/>
  <c r="D90" i="24"/>
  <c r="D91" i="24"/>
  <c r="D92" i="24"/>
  <c r="D93" i="24"/>
  <c r="D94" i="24"/>
  <c r="D95" i="24"/>
  <c r="D96" i="24"/>
  <c r="D97" i="24"/>
  <c r="D98" i="24"/>
  <c r="D99" i="24"/>
  <c r="D100" i="24"/>
  <c r="D101" i="24"/>
  <c r="D102" i="24"/>
  <c r="D103" i="24"/>
  <c r="D104" i="24"/>
  <c r="D105" i="24"/>
  <c r="D106" i="24"/>
  <c r="D107" i="24"/>
  <c r="D108" i="24"/>
  <c r="D109" i="24"/>
  <c r="D110" i="24"/>
  <c r="D111" i="24"/>
  <c r="D112" i="24"/>
  <c r="D113" i="24"/>
  <c r="D114" i="24"/>
  <c r="D115" i="24"/>
  <c r="D116" i="24"/>
  <c r="D117" i="24"/>
  <c r="D118" i="24"/>
  <c r="D119" i="24"/>
  <c r="D120" i="24"/>
  <c r="D121" i="24"/>
  <c r="D122" i="24"/>
  <c r="D123" i="24"/>
  <c r="D124" i="24"/>
  <c r="D125" i="24"/>
  <c r="D126" i="24"/>
  <c r="D127" i="24"/>
  <c r="D128" i="24"/>
  <c r="D129" i="24"/>
  <c r="D130" i="24"/>
  <c r="D131" i="24"/>
  <c r="D132" i="24"/>
  <c r="D133" i="24"/>
  <c r="D134" i="24"/>
  <c r="D135" i="24"/>
  <c r="D136" i="24"/>
  <c r="D137" i="24"/>
  <c r="D138" i="24"/>
  <c r="D139" i="24"/>
  <c r="D140" i="24"/>
  <c r="D141" i="24"/>
  <c r="D142" i="24"/>
  <c r="D143" i="24"/>
  <c r="D144" i="24"/>
  <c r="D145" i="24"/>
  <c r="D146" i="24"/>
  <c r="D147" i="24"/>
  <c r="D148" i="24"/>
  <c r="D149" i="24"/>
  <c r="D150" i="24"/>
  <c r="D151" i="24"/>
  <c r="D152" i="24"/>
  <c r="D153" i="24"/>
  <c r="D154" i="24"/>
  <c r="D155" i="24"/>
  <c r="D156" i="24"/>
  <c r="D157" i="24"/>
  <c r="D158" i="24"/>
  <c r="D159" i="24"/>
  <c r="D160" i="24"/>
  <c r="D161" i="24"/>
  <c r="D162" i="24"/>
  <c r="D163" i="24"/>
  <c r="D164" i="24"/>
  <c r="D165" i="24"/>
  <c r="D166" i="24"/>
  <c r="D167" i="24"/>
  <c r="D168" i="24"/>
  <c r="D169" i="24"/>
  <c r="D170" i="24"/>
  <c r="D171" i="24"/>
  <c r="D172" i="24"/>
  <c r="D173" i="24"/>
  <c r="D174" i="24"/>
  <c r="D175" i="24"/>
  <c r="D176" i="24"/>
  <c r="D177" i="24"/>
  <c r="D178" i="24"/>
  <c r="D179" i="24"/>
  <c r="D180" i="24"/>
  <c r="D181" i="24"/>
  <c r="D182" i="24"/>
  <c r="D183" i="24"/>
  <c r="D184" i="24"/>
  <c r="D185" i="24"/>
  <c r="D186" i="24"/>
  <c r="D187" i="24"/>
  <c r="D188" i="24"/>
  <c r="D189" i="24"/>
  <c r="D190" i="24"/>
  <c r="D191" i="24"/>
  <c r="D192" i="24"/>
  <c r="D193" i="24"/>
  <c r="D194" i="24"/>
  <c r="D195" i="24"/>
  <c r="D196" i="24"/>
  <c r="D197" i="24"/>
  <c r="D198" i="24"/>
  <c r="D199" i="24"/>
  <c r="D200" i="24"/>
  <c r="D201" i="24"/>
  <c r="D202" i="24"/>
  <c r="D203" i="24"/>
  <c r="D204" i="24"/>
  <c r="D205" i="24"/>
  <c r="D206" i="24"/>
  <c r="D207" i="24"/>
  <c r="D208" i="24"/>
  <c r="D209" i="24"/>
  <c r="D210" i="24"/>
  <c r="D211" i="24"/>
  <c r="D212" i="24"/>
  <c r="D213" i="24"/>
  <c r="D214" i="24"/>
  <c r="D215" i="24"/>
  <c r="D216" i="24"/>
  <c r="D217" i="24"/>
  <c r="D218" i="24"/>
  <c r="D219" i="24"/>
  <c r="D220" i="24"/>
  <c r="D221" i="24"/>
  <c r="D222" i="24"/>
  <c r="D223" i="24"/>
  <c r="D224" i="24"/>
  <c r="D225" i="24"/>
  <c r="D226" i="24"/>
  <c r="D227" i="24"/>
  <c r="D228" i="24"/>
  <c r="D229" i="24"/>
  <c r="D230" i="24"/>
  <c r="D231" i="24"/>
  <c r="D232" i="24"/>
  <c r="D233" i="24"/>
  <c r="D234" i="24"/>
  <c r="D235" i="24"/>
  <c r="D236" i="24"/>
  <c r="D237" i="24"/>
  <c r="D238" i="24"/>
  <c r="D239" i="24"/>
  <c r="D240" i="24"/>
  <c r="D241" i="24"/>
  <c r="D242" i="24"/>
  <c r="D243" i="24"/>
  <c r="D244" i="24"/>
  <c r="D245" i="24"/>
  <c r="D246" i="24"/>
  <c r="D247" i="24"/>
  <c r="D248" i="24"/>
  <c r="D249" i="24"/>
  <c r="D250" i="24"/>
  <c r="D251" i="24"/>
  <c r="D252" i="24"/>
  <c r="D253" i="24"/>
  <c r="D254" i="24"/>
  <c r="D255" i="24"/>
  <c r="D256" i="24"/>
  <c r="D257" i="24"/>
  <c r="D258" i="24"/>
  <c r="D259" i="24"/>
  <c r="D260" i="24"/>
  <c r="D261" i="24"/>
  <c r="D262" i="24"/>
  <c r="D263" i="24"/>
  <c r="D264" i="24"/>
  <c r="D265" i="24"/>
  <c r="D266" i="24"/>
  <c r="D267" i="24"/>
  <c r="D268" i="24"/>
  <c r="D269" i="24"/>
  <c r="D270" i="24"/>
  <c r="D271" i="24"/>
  <c r="D272" i="24"/>
  <c r="D273" i="24"/>
  <c r="D274" i="24"/>
  <c r="D275" i="24"/>
  <c r="D276" i="24"/>
  <c r="D277" i="24"/>
  <c r="D278" i="24"/>
  <c r="D279" i="24"/>
  <c r="D280" i="24"/>
  <c r="D281" i="24"/>
  <c r="D282" i="24"/>
  <c r="D283" i="24"/>
  <c r="D284" i="24"/>
  <c r="D285" i="24"/>
  <c r="D286" i="24"/>
  <c r="D287" i="24"/>
  <c r="D288" i="24"/>
  <c r="D289" i="24"/>
  <c r="D290" i="24"/>
  <c r="D291" i="24"/>
  <c r="D292" i="24"/>
  <c r="D293" i="24"/>
  <c r="D294" i="24"/>
  <c r="D295" i="24"/>
  <c r="D296" i="24"/>
  <c r="D297" i="24"/>
  <c r="D298" i="24"/>
  <c r="D299" i="24"/>
  <c r="D300" i="24"/>
  <c r="D301" i="24"/>
  <c r="D302" i="24"/>
  <c r="D303" i="24"/>
  <c r="D304" i="24"/>
  <c r="D305" i="24"/>
  <c r="D306" i="24"/>
  <c r="D307" i="24"/>
  <c r="D308" i="24"/>
  <c r="D309" i="24"/>
  <c r="D310" i="24"/>
  <c r="D311" i="24"/>
  <c r="D312" i="24"/>
  <c r="D313" i="24"/>
  <c r="D314" i="24"/>
  <c r="D315" i="24"/>
  <c r="D316" i="24"/>
  <c r="D317" i="24"/>
  <c r="D318" i="24"/>
  <c r="D319" i="24"/>
  <c r="D320" i="24"/>
  <c r="D321" i="24"/>
  <c r="D322" i="24"/>
  <c r="D323" i="24"/>
  <c r="D324" i="24"/>
  <c r="D325" i="24"/>
  <c r="D326" i="24"/>
  <c r="D327" i="24"/>
  <c r="D328" i="24"/>
  <c r="D329" i="24"/>
  <c r="D330" i="24"/>
  <c r="D331" i="24"/>
  <c r="D332" i="24"/>
  <c r="D333" i="24"/>
  <c r="D334" i="24"/>
  <c r="D335" i="24"/>
  <c r="D336" i="24"/>
  <c r="D337" i="24"/>
  <c r="D338" i="24"/>
  <c r="D339" i="24"/>
  <c r="D340" i="24"/>
  <c r="D341" i="24"/>
  <c r="D342" i="24"/>
  <c r="D343" i="24"/>
  <c r="D344" i="24"/>
  <c r="D345" i="24"/>
  <c r="D346" i="24"/>
  <c r="D347" i="24"/>
  <c r="D348" i="24"/>
  <c r="D349" i="24"/>
  <c r="D350" i="24"/>
  <c r="D351" i="24"/>
  <c r="D352" i="24"/>
  <c r="D353" i="24"/>
  <c r="D354" i="24"/>
  <c r="D355" i="24"/>
  <c r="D356" i="24"/>
  <c r="D357" i="24"/>
  <c r="D358" i="24"/>
  <c r="D359" i="24"/>
  <c r="D360" i="24"/>
  <c r="D361" i="24"/>
  <c r="D362" i="24"/>
  <c r="D363" i="24"/>
  <c r="D364" i="24"/>
  <c r="D365" i="24"/>
  <c r="D366" i="24"/>
  <c r="D367" i="24"/>
  <c r="D368" i="24"/>
  <c r="D369" i="24"/>
  <c r="D370" i="24"/>
  <c r="D371" i="24"/>
  <c r="D372" i="24"/>
  <c r="D373" i="24"/>
  <c r="D374" i="24"/>
  <c r="D375" i="24"/>
  <c r="D376" i="24"/>
  <c r="D377" i="24"/>
  <c r="D378" i="24"/>
  <c r="D379" i="24"/>
  <c r="D380" i="24"/>
  <c r="D381" i="24"/>
  <c r="D382" i="24"/>
  <c r="D383" i="24"/>
  <c r="D384" i="24"/>
  <c r="D385" i="24"/>
  <c r="D386" i="24"/>
  <c r="D387" i="24"/>
  <c r="D388" i="24"/>
  <c r="D389" i="24"/>
  <c r="D390" i="24"/>
  <c r="D391" i="24"/>
  <c r="D392" i="24"/>
  <c r="D393" i="24"/>
  <c r="D394" i="24"/>
  <c r="D395" i="24"/>
  <c r="D396" i="24"/>
  <c r="D397" i="24"/>
  <c r="D398" i="24"/>
  <c r="D399" i="24"/>
  <c r="D400" i="24"/>
  <c r="D401" i="24"/>
  <c r="D402" i="24"/>
  <c r="D403" i="24"/>
  <c r="D404" i="24"/>
  <c r="D405" i="24"/>
  <c r="D406" i="24"/>
  <c r="D407" i="24"/>
  <c r="D408" i="24"/>
  <c r="D409" i="24"/>
  <c r="D410" i="24"/>
  <c r="D411" i="24"/>
  <c r="D412" i="24"/>
  <c r="D413" i="24"/>
  <c r="D414" i="24"/>
  <c r="D415" i="24"/>
  <c r="D416" i="24"/>
  <c r="D417" i="24"/>
  <c r="D418" i="24"/>
  <c r="D419" i="24"/>
  <c r="D420" i="24"/>
  <c r="D421" i="24"/>
  <c r="D422" i="24"/>
  <c r="D423" i="24"/>
  <c r="D424" i="24"/>
  <c r="D425" i="24"/>
  <c r="D426" i="24"/>
  <c r="D427" i="24"/>
  <c r="D428" i="24"/>
  <c r="D429" i="24"/>
  <c r="D430" i="24"/>
  <c r="D431" i="24"/>
  <c r="D432" i="24"/>
  <c r="D433" i="24"/>
  <c r="D434" i="24"/>
  <c r="D435" i="24"/>
  <c r="D436" i="24"/>
  <c r="D437" i="24"/>
  <c r="D438" i="24"/>
  <c r="D439" i="24"/>
  <c r="D440" i="24"/>
  <c r="D441" i="24"/>
  <c r="D442" i="24"/>
  <c r="D443" i="24"/>
  <c r="D444" i="24"/>
  <c r="D445" i="24"/>
  <c r="D446" i="24"/>
  <c r="D447" i="24"/>
  <c r="D448" i="24"/>
  <c r="D449" i="24"/>
  <c r="D450" i="24"/>
  <c r="D451" i="24"/>
  <c r="D452" i="24"/>
  <c r="D453" i="24"/>
  <c r="D454" i="24"/>
  <c r="D455" i="24"/>
  <c r="D456" i="24"/>
  <c r="D457" i="24"/>
  <c r="D458" i="24"/>
  <c r="D459" i="24"/>
  <c r="D460" i="24"/>
  <c r="D461" i="24"/>
  <c r="D462" i="24"/>
  <c r="D463" i="24"/>
  <c r="D464" i="24"/>
  <c r="D465" i="24"/>
  <c r="D466" i="24"/>
  <c r="D467" i="24"/>
  <c r="D468" i="24"/>
  <c r="D469" i="24"/>
  <c r="D470" i="24"/>
  <c r="D471" i="24"/>
  <c r="D472" i="24"/>
  <c r="D473" i="24"/>
  <c r="D474" i="24"/>
  <c r="D475" i="24"/>
  <c r="D476" i="24"/>
  <c r="D477" i="24"/>
  <c r="D478" i="24"/>
  <c r="D479" i="24"/>
  <c r="D480" i="24"/>
  <c r="D481" i="24"/>
  <c r="D482" i="24"/>
  <c r="D483" i="24"/>
  <c r="D484" i="24"/>
  <c r="D485" i="24"/>
  <c r="D486" i="24"/>
  <c r="D487" i="24"/>
  <c r="D488" i="24"/>
  <c r="D489" i="24"/>
  <c r="D490" i="24"/>
  <c r="D491" i="24"/>
  <c r="D492" i="24"/>
  <c r="D493" i="24"/>
  <c r="D494" i="24"/>
  <c r="D495" i="24"/>
  <c r="D496" i="24"/>
  <c r="D497" i="24"/>
  <c r="D498" i="24"/>
  <c r="D499" i="24"/>
  <c r="D500" i="24"/>
  <c r="D501" i="24"/>
  <c r="D502" i="24"/>
  <c r="D503" i="24"/>
  <c r="D504" i="24"/>
  <c r="D505" i="24"/>
  <c r="D506" i="24"/>
  <c r="D507" i="24"/>
  <c r="D508" i="24"/>
  <c r="D509" i="24"/>
  <c r="D510" i="24"/>
  <c r="D511" i="24"/>
  <c r="D512" i="24"/>
  <c r="D513" i="24"/>
  <c r="D514" i="24"/>
  <c r="D515" i="24"/>
  <c r="D516" i="24"/>
  <c r="D517" i="24"/>
  <c r="D518" i="24"/>
  <c r="D519" i="24"/>
  <c r="D520" i="24"/>
  <c r="D521" i="24"/>
  <c r="D522" i="24"/>
  <c r="D523" i="24"/>
  <c r="D524" i="24"/>
  <c r="D525" i="24"/>
  <c r="D526" i="24"/>
  <c r="D527" i="24"/>
  <c r="D528" i="24"/>
  <c r="D529" i="24"/>
  <c r="D530" i="24"/>
  <c r="D531" i="24"/>
  <c r="D532" i="24"/>
  <c r="D533" i="24"/>
  <c r="D534" i="24"/>
  <c r="D535" i="24"/>
  <c r="D536" i="24"/>
  <c r="D537" i="24"/>
  <c r="D538" i="24"/>
  <c r="D539" i="24"/>
  <c r="D540" i="24"/>
  <c r="D541" i="24"/>
  <c r="D542" i="24"/>
  <c r="D543" i="24"/>
  <c r="D544" i="24"/>
  <c r="D545" i="24"/>
  <c r="D546" i="24"/>
  <c r="D547" i="24"/>
  <c r="D548" i="24"/>
  <c r="D549" i="24"/>
  <c r="D550" i="24"/>
  <c r="D551" i="24"/>
  <c r="D552" i="24"/>
  <c r="D553" i="24"/>
  <c r="D554" i="24"/>
  <c r="D555" i="24"/>
  <c r="D556" i="24"/>
  <c r="D557" i="24"/>
  <c r="D558" i="24"/>
  <c r="D559" i="24"/>
  <c r="D560" i="24"/>
  <c r="D561" i="24"/>
  <c r="D562" i="24"/>
  <c r="D563" i="24"/>
  <c r="D564" i="24"/>
  <c r="D565" i="24"/>
  <c r="D566" i="24"/>
  <c r="D567" i="24"/>
  <c r="D568" i="24"/>
  <c r="D569" i="24"/>
  <c r="D570" i="24"/>
  <c r="D571" i="24"/>
  <c r="D572" i="24"/>
  <c r="D573" i="24"/>
  <c r="D574" i="24"/>
  <c r="D575" i="24"/>
  <c r="D576" i="24"/>
  <c r="D577" i="24"/>
  <c r="D578" i="24"/>
  <c r="D579" i="24"/>
  <c r="D580" i="24"/>
  <c r="D581" i="24"/>
  <c r="D582" i="24"/>
  <c r="D583" i="24"/>
  <c r="D584" i="24"/>
  <c r="D585" i="24"/>
  <c r="D586" i="24"/>
  <c r="D587" i="24"/>
  <c r="D588" i="24"/>
  <c r="D589" i="24"/>
  <c r="D590" i="24"/>
  <c r="D591" i="24"/>
  <c r="D592" i="24"/>
  <c r="D593" i="24"/>
  <c r="D594" i="24"/>
  <c r="D595" i="24"/>
  <c r="D596" i="24"/>
  <c r="D597" i="24"/>
  <c r="D598" i="24"/>
  <c r="D599" i="24"/>
  <c r="D600" i="24"/>
  <c r="D601" i="24"/>
  <c r="D602" i="24"/>
  <c r="D603" i="24"/>
  <c r="D604" i="24"/>
  <c r="D605" i="24"/>
  <c r="D606" i="24"/>
  <c r="D607" i="24"/>
  <c r="D608" i="24"/>
  <c r="D609" i="24"/>
  <c r="D610" i="24"/>
  <c r="D611" i="24"/>
  <c r="D612" i="24"/>
  <c r="D613" i="24"/>
  <c r="D614" i="24"/>
  <c r="D615" i="24"/>
  <c r="D616" i="24"/>
  <c r="D617" i="24"/>
  <c r="D618" i="24"/>
  <c r="D619" i="24"/>
  <c r="D620" i="24"/>
  <c r="D621" i="24"/>
  <c r="D622" i="24"/>
  <c r="D623" i="24"/>
  <c r="D624" i="24"/>
  <c r="D625" i="24"/>
  <c r="D626" i="24"/>
  <c r="D627" i="24"/>
  <c r="D628" i="24"/>
  <c r="D629" i="24"/>
  <c r="D630" i="24"/>
  <c r="D631" i="24"/>
  <c r="D632" i="24"/>
  <c r="D633" i="24"/>
  <c r="D634" i="24"/>
  <c r="D635" i="24"/>
  <c r="D636" i="24"/>
  <c r="D637" i="24"/>
  <c r="D638" i="24"/>
  <c r="D639" i="24"/>
  <c r="D640" i="24"/>
  <c r="D641" i="24"/>
  <c r="D642" i="24"/>
  <c r="D643" i="24"/>
  <c r="D644" i="24"/>
  <c r="D645" i="24"/>
  <c r="D646" i="24"/>
  <c r="D647" i="24"/>
  <c r="D648" i="24"/>
  <c r="D649" i="24"/>
  <c r="D650" i="24"/>
  <c r="D651" i="24"/>
  <c r="D652" i="24"/>
  <c r="D653" i="24"/>
  <c r="D654" i="24"/>
  <c r="D655" i="24"/>
  <c r="D656" i="24"/>
  <c r="D657" i="24"/>
  <c r="D658" i="24"/>
  <c r="D659" i="24"/>
  <c r="D660" i="24"/>
  <c r="D661" i="24"/>
  <c r="D662" i="24"/>
  <c r="D663" i="24"/>
  <c r="D664" i="24"/>
  <c r="D665" i="24"/>
  <c r="D666" i="24"/>
  <c r="D667" i="24"/>
  <c r="D668" i="24"/>
  <c r="D669" i="24"/>
  <c r="D670" i="24"/>
  <c r="D671" i="24"/>
  <c r="D672" i="24"/>
  <c r="D673" i="24"/>
  <c r="D674" i="24"/>
  <c r="D675" i="24"/>
  <c r="D676" i="24"/>
  <c r="D677" i="24"/>
  <c r="D678" i="24"/>
  <c r="D679" i="24"/>
  <c r="D680" i="24"/>
  <c r="D681" i="24"/>
  <c r="D682" i="24"/>
  <c r="D683" i="24"/>
  <c r="D684" i="24"/>
  <c r="D685" i="24"/>
  <c r="D686" i="24"/>
  <c r="D687" i="24"/>
  <c r="D688" i="24"/>
  <c r="D689" i="24"/>
  <c r="D690" i="24"/>
  <c r="D691" i="24"/>
  <c r="D692" i="24"/>
  <c r="D693" i="24"/>
  <c r="D694" i="24"/>
  <c r="D695" i="24"/>
  <c r="D696" i="24"/>
  <c r="D697" i="24"/>
  <c r="D698" i="24"/>
  <c r="D699" i="24"/>
  <c r="D700" i="24"/>
  <c r="D701" i="24"/>
  <c r="D702" i="24"/>
  <c r="D703" i="24"/>
  <c r="D704" i="24"/>
  <c r="D705" i="24"/>
  <c r="D706" i="24"/>
  <c r="D707" i="24"/>
  <c r="D708" i="24"/>
  <c r="D709" i="24"/>
  <c r="D710" i="24"/>
  <c r="D711" i="24"/>
  <c r="D712" i="24"/>
  <c r="D713" i="24"/>
  <c r="D714" i="24"/>
  <c r="D715" i="24"/>
  <c r="D716" i="24"/>
  <c r="D717" i="24"/>
  <c r="D718" i="24"/>
  <c r="D719" i="24"/>
  <c r="D720" i="24"/>
  <c r="D721" i="24"/>
  <c r="D722" i="24"/>
  <c r="D723" i="24"/>
  <c r="D724" i="24"/>
  <c r="D725" i="24"/>
  <c r="D726" i="24"/>
  <c r="D727" i="24"/>
  <c r="D728" i="24"/>
  <c r="D729" i="24"/>
  <c r="D730" i="24"/>
  <c r="D731" i="24"/>
  <c r="D732" i="24"/>
  <c r="D733" i="24"/>
  <c r="D734" i="24"/>
  <c r="D735" i="24"/>
  <c r="D736" i="24"/>
  <c r="D737" i="24"/>
  <c r="D738" i="24"/>
  <c r="D739" i="24"/>
  <c r="D740" i="24"/>
  <c r="D741" i="24"/>
  <c r="D742" i="24"/>
  <c r="D743" i="24"/>
  <c r="D744" i="24"/>
  <c r="D745" i="24"/>
  <c r="D746" i="24"/>
  <c r="D747" i="24"/>
  <c r="D748" i="24"/>
  <c r="D749" i="24"/>
  <c r="D750" i="24"/>
  <c r="D751" i="24"/>
  <c r="D752" i="24"/>
  <c r="D753" i="24"/>
  <c r="D754" i="24"/>
  <c r="D755" i="24"/>
  <c r="D756" i="24"/>
  <c r="D757" i="24"/>
  <c r="D758" i="24"/>
  <c r="D759" i="24"/>
  <c r="D760" i="24"/>
  <c r="D761" i="24"/>
  <c r="D762" i="24"/>
  <c r="D763" i="24"/>
  <c r="D764" i="24"/>
  <c r="D765" i="24"/>
  <c r="D766" i="24"/>
  <c r="D767" i="24"/>
  <c r="D768" i="24"/>
  <c r="D769" i="24"/>
  <c r="D770" i="24"/>
  <c r="D771" i="24"/>
  <c r="D772" i="24"/>
  <c r="D773" i="24"/>
  <c r="D774" i="24"/>
  <c r="D775" i="24"/>
  <c r="D776" i="24"/>
  <c r="D777" i="24"/>
  <c r="D778" i="24"/>
  <c r="D779" i="24"/>
  <c r="D780" i="24"/>
  <c r="D781" i="24"/>
  <c r="D782" i="24"/>
  <c r="D783" i="24"/>
  <c r="D784" i="24"/>
  <c r="D785" i="24"/>
  <c r="D786" i="24"/>
  <c r="D787" i="24"/>
  <c r="D788" i="24"/>
  <c r="D789" i="24"/>
  <c r="D790" i="24"/>
  <c r="D791" i="24"/>
  <c r="D792" i="24"/>
  <c r="D793" i="24"/>
  <c r="D794" i="24"/>
  <c r="D795" i="24"/>
  <c r="D796" i="24"/>
  <c r="D797" i="24"/>
  <c r="D798" i="24"/>
  <c r="D799" i="24"/>
  <c r="D800" i="24"/>
  <c r="D801" i="24"/>
  <c r="D802" i="24"/>
  <c r="D803" i="24"/>
  <c r="D804" i="24"/>
  <c r="D805" i="24"/>
  <c r="D806" i="24"/>
  <c r="D807" i="24"/>
  <c r="D808" i="24"/>
  <c r="D809" i="24"/>
  <c r="D810" i="24"/>
  <c r="D811" i="24"/>
  <c r="D812" i="24"/>
  <c r="D813" i="24"/>
  <c r="D814" i="24"/>
  <c r="D815" i="24"/>
  <c r="D816" i="24"/>
  <c r="D817" i="24"/>
  <c r="D818" i="24"/>
  <c r="D819" i="24"/>
  <c r="D820" i="24"/>
  <c r="D821" i="24"/>
  <c r="D822" i="24"/>
  <c r="D823" i="24"/>
  <c r="D824" i="24"/>
  <c r="D825" i="24"/>
  <c r="D826" i="24"/>
  <c r="D827" i="24"/>
  <c r="D828" i="24"/>
  <c r="D829" i="24"/>
  <c r="D830" i="24"/>
  <c r="D831" i="24"/>
  <c r="D832" i="24"/>
  <c r="D833" i="24"/>
  <c r="D834" i="24"/>
  <c r="D835" i="24"/>
  <c r="D836" i="24"/>
  <c r="D837" i="24"/>
  <c r="D838" i="24"/>
  <c r="D839" i="24"/>
  <c r="D840" i="24"/>
  <c r="D841" i="24"/>
  <c r="D842" i="24"/>
  <c r="D843" i="24"/>
  <c r="D844" i="24"/>
  <c r="D845" i="24"/>
  <c r="D846" i="24"/>
  <c r="D847" i="24"/>
  <c r="D848" i="24"/>
  <c r="D849" i="24"/>
  <c r="D850" i="24"/>
  <c r="D851" i="24"/>
  <c r="D852" i="24"/>
  <c r="D853" i="24"/>
  <c r="D854" i="24"/>
  <c r="D855" i="24"/>
  <c r="D856" i="24"/>
  <c r="D857" i="24"/>
  <c r="D858" i="24"/>
  <c r="D859" i="24"/>
  <c r="D860" i="24"/>
  <c r="D861" i="24"/>
  <c r="D862" i="24"/>
  <c r="D863" i="24"/>
  <c r="D864" i="24"/>
  <c r="D865" i="24"/>
  <c r="D866" i="24"/>
  <c r="D867" i="24"/>
  <c r="D868" i="24"/>
  <c r="D869" i="24"/>
  <c r="D870" i="24"/>
  <c r="D871" i="24"/>
  <c r="D872" i="24"/>
  <c r="D873" i="24"/>
  <c r="D874" i="24"/>
  <c r="D875" i="24"/>
  <c r="D876" i="24"/>
  <c r="D877" i="24"/>
  <c r="D878" i="24"/>
  <c r="D879" i="24"/>
  <c r="D880" i="24"/>
  <c r="D881" i="24"/>
  <c r="D882" i="24"/>
  <c r="D883" i="24"/>
  <c r="D884" i="24"/>
  <c r="D885" i="24"/>
  <c r="D886" i="24"/>
  <c r="D887" i="24"/>
  <c r="D888" i="24"/>
  <c r="D889" i="24"/>
  <c r="D890" i="24"/>
  <c r="D891" i="24"/>
  <c r="D892" i="24"/>
  <c r="D893" i="24"/>
  <c r="D894" i="24"/>
  <c r="D895" i="24"/>
  <c r="D896" i="24"/>
  <c r="D897" i="24"/>
  <c r="D898" i="24"/>
  <c r="D899" i="24"/>
  <c r="D900" i="24"/>
  <c r="D901" i="24"/>
  <c r="D902" i="24"/>
  <c r="D903" i="24"/>
  <c r="D904" i="24"/>
  <c r="D905" i="24"/>
  <c r="D906" i="24"/>
  <c r="D907" i="24"/>
  <c r="D908" i="24"/>
  <c r="D909" i="24"/>
  <c r="D910" i="24"/>
  <c r="D911" i="24"/>
  <c r="D912" i="24"/>
  <c r="D913" i="24"/>
  <c r="D914" i="24"/>
  <c r="D915" i="24"/>
  <c r="D916" i="24"/>
  <c r="D917" i="24"/>
  <c r="D918" i="24"/>
  <c r="D919" i="24"/>
  <c r="D920" i="24"/>
  <c r="D921" i="24"/>
  <c r="D922" i="24"/>
  <c r="D923" i="24"/>
  <c r="D924" i="24"/>
  <c r="D925" i="24"/>
  <c r="D926" i="24"/>
  <c r="D927" i="24"/>
  <c r="D928" i="24"/>
  <c r="D929" i="24"/>
  <c r="D930" i="24"/>
  <c r="D931" i="24"/>
  <c r="D932" i="24"/>
  <c r="D933" i="24"/>
  <c r="D934" i="24"/>
  <c r="D935" i="24"/>
  <c r="D936" i="24"/>
  <c r="D937" i="24"/>
  <c r="D938" i="24"/>
  <c r="D939" i="24"/>
  <c r="D940" i="24"/>
  <c r="D941" i="24"/>
  <c r="D942" i="24"/>
  <c r="D943" i="24"/>
  <c r="D944" i="24"/>
  <c r="D945" i="24"/>
  <c r="D946" i="24"/>
  <c r="D947" i="24"/>
  <c r="D948" i="24"/>
  <c r="D949" i="24"/>
  <c r="D950" i="24"/>
  <c r="D951" i="24"/>
  <c r="D952" i="24"/>
  <c r="D953" i="24"/>
  <c r="D954" i="24"/>
  <c r="D955" i="24"/>
  <c r="D956" i="24"/>
  <c r="D957" i="24"/>
  <c r="D958" i="24"/>
  <c r="D959" i="24"/>
  <c r="D960" i="24"/>
  <c r="D961" i="24"/>
  <c r="D962" i="24"/>
  <c r="D963" i="24"/>
  <c r="D964" i="24"/>
  <c r="D965" i="24"/>
  <c r="D966" i="24"/>
  <c r="D967" i="24"/>
  <c r="D968" i="24"/>
  <c r="D969" i="24"/>
  <c r="D970" i="24"/>
  <c r="D971" i="24"/>
  <c r="D972" i="24"/>
  <c r="D973" i="24"/>
  <c r="D974" i="24"/>
  <c r="D975" i="24"/>
  <c r="D976" i="24"/>
  <c r="D977" i="24"/>
  <c r="D978" i="24"/>
  <c r="D979" i="24"/>
  <c r="D980" i="24"/>
  <c r="D981" i="24"/>
  <c r="D982" i="24"/>
  <c r="D983" i="24"/>
  <c r="D984" i="24"/>
  <c r="D985" i="24"/>
  <c r="D986" i="24"/>
  <c r="D987" i="24"/>
  <c r="D988" i="24"/>
  <c r="D989" i="24"/>
  <c r="D990" i="24"/>
  <c r="D991" i="24"/>
  <c r="D992" i="24"/>
  <c r="D993" i="24"/>
  <c r="D994" i="24"/>
  <c r="D995" i="24"/>
  <c r="D996" i="24"/>
  <c r="D997" i="24"/>
  <c r="D998" i="24"/>
  <c r="D999" i="24"/>
  <c r="D1000" i="24"/>
  <c r="D1001" i="24"/>
  <c r="D1002" i="24"/>
  <c r="D1003" i="24"/>
  <c r="D1004" i="24"/>
  <c r="D1005" i="24"/>
  <c r="D1006" i="24"/>
  <c r="D1007" i="24"/>
  <c r="D1008" i="24"/>
  <c r="D1009" i="24"/>
  <c r="D1010" i="24"/>
  <c r="D1011" i="24"/>
  <c r="D1012" i="24"/>
  <c r="D1013" i="24"/>
  <c r="D1014" i="24"/>
  <c r="D1015" i="24"/>
  <c r="D1016" i="24"/>
  <c r="D1017" i="24"/>
  <c r="D1018" i="24"/>
  <c r="D1019" i="24"/>
  <c r="D1020" i="24"/>
  <c r="D1021" i="24"/>
  <c r="D1022" i="24"/>
  <c r="D1023" i="24"/>
  <c r="D1024" i="24"/>
  <c r="D1025" i="24"/>
  <c r="D1026" i="24"/>
  <c r="D1027" i="24"/>
  <c r="D1028" i="24"/>
  <c r="D1029" i="24"/>
  <c r="D1030" i="24"/>
  <c r="D1031" i="24"/>
  <c r="D1032" i="24"/>
  <c r="D1033" i="24"/>
  <c r="D1034" i="24"/>
  <c r="D1035" i="24"/>
  <c r="D1036" i="24"/>
  <c r="D1037" i="24"/>
  <c r="D1038" i="24"/>
  <c r="D1039" i="24"/>
  <c r="D1040" i="24"/>
  <c r="D1041" i="24"/>
  <c r="D1042" i="24"/>
  <c r="D1043" i="24"/>
  <c r="D1044" i="24"/>
  <c r="D1045" i="24"/>
  <c r="D1046" i="24"/>
  <c r="D1047" i="24"/>
  <c r="D1048" i="24"/>
  <c r="D1049" i="24"/>
  <c r="D1050" i="24"/>
  <c r="D1051" i="24"/>
  <c r="D1052" i="24"/>
  <c r="D1053" i="24"/>
  <c r="D1054" i="24"/>
  <c r="D1055" i="24"/>
  <c r="D1056" i="24"/>
  <c r="D1057" i="24"/>
  <c r="D1058" i="24"/>
  <c r="D1059" i="24"/>
  <c r="D1060" i="24"/>
  <c r="D1061" i="24"/>
  <c r="D1062" i="24"/>
  <c r="D1063" i="24"/>
  <c r="D1064" i="24"/>
  <c r="D1065" i="24"/>
  <c r="D1066" i="24"/>
  <c r="D1067" i="24"/>
  <c r="D1068" i="24"/>
  <c r="D1069" i="24"/>
  <c r="D1070" i="24"/>
  <c r="D1071" i="24"/>
  <c r="D1072" i="24"/>
  <c r="D1073" i="24"/>
  <c r="D1074" i="24"/>
  <c r="D1075" i="24"/>
  <c r="D1076" i="24"/>
  <c r="D1077" i="24"/>
  <c r="D1078" i="24"/>
  <c r="D1079" i="24"/>
  <c r="D1080" i="24"/>
  <c r="D1081" i="24"/>
  <c r="D1082" i="24"/>
  <c r="D1083" i="24"/>
  <c r="D1084" i="24"/>
  <c r="D1085" i="24"/>
  <c r="D1086" i="24"/>
  <c r="D1087" i="24"/>
  <c r="D1088" i="24"/>
  <c r="D1089" i="24"/>
  <c r="D1090" i="24"/>
  <c r="D1091" i="24"/>
  <c r="D1092" i="24"/>
  <c r="D1093" i="24"/>
  <c r="D1094" i="24"/>
  <c r="D1095" i="24"/>
  <c r="D1096" i="24"/>
  <c r="D1097" i="24"/>
  <c r="D1098" i="24"/>
  <c r="D1099" i="24"/>
  <c r="D1100" i="24"/>
  <c r="D1101" i="24"/>
  <c r="D1102" i="24"/>
  <c r="D1103" i="24"/>
  <c r="D1104" i="24"/>
  <c r="D1105" i="24"/>
  <c r="D1106" i="24"/>
  <c r="D1107" i="24"/>
  <c r="D1108" i="24"/>
  <c r="D1109" i="24"/>
  <c r="D1110" i="24"/>
  <c r="D1111" i="24"/>
  <c r="D1112" i="24"/>
  <c r="D1113" i="24"/>
  <c r="D1114" i="24"/>
  <c r="D1115" i="24"/>
  <c r="D1116" i="24"/>
  <c r="D1117" i="24"/>
  <c r="D1118" i="24"/>
  <c r="D1119" i="24"/>
  <c r="D1120" i="24"/>
  <c r="D1121" i="24"/>
  <c r="D1122" i="24"/>
  <c r="D1123" i="24"/>
  <c r="D1124" i="24"/>
  <c r="D1125" i="24"/>
  <c r="D1126" i="24"/>
  <c r="D1127" i="24"/>
  <c r="D1128" i="24"/>
  <c r="D1129" i="24"/>
  <c r="D1130" i="24"/>
  <c r="D1131" i="24"/>
  <c r="D1132" i="24"/>
  <c r="D1133" i="24"/>
  <c r="D1134" i="24"/>
  <c r="D1135" i="24"/>
  <c r="D1136" i="24"/>
  <c r="D1137" i="24"/>
  <c r="D1138" i="24"/>
  <c r="D1139" i="24"/>
  <c r="D1140" i="24"/>
  <c r="D1141" i="24"/>
  <c r="D1142" i="24"/>
  <c r="D1143" i="24"/>
  <c r="D1144" i="24"/>
  <c r="D1145" i="24"/>
  <c r="D1146" i="24"/>
  <c r="D1147" i="24"/>
  <c r="D1148" i="24"/>
  <c r="D1149" i="24"/>
  <c r="D1150" i="24"/>
  <c r="D1151" i="24"/>
  <c r="D1152" i="24"/>
  <c r="D1153" i="24"/>
  <c r="D1154" i="24"/>
  <c r="D1155" i="24"/>
  <c r="D1156" i="24"/>
  <c r="D1157" i="24"/>
  <c r="D1158" i="24"/>
  <c r="D1159" i="24"/>
  <c r="D1160" i="24"/>
  <c r="D1161" i="24"/>
  <c r="D1162" i="24"/>
  <c r="D1163" i="24"/>
  <c r="D1164" i="24"/>
  <c r="D1165" i="24"/>
  <c r="D1166" i="24"/>
  <c r="D1167" i="24"/>
  <c r="D1168" i="24"/>
  <c r="D1169" i="24"/>
  <c r="D1170" i="24"/>
  <c r="D1171" i="24"/>
  <c r="D1172" i="24"/>
  <c r="D1173" i="24"/>
  <c r="D1174" i="24"/>
  <c r="D1175" i="24"/>
  <c r="D1176" i="24"/>
  <c r="D1177" i="24"/>
  <c r="D1178" i="24"/>
  <c r="D1179" i="24"/>
  <c r="D1180" i="24"/>
  <c r="D1181" i="24"/>
  <c r="D1182" i="24"/>
  <c r="D1183" i="24"/>
  <c r="D1184" i="24"/>
  <c r="D1185" i="24"/>
  <c r="D1186" i="24"/>
  <c r="D1187" i="24"/>
  <c r="D1188" i="24"/>
  <c r="D1189" i="24"/>
  <c r="D1190" i="24"/>
  <c r="D1191" i="24"/>
  <c r="D1192" i="24"/>
  <c r="D1193" i="24"/>
  <c r="D1194" i="24"/>
  <c r="D1195" i="24"/>
  <c r="D1196" i="24"/>
  <c r="D1197" i="24"/>
  <c r="D1198" i="24"/>
  <c r="D1199" i="24"/>
  <c r="D1200" i="24"/>
  <c r="D1201" i="24"/>
  <c r="D1202" i="24"/>
  <c r="D1203" i="24"/>
  <c r="D1204" i="24"/>
  <c r="D1205" i="24"/>
  <c r="D1206" i="24"/>
  <c r="D1207" i="24"/>
  <c r="D1208" i="24"/>
  <c r="D1209" i="24"/>
  <c r="D1210" i="24"/>
  <c r="D1211" i="24"/>
  <c r="D1212" i="24"/>
  <c r="D1213" i="24"/>
  <c r="D1214" i="24"/>
  <c r="D1215" i="24"/>
  <c r="D1216" i="24"/>
  <c r="D1217" i="24"/>
  <c r="D1218" i="24"/>
  <c r="D1219" i="24"/>
  <c r="D1220" i="24"/>
  <c r="D1221" i="24"/>
  <c r="D1222" i="24"/>
  <c r="D1223" i="24"/>
  <c r="D1224" i="24"/>
  <c r="D1225" i="24"/>
  <c r="D1226" i="24"/>
  <c r="D1227" i="24"/>
  <c r="D1228" i="24"/>
  <c r="D1229" i="24"/>
  <c r="D1230" i="24"/>
  <c r="D1231" i="24"/>
  <c r="D1232" i="24"/>
  <c r="D1233" i="24"/>
  <c r="D1234" i="24"/>
  <c r="D1235" i="24"/>
  <c r="D1236" i="24"/>
  <c r="D1237" i="24"/>
  <c r="D1238" i="24"/>
  <c r="D1239" i="24"/>
  <c r="D1240" i="24"/>
  <c r="D1241" i="24"/>
  <c r="D1242" i="24"/>
  <c r="D1243" i="24"/>
  <c r="D1244" i="24"/>
  <c r="D1245" i="24"/>
  <c r="D1246" i="24"/>
  <c r="D1247" i="24"/>
  <c r="D1248" i="24"/>
  <c r="D1249" i="24"/>
  <c r="D1250" i="24"/>
  <c r="D1251" i="24"/>
  <c r="D1252" i="24"/>
  <c r="D1253" i="24"/>
  <c r="D1254" i="24"/>
  <c r="D1255" i="24"/>
  <c r="D1256" i="24"/>
  <c r="D1257" i="24"/>
  <c r="D1258" i="24"/>
  <c r="D1259" i="24"/>
  <c r="D1260" i="24"/>
  <c r="D1261" i="24"/>
  <c r="D1262" i="24"/>
  <c r="D1263" i="24"/>
  <c r="D1264" i="24"/>
  <c r="D1265" i="24"/>
  <c r="D1266" i="24"/>
  <c r="D1267" i="24"/>
  <c r="D1268" i="24"/>
  <c r="D1269" i="24"/>
  <c r="D1270" i="24"/>
  <c r="D1271" i="24"/>
  <c r="D1272" i="24"/>
  <c r="D1273" i="24"/>
  <c r="D1274" i="24"/>
  <c r="D1275" i="24"/>
  <c r="D1276" i="24"/>
  <c r="D1277" i="24"/>
  <c r="D1278" i="24"/>
  <c r="D1279" i="24"/>
  <c r="D1280" i="24"/>
  <c r="D1281" i="24"/>
  <c r="D1282" i="24"/>
  <c r="D1283" i="24"/>
  <c r="D1284" i="24"/>
  <c r="D1285" i="24"/>
  <c r="D1286" i="24"/>
  <c r="D1287" i="24"/>
  <c r="D1288" i="24"/>
  <c r="D1289" i="24"/>
  <c r="D1290" i="24"/>
  <c r="D1291" i="24"/>
  <c r="D1292" i="24"/>
  <c r="D1293" i="24"/>
  <c r="D1294" i="24"/>
  <c r="D1295" i="24"/>
  <c r="D1296" i="24"/>
  <c r="D1297" i="24"/>
  <c r="D1298" i="24"/>
  <c r="D1299" i="24"/>
  <c r="D1300" i="24"/>
  <c r="D1301" i="24"/>
  <c r="D1302" i="24"/>
  <c r="D1303" i="24"/>
  <c r="D1304" i="24"/>
  <c r="D1305" i="24"/>
  <c r="D1306" i="24"/>
  <c r="D1307" i="24"/>
  <c r="D1308" i="24"/>
  <c r="D1309" i="24"/>
  <c r="D1310" i="24"/>
  <c r="D1311" i="24"/>
  <c r="D1312" i="24"/>
  <c r="D1313" i="24"/>
  <c r="D1314" i="24"/>
  <c r="D1315" i="24"/>
  <c r="D1316" i="24"/>
  <c r="D1317" i="24"/>
  <c r="D1318" i="24"/>
  <c r="D1319" i="24"/>
  <c r="D1320" i="24"/>
  <c r="D1321" i="24"/>
  <c r="D1322" i="24"/>
  <c r="D1323" i="24"/>
  <c r="D1324" i="24"/>
  <c r="D1325" i="24"/>
  <c r="D1326" i="24"/>
  <c r="D1327" i="24"/>
  <c r="D1328" i="24"/>
  <c r="D1329" i="24"/>
  <c r="D1330" i="24"/>
  <c r="D1331" i="24"/>
  <c r="D1332" i="24"/>
  <c r="D1333" i="24"/>
  <c r="D1334" i="24"/>
  <c r="D1335" i="24"/>
  <c r="D1336" i="24"/>
  <c r="D1337" i="24"/>
  <c r="D1338" i="24"/>
  <c r="D1339" i="24"/>
  <c r="D1340" i="24"/>
  <c r="D1341" i="24"/>
  <c r="D1342" i="24"/>
  <c r="D1343" i="24"/>
  <c r="D1344" i="24"/>
  <c r="D1345" i="24"/>
  <c r="D1346" i="24"/>
  <c r="D1347" i="24"/>
  <c r="D1348" i="24"/>
  <c r="D1349" i="24"/>
  <c r="D1350" i="24"/>
  <c r="D1351" i="24"/>
  <c r="D1352" i="24"/>
  <c r="D1353" i="24"/>
  <c r="D1354" i="24"/>
  <c r="D1355" i="24"/>
  <c r="D1356" i="24"/>
  <c r="D1357" i="24"/>
  <c r="D1358" i="24"/>
  <c r="D1359" i="24"/>
  <c r="D1360" i="24"/>
  <c r="D1361" i="24"/>
  <c r="D1362" i="24"/>
  <c r="D1363" i="24"/>
  <c r="D1364" i="24"/>
  <c r="D1365" i="24"/>
  <c r="D1366" i="24"/>
  <c r="D1367" i="24"/>
  <c r="D1368" i="24"/>
  <c r="D1369" i="24"/>
  <c r="D1370" i="24"/>
  <c r="D1371" i="24"/>
  <c r="D1372" i="24"/>
  <c r="D1373" i="24"/>
  <c r="D1374" i="24"/>
  <c r="D1375" i="24"/>
  <c r="D1376" i="24"/>
  <c r="D1377" i="24"/>
  <c r="D1378" i="24"/>
  <c r="D1379" i="24"/>
  <c r="D1380" i="24"/>
  <c r="D1381" i="24"/>
  <c r="D1382" i="24"/>
  <c r="D1383" i="24"/>
  <c r="D1384" i="24"/>
  <c r="D1385" i="24"/>
  <c r="D1386" i="24"/>
  <c r="D1387" i="24"/>
  <c r="D1388" i="24"/>
  <c r="D1389" i="24"/>
  <c r="D1390" i="24"/>
  <c r="D1391" i="24"/>
  <c r="D1392" i="24"/>
  <c r="D1393" i="24"/>
  <c r="D1394" i="24"/>
  <c r="D1395" i="24"/>
  <c r="D1396" i="24"/>
  <c r="D1397" i="24"/>
  <c r="D1398" i="24"/>
  <c r="D1399" i="24"/>
  <c r="D1400" i="24"/>
  <c r="D1401" i="24"/>
  <c r="D1402" i="24"/>
  <c r="D1403" i="24"/>
  <c r="D1404" i="24"/>
  <c r="D1405" i="24"/>
  <c r="D1406" i="24"/>
  <c r="D1407" i="24"/>
  <c r="D1408" i="24"/>
  <c r="D1409" i="24"/>
  <c r="D1410" i="24"/>
  <c r="D1411" i="24"/>
  <c r="D1412" i="24"/>
  <c r="D1413" i="24"/>
  <c r="D1414" i="24"/>
  <c r="D1415" i="24"/>
  <c r="D1416" i="24"/>
  <c r="D1417" i="24"/>
  <c r="D1418" i="24"/>
  <c r="D1419" i="24"/>
  <c r="D1420" i="24"/>
  <c r="D1421" i="24"/>
  <c r="D1422" i="24"/>
  <c r="D1423" i="24"/>
  <c r="D1424" i="24"/>
  <c r="D1425" i="24"/>
  <c r="D1426" i="24"/>
  <c r="D1427" i="24"/>
  <c r="D1428" i="24"/>
  <c r="D1429" i="24"/>
  <c r="D1430" i="24"/>
  <c r="D1431" i="24"/>
  <c r="D1432" i="24"/>
  <c r="D1433" i="24"/>
  <c r="D1434" i="24"/>
  <c r="D1435" i="24"/>
  <c r="D1436" i="24"/>
  <c r="D1437" i="24"/>
  <c r="D1438" i="24"/>
  <c r="D1439" i="24"/>
  <c r="D1440" i="24"/>
  <c r="D1441" i="24"/>
  <c r="D1442" i="24"/>
  <c r="D1443" i="24"/>
  <c r="D1444" i="24"/>
  <c r="D1445" i="24"/>
  <c r="D1446" i="24"/>
  <c r="D1447" i="24"/>
  <c r="D1448" i="24"/>
  <c r="D1449" i="24"/>
  <c r="D1450" i="24"/>
  <c r="D1451" i="24"/>
  <c r="D1452" i="24"/>
  <c r="D1453" i="24"/>
  <c r="D1454" i="24"/>
  <c r="D1455" i="24"/>
  <c r="D1456" i="24"/>
  <c r="D1457" i="24"/>
  <c r="D1458" i="24"/>
  <c r="D1459" i="24"/>
  <c r="D1460" i="24"/>
  <c r="D1461" i="24"/>
  <c r="D1462" i="24"/>
  <c r="D1463" i="24"/>
  <c r="D1464" i="24"/>
  <c r="D1465" i="24"/>
  <c r="D1466" i="24"/>
  <c r="D1467" i="24"/>
  <c r="D1468" i="24"/>
  <c r="D1469" i="24"/>
  <c r="D1470" i="24"/>
  <c r="D1471" i="24"/>
  <c r="D1472" i="24"/>
  <c r="D1473" i="24"/>
  <c r="D1474" i="24"/>
  <c r="D1475" i="24"/>
  <c r="D1476" i="24"/>
  <c r="D1477" i="24"/>
  <c r="D1478" i="24"/>
  <c r="D1479" i="24"/>
  <c r="D1480" i="24"/>
  <c r="D1481" i="24"/>
  <c r="D1482" i="24"/>
  <c r="D1483" i="24"/>
  <c r="D1484" i="24"/>
  <c r="D1485" i="24"/>
  <c r="D1486" i="24"/>
  <c r="D1487" i="24"/>
  <c r="D1488" i="24"/>
  <c r="D1489" i="24"/>
  <c r="D1490" i="24"/>
  <c r="D1491" i="24"/>
  <c r="D1492" i="24"/>
  <c r="D1493" i="24"/>
  <c r="D1494" i="24"/>
  <c r="D1495" i="24"/>
  <c r="D1496" i="24"/>
  <c r="D1497" i="24"/>
  <c r="D1498" i="24"/>
  <c r="D1499" i="24"/>
  <c r="D1500" i="24"/>
  <c r="D1501" i="24"/>
  <c r="D1502" i="24"/>
  <c r="D1503" i="24"/>
  <c r="D1504" i="24"/>
  <c r="D1505" i="24"/>
  <c r="D1506" i="24"/>
  <c r="D1507" i="24"/>
  <c r="D1508" i="24"/>
  <c r="D1509" i="24"/>
  <c r="D1510" i="24"/>
  <c r="D1511" i="24"/>
  <c r="D1512" i="24"/>
  <c r="D1513" i="24"/>
  <c r="D1514" i="24"/>
  <c r="D1515" i="24"/>
  <c r="D1516" i="24"/>
  <c r="D1517" i="24"/>
  <c r="D1518" i="24"/>
  <c r="D1519" i="24"/>
  <c r="D1520" i="24"/>
  <c r="D1521" i="24"/>
  <c r="D1522" i="24"/>
  <c r="D1523" i="24"/>
  <c r="D1524" i="24"/>
  <c r="D1525" i="24"/>
  <c r="D1526" i="24"/>
  <c r="D1527" i="24"/>
  <c r="D1528" i="24"/>
  <c r="D1529" i="24"/>
  <c r="D1530" i="24"/>
  <c r="D1531" i="24"/>
  <c r="D1532" i="24"/>
  <c r="D1533" i="24"/>
  <c r="D1534" i="24"/>
  <c r="D1535" i="24"/>
  <c r="D1536" i="24"/>
  <c r="D1537" i="24"/>
  <c r="D1538" i="24"/>
  <c r="D1539" i="24"/>
  <c r="D1540" i="24"/>
  <c r="D1541" i="24"/>
  <c r="D1542" i="24"/>
  <c r="D1543" i="24"/>
  <c r="D1544" i="24"/>
  <c r="D1545" i="24"/>
  <c r="D1546" i="24"/>
  <c r="D1547" i="24"/>
  <c r="D1548" i="24"/>
  <c r="D1549" i="24"/>
  <c r="D1550" i="24"/>
  <c r="D1551" i="24"/>
  <c r="D1552" i="24"/>
  <c r="D1553" i="24"/>
  <c r="D1554" i="24"/>
  <c r="D1555" i="24"/>
  <c r="D1556" i="24"/>
  <c r="D1557" i="24"/>
  <c r="D1558" i="24"/>
  <c r="D1559" i="24"/>
  <c r="D1560" i="24"/>
  <c r="D1561" i="24"/>
  <c r="D1562" i="24"/>
  <c r="D1563" i="24"/>
  <c r="D1564" i="24"/>
  <c r="D1565" i="24"/>
  <c r="D1566" i="24"/>
  <c r="D1567" i="24"/>
  <c r="D1568" i="24"/>
  <c r="D1569" i="24"/>
  <c r="D1570" i="24"/>
  <c r="D1571" i="24"/>
  <c r="D1572" i="24"/>
  <c r="D1573" i="24"/>
  <c r="D1574" i="24"/>
  <c r="D1575" i="24"/>
  <c r="D1576" i="24"/>
  <c r="D1577" i="24"/>
  <c r="D1578" i="24"/>
  <c r="D1579" i="24"/>
  <c r="D1580" i="24"/>
  <c r="D1581" i="24"/>
  <c r="D1582" i="24"/>
  <c r="D1583" i="24"/>
  <c r="D1584" i="24"/>
  <c r="D1585" i="24"/>
  <c r="D1586" i="24"/>
  <c r="D1587" i="24"/>
  <c r="D1588" i="24"/>
  <c r="D1589" i="24"/>
  <c r="D1590" i="24"/>
  <c r="D1591" i="24"/>
  <c r="D1592" i="24"/>
  <c r="D1593" i="24"/>
  <c r="D1594" i="24"/>
  <c r="D1595" i="24"/>
  <c r="D1596" i="24"/>
  <c r="D1597" i="24"/>
  <c r="D1598" i="24"/>
  <c r="D1599" i="24"/>
  <c r="D1600" i="24"/>
  <c r="D1601" i="24"/>
  <c r="D1602" i="24"/>
  <c r="D1603" i="24"/>
  <c r="D1604" i="24"/>
  <c r="D1605" i="24"/>
  <c r="D1606" i="24"/>
  <c r="D1607" i="24"/>
  <c r="D1608" i="24"/>
  <c r="J3" i="22"/>
  <c r="C8" i="24"/>
  <c r="C9" i="24"/>
  <c r="C10" i="24"/>
  <c r="C11" i="24"/>
  <c r="C12" i="24"/>
  <c r="C13" i="24"/>
  <c r="C14" i="24"/>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C43" i="24"/>
  <c r="C44" i="24"/>
  <c r="C45" i="24"/>
  <c r="C46" i="24"/>
  <c r="C47" i="24"/>
  <c r="C48" i="24"/>
  <c r="C49" i="24"/>
  <c r="C50" i="24"/>
  <c r="C51" i="24"/>
  <c r="C52" i="24"/>
  <c r="C53" i="24"/>
  <c r="C54" i="24"/>
  <c r="C55" i="24"/>
  <c r="C56" i="24"/>
  <c r="C57" i="24"/>
  <c r="C58" i="24"/>
  <c r="C59" i="24"/>
  <c r="C60" i="24"/>
  <c r="C61" i="24"/>
  <c r="C62" i="24"/>
  <c r="C63" i="24"/>
  <c r="C64" i="24"/>
  <c r="C65" i="24"/>
  <c r="C66" i="24"/>
  <c r="C67" i="24"/>
  <c r="C68" i="24"/>
  <c r="C69" i="24"/>
  <c r="C70" i="24"/>
  <c r="C71" i="24"/>
  <c r="C72" i="24"/>
  <c r="C73" i="24"/>
  <c r="C74" i="24"/>
  <c r="C75" i="24"/>
  <c r="C76" i="24"/>
  <c r="C77" i="24"/>
  <c r="C78" i="24"/>
  <c r="C79" i="24"/>
  <c r="C80" i="24"/>
  <c r="C81" i="24"/>
  <c r="C82" i="24"/>
  <c r="C83" i="24"/>
  <c r="C84" i="24"/>
  <c r="C85" i="24"/>
  <c r="C86" i="24"/>
  <c r="C87" i="24"/>
  <c r="C88" i="24"/>
  <c r="C89" i="24"/>
  <c r="C90" i="24"/>
  <c r="C91" i="24"/>
  <c r="C92" i="24"/>
  <c r="C93" i="24"/>
  <c r="C94" i="24"/>
  <c r="C95" i="24"/>
  <c r="C96" i="24"/>
  <c r="C97" i="24"/>
  <c r="C98" i="24"/>
  <c r="C99" i="24"/>
  <c r="C100" i="24"/>
  <c r="C101" i="24"/>
  <c r="C102" i="24"/>
  <c r="C103" i="24"/>
  <c r="C104" i="24"/>
  <c r="C105" i="24"/>
  <c r="C106" i="24"/>
  <c r="C107" i="24"/>
  <c r="C108" i="24"/>
  <c r="C109" i="24"/>
  <c r="C110" i="24"/>
  <c r="C111" i="24"/>
  <c r="C112" i="24"/>
  <c r="C113" i="24"/>
  <c r="C114" i="24"/>
  <c r="C115" i="24"/>
  <c r="C116" i="24"/>
  <c r="C117" i="24"/>
  <c r="C118" i="24"/>
  <c r="C119" i="24"/>
  <c r="C120" i="24"/>
  <c r="C121" i="24"/>
  <c r="C122" i="24"/>
  <c r="C123" i="24"/>
  <c r="C124" i="24"/>
  <c r="C125" i="24"/>
  <c r="C126" i="24"/>
  <c r="C127" i="24"/>
  <c r="C128" i="24"/>
  <c r="C129" i="24"/>
  <c r="C130" i="24"/>
  <c r="C131" i="24"/>
  <c r="C132" i="24"/>
  <c r="C133" i="24"/>
  <c r="C134" i="24"/>
  <c r="C135" i="24"/>
  <c r="C136" i="24"/>
  <c r="C137" i="24"/>
  <c r="C138" i="24"/>
  <c r="C139" i="24"/>
  <c r="C140" i="24"/>
  <c r="C141" i="24"/>
  <c r="C142" i="24"/>
  <c r="C143" i="24"/>
  <c r="C144" i="24"/>
  <c r="C145" i="24"/>
  <c r="C146" i="24"/>
  <c r="C147" i="24"/>
  <c r="C148" i="24"/>
  <c r="C149" i="24"/>
  <c r="C150" i="24"/>
  <c r="C151" i="24"/>
  <c r="C152" i="24"/>
  <c r="C153" i="24"/>
  <c r="C154" i="24"/>
  <c r="C155" i="24"/>
  <c r="C156" i="24"/>
  <c r="C157" i="24"/>
  <c r="C158" i="24"/>
  <c r="C159" i="24"/>
  <c r="C160" i="24"/>
  <c r="C161" i="24"/>
  <c r="C162" i="24"/>
  <c r="C163" i="24"/>
  <c r="C164" i="24"/>
  <c r="C165" i="24"/>
  <c r="C166" i="24"/>
  <c r="C167" i="24"/>
  <c r="C168" i="24"/>
  <c r="C169" i="24"/>
  <c r="C170" i="24"/>
  <c r="C171" i="24"/>
  <c r="C172" i="24"/>
  <c r="C173" i="24"/>
  <c r="C174" i="24"/>
  <c r="C175" i="24"/>
  <c r="C176" i="24"/>
  <c r="C177" i="24"/>
  <c r="C178" i="24"/>
  <c r="C179" i="24"/>
  <c r="C180" i="24"/>
  <c r="C181" i="24"/>
  <c r="C182" i="24"/>
  <c r="C183" i="24"/>
  <c r="C184" i="24"/>
  <c r="C185" i="24"/>
  <c r="C186" i="24"/>
  <c r="C187" i="24"/>
  <c r="C188" i="24"/>
  <c r="C189" i="24"/>
  <c r="C190" i="24"/>
  <c r="C191" i="24"/>
  <c r="C192" i="24"/>
  <c r="C193" i="24"/>
  <c r="C194" i="24"/>
  <c r="C195" i="24"/>
  <c r="C196" i="24"/>
  <c r="C197" i="24"/>
  <c r="C198" i="24"/>
  <c r="C199" i="24"/>
  <c r="C200" i="24"/>
  <c r="C201" i="24"/>
  <c r="C202" i="24"/>
  <c r="C203" i="24"/>
  <c r="C204" i="24"/>
  <c r="C205" i="24"/>
  <c r="C206" i="24"/>
  <c r="C207" i="24"/>
  <c r="C208" i="24"/>
  <c r="C209" i="24"/>
  <c r="C210" i="24"/>
  <c r="C211" i="24"/>
  <c r="C212" i="24"/>
  <c r="C213" i="24"/>
  <c r="C214" i="24"/>
  <c r="C215" i="24"/>
  <c r="C216" i="24"/>
  <c r="C217" i="24"/>
  <c r="C218" i="24"/>
  <c r="C219" i="24"/>
  <c r="C220" i="24"/>
  <c r="C221" i="24"/>
  <c r="C222" i="24"/>
  <c r="C223" i="24"/>
  <c r="C224" i="24"/>
  <c r="C225" i="24"/>
  <c r="C226" i="24"/>
  <c r="C227" i="24"/>
  <c r="C228" i="24"/>
  <c r="C229" i="24"/>
  <c r="C230" i="24"/>
  <c r="C231" i="24"/>
  <c r="C232" i="24"/>
  <c r="C233" i="24"/>
  <c r="C234" i="24"/>
  <c r="C235" i="24"/>
  <c r="C236" i="24"/>
  <c r="C237" i="24"/>
  <c r="C238" i="24"/>
  <c r="C239" i="24"/>
  <c r="C240" i="24"/>
  <c r="C241" i="24"/>
  <c r="C242" i="24"/>
  <c r="C243" i="24"/>
  <c r="C244" i="24"/>
  <c r="C245" i="24"/>
  <c r="C246" i="24"/>
  <c r="C247" i="24"/>
  <c r="C248" i="24"/>
  <c r="C249" i="24"/>
  <c r="C250" i="24"/>
  <c r="C251" i="24"/>
  <c r="C252" i="24"/>
  <c r="C253" i="24"/>
  <c r="C254" i="24"/>
  <c r="C255" i="24"/>
  <c r="C256" i="24"/>
  <c r="C257" i="24"/>
  <c r="C258" i="24"/>
  <c r="C259" i="24"/>
  <c r="C260" i="24"/>
  <c r="C261" i="24"/>
  <c r="C262" i="24"/>
  <c r="C263" i="24"/>
  <c r="C264" i="24"/>
  <c r="C265" i="24"/>
  <c r="C266" i="24"/>
  <c r="C267" i="24"/>
  <c r="C268" i="24"/>
  <c r="C269" i="24"/>
  <c r="C270" i="24"/>
  <c r="C271" i="24"/>
  <c r="C272" i="24"/>
  <c r="C273" i="24"/>
  <c r="C274" i="24"/>
  <c r="C275" i="24"/>
  <c r="C276" i="24"/>
  <c r="C277" i="24"/>
  <c r="C278" i="24"/>
  <c r="C279" i="24"/>
  <c r="C280" i="24"/>
  <c r="C281" i="24"/>
  <c r="C282" i="24"/>
  <c r="C283" i="24"/>
  <c r="C284" i="24"/>
  <c r="C285" i="24"/>
  <c r="C286" i="24"/>
  <c r="C287" i="24"/>
  <c r="C288" i="24"/>
  <c r="C289" i="24"/>
  <c r="C290" i="24"/>
  <c r="C291" i="24"/>
  <c r="C292" i="24"/>
  <c r="C293" i="24"/>
  <c r="C294" i="24"/>
  <c r="C295" i="24"/>
  <c r="C296" i="24"/>
  <c r="C297" i="24"/>
  <c r="C298" i="24"/>
  <c r="C299" i="24"/>
  <c r="C300" i="24"/>
  <c r="C301" i="24"/>
  <c r="C302" i="24"/>
  <c r="C303" i="24"/>
  <c r="C304" i="24"/>
  <c r="C305" i="24"/>
  <c r="C306" i="24"/>
  <c r="C307" i="24"/>
  <c r="C308" i="24"/>
  <c r="C309" i="24"/>
  <c r="C310" i="24"/>
  <c r="C311" i="24"/>
  <c r="C312" i="24"/>
  <c r="C313" i="24"/>
  <c r="C314" i="24"/>
  <c r="C315" i="24"/>
  <c r="C316" i="24"/>
  <c r="C317" i="24"/>
  <c r="C318" i="24"/>
  <c r="C319" i="24"/>
  <c r="C320" i="24"/>
  <c r="C321" i="24"/>
  <c r="C322" i="24"/>
  <c r="C323" i="24"/>
  <c r="C324" i="24"/>
  <c r="C325" i="24"/>
  <c r="C326" i="24"/>
  <c r="C327" i="24"/>
  <c r="C328" i="24"/>
  <c r="C329" i="24"/>
  <c r="C330" i="24"/>
  <c r="C331" i="24"/>
  <c r="C332" i="24"/>
  <c r="C333" i="24"/>
  <c r="C334" i="24"/>
  <c r="C335" i="24"/>
  <c r="C336" i="24"/>
  <c r="C337" i="24"/>
  <c r="C338" i="24"/>
  <c r="C339" i="24"/>
  <c r="C340" i="24"/>
  <c r="C341" i="24"/>
  <c r="C342" i="24"/>
  <c r="C343" i="24"/>
  <c r="C344" i="24"/>
  <c r="C345" i="24"/>
  <c r="C346" i="24"/>
  <c r="C347" i="24"/>
  <c r="C348" i="24"/>
  <c r="C349" i="24"/>
  <c r="C350" i="24"/>
  <c r="C351" i="24"/>
  <c r="C352" i="24"/>
  <c r="C353" i="24"/>
  <c r="C354" i="24"/>
  <c r="C355" i="24"/>
  <c r="C356" i="24"/>
  <c r="C357" i="24"/>
  <c r="C358" i="24"/>
  <c r="C359" i="24"/>
  <c r="C360" i="24"/>
  <c r="C361" i="24"/>
  <c r="C362" i="24"/>
  <c r="C363" i="24"/>
  <c r="C364" i="24"/>
  <c r="C365" i="24"/>
  <c r="C366" i="24"/>
  <c r="C367" i="24"/>
  <c r="C368" i="24"/>
  <c r="C369" i="24"/>
  <c r="C370" i="24"/>
  <c r="C371" i="24"/>
  <c r="C372" i="24"/>
  <c r="C373" i="24"/>
  <c r="C374" i="24"/>
  <c r="C375" i="24"/>
  <c r="C376" i="24"/>
  <c r="C377" i="24"/>
  <c r="C378" i="24"/>
  <c r="C379" i="24"/>
  <c r="C380" i="24"/>
  <c r="C381" i="24"/>
  <c r="C382" i="24"/>
  <c r="C383" i="24"/>
  <c r="C384" i="24"/>
  <c r="C385" i="24"/>
  <c r="C386" i="24"/>
  <c r="C387" i="24"/>
  <c r="C388" i="24"/>
  <c r="C389" i="24"/>
  <c r="C390" i="24"/>
  <c r="C391" i="24"/>
  <c r="C392" i="24"/>
  <c r="C393" i="24"/>
  <c r="C394" i="24"/>
  <c r="C395" i="24"/>
  <c r="C396" i="24"/>
  <c r="C397" i="24"/>
  <c r="C398" i="24"/>
  <c r="C399" i="24"/>
  <c r="C400" i="24"/>
  <c r="C401" i="24"/>
  <c r="C402" i="24"/>
  <c r="C403" i="24"/>
  <c r="C404" i="24"/>
  <c r="C405" i="24"/>
  <c r="C406" i="24"/>
  <c r="C407" i="24"/>
  <c r="C408" i="24"/>
  <c r="C409" i="24"/>
  <c r="C410" i="24"/>
  <c r="C411" i="24"/>
  <c r="C412" i="24"/>
  <c r="C413" i="24"/>
  <c r="C414" i="24"/>
  <c r="C415" i="24"/>
  <c r="C416" i="24"/>
  <c r="C417" i="24"/>
  <c r="C418" i="24"/>
  <c r="C419" i="24"/>
  <c r="C420" i="24"/>
  <c r="C421" i="24"/>
  <c r="C422" i="24"/>
  <c r="C423" i="24"/>
  <c r="C424" i="24"/>
  <c r="C425" i="24"/>
  <c r="C426" i="24"/>
  <c r="C427" i="24"/>
  <c r="C428" i="24"/>
  <c r="C429" i="24"/>
  <c r="C430" i="24"/>
  <c r="C431" i="24"/>
  <c r="C432" i="24"/>
  <c r="C433" i="24"/>
  <c r="C434" i="24"/>
  <c r="C435" i="24"/>
  <c r="C436" i="24"/>
  <c r="C437" i="24"/>
  <c r="C438" i="24"/>
  <c r="C439" i="24"/>
  <c r="C440" i="24"/>
  <c r="C441" i="24"/>
  <c r="C442" i="24"/>
  <c r="C443" i="24"/>
  <c r="C444" i="24"/>
  <c r="C445" i="24"/>
  <c r="C446" i="24"/>
  <c r="C447" i="24"/>
  <c r="C448" i="24"/>
  <c r="C449" i="24"/>
  <c r="C450" i="24"/>
  <c r="C451" i="24"/>
  <c r="C452" i="24"/>
  <c r="C453" i="24"/>
  <c r="C454" i="24"/>
  <c r="C455" i="24"/>
  <c r="C456" i="24"/>
  <c r="C457" i="24"/>
  <c r="C458" i="24"/>
  <c r="C459" i="24"/>
  <c r="C460" i="24"/>
  <c r="C461" i="24"/>
  <c r="C462" i="24"/>
  <c r="C463" i="24"/>
  <c r="C464" i="24"/>
  <c r="C465" i="24"/>
  <c r="C466" i="24"/>
  <c r="C467" i="24"/>
  <c r="C468" i="24"/>
  <c r="C469" i="24"/>
  <c r="C470" i="24"/>
  <c r="C471" i="24"/>
  <c r="C472" i="24"/>
  <c r="C473" i="24"/>
  <c r="C474" i="24"/>
  <c r="C475" i="24"/>
  <c r="C476" i="24"/>
  <c r="C477" i="24"/>
  <c r="C478" i="24"/>
  <c r="C479" i="24"/>
  <c r="C480" i="24"/>
  <c r="C481" i="24"/>
  <c r="C482" i="24"/>
  <c r="C483" i="24"/>
  <c r="C484" i="24"/>
  <c r="C485" i="24"/>
  <c r="C486" i="24"/>
  <c r="C487" i="24"/>
  <c r="C488" i="24"/>
  <c r="C489" i="24"/>
  <c r="C490" i="24"/>
  <c r="C491" i="24"/>
  <c r="C492" i="24"/>
  <c r="C493" i="24"/>
  <c r="C494" i="24"/>
  <c r="C495" i="24"/>
  <c r="C496" i="24"/>
  <c r="C497" i="24"/>
  <c r="C498" i="24"/>
  <c r="C499" i="24"/>
  <c r="C500" i="24"/>
  <c r="C501" i="24"/>
  <c r="C502" i="24"/>
  <c r="C503" i="24"/>
  <c r="C504" i="24"/>
  <c r="C505" i="24"/>
  <c r="C506" i="24"/>
  <c r="C507" i="24"/>
  <c r="C508" i="24"/>
  <c r="C509" i="24"/>
  <c r="C510" i="24"/>
  <c r="C511" i="24"/>
  <c r="C512" i="24"/>
  <c r="C513" i="24"/>
  <c r="C514" i="24"/>
  <c r="C515" i="24"/>
  <c r="C516" i="24"/>
  <c r="C517" i="24"/>
  <c r="C518" i="24"/>
  <c r="C519" i="24"/>
  <c r="C520" i="24"/>
  <c r="C521" i="24"/>
  <c r="C522" i="24"/>
  <c r="C523" i="24"/>
  <c r="C524" i="24"/>
  <c r="C525" i="24"/>
  <c r="C526" i="24"/>
  <c r="C527" i="24"/>
  <c r="C528" i="24"/>
  <c r="C529" i="24"/>
  <c r="C530" i="24"/>
  <c r="C531" i="24"/>
  <c r="C532" i="24"/>
  <c r="C533" i="24"/>
  <c r="C534" i="24"/>
  <c r="C535" i="24"/>
  <c r="C536" i="24"/>
  <c r="C537" i="24"/>
  <c r="C538" i="24"/>
  <c r="C539" i="24"/>
  <c r="C540" i="24"/>
  <c r="C541" i="24"/>
  <c r="C542" i="24"/>
  <c r="C543" i="24"/>
  <c r="C544" i="24"/>
  <c r="C545" i="24"/>
  <c r="C546" i="24"/>
  <c r="C547" i="24"/>
  <c r="C548" i="24"/>
  <c r="C549" i="24"/>
  <c r="C550" i="24"/>
  <c r="C551" i="24"/>
  <c r="C552" i="24"/>
  <c r="C553" i="24"/>
  <c r="C554" i="24"/>
  <c r="C555" i="24"/>
  <c r="C556" i="24"/>
  <c r="C557" i="24"/>
  <c r="C558" i="24"/>
  <c r="C559" i="24"/>
  <c r="C560" i="24"/>
  <c r="C561" i="24"/>
  <c r="C562" i="24"/>
  <c r="C563" i="24"/>
  <c r="C564" i="24"/>
  <c r="C565" i="24"/>
  <c r="C566" i="24"/>
  <c r="C567" i="24"/>
  <c r="C568" i="24"/>
  <c r="C569" i="24"/>
  <c r="C570" i="24"/>
  <c r="C571" i="24"/>
  <c r="C572" i="24"/>
  <c r="C573" i="24"/>
  <c r="C574" i="24"/>
  <c r="C575" i="24"/>
  <c r="C576" i="24"/>
  <c r="C577" i="24"/>
  <c r="C578" i="24"/>
  <c r="C579" i="24"/>
  <c r="C580" i="24"/>
  <c r="C581" i="24"/>
  <c r="C582" i="24"/>
  <c r="C583" i="24"/>
  <c r="C584" i="24"/>
  <c r="C585" i="24"/>
  <c r="C586" i="24"/>
  <c r="C587" i="24"/>
  <c r="C588" i="24"/>
  <c r="C589" i="24"/>
  <c r="C590" i="24"/>
  <c r="C591" i="24"/>
  <c r="C592" i="24"/>
  <c r="C593" i="24"/>
  <c r="C594" i="24"/>
  <c r="C595" i="24"/>
  <c r="C596" i="24"/>
  <c r="C597" i="24"/>
  <c r="C598" i="24"/>
  <c r="C599" i="24"/>
  <c r="C600" i="24"/>
  <c r="C601" i="24"/>
  <c r="C602" i="24"/>
  <c r="C603" i="24"/>
  <c r="C604" i="24"/>
  <c r="C605" i="24"/>
  <c r="C606" i="24"/>
  <c r="C607" i="24"/>
  <c r="C608" i="24"/>
  <c r="C609" i="24"/>
  <c r="C610" i="24"/>
  <c r="C611" i="24"/>
  <c r="C612" i="24"/>
  <c r="C613" i="24"/>
  <c r="C614" i="24"/>
  <c r="C615" i="24"/>
  <c r="C616" i="24"/>
  <c r="C617" i="24"/>
  <c r="C618" i="24"/>
  <c r="C619" i="24"/>
  <c r="C620" i="24"/>
  <c r="C621" i="24"/>
  <c r="C622" i="24"/>
  <c r="C623" i="24"/>
  <c r="C624" i="24"/>
  <c r="C625" i="24"/>
  <c r="C626" i="24"/>
  <c r="C627" i="24"/>
  <c r="C628" i="24"/>
  <c r="C629" i="24"/>
  <c r="C630" i="24"/>
  <c r="C631" i="24"/>
  <c r="C632" i="24"/>
  <c r="C633" i="24"/>
  <c r="C634" i="24"/>
  <c r="C635" i="24"/>
  <c r="C636" i="24"/>
  <c r="C637" i="24"/>
  <c r="C638" i="24"/>
  <c r="C639" i="24"/>
  <c r="C640" i="24"/>
  <c r="C641" i="24"/>
  <c r="C642" i="24"/>
  <c r="C643" i="24"/>
  <c r="C644" i="24"/>
  <c r="C645" i="24"/>
  <c r="C646" i="24"/>
  <c r="C647" i="24"/>
  <c r="C648" i="24"/>
  <c r="C649" i="24"/>
  <c r="C650" i="24"/>
  <c r="C651" i="24"/>
  <c r="C652" i="24"/>
  <c r="C653" i="24"/>
  <c r="C654" i="24"/>
  <c r="C655" i="24"/>
  <c r="C656" i="24"/>
  <c r="C657" i="24"/>
  <c r="C658" i="24"/>
  <c r="C659" i="24"/>
  <c r="C660" i="24"/>
  <c r="C661" i="24"/>
  <c r="C662" i="24"/>
  <c r="C663" i="24"/>
  <c r="C664" i="24"/>
  <c r="C665" i="24"/>
  <c r="C666" i="24"/>
  <c r="C667" i="24"/>
  <c r="C668" i="24"/>
  <c r="C669" i="24"/>
  <c r="C670" i="24"/>
  <c r="C671" i="24"/>
  <c r="C672" i="24"/>
  <c r="C673" i="24"/>
  <c r="C674" i="24"/>
  <c r="C675" i="24"/>
  <c r="C676" i="24"/>
  <c r="C677" i="24"/>
  <c r="C678" i="24"/>
  <c r="C679" i="24"/>
  <c r="C680" i="24"/>
  <c r="C681" i="24"/>
  <c r="C682" i="24"/>
  <c r="C683" i="24"/>
  <c r="C684" i="24"/>
  <c r="C685" i="24"/>
  <c r="C686" i="24"/>
  <c r="C687" i="24"/>
  <c r="C688" i="24"/>
  <c r="C689" i="24"/>
  <c r="C690" i="24"/>
  <c r="C691" i="24"/>
  <c r="C692" i="24"/>
  <c r="C693" i="24"/>
  <c r="C694" i="24"/>
  <c r="C695" i="24"/>
  <c r="C696" i="24"/>
  <c r="C697" i="24"/>
  <c r="C698" i="24"/>
  <c r="C699" i="24"/>
  <c r="C700" i="24"/>
  <c r="C701" i="24"/>
  <c r="C702" i="24"/>
  <c r="C703" i="24"/>
  <c r="C704" i="24"/>
  <c r="C705" i="24"/>
  <c r="C706" i="24"/>
  <c r="C707" i="24"/>
  <c r="C708" i="24"/>
  <c r="C709" i="24"/>
  <c r="C710" i="24"/>
  <c r="C711" i="24"/>
  <c r="C712" i="24"/>
  <c r="C713" i="24"/>
  <c r="C714" i="24"/>
  <c r="C715" i="24"/>
  <c r="C716" i="24"/>
  <c r="C717" i="24"/>
  <c r="C718" i="24"/>
  <c r="C719" i="24"/>
  <c r="C720" i="24"/>
  <c r="C721" i="24"/>
  <c r="C722" i="24"/>
  <c r="C723" i="24"/>
  <c r="C724" i="24"/>
  <c r="C725" i="24"/>
  <c r="C726" i="24"/>
  <c r="C727" i="24"/>
  <c r="C728" i="24"/>
  <c r="C729" i="24"/>
  <c r="C730" i="24"/>
  <c r="C731" i="24"/>
  <c r="C732" i="24"/>
  <c r="C733" i="24"/>
  <c r="C734" i="24"/>
  <c r="C735" i="24"/>
  <c r="C736" i="24"/>
  <c r="C737" i="24"/>
  <c r="C738" i="24"/>
  <c r="C739" i="24"/>
  <c r="C740" i="24"/>
  <c r="C741" i="24"/>
  <c r="C742" i="24"/>
  <c r="C743" i="24"/>
  <c r="C744" i="24"/>
  <c r="C745" i="24"/>
  <c r="C746" i="24"/>
  <c r="C747" i="24"/>
  <c r="C748" i="24"/>
  <c r="C749" i="24"/>
  <c r="C750" i="24"/>
  <c r="C751" i="24"/>
  <c r="C752" i="24"/>
  <c r="C753" i="24"/>
  <c r="C754" i="24"/>
  <c r="C755" i="24"/>
  <c r="C756" i="24"/>
  <c r="C757" i="24"/>
  <c r="C758" i="24"/>
  <c r="C759" i="24"/>
  <c r="C760" i="24"/>
  <c r="C761" i="24"/>
  <c r="C762" i="24"/>
  <c r="C763" i="24"/>
  <c r="C764" i="24"/>
  <c r="C765" i="24"/>
  <c r="C766" i="24"/>
  <c r="C767" i="24"/>
  <c r="C768" i="24"/>
  <c r="C769" i="24"/>
  <c r="C770" i="24"/>
  <c r="C771" i="24"/>
  <c r="C772" i="24"/>
  <c r="C773" i="24"/>
  <c r="C774" i="24"/>
  <c r="C775" i="24"/>
  <c r="C776" i="24"/>
  <c r="C777" i="24"/>
  <c r="C778" i="24"/>
  <c r="C779" i="24"/>
  <c r="C780" i="24"/>
  <c r="C781" i="24"/>
  <c r="C782" i="24"/>
  <c r="C783" i="24"/>
  <c r="C784" i="24"/>
  <c r="C785" i="24"/>
  <c r="C786" i="24"/>
  <c r="C787" i="24"/>
  <c r="C788" i="24"/>
  <c r="C789" i="24"/>
  <c r="C790" i="24"/>
  <c r="C791" i="24"/>
  <c r="C792" i="24"/>
  <c r="C793" i="24"/>
  <c r="C794" i="24"/>
  <c r="C795" i="24"/>
  <c r="C796" i="24"/>
  <c r="C797" i="24"/>
  <c r="C798" i="24"/>
  <c r="C799" i="24"/>
  <c r="C800" i="24"/>
  <c r="C801" i="24"/>
  <c r="C802" i="24"/>
  <c r="C803" i="24"/>
  <c r="C804" i="24"/>
  <c r="C805" i="24"/>
  <c r="C806" i="24"/>
  <c r="C807" i="24"/>
  <c r="C808" i="24"/>
  <c r="C809" i="24"/>
  <c r="C810" i="24"/>
  <c r="C811" i="24"/>
  <c r="C812" i="24"/>
  <c r="C813" i="24"/>
  <c r="C814" i="24"/>
  <c r="C815" i="24"/>
  <c r="C816" i="24"/>
  <c r="C817" i="24"/>
  <c r="C818" i="24"/>
  <c r="C819" i="24"/>
  <c r="C820" i="24"/>
  <c r="C821" i="24"/>
  <c r="C822" i="24"/>
  <c r="C823" i="24"/>
  <c r="C824" i="24"/>
  <c r="C825" i="24"/>
  <c r="C826" i="24"/>
  <c r="C827" i="24"/>
  <c r="C828" i="24"/>
  <c r="C829" i="24"/>
  <c r="C830" i="24"/>
  <c r="C831" i="24"/>
  <c r="C832" i="24"/>
  <c r="C833" i="24"/>
  <c r="C834" i="24"/>
  <c r="C835" i="24"/>
  <c r="C836" i="24"/>
  <c r="C837" i="24"/>
  <c r="C838" i="24"/>
  <c r="C839" i="24"/>
  <c r="C840" i="24"/>
  <c r="C841" i="24"/>
  <c r="C842" i="24"/>
  <c r="C843" i="24"/>
  <c r="C844" i="24"/>
  <c r="C845" i="24"/>
  <c r="C846" i="24"/>
  <c r="C847" i="24"/>
  <c r="C848" i="24"/>
  <c r="C849" i="24"/>
  <c r="C850" i="24"/>
  <c r="C851" i="24"/>
  <c r="C852" i="24"/>
  <c r="C853" i="24"/>
  <c r="C854" i="24"/>
  <c r="C855" i="24"/>
  <c r="C856" i="24"/>
  <c r="C857" i="24"/>
  <c r="C858" i="24"/>
  <c r="C859" i="24"/>
  <c r="C860" i="24"/>
  <c r="C861" i="24"/>
  <c r="C862" i="24"/>
  <c r="C863" i="24"/>
  <c r="C864" i="24"/>
  <c r="C865" i="24"/>
  <c r="C866" i="24"/>
  <c r="C867" i="24"/>
  <c r="C868" i="24"/>
  <c r="C869" i="24"/>
  <c r="C870" i="24"/>
  <c r="C871" i="24"/>
  <c r="C872" i="24"/>
  <c r="C873" i="24"/>
  <c r="C874" i="24"/>
  <c r="C875" i="24"/>
  <c r="C876" i="24"/>
  <c r="C877" i="24"/>
  <c r="C878" i="24"/>
  <c r="C879" i="24"/>
  <c r="C880" i="24"/>
  <c r="C881" i="24"/>
  <c r="C882" i="24"/>
  <c r="C883" i="24"/>
  <c r="C884" i="24"/>
  <c r="C885" i="24"/>
  <c r="C886" i="24"/>
  <c r="C887" i="24"/>
  <c r="C888" i="24"/>
  <c r="C889" i="24"/>
  <c r="C890" i="24"/>
  <c r="C891" i="24"/>
  <c r="C892" i="24"/>
  <c r="C893" i="24"/>
  <c r="C894" i="24"/>
  <c r="C895" i="24"/>
  <c r="C896" i="24"/>
  <c r="C897" i="24"/>
  <c r="C898" i="24"/>
  <c r="C899" i="24"/>
  <c r="C900" i="24"/>
  <c r="C901" i="24"/>
  <c r="C902" i="24"/>
  <c r="C903" i="24"/>
  <c r="C904" i="24"/>
  <c r="C905" i="24"/>
  <c r="C906" i="24"/>
  <c r="C907" i="24"/>
  <c r="C908" i="24"/>
  <c r="C909" i="24"/>
  <c r="C910" i="24"/>
  <c r="C911" i="24"/>
  <c r="C912" i="24"/>
  <c r="C913" i="24"/>
  <c r="C914" i="24"/>
  <c r="C915" i="24"/>
  <c r="C916" i="24"/>
  <c r="C917" i="24"/>
  <c r="C918" i="24"/>
  <c r="C919" i="24"/>
  <c r="C920" i="24"/>
  <c r="C921" i="24"/>
  <c r="C922" i="24"/>
  <c r="C923" i="24"/>
  <c r="C924" i="24"/>
  <c r="C925" i="24"/>
  <c r="C926" i="24"/>
  <c r="C927" i="24"/>
  <c r="C928" i="24"/>
  <c r="C929" i="24"/>
  <c r="C930" i="24"/>
  <c r="C931" i="24"/>
  <c r="C932" i="24"/>
  <c r="C933" i="24"/>
  <c r="C934" i="24"/>
  <c r="C935" i="24"/>
  <c r="C936" i="24"/>
  <c r="C937" i="24"/>
  <c r="C938" i="24"/>
  <c r="C939" i="24"/>
  <c r="C940" i="24"/>
  <c r="C941" i="24"/>
  <c r="C942" i="24"/>
  <c r="C943" i="24"/>
  <c r="C944" i="24"/>
  <c r="C945" i="24"/>
  <c r="C946" i="24"/>
  <c r="C947" i="24"/>
  <c r="C948" i="24"/>
  <c r="C949" i="24"/>
  <c r="C950" i="24"/>
  <c r="C951" i="24"/>
  <c r="C952" i="24"/>
  <c r="C953" i="24"/>
  <c r="C954" i="24"/>
  <c r="C955" i="24"/>
  <c r="C956" i="24"/>
  <c r="C957" i="24"/>
  <c r="C958" i="24"/>
  <c r="C959" i="24"/>
  <c r="C960" i="24"/>
  <c r="C961" i="24"/>
  <c r="C962" i="24"/>
  <c r="C963" i="24"/>
  <c r="C964" i="24"/>
  <c r="C965" i="24"/>
  <c r="C966" i="24"/>
  <c r="C967" i="24"/>
  <c r="C968" i="24"/>
  <c r="C969" i="24"/>
  <c r="C970" i="24"/>
  <c r="C971" i="24"/>
  <c r="C972" i="24"/>
  <c r="C973" i="24"/>
  <c r="C974" i="24"/>
  <c r="C975" i="24"/>
  <c r="C976" i="24"/>
  <c r="C977" i="24"/>
  <c r="C978" i="24"/>
  <c r="C979" i="24"/>
  <c r="C980" i="24"/>
  <c r="C981" i="24"/>
  <c r="C982" i="24"/>
  <c r="C983" i="24"/>
  <c r="C984" i="24"/>
  <c r="C985" i="24"/>
  <c r="C986" i="24"/>
  <c r="C987" i="24"/>
  <c r="C988" i="24"/>
  <c r="C989" i="24"/>
  <c r="C990" i="24"/>
  <c r="C991" i="24"/>
  <c r="C992" i="24"/>
  <c r="C993" i="24"/>
  <c r="C994" i="24"/>
  <c r="C995" i="24"/>
  <c r="C996" i="24"/>
  <c r="C997" i="24"/>
  <c r="C998" i="24"/>
  <c r="C999" i="24"/>
  <c r="C1000" i="24"/>
  <c r="C1001" i="24"/>
  <c r="C1002" i="24"/>
  <c r="C1003" i="24"/>
  <c r="C1004" i="24"/>
  <c r="C1005" i="24"/>
  <c r="C1006" i="24"/>
  <c r="C1007" i="24"/>
  <c r="C1008" i="24"/>
  <c r="C1009" i="24"/>
  <c r="C1010" i="24"/>
  <c r="C1011" i="24"/>
  <c r="C1012" i="24"/>
  <c r="C1013" i="24"/>
  <c r="C1014" i="24"/>
  <c r="C1015" i="24"/>
  <c r="C1016" i="24"/>
  <c r="C1017" i="24"/>
  <c r="C1018" i="24"/>
  <c r="C1019" i="24"/>
  <c r="C1020" i="24"/>
  <c r="C1021" i="24"/>
  <c r="C1022" i="24"/>
  <c r="C1023" i="24"/>
  <c r="C1024" i="24"/>
  <c r="C1025" i="24"/>
  <c r="C1026" i="24"/>
  <c r="C1027" i="24"/>
  <c r="C1028" i="24"/>
  <c r="C1029" i="24"/>
  <c r="C1030" i="24"/>
  <c r="C1031" i="24"/>
  <c r="C1032" i="24"/>
  <c r="C1033" i="24"/>
  <c r="C1034" i="24"/>
  <c r="C1035" i="24"/>
  <c r="C1036" i="24"/>
  <c r="C1037" i="24"/>
  <c r="C1038" i="24"/>
  <c r="C1039" i="24"/>
  <c r="C1040" i="24"/>
  <c r="C1041" i="24"/>
  <c r="C1042" i="24"/>
  <c r="C1043" i="24"/>
  <c r="C1044" i="24"/>
  <c r="C1045" i="24"/>
  <c r="C1046" i="24"/>
  <c r="C1047" i="24"/>
  <c r="C1048" i="24"/>
  <c r="C1049" i="24"/>
  <c r="C1050" i="24"/>
  <c r="C1051" i="24"/>
  <c r="C1052" i="24"/>
  <c r="C1053" i="24"/>
  <c r="C1054" i="24"/>
  <c r="C1055" i="24"/>
  <c r="C1056" i="24"/>
  <c r="C1057" i="24"/>
  <c r="C1058" i="24"/>
  <c r="C1059" i="24"/>
  <c r="C1060" i="24"/>
  <c r="C1061" i="24"/>
  <c r="C1062" i="24"/>
  <c r="C1063" i="24"/>
  <c r="C1064" i="24"/>
  <c r="C1065" i="24"/>
  <c r="C1066" i="24"/>
  <c r="C1067" i="24"/>
  <c r="C1068" i="24"/>
  <c r="C1069" i="24"/>
  <c r="C1070" i="24"/>
  <c r="C1071" i="24"/>
  <c r="C1072" i="24"/>
  <c r="C1073" i="24"/>
  <c r="C1074" i="24"/>
  <c r="C1075" i="24"/>
  <c r="C1076" i="24"/>
  <c r="C1077" i="24"/>
  <c r="C1078" i="24"/>
  <c r="C1079" i="24"/>
  <c r="C1080" i="24"/>
  <c r="C1081" i="24"/>
  <c r="C1082" i="24"/>
  <c r="C1083" i="24"/>
  <c r="C1084" i="24"/>
  <c r="C1085" i="24"/>
  <c r="C1086" i="24"/>
  <c r="C1087" i="24"/>
  <c r="C1088" i="24"/>
  <c r="C1089" i="24"/>
  <c r="C1090" i="24"/>
  <c r="C1091" i="24"/>
  <c r="C1092" i="24"/>
  <c r="C1093" i="24"/>
  <c r="C1094" i="24"/>
  <c r="C1095" i="24"/>
  <c r="C1096" i="24"/>
  <c r="C1097" i="24"/>
  <c r="C1098" i="24"/>
  <c r="C1099" i="24"/>
  <c r="C1100" i="24"/>
  <c r="C1101" i="24"/>
  <c r="C1102" i="24"/>
  <c r="C1103" i="24"/>
  <c r="C1104" i="24"/>
  <c r="C1105" i="24"/>
  <c r="C1106" i="24"/>
  <c r="C1107" i="24"/>
  <c r="C1108" i="24"/>
  <c r="C1109" i="24"/>
  <c r="C1110" i="24"/>
  <c r="C1111" i="24"/>
  <c r="C1112" i="24"/>
  <c r="C1113" i="24"/>
  <c r="C1114" i="24"/>
  <c r="C1115" i="24"/>
  <c r="C1116" i="24"/>
  <c r="C1117" i="24"/>
  <c r="C1118" i="24"/>
  <c r="C1119" i="24"/>
  <c r="C1120" i="24"/>
  <c r="C1121" i="24"/>
  <c r="C1122" i="24"/>
  <c r="C1123" i="24"/>
  <c r="C1124" i="24"/>
  <c r="C1125" i="24"/>
  <c r="C1126" i="24"/>
  <c r="C1127" i="24"/>
  <c r="C1128" i="24"/>
  <c r="C1129" i="24"/>
  <c r="C1130" i="24"/>
  <c r="C1131" i="24"/>
  <c r="C1132" i="24"/>
  <c r="C1133" i="24"/>
  <c r="C1134" i="24"/>
  <c r="C1135" i="24"/>
  <c r="C1136" i="24"/>
  <c r="C1137" i="24"/>
  <c r="C1138" i="24"/>
  <c r="C1139" i="24"/>
  <c r="C1140" i="24"/>
  <c r="C1141" i="24"/>
  <c r="C1142" i="24"/>
  <c r="C1143" i="24"/>
  <c r="C1144" i="24"/>
  <c r="C1145" i="24"/>
  <c r="C1146" i="24"/>
  <c r="C1147" i="24"/>
  <c r="C1148" i="24"/>
  <c r="C1149" i="24"/>
  <c r="C1150" i="24"/>
  <c r="C1151" i="24"/>
  <c r="C1152" i="24"/>
  <c r="C1153" i="24"/>
  <c r="C1154" i="24"/>
  <c r="C1155" i="24"/>
  <c r="C1156" i="24"/>
  <c r="C1157" i="24"/>
  <c r="C1158" i="24"/>
  <c r="C1159" i="24"/>
  <c r="C1160" i="24"/>
  <c r="C1161" i="24"/>
  <c r="C1162" i="24"/>
  <c r="C1163" i="24"/>
  <c r="C1164" i="24"/>
  <c r="C1165" i="24"/>
  <c r="C1166" i="24"/>
  <c r="C1167" i="24"/>
  <c r="C1168" i="24"/>
  <c r="C1169" i="24"/>
  <c r="C1170" i="24"/>
  <c r="C1171" i="24"/>
  <c r="C1172" i="24"/>
  <c r="C1173" i="24"/>
  <c r="C1174" i="24"/>
  <c r="C1175" i="24"/>
  <c r="C1176" i="24"/>
  <c r="C1177" i="24"/>
  <c r="C1178" i="24"/>
  <c r="C1179" i="24"/>
  <c r="C1180" i="24"/>
  <c r="C1181" i="24"/>
  <c r="C1182" i="24"/>
  <c r="C1183" i="24"/>
  <c r="C1184" i="24"/>
  <c r="C1185" i="24"/>
  <c r="C1186" i="24"/>
  <c r="C1187" i="24"/>
  <c r="C1188" i="24"/>
  <c r="C1189" i="24"/>
  <c r="C1190" i="24"/>
  <c r="C1191" i="24"/>
  <c r="C1192" i="24"/>
  <c r="C1193" i="24"/>
  <c r="C1194" i="24"/>
  <c r="C1195" i="24"/>
  <c r="C1196" i="24"/>
  <c r="C1197" i="24"/>
  <c r="C1198" i="24"/>
  <c r="C1199" i="24"/>
  <c r="C1200" i="24"/>
  <c r="C1201" i="24"/>
  <c r="C1202" i="24"/>
  <c r="C1203" i="24"/>
  <c r="C1204" i="24"/>
  <c r="C1205" i="24"/>
  <c r="C1206" i="24"/>
  <c r="C1207" i="24"/>
  <c r="C1208" i="24"/>
  <c r="C1209" i="24"/>
  <c r="C1210" i="24"/>
  <c r="C1211" i="24"/>
  <c r="C1212" i="24"/>
  <c r="C1213" i="24"/>
  <c r="C1214" i="24"/>
  <c r="C1215" i="24"/>
  <c r="C1216" i="24"/>
  <c r="C1217" i="24"/>
  <c r="C1218" i="24"/>
  <c r="C1219" i="24"/>
  <c r="C1220" i="24"/>
  <c r="C1221" i="24"/>
  <c r="C1222" i="24"/>
  <c r="C1223" i="24"/>
  <c r="C1224" i="24"/>
  <c r="C1225" i="24"/>
  <c r="C1226" i="24"/>
  <c r="C1227" i="24"/>
  <c r="C1228" i="24"/>
  <c r="C1229" i="24"/>
  <c r="C1230" i="24"/>
  <c r="C1231" i="24"/>
  <c r="C1232" i="24"/>
  <c r="C1233" i="24"/>
  <c r="C1234" i="24"/>
  <c r="C1235" i="24"/>
  <c r="C1236" i="24"/>
  <c r="C1237" i="24"/>
  <c r="C1238" i="24"/>
  <c r="C1239" i="24"/>
  <c r="C1240" i="24"/>
  <c r="C1241" i="24"/>
  <c r="C1242" i="24"/>
  <c r="C1243" i="24"/>
  <c r="C1244" i="24"/>
  <c r="C1245" i="24"/>
  <c r="C1246" i="24"/>
  <c r="C1247" i="24"/>
  <c r="C1248" i="24"/>
  <c r="C1249" i="24"/>
  <c r="C1250" i="24"/>
  <c r="C1251" i="24"/>
  <c r="C1252" i="24"/>
  <c r="C1253" i="24"/>
  <c r="C1254" i="24"/>
  <c r="C1255" i="24"/>
  <c r="C1256" i="24"/>
  <c r="C1257" i="24"/>
  <c r="C1258" i="24"/>
  <c r="C1259" i="24"/>
  <c r="C1260" i="24"/>
  <c r="C1261" i="24"/>
  <c r="C1262" i="24"/>
  <c r="C1263" i="24"/>
  <c r="C1264" i="24"/>
  <c r="C1265" i="24"/>
  <c r="C1266" i="24"/>
  <c r="C1267" i="24"/>
  <c r="C1268" i="24"/>
  <c r="C1269" i="24"/>
  <c r="C1270" i="24"/>
  <c r="C1271" i="24"/>
  <c r="C1272" i="24"/>
  <c r="C1273" i="24"/>
  <c r="C1274" i="24"/>
  <c r="C1275" i="24"/>
  <c r="C1276" i="24"/>
  <c r="C1277" i="24"/>
  <c r="C1278" i="24"/>
  <c r="C1279" i="24"/>
  <c r="C1280" i="24"/>
  <c r="C1281" i="24"/>
  <c r="C1282" i="24"/>
  <c r="C1283" i="24"/>
  <c r="C1284" i="24"/>
  <c r="C1285" i="24"/>
  <c r="C1286" i="24"/>
  <c r="C1287" i="24"/>
  <c r="C1288" i="24"/>
  <c r="C1289" i="24"/>
  <c r="C1290" i="24"/>
  <c r="C1291" i="24"/>
  <c r="C1292" i="24"/>
  <c r="C1293" i="24"/>
  <c r="C1294" i="24"/>
  <c r="C1295" i="24"/>
  <c r="C1296" i="24"/>
  <c r="C1297" i="24"/>
  <c r="C1298" i="24"/>
  <c r="C1299" i="24"/>
  <c r="C1300" i="24"/>
  <c r="C1301" i="24"/>
  <c r="C1302" i="24"/>
  <c r="C1303" i="24"/>
  <c r="C1304" i="24"/>
  <c r="C1305" i="24"/>
  <c r="C1306" i="24"/>
  <c r="C1307" i="24"/>
  <c r="C1308" i="24"/>
  <c r="C1309" i="24"/>
  <c r="C1310" i="24"/>
  <c r="C1311" i="24"/>
  <c r="C1312" i="24"/>
  <c r="C1313" i="24"/>
  <c r="C1314" i="24"/>
  <c r="C1315" i="24"/>
  <c r="C1316" i="24"/>
  <c r="C1317" i="24"/>
  <c r="C1318" i="24"/>
  <c r="C1319" i="24"/>
  <c r="C1320" i="24"/>
  <c r="C1321" i="24"/>
  <c r="C1322" i="24"/>
  <c r="C1323" i="24"/>
  <c r="C1324" i="24"/>
  <c r="C1325" i="24"/>
  <c r="C1326" i="24"/>
  <c r="C1327" i="24"/>
  <c r="C1328" i="24"/>
  <c r="C1329" i="24"/>
  <c r="C1330" i="24"/>
  <c r="C1331" i="24"/>
  <c r="C1332" i="24"/>
  <c r="C1333" i="24"/>
  <c r="C1334" i="24"/>
  <c r="C1335" i="24"/>
  <c r="C1336" i="24"/>
  <c r="C1337" i="24"/>
  <c r="C1338" i="24"/>
  <c r="C1339" i="24"/>
  <c r="C1340" i="24"/>
  <c r="C1341" i="24"/>
  <c r="C1342" i="24"/>
  <c r="C1343" i="24"/>
  <c r="C1344" i="24"/>
  <c r="C1345" i="24"/>
  <c r="C1346" i="24"/>
  <c r="C1347" i="24"/>
  <c r="C1348" i="24"/>
  <c r="C1349" i="24"/>
  <c r="C1350" i="24"/>
  <c r="C1351" i="24"/>
  <c r="C1352" i="24"/>
  <c r="C1353" i="24"/>
  <c r="C1354" i="24"/>
  <c r="C1355" i="24"/>
  <c r="C1356" i="24"/>
  <c r="C1357" i="24"/>
  <c r="C1358" i="24"/>
  <c r="C1359" i="24"/>
  <c r="C1360" i="24"/>
  <c r="C1361" i="24"/>
  <c r="C1362" i="24"/>
  <c r="C1363" i="24"/>
  <c r="C1364" i="24"/>
  <c r="C1365" i="24"/>
  <c r="C1366" i="24"/>
  <c r="C1367" i="24"/>
  <c r="C1368" i="24"/>
  <c r="C1369" i="24"/>
  <c r="C1370" i="24"/>
  <c r="C1371" i="24"/>
  <c r="C1372" i="24"/>
  <c r="C1373" i="24"/>
  <c r="C1374" i="24"/>
  <c r="C1375" i="24"/>
  <c r="C1376" i="24"/>
  <c r="C1377" i="24"/>
  <c r="C1378" i="24"/>
  <c r="C1379" i="24"/>
  <c r="C1380" i="24"/>
  <c r="C1381" i="24"/>
  <c r="C1382" i="24"/>
  <c r="C1383" i="24"/>
  <c r="C1384" i="24"/>
  <c r="C1385" i="24"/>
  <c r="C1386" i="24"/>
  <c r="C1387" i="24"/>
  <c r="C1388" i="24"/>
  <c r="C1389" i="24"/>
  <c r="C1390" i="24"/>
  <c r="C1391" i="24"/>
  <c r="C1392" i="24"/>
  <c r="C1393" i="24"/>
  <c r="C1394" i="24"/>
  <c r="C1395" i="24"/>
  <c r="C1396" i="24"/>
  <c r="C1397" i="24"/>
  <c r="C1398" i="24"/>
  <c r="C1399" i="24"/>
  <c r="C1400" i="24"/>
  <c r="C1401" i="24"/>
  <c r="C1402" i="24"/>
  <c r="C1403" i="24"/>
  <c r="C1404" i="24"/>
  <c r="C1405" i="24"/>
  <c r="C1406" i="24"/>
  <c r="C1407" i="24"/>
  <c r="C1408" i="24"/>
  <c r="C1409" i="24"/>
  <c r="C1410" i="24"/>
  <c r="C1411" i="24"/>
  <c r="C1412" i="24"/>
  <c r="C1413" i="24"/>
  <c r="C1414" i="24"/>
  <c r="C1415" i="24"/>
  <c r="C1416" i="24"/>
  <c r="C1417" i="24"/>
  <c r="C1418" i="24"/>
  <c r="C1419" i="24"/>
  <c r="C1420" i="24"/>
  <c r="C1421" i="24"/>
  <c r="C1422" i="24"/>
  <c r="C1423" i="24"/>
  <c r="C1424" i="24"/>
  <c r="C1425" i="24"/>
  <c r="C1426" i="24"/>
  <c r="C1427" i="24"/>
  <c r="C1428" i="24"/>
  <c r="C1429" i="24"/>
  <c r="C1430" i="24"/>
  <c r="C1431" i="24"/>
  <c r="C1432" i="24"/>
  <c r="C1433" i="24"/>
  <c r="C1434" i="24"/>
  <c r="C1435" i="24"/>
  <c r="C1436" i="24"/>
  <c r="C1437" i="24"/>
  <c r="C1438" i="24"/>
  <c r="C1439" i="24"/>
  <c r="C1440" i="24"/>
  <c r="C1441" i="24"/>
  <c r="C1442" i="24"/>
  <c r="C1443" i="24"/>
  <c r="C1444" i="24"/>
  <c r="C1445" i="24"/>
  <c r="C1446" i="24"/>
  <c r="C1447" i="24"/>
  <c r="C1448" i="24"/>
  <c r="C1449" i="24"/>
  <c r="C1450" i="24"/>
  <c r="C1451" i="24"/>
  <c r="C1452" i="24"/>
  <c r="C1453" i="24"/>
  <c r="C1454" i="24"/>
  <c r="C1455" i="24"/>
  <c r="C1456" i="24"/>
  <c r="C1457" i="24"/>
  <c r="C1458" i="24"/>
  <c r="C1459" i="24"/>
  <c r="C1460" i="24"/>
  <c r="C1461" i="24"/>
  <c r="C1462" i="24"/>
  <c r="C1463" i="24"/>
  <c r="C1464" i="24"/>
  <c r="C1465" i="24"/>
  <c r="C1466" i="24"/>
  <c r="C1467" i="24"/>
  <c r="C1468" i="24"/>
  <c r="C1469" i="24"/>
  <c r="C1470" i="24"/>
  <c r="C1471" i="24"/>
  <c r="C1472" i="24"/>
  <c r="C1473" i="24"/>
  <c r="C1474" i="24"/>
  <c r="C1475" i="24"/>
  <c r="C1476" i="24"/>
  <c r="C1477" i="24"/>
  <c r="C1478" i="24"/>
  <c r="C1479" i="24"/>
  <c r="C1480" i="24"/>
  <c r="C1481" i="24"/>
  <c r="C1482" i="24"/>
  <c r="C1483" i="24"/>
  <c r="C1484" i="24"/>
  <c r="C1485" i="24"/>
  <c r="C1486" i="24"/>
  <c r="C1487" i="24"/>
  <c r="C1488" i="24"/>
  <c r="C1489" i="24"/>
  <c r="C1490" i="24"/>
  <c r="C1491" i="24"/>
  <c r="C1492" i="24"/>
  <c r="C1493" i="24"/>
  <c r="C1494" i="24"/>
  <c r="C1495" i="24"/>
  <c r="C1496" i="24"/>
  <c r="C1497" i="24"/>
  <c r="C1498" i="24"/>
  <c r="C1499" i="24"/>
  <c r="C1500" i="24"/>
  <c r="C1501" i="24"/>
  <c r="C1502" i="24"/>
  <c r="C1503" i="24"/>
  <c r="C1504" i="24"/>
  <c r="C1505" i="24"/>
  <c r="C1506" i="24"/>
  <c r="C1507" i="24"/>
  <c r="C1508" i="24"/>
  <c r="C1509" i="24"/>
  <c r="C1510" i="24"/>
  <c r="C1511" i="24"/>
  <c r="C1512" i="24"/>
  <c r="C1513" i="24"/>
  <c r="C1514" i="24"/>
  <c r="C1515" i="24"/>
  <c r="C1516" i="24"/>
  <c r="C1517" i="24"/>
  <c r="C1518" i="24"/>
  <c r="C1519" i="24"/>
  <c r="C1520" i="24"/>
  <c r="C1521" i="24"/>
  <c r="C1522" i="24"/>
  <c r="C1523" i="24"/>
  <c r="C1524" i="24"/>
  <c r="C1525" i="24"/>
  <c r="C1526" i="24"/>
  <c r="C1527" i="24"/>
  <c r="C1528" i="24"/>
  <c r="C1529" i="24"/>
  <c r="C1530" i="24"/>
  <c r="C1531" i="24"/>
  <c r="C1532" i="24"/>
  <c r="C1533" i="24"/>
  <c r="C1534" i="24"/>
  <c r="C1535" i="24"/>
  <c r="C1536" i="24"/>
  <c r="C1537" i="24"/>
  <c r="C1538" i="24"/>
  <c r="C1539" i="24"/>
  <c r="C1540" i="24"/>
  <c r="C1541" i="24"/>
  <c r="C1542" i="24"/>
  <c r="C1543" i="24"/>
  <c r="C1544" i="24"/>
  <c r="C1545" i="24"/>
  <c r="C1546" i="24"/>
  <c r="C1547" i="24"/>
  <c r="C1548" i="24"/>
  <c r="C1549" i="24"/>
  <c r="C1550" i="24"/>
  <c r="C1551" i="24"/>
  <c r="C1552" i="24"/>
  <c r="C1553" i="24"/>
  <c r="C1554" i="24"/>
  <c r="C1555" i="24"/>
  <c r="C1556" i="24"/>
  <c r="C1557" i="24"/>
  <c r="C1558" i="24"/>
  <c r="C1559" i="24"/>
  <c r="C1560" i="24"/>
  <c r="C1561" i="24"/>
  <c r="C1562" i="24"/>
  <c r="C1563" i="24"/>
  <c r="C1564" i="24"/>
  <c r="C1565" i="24"/>
  <c r="C1566" i="24"/>
  <c r="C1567" i="24"/>
  <c r="C1568" i="24"/>
  <c r="C1569" i="24"/>
  <c r="C1570" i="24"/>
  <c r="C1571" i="24"/>
  <c r="C1572" i="24"/>
  <c r="C1573" i="24"/>
  <c r="C1574" i="24"/>
  <c r="C1575" i="24"/>
  <c r="C1576" i="24"/>
  <c r="C1577" i="24"/>
  <c r="C1578" i="24"/>
  <c r="C1579" i="24"/>
  <c r="C1580" i="24"/>
  <c r="C1581" i="24"/>
  <c r="C1582" i="24"/>
  <c r="C1583" i="24"/>
  <c r="C1584" i="24"/>
  <c r="C1585" i="24"/>
  <c r="C1586" i="24"/>
  <c r="C1587" i="24"/>
  <c r="C1588" i="24"/>
  <c r="C1589" i="24"/>
  <c r="C1590" i="24"/>
  <c r="C1591" i="24"/>
  <c r="C1592" i="24"/>
  <c r="C1593" i="24"/>
  <c r="C1594" i="24"/>
  <c r="C1595" i="24"/>
  <c r="C1596" i="24"/>
  <c r="C1597" i="24"/>
  <c r="C1598" i="24"/>
  <c r="C1599" i="24"/>
  <c r="C1600" i="24"/>
  <c r="C1601" i="24"/>
  <c r="C1602" i="24"/>
  <c r="C1603" i="24"/>
  <c r="C1604" i="24"/>
  <c r="C1605" i="24"/>
  <c r="C1606" i="24"/>
  <c r="C1607" i="24"/>
  <c r="C1608" i="24"/>
  <c r="C7" i="24"/>
  <c r="A1131" i="24" l="1"/>
  <c r="A1132" i="24"/>
  <c r="A1130" i="24"/>
  <c r="A1129" i="24"/>
  <c r="A1128" i="24"/>
  <c r="A1125" i="24"/>
  <c r="A1124" i="24"/>
  <c r="A1123" i="24"/>
  <c r="A1122" i="24"/>
  <c r="A1121" i="24"/>
  <c r="A1120" i="24"/>
  <c r="A1118" i="24"/>
  <c r="A1117" i="24"/>
  <c r="A1116" i="24"/>
  <c r="A1113" i="24"/>
  <c r="A1112" i="24"/>
  <c r="A1110" i="24"/>
  <c r="A1106" i="24"/>
  <c r="A1104" i="24"/>
  <c r="A1101" i="24"/>
  <c r="A1098" i="24"/>
  <c r="A1097" i="24"/>
  <c r="A1095" i="24"/>
  <c r="A1093" i="24"/>
  <c r="A1091" i="24"/>
  <c r="A1090" i="24"/>
  <c r="A1089" i="24"/>
  <c r="A1088" i="24"/>
  <c r="A1085" i="24"/>
  <c r="A1185" i="24"/>
  <c r="A1184" i="24"/>
  <c r="A1182" i="24"/>
  <c r="A855" i="24"/>
  <c r="A853" i="24"/>
  <c r="A852" i="24"/>
  <c r="A851" i="24"/>
  <c r="A790" i="24"/>
  <c r="A789" i="24"/>
  <c r="A788" i="24"/>
  <c r="A787" i="24"/>
  <c r="A785" i="24"/>
  <c r="A783" i="24"/>
  <c r="A778" i="24"/>
  <c r="A775" i="24"/>
  <c r="A769" i="24"/>
  <c r="A766" i="24"/>
  <c r="A764" i="24"/>
  <c r="A759" i="24"/>
  <c r="A757" i="24"/>
  <c r="A737" i="24"/>
  <c r="A734" i="24"/>
  <c r="A733" i="24"/>
  <c r="A731" i="24"/>
  <c r="A1279" i="24"/>
  <c r="A1278" i="24"/>
  <c r="A1277" i="24"/>
  <c r="A1276" i="24"/>
  <c r="A1274" i="24"/>
  <c r="A1273" i="24"/>
  <c r="A1272" i="24"/>
  <c r="A1271" i="24"/>
  <c r="A1270" i="24"/>
  <c r="A1269" i="24"/>
  <c r="A1268" i="24"/>
  <c r="A1265" i="24"/>
  <c r="A1264" i="24"/>
  <c r="A1263" i="24"/>
  <c r="A1262" i="24"/>
  <c r="A1261" i="24"/>
  <c r="A1258" i="24"/>
  <c r="A1257" i="24"/>
  <c r="A1256" i="24"/>
  <c r="A1255" i="24"/>
  <c r="A1254" i="24"/>
  <c r="A1253" i="24"/>
  <c r="A1251" i="24"/>
  <c r="A1247" i="24"/>
  <c r="A1246" i="24"/>
  <c r="A1245" i="24"/>
  <c r="A1242" i="24"/>
  <c r="A1239" i="24"/>
  <c r="A1238" i="24"/>
  <c r="A1237" i="24"/>
  <c r="A1236" i="24"/>
  <c r="A1235" i="24"/>
  <c r="A1232" i="24"/>
  <c r="A1230" i="24"/>
  <c r="A1229" i="24"/>
  <c r="A1228" i="24"/>
  <c r="A1227" i="24"/>
  <c r="A1226" i="24"/>
  <c r="A1221" i="24"/>
  <c r="A1219" i="24"/>
  <c r="A1218" i="24"/>
  <c r="A1217" i="24"/>
  <c r="A1216" i="24"/>
  <c r="A1214" i="24"/>
  <c r="A1209" i="24"/>
  <c r="A1208" i="24"/>
  <c r="A1205" i="24"/>
  <c r="A1204" i="24"/>
  <c r="A1203" i="24"/>
  <c r="A1202" i="24"/>
  <c r="A1201" i="24"/>
  <c r="A1200" i="24"/>
  <c r="A1197" i="24"/>
  <c r="A1195" i="24"/>
  <c r="A1191" i="24"/>
  <c r="A1190" i="24"/>
  <c r="A1187" i="24"/>
  <c r="A1186" i="24"/>
  <c r="A1328" i="24"/>
  <c r="A1324" i="24"/>
  <c r="A1323" i="24"/>
  <c r="A1325" i="24"/>
  <c r="A1321" i="24"/>
  <c r="A1320" i="24"/>
  <c r="A1318" i="24"/>
  <c r="A1317" i="24"/>
  <c r="A1315" i="24"/>
  <c r="A1314" i="24"/>
  <c r="A1312" i="24"/>
  <c r="A1177" i="24"/>
  <c r="A1175" i="24"/>
  <c r="A1017" i="24"/>
  <c r="A1013" i="24"/>
  <c r="A1012" i="24"/>
  <c r="A1009" i="24"/>
  <c r="A1002" i="24"/>
  <c r="A1001" i="24"/>
  <c r="A997" i="24"/>
  <c r="A996" i="24"/>
  <c r="A995" i="24"/>
  <c r="A994" i="24"/>
  <c r="A993" i="24"/>
  <c r="A1309" i="24"/>
  <c r="A1308" i="24"/>
  <c r="A1307" i="24"/>
  <c r="A1306" i="24"/>
  <c r="A1304" i="24"/>
  <c r="A1303" i="24"/>
  <c r="A1305" i="24"/>
  <c r="A1300" i="24"/>
  <c r="A1299" i="24"/>
  <c r="A1298" i="24"/>
  <c r="A1292" i="24"/>
  <c r="A1291" i="24"/>
  <c r="A1290" i="24"/>
  <c r="A1287" i="24"/>
  <c r="A1282" i="24"/>
  <c r="A1280" i="24"/>
  <c r="A1429" i="24"/>
  <c r="A1417" i="24"/>
  <c r="A1416" i="24"/>
  <c r="A1415" i="24"/>
  <c r="A1414" i="24"/>
  <c r="A1413" i="24"/>
  <c r="A1410" i="24"/>
  <c r="A1412" i="24"/>
  <c r="A1411" i="24"/>
  <c r="A1409" i="24"/>
  <c r="A1406" i="24"/>
  <c r="A1404" i="24"/>
  <c r="A1400" i="24"/>
  <c r="A1398" i="24"/>
  <c r="A1382" i="24"/>
  <c r="A1353" i="24"/>
  <c r="A1350" i="24"/>
  <c r="A1349" i="24"/>
  <c r="A1348" i="24"/>
  <c r="A1344" i="24"/>
  <c r="A1345" i="24"/>
  <c r="A1343" i="24"/>
  <c r="A1341" i="24"/>
  <c r="A1339" i="24"/>
  <c r="A1338" i="24"/>
  <c r="A1337" i="24"/>
  <c r="A1336" i="24"/>
  <c r="A1333" i="24"/>
  <c r="A1331" i="24"/>
  <c r="A1498" i="24"/>
  <c r="A1495" i="24"/>
  <c r="A1494" i="24"/>
  <c r="A1492" i="24"/>
  <c r="A1488" i="24"/>
  <c r="A1485" i="24"/>
  <c r="A1475" i="24"/>
  <c r="A1472" i="24"/>
  <c r="A1470" i="24"/>
  <c r="A1457" i="24"/>
  <c r="A1456" i="24"/>
  <c r="A1454" i="24"/>
  <c r="A1455" i="24"/>
  <c r="A1452" i="24"/>
  <c r="A1449" i="24"/>
  <c r="A1448" i="24"/>
  <c r="A1447" i="24"/>
  <c r="A1446" i="24"/>
  <c r="A1444" i="24"/>
  <c r="A1441" i="24"/>
  <c r="A1442" i="24"/>
  <c r="A1440" i="24"/>
  <c r="A1439" i="24"/>
  <c r="A1445" i="24"/>
  <c r="A1438" i="24"/>
  <c r="A1437" i="24"/>
  <c r="A1434" i="24"/>
  <c r="A1433" i="24"/>
  <c r="A1435" i="24"/>
  <c r="A1443" i="24"/>
  <c r="A1432" i="24"/>
  <c r="A1436" i="24"/>
  <c r="A1431" i="24"/>
  <c r="A1430" i="24"/>
  <c r="A1427" i="24"/>
  <c r="A1424" i="24"/>
  <c r="A1426" i="24"/>
  <c r="A1423" i="24"/>
  <c r="A1428" i="24"/>
  <c r="A1425" i="24"/>
  <c r="A1421" i="24"/>
  <c r="A1422" i="24"/>
  <c r="A1418" i="24"/>
  <c r="A1420" i="24"/>
  <c r="A1419" i="24"/>
  <c r="A1586" i="24"/>
  <c r="A1584" i="24"/>
  <c r="A1582" i="24"/>
  <c r="A1583" i="24"/>
  <c r="A1577" i="24"/>
  <c r="A1576" i="24"/>
  <c r="A1571" i="24"/>
  <c r="A1569" i="24"/>
  <c r="A1567" i="24"/>
  <c r="A1565" i="24"/>
  <c r="A1564" i="24"/>
  <c r="A1566" i="24"/>
  <c r="A1563" i="24"/>
  <c r="A1561" i="24"/>
  <c r="A1562" i="24"/>
  <c r="A1560" i="24"/>
  <c r="A1557" i="24"/>
  <c r="A1556" i="24"/>
  <c r="A1555" i="24"/>
  <c r="A1548" i="24"/>
  <c r="A1551" i="24"/>
  <c r="A1549" i="24"/>
  <c r="A1550" i="24"/>
  <c r="A1552" i="24"/>
  <c r="A1547" i="24"/>
  <c r="A1527" i="24"/>
  <c r="A1526" i="24"/>
  <c r="A1506" i="24"/>
  <c r="A1607" i="24"/>
  <c r="A1602" i="24"/>
  <c r="A1598" i="24"/>
  <c r="A1594" i="24"/>
  <c r="A1592" i="24"/>
  <c r="A1590" i="24"/>
  <c r="A1591" i="24"/>
  <c r="A1588" i="24"/>
  <c r="A1587" i="24"/>
  <c r="D2" i="26"/>
  <c r="A1359" i="24"/>
  <c r="A1387" i="24"/>
  <c r="A85" i="24"/>
  <c r="A341" i="24"/>
  <c r="A339" i="24"/>
  <c r="A337" i="24"/>
  <c r="A336" i="24"/>
  <c r="A354" i="24"/>
  <c r="A652" i="24"/>
  <c r="A697" i="24"/>
  <c r="A813" i="24"/>
  <c r="A1360" i="24"/>
  <c r="A1243" i="24"/>
  <c r="A333" i="24"/>
  <c r="A331" i="24"/>
  <c r="A328" i="24"/>
  <c r="A1099" i="24"/>
  <c r="A1466" i="24"/>
  <c r="A1465" i="24"/>
  <c r="A725" i="24"/>
  <c r="A1022" i="24"/>
  <c r="A1234" i="24"/>
  <c r="A1211" i="24"/>
  <c r="A1192" i="24"/>
  <c r="A1007" i="24"/>
  <c r="A1005" i="24"/>
  <c r="A533" i="24"/>
  <c r="A1293" i="24"/>
  <c r="A1281" i="24"/>
  <c r="A732" i="24"/>
  <c r="A1478" i="24"/>
  <c r="A879" i="24"/>
  <c r="A1351" i="24"/>
  <c r="A610" i="24"/>
  <c r="A79" i="24"/>
  <c r="A314" i="24"/>
  <c r="A186" i="24"/>
  <c r="A765" i="24"/>
  <c r="A371" i="24"/>
  <c r="A1520" i="24"/>
  <c r="A892" i="24"/>
  <c r="A646" i="24"/>
  <c r="A279" i="24"/>
  <c r="A395" i="24"/>
  <c r="A543" i="24"/>
  <c r="A1362" i="24"/>
  <c r="A278" i="24"/>
  <c r="A259" i="24"/>
  <c r="A277" i="24"/>
  <c r="A490" i="24"/>
  <c r="A489" i="24"/>
  <c r="A488" i="24"/>
  <c r="A487" i="24"/>
  <c r="A486" i="24"/>
  <c r="A482" i="24"/>
  <c r="A478" i="24"/>
  <c r="A477" i="24"/>
  <c r="A474" i="24"/>
  <c r="A473" i="24"/>
  <c r="A472" i="24"/>
  <c r="A471" i="24"/>
  <c r="A470" i="24"/>
  <c r="A469" i="24"/>
  <c r="A468" i="24"/>
  <c r="A467" i="24"/>
  <c r="A465" i="24"/>
  <c r="A494" i="24"/>
  <c r="A249" i="24"/>
  <c r="A617" i="24"/>
  <c r="A616" i="24"/>
  <c r="A456" i="24"/>
  <c r="A455" i="24"/>
  <c r="A454" i="24"/>
  <c r="A690" i="24"/>
  <c r="A1169" i="24"/>
  <c r="A701" i="24"/>
  <c r="A187" i="24"/>
  <c r="A430" i="24"/>
  <c r="A246" i="24"/>
  <c r="A499" i="24"/>
  <c r="A817" i="24"/>
  <c r="A376" i="24"/>
  <c r="A77" i="24"/>
  <c r="A581" i="24"/>
  <c r="A370" i="24"/>
  <c r="A197" i="24"/>
  <c r="A245" i="24"/>
  <c r="A704" i="24"/>
  <c r="A198" i="24"/>
  <c r="A942" i="24"/>
  <c r="A941" i="24"/>
  <c r="A1482" i="24"/>
  <c r="A159" i="24"/>
  <c r="A1105" i="24"/>
  <c r="A1476" i="24"/>
  <c r="A152" i="24"/>
  <c r="A954" i="24"/>
  <c r="A413" i="24"/>
  <c r="A412" i="24"/>
  <c r="A946" i="24"/>
  <c r="A1020" i="24"/>
  <c r="A909" i="24"/>
  <c r="A974" i="24"/>
  <c r="A1166" i="24"/>
  <c r="A137" i="24"/>
  <c r="A688" i="24"/>
  <c r="A724" i="24"/>
  <c r="A300" i="24"/>
  <c r="A717" i="24"/>
  <c r="A658" i="24"/>
  <c r="A202" i="24"/>
  <c r="A1289" i="24"/>
  <c r="A824" i="24"/>
  <c r="A1546" i="24"/>
  <c r="A676" i="24"/>
  <c r="A1486" i="24"/>
  <c r="A272" i="24"/>
  <c r="A1151" i="24"/>
  <c r="A1136" i="24"/>
  <c r="A1068" i="24"/>
  <c r="A1225" i="24"/>
  <c r="A406" i="24"/>
  <c r="A712" i="24"/>
  <c r="A1366" i="24"/>
  <c r="A1224" i="24"/>
  <c r="A1223" i="24"/>
  <c r="A914" i="24"/>
  <c r="A758" i="24"/>
  <c r="A1156" i="24"/>
  <c r="A965" i="24"/>
  <c r="A1477" i="24"/>
  <c r="A1119" i="24"/>
  <c r="A723" i="24"/>
  <c r="A366" i="24"/>
  <c r="A306" i="24"/>
  <c r="A1519" i="24"/>
  <c r="A1019" i="24"/>
  <c r="A843" i="24"/>
  <c r="A972" i="24"/>
  <c r="A1373" i="24"/>
  <c r="A327" i="24"/>
  <c r="A407" i="24"/>
  <c r="A672" i="24"/>
  <c r="A967" i="24"/>
  <c r="A1220" i="24"/>
  <c r="A1363" i="24"/>
  <c r="A1199" i="24"/>
  <c r="A1031" i="24"/>
  <c r="A1379" i="24"/>
  <c r="A76" i="24"/>
  <c r="A1357" i="24"/>
  <c r="A637" i="24"/>
  <c r="A464" i="24"/>
  <c r="A391" i="24"/>
  <c r="A829" i="24"/>
  <c r="A142" i="24"/>
  <c r="A53" i="24"/>
  <c r="A158" i="24"/>
  <c r="A52" i="24"/>
  <c r="A440" i="24"/>
  <c r="A1335" i="24"/>
  <c r="A149" i="24"/>
  <c r="A161" i="24"/>
  <c r="A170" i="24"/>
  <c r="A1029" i="24"/>
  <c r="A438" i="24"/>
  <c r="A580" i="24"/>
  <c r="A426" i="24"/>
  <c r="A1057" i="24"/>
  <c r="A1295" i="24"/>
  <c r="A1028" i="24"/>
  <c r="A926" i="24"/>
  <c r="A1361" i="24"/>
  <c r="A756" i="24"/>
  <c r="A1267" i="24"/>
  <c r="A710" i="24"/>
  <c r="A51" i="24"/>
  <c r="A1334" i="24"/>
  <c r="A50" i="24"/>
  <c r="A199" i="24"/>
  <c r="A49" i="24"/>
  <c r="A48" i="24"/>
  <c r="A47" i="24"/>
  <c r="A388" i="24"/>
  <c r="A1150" i="24"/>
  <c r="A755" i="24"/>
  <c r="A573" i="24"/>
  <c r="A419" i="24"/>
  <c r="A1392" i="24"/>
  <c r="A1193" i="24"/>
  <c r="A190" i="24"/>
  <c r="A1170" i="24"/>
  <c r="A570" i="24"/>
  <c r="A525" i="24"/>
  <c r="A539" i="24"/>
  <c r="A10" i="24"/>
  <c r="A1381" i="24"/>
  <c r="A1385" i="24"/>
  <c r="A1386" i="24"/>
  <c r="A1368" i="24"/>
  <c r="A1374" i="24"/>
  <c r="A1319" i="24"/>
  <c r="A153" i="24"/>
  <c r="A1215" i="24"/>
  <c r="A1313" i="24"/>
  <c r="A1581" i="24"/>
  <c r="A836" i="24"/>
  <c r="A1358" i="24"/>
  <c r="A1066" i="24"/>
  <c r="A460" i="24"/>
  <c r="A686" i="24"/>
  <c r="A691" i="24"/>
  <c r="A1572" i="24"/>
  <c r="A1092" i="24"/>
  <c r="A367" i="24"/>
  <c r="A880" i="24"/>
  <c r="A1365" i="24"/>
  <c r="A1407" i="24"/>
  <c r="A720" i="24"/>
  <c r="A613" i="24"/>
  <c r="A1393" i="24"/>
  <c r="A1006" i="24"/>
  <c r="A1087" i="24"/>
  <c r="A1589" i="24"/>
  <c r="A1453" i="24"/>
  <c r="A411" i="24"/>
  <c r="A417" i="24"/>
  <c r="A562" i="24"/>
  <c r="A653" i="24"/>
  <c r="A332" i="24"/>
  <c r="A1601" i="24"/>
  <c r="A349" i="24"/>
  <c r="A575" i="24"/>
  <c r="A493" i="24"/>
  <c r="A485" i="24"/>
  <c r="A1524" i="24"/>
  <c r="A1311" i="24"/>
  <c r="A1222" i="24"/>
  <c r="A763" i="24"/>
  <c r="A1370" i="24"/>
  <c r="A1391" i="24"/>
  <c r="A385" i="24"/>
  <c r="A506" i="24"/>
  <c r="A979" i="24"/>
  <c r="A977" i="24"/>
  <c r="A931" i="24"/>
  <c r="A969" i="24"/>
  <c r="A640" i="24"/>
  <c r="A353" i="24"/>
  <c r="A1127" i="24"/>
  <c r="A1579" i="24"/>
  <c r="A479" i="24"/>
  <c r="A1000" i="24"/>
  <c r="A484" i="24"/>
  <c r="A908" i="24"/>
  <c r="A458" i="24"/>
  <c r="A463" i="24"/>
  <c r="A1375" i="24"/>
  <c r="A1352" i="24"/>
  <c r="A1094" i="24"/>
  <c r="A950" i="24"/>
  <c r="A382" i="24"/>
  <c r="A1139" i="24"/>
  <c r="A338" i="24"/>
  <c r="A274" i="24"/>
  <c r="A1302" i="24"/>
  <c r="A1301" i="24"/>
  <c r="A1538" i="24"/>
  <c r="A270" i="24"/>
  <c r="A73" i="24"/>
  <c r="A1471" i="24"/>
  <c r="A808" i="24"/>
  <c r="A45" i="24"/>
  <c r="A508" i="24"/>
  <c r="A263" i="24"/>
  <c r="A492" i="24"/>
  <c r="A509" i="24"/>
  <c r="A446" i="24"/>
  <c r="A567" i="24"/>
  <c r="A1568" i="24"/>
  <c r="A683" i="24"/>
  <c r="A262" i="24"/>
  <c r="A1083" i="24"/>
  <c r="A261" i="24"/>
  <c r="A258" i="24"/>
  <c r="A44" i="24"/>
  <c r="A267" i="24"/>
  <c r="A1481" i="24"/>
  <c r="A541" i="24"/>
  <c r="A361" i="24"/>
  <c r="A195" i="24"/>
  <c r="A762" i="24"/>
  <c r="A555" i="24"/>
  <c r="A441" i="24"/>
  <c r="A157" i="24"/>
  <c r="A578" i="24"/>
  <c r="A906" i="24"/>
  <c r="A437" i="24"/>
  <c r="A899" i="24"/>
  <c r="A728" i="24"/>
  <c r="A955" i="24"/>
  <c r="A1288" i="24"/>
  <c r="A588" i="24"/>
  <c r="A1558" i="24"/>
  <c r="A605" i="24"/>
  <c r="A576" i="24"/>
  <c r="A921" i="24"/>
  <c r="A257" i="24"/>
  <c r="A365" i="24"/>
  <c r="A231" i="24"/>
  <c r="A873" i="24"/>
  <c r="A685" i="24"/>
  <c r="A867" i="24"/>
  <c r="A256" i="24"/>
  <c r="A554" i="24"/>
  <c r="A255" i="24"/>
  <c r="A218" i="24"/>
  <c r="A106" i="24"/>
  <c r="A1513" i="24"/>
  <c r="A126" i="24"/>
  <c r="A831" i="24"/>
  <c r="A214" i="24"/>
  <c r="A147" i="24"/>
  <c r="A505" i="24"/>
  <c r="A166" i="24"/>
  <c r="A168" i="24"/>
  <c r="A164" i="24"/>
  <c r="A38" i="24"/>
  <c r="A35" i="24"/>
  <c r="A1600" i="24"/>
  <c r="A1605" i="24"/>
  <c r="A72" i="24"/>
  <c r="A1523" i="24"/>
  <c r="A1522" i="24"/>
  <c r="A165" i="24"/>
  <c r="A1528" i="24"/>
  <c r="A174" i="24"/>
  <c r="A1544" i="24"/>
  <c r="A1499" i="24"/>
  <c r="A1010" i="24"/>
  <c r="A1521" i="24"/>
  <c r="A1533" i="24"/>
  <c r="A100" i="24"/>
  <c r="A140" i="24"/>
  <c r="A135" i="24"/>
  <c r="A139" i="24"/>
  <c r="A232" i="24"/>
  <c r="A167" i="24"/>
  <c r="A171" i="24"/>
  <c r="A178" i="24"/>
  <c r="A1507" i="24"/>
  <c r="A1597" i="24"/>
  <c r="A71" i="24"/>
  <c r="A250" i="24"/>
  <c r="A138" i="24"/>
  <c r="A830" i="24"/>
  <c r="A1148" i="24"/>
  <c r="A1525" i="24"/>
  <c r="A87" i="24"/>
  <c r="A93" i="24"/>
  <c r="A94" i="24"/>
  <c r="A91" i="24"/>
  <c r="A649" i="24"/>
  <c r="A254" i="24"/>
  <c r="A678" i="24"/>
  <c r="A664" i="24"/>
  <c r="A677" i="24"/>
  <c r="A230" i="24"/>
  <c r="A229" i="24"/>
  <c r="A227" i="24"/>
  <c r="A226" i="24"/>
  <c r="A225" i="24"/>
  <c r="A145" i="24"/>
  <c r="A1515" i="24"/>
  <c r="A1484" i="24"/>
  <c r="A1388" i="24"/>
  <c r="A1297" i="24"/>
  <c r="A618" i="24"/>
  <c r="A253" i="24"/>
  <c r="A92" i="24"/>
  <c r="A445" i="24"/>
  <c r="A34" i="24"/>
  <c r="A347" i="24"/>
  <c r="A953" i="24"/>
  <c r="A730" i="24"/>
  <c r="A773" i="24"/>
  <c r="A313" i="24"/>
  <c r="A252" i="24"/>
  <c r="A760" i="24"/>
  <c r="A752" i="24"/>
  <c r="A345" i="24"/>
  <c r="A483" i="24"/>
  <c r="A807" i="24"/>
  <c r="A718" i="24"/>
  <c r="A1464" i="24"/>
  <c r="A846" i="24"/>
  <c r="A663" i="24"/>
  <c r="A940" i="24"/>
  <c r="A810" i="24"/>
  <c r="A661" i="24"/>
  <c r="A330" i="24"/>
  <c r="A1231" i="24"/>
  <c r="A706" i="24"/>
  <c r="A307" i="24"/>
  <c r="A809" i="24"/>
  <c r="A449" i="24"/>
  <c r="A235" i="24"/>
  <c r="A1194" i="24"/>
  <c r="A296" i="24"/>
  <c r="A19" i="24"/>
  <c r="A1174" i="24"/>
  <c r="A350" i="24"/>
  <c r="A713" i="24"/>
  <c r="A711" i="24"/>
  <c r="A54" i="24"/>
  <c r="A1047" i="24"/>
  <c r="A716" i="24"/>
  <c r="A1141" i="24"/>
  <c r="A1115" i="24"/>
  <c r="A1109" i="24"/>
  <c r="A1082" i="24"/>
  <c r="A715" i="24"/>
  <c r="A1081" i="24"/>
  <c r="A1079" i="24"/>
  <c r="A714" i="24"/>
  <c r="A1045" i="24"/>
  <c r="A429" i="24"/>
  <c r="A1181" i="24"/>
  <c r="A693" i="24"/>
  <c r="A698" i="24"/>
  <c r="A794" i="24"/>
  <c r="A304" i="24"/>
  <c r="A282" i="24"/>
  <c r="A280" i="24"/>
  <c r="A847" i="24"/>
  <c r="A856" i="24"/>
  <c r="A681" i="24"/>
  <c r="A1078" i="24"/>
  <c r="A692" i="24"/>
  <c r="A1259" i="24"/>
  <c r="A828" i="24"/>
  <c r="A42" i="24"/>
  <c r="A41" i="24"/>
  <c r="A310" i="24"/>
  <c r="A708" i="24"/>
  <c r="A299" i="24"/>
  <c r="A968" i="24"/>
  <c r="A452" i="24"/>
  <c r="A177" i="24"/>
  <c r="A582" i="24"/>
  <c r="A674" i="24"/>
  <c r="A648" i="24"/>
  <c r="A620" i="24"/>
  <c r="A870" i="24"/>
  <c r="A607" i="24"/>
  <c r="A963" i="24"/>
  <c r="A962" i="24"/>
  <c r="A961" i="24"/>
  <c r="A960" i="24"/>
  <c r="A959" i="24"/>
  <c r="A958" i="24"/>
  <c r="A957" i="24"/>
  <c r="A956" i="24"/>
  <c r="A694" i="24"/>
  <c r="A535" i="24"/>
  <c r="A69" i="24"/>
  <c r="A124" i="24"/>
  <c r="A952" i="24"/>
  <c r="A939" i="24"/>
  <c r="A938" i="24"/>
  <c r="A390" i="24"/>
  <c r="A33" i="24"/>
  <c r="A1354" i="24"/>
  <c r="A854" i="24"/>
  <c r="A515" i="24"/>
  <c r="A308" i="24"/>
  <c r="A882" i="24"/>
  <c r="A937" i="24"/>
  <c r="A936" i="24"/>
  <c r="A949" i="24"/>
  <c r="A850" i="24"/>
  <c r="A935" i="24"/>
  <c r="A971" i="24"/>
  <c r="A266" i="24"/>
  <c r="A934" i="24"/>
  <c r="A933" i="24"/>
  <c r="A929" i="24"/>
  <c r="A1189" i="24"/>
  <c r="A699" i="24"/>
  <c r="A928" i="24"/>
  <c r="A707" i="24"/>
  <c r="A1585" i="24"/>
  <c r="A1554" i="24"/>
  <c r="A923" i="24"/>
  <c r="A922" i="24"/>
  <c r="A644" i="24"/>
  <c r="A948" i="24"/>
  <c r="A920" i="24"/>
  <c r="A918" i="24"/>
  <c r="A351" i="24"/>
  <c r="A884" i="24"/>
  <c r="A109" i="24"/>
  <c r="A849" i="24"/>
  <c r="A514" i="24"/>
  <c r="A916" i="24"/>
  <c r="A1044" i="24"/>
  <c r="A915" i="24"/>
  <c r="A944" i="24"/>
  <c r="A1018" i="24"/>
  <c r="A97" i="24"/>
  <c r="A703" i="24"/>
  <c r="A629" i="24"/>
  <c r="A513" i="24"/>
  <c r="A284" i="24"/>
  <c r="A346" i="24"/>
  <c r="A1014" i="24"/>
  <c r="A1553" i="24"/>
  <c r="A1188" i="24"/>
  <c r="A526" i="24"/>
  <c r="A326" i="24"/>
  <c r="A212" i="24"/>
  <c r="A1207" i="24"/>
  <c r="A660" i="24"/>
  <c r="A1043" i="24"/>
  <c r="A943" i="24"/>
  <c r="A947" i="24"/>
  <c r="A298" i="24"/>
  <c r="A434" i="24"/>
  <c r="A240" i="24"/>
  <c r="A211" i="24"/>
  <c r="A912" i="24"/>
  <c r="A626" i="24"/>
  <c r="A611" i="24"/>
  <c r="A991" i="24"/>
  <c r="A911" i="24"/>
  <c r="A527" i="24"/>
  <c r="A910" i="24"/>
  <c r="A666" i="24"/>
  <c r="A641" i="24"/>
  <c r="A614" i="24"/>
  <c r="A228" i="24"/>
  <c r="A524" i="24"/>
  <c r="A522" i="24"/>
  <c r="A987" i="24"/>
  <c r="A220" i="24"/>
  <c r="A237" i="24"/>
  <c r="A1380" i="24"/>
  <c r="A907" i="24"/>
  <c r="A1384" i="24"/>
  <c r="A530" i="24"/>
  <c r="A521" i="24"/>
  <c r="A123" i="24"/>
  <c r="A200" i="24"/>
  <c r="A904" i="24"/>
  <c r="A28" i="24"/>
  <c r="A40" i="24"/>
  <c r="A700" i="24"/>
  <c r="A1372" i="24"/>
  <c r="A803" i="24"/>
  <c r="A1310" i="24"/>
  <c r="A833" i="24"/>
  <c r="A1608" i="24"/>
  <c r="A1143" i="24"/>
  <c r="A702" i="24"/>
  <c r="A705" i="24"/>
  <c r="A1077" i="24"/>
  <c r="A378" i="24"/>
  <c r="A1283" i="24"/>
  <c r="A348" i="24"/>
  <c r="A903" i="24"/>
  <c r="A901" i="24"/>
  <c r="A902" i="24"/>
  <c r="A897" i="24"/>
  <c r="A895" i="24"/>
  <c r="A344" i="24"/>
  <c r="A894" i="24"/>
  <c r="A945" i="24"/>
  <c r="A984" i="24"/>
  <c r="A951" i="24"/>
  <c r="A1327" i="24"/>
  <c r="A293" i="24"/>
  <c r="A133" i="24"/>
  <c r="A377" i="24"/>
  <c r="A696" i="24"/>
  <c r="A695" i="24"/>
  <c r="A418" i="24"/>
  <c r="A1179" i="24"/>
  <c r="A381" i="24"/>
  <c r="A595" i="24"/>
  <c r="A857" i="24"/>
  <c r="A58" i="24"/>
  <c r="A27" i="24"/>
  <c r="A594" i="24"/>
  <c r="A891" i="24"/>
  <c r="A885" i="24"/>
  <c r="A751" i="24"/>
  <c r="A719" i="24"/>
  <c r="A643" i="24"/>
  <c r="A303" i="24"/>
  <c r="A638" i="24"/>
  <c r="A281" i="24"/>
  <c r="A627" i="24"/>
  <c r="A619" i="24"/>
  <c r="A881" i="24"/>
  <c r="A606" i="24"/>
  <c r="A1172" i="24"/>
  <c r="A512" i="24"/>
  <c r="A439" i="24"/>
  <c r="A400" i="24"/>
  <c r="A877" i="24"/>
  <c r="A1003" i="24"/>
  <c r="A574" i="24"/>
  <c r="A1285" i="24"/>
  <c r="A273" i="24"/>
  <c r="A127" i="24"/>
  <c r="A826" i="24"/>
  <c r="A260" i="24"/>
  <c r="A1284" i="24"/>
  <c r="A1076" i="24"/>
  <c r="A1075" i="24"/>
  <c r="A842" i="24"/>
  <c r="A1390" i="24"/>
  <c r="A1074" i="24"/>
  <c r="A264" i="24"/>
  <c r="A1073" i="24"/>
  <c r="A878" i="24"/>
  <c r="A1052" i="24"/>
  <c r="A30" i="24"/>
  <c r="A930" i="24"/>
  <c r="A1371" i="24"/>
  <c r="A840" i="24"/>
  <c r="A1364" i="24"/>
  <c r="A1376" i="24"/>
  <c r="A210" i="24"/>
  <c r="A1096" i="24"/>
  <c r="A233" i="24"/>
  <c r="A172" i="24"/>
  <c r="A1142" i="24"/>
  <c r="A1065" i="24"/>
  <c r="A26" i="24"/>
  <c r="A1160" i="24"/>
  <c r="A1080" i="24"/>
  <c r="A25" i="24"/>
  <c r="A1046" i="24"/>
  <c r="A796" i="24"/>
  <c r="A1541" i="24"/>
  <c r="A608" i="24"/>
  <c r="A548" i="24"/>
  <c r="A1383" i="24"/>
  <c r="A1286" i="24"/>
  <c r="A750" i="24"/>
  <c r="A749" i="24"/>
  <c r="A777" i="24"/>
  <c r="A747" i="24"/>
  <c r="A746" i="24"/>
  <c r="A745" i="24"/>
  <c r="A744" i="24"/>
  <c r="A771" i="24"/>
  <c r="A1033" i="24"/>
  <c r="A1086" i="24"/>
  <c r="A148" i="24"/>
  <c r="A838" i="24"/>
  <c r="A1114" i="24"/>
  <c r="A1111" i="24"/>
  <c r="A312" i="24"/>
  <c r="A559" i="24"/>
  <c r="A320" i="24"/>
  <c r="A457" i="24"/>
  <c r="A334" i="24"/>
  <c r="A784" i="24"/>
  <c r="A1596" i="24"/>
  <c r="A68" i="24"/>
  <c r="A668" i="24"/>
  <c r="A283" i="24"/>
  <c r="A859" i="24"/>
  <c r="A798" i="24"/>
  <c r="A889" i="24"/>
  <c r="A802" i="24"/>
  <c r="A322" i="24"/>
  <c r="A321" i="24"/>
  <c r="A1071" i="24"/>
  <c r="A1069" i="24"/>
  <c r="A743" i="24"/>
  <c r="A80" i="24"/>
  <c r="A1030" i="24"/>
  <c r="A812" i="24"/>
  <c r="A1514" i="24"/>
  <c r="A1026" i="24"/>
  <c r="A782" i="24"/>
  <c r="A684" i="24"/>
  <c r="A536" i="24"/>
  <c r="A1460" i="24"/>
  <c r="A537" i="24"/>
  <c r="A597" i="24"/>
  <c r="A461" i="24"/>
  <c r="A491" i="24"/>
  <c r="A572" i="24"/>
  <c r="A386" i="24"/>
  <c r="A1377" i="24"/>
  <c r="A781" i="24"/>
  <c r="A1260" i="24"/>
  <c r="A355" i="24"/>
  <c r="A364" i="24"/>
  <c r="A1149" i="24"/>
  <c r="A917" i="24"/>
  <c r="A890" i="24"/>
  <c r="A1490" i="24"/>
  <c r="A973" i="24"/>
  <c r="A795" i="24"/>
  <c r="A893" i="24"/>
  <c r="A144" i="24"/>
  <c r="A352" i="24"/>
  <c r="A905" i="24"/>
  <c r="A770" i="24"/>
  <c r="A1103" i="24"/>
  <c r="A302" i="24"/>
  <c r="A800" i="24"/>
  <c r="A832" i="24"/>
  <c r="A481" i="24"/>
  <c r="A433" i="24"/>
  <c r="A1025" i="24"/>
  <c r="A577" i="24"/>
  <c r="A589" i="24"/>
  <c r="A596" i="24"/>
  <c r="A359" i="24"/>
  <c r="A193" i="24"/>
  <c r="A814" i="24"/>
  <c r="A209" i="24"/>
  <c r="A1378" i="24"/>
  <c r="A780" i="24"/>
  <c r="A1147" i="24"/>
  <c r="A271" i="24"/>
  <c r="A435" i="24"/>
  <c r="A593" i="24"/>
  <c r="A603" i="24"/>
  <c r="A1015" i="24"/>
  <c r="A579" i="24"/>
  <c r="A409" i="24"/>
  <c r="A423" i="24"/>
  <c r="A976" i="24"/>
  <c r="A924" i="24"/>
  <c r="A837" i="24"/>
  <c r="A900" i="24"/>
  <c r="A1040" i="24"/>
  <c r="A223" i="24"/>
  <c r="A208" i="24"/>
  <c r="A360" i="24"/>
  <c r="A768" i="24"/>
  <c r="A24" i="24"/>
  <c r="A22" i="24"/>
  <c r="A998" i="24"/>
  <c r="A999" i="24"/>
  <c r="A964" i="24"/>
  <c r="A966" i="24"/>
  <c r="A645" i="24"/>
  <c r="A205" i="24"/>
  <c r="A799" i="24"/>
  <c r="A1326" i="24"/>
  <c r="A504" i="24"/>
  <c r="A1070" i="24"/>
  <c r="A558" i="24"/>
  <c r="A1004" i="24"/>
  <c r="A1210" i="24"/>
  <c r="A888" i="24"/>
  <c r="A117" i="24"/>
  <c r="A368" i="24"/>
  <c r="A318" i="24"/>
  <c r="A586" i="24"/>
  <c r="A542" i="24"/>
  <c r="A556" i="24"/>
  <c r="A590" i="24"/>
  <c r="A447" i="24"/>
  <c r="A779" i="24"/>
  <c r="A531" i="24"/>
  <c r="A1599" i="24"/>
  <c r="A251" i="24"/>
  <c r="A647" i="24"/>
  <c r="A776" i="24"/>
  <c r="A839" i="24"/>
  <c r="A1405" i="24"/>
  <c r="A23" i="24"/>
  <c r="A192" i="24"/>
  <c r="A118" i="24"/>
  <c r="A1462" i="24"/>
  <c r="A869" i="24"/>
  <c r="A415" i="24"/>
  <c r="A1606" i="24"/>
  <c r="A1401" i="24"/>
  <c r="A1356" i="24"/>
  <c r="A207" i="24"/>
  <c r="A970" i="24"/>
  <c r="A1469" i="24"/>
  <c r="A754" i="24"/>
  <c r="A804" i="24"/>
  <c r="A503" i="24"/>
  <c r="A599" i="24"/>
  <c r="A1024" i="24"/>
  <c r="A1545" i="24"/>
  <c r="A740" i="24"/>
  <c r="A36" i="24"/>
  <c r="A739" i="24"/>
  <c r="A774" i="24"/>
  <c r="A311" i="24"/>
  <c r="A601" i="24"/>
  <c r="A130" i="24"/>
  <c r="A83" i="24"/>
  <c r="A883" i="24"/>
  <c r="A160" i="24"/>
  <c r="A65" i="24"/>
  <c r="A191" i="24"/>
  <c r="A538" i="24"/>
  <c r="A547" i="24"/>
  <c r="A633" i="24"/>
  <c r="A549" i="24"/>
  <c r="A557" i="24"/>
  <c r="A529" i="24"/>
  <c r="A422" i="24"/>
  <c r="A189" i="24"/>
  <c r="A1023" i="24"/>
  <c r="A823" i="24"/>
  <c r="A414" i="24"/>
  <c r="A1157" i="24"/>
  <c r="A793" i="24"/>
  <c r="A822" i="24"/>
  <c r="A1539" i="24"/>
  <c r="A1067" i="24"/>
  <c r="A1064" i="24"/>
  <c r="A424" i="24"/>
  <c r="A16" i="24"/>
  <c r="A834" i="24"/>
  <c r="A1467" i="24"/>
  <c r="A1275" i="24"/>
  <c r="A848" i="24"/>
  <c r="A709" i="24"/>
  <c r="A791" i="24"/>
  <c r="A70" i="24"/>
  <c r="A1063" i="24"/>
  <c r="A1062" i="24"/>
  <c r="A721" i="24"/>
  <c r="A1266" i="24"/>
  <c r="A269" i="24"/>
  <c r="A1397" i="24"/>
  <c r="A1480" i="24"/>
  <c r="A373" i="24"/>
  <c r="A913" i="24"/>
  <c r="A887" i="24"/>
  <c r="A806" i="24"/>
  <c r="A602" i="24"/>
  <c r="A1347" i="24"/>
  <c r="A786" i="24"/>
  <c r="A29" i="24"/>
  <c r="A1250" i="24"/>
  <c r="A1249" i="24"/>
  <c r="A110" i="24"/>
  <c r="A659" i="24"/>
  <c r="A375" i="24"/>
  <c r="A500" i="24"/>
  <c r="A342" i="24"/>
  <c r="A1213" i="24"/>
  <c r="A1537" i="24"/>
  <c r="A687" i="24"/>
  <c r="A1061" i="24"/>
  <c r="A1059" i="24"/>
  <c r="A1355" i="24"/>
  <c r="A1330" i="24"/>
  <c r="A886" i="24"/>
  <c r="A1056" i="24"/>
  <c r="A357" i="24"/>
  <c r="A511" i="24"/>
  <c r="A1055" i="24"/>
  <c r="A1054" i="24"/>
  <c r="A1489" i="24"/>
  <c r="A1367" i="24"/>
  <c r="A1395" i="24"/>
  <c r="A1050" i="24"/>
  <c r="A305" i="24"/>
  <c r="A1049" i="24"/>
  <c r="A1048" i="24"/>
  <c r="A265" i="24"/>
  <c r="A1042" i="24"/>
  <c r="A14" i="24"/>
  <c r="A21" i="24"/>
  <c r="A844" i="24"/>
  <c r="A1041" i="24"/>
  <c r="A675" i="24"/>
  <c r="A421" i="24"/>
  <c r="A818" i="24"/>
  <c r="A379" i="24"/>
  <c r="A18" i="24"/>
  <c r="A1038" i="24"/>
  <c r="A1180" i="24"/>
  <c r="A1389" i="24"/>
  <c r="A8" i="24"/>
  <c r="A1037" i="24"/>
  <c r="A1036" i="24"/>
  <c r="A816" i="24"/>
  <c r="A222" i="24"/>
  <c r="A1396" i="24"/>
  <c r="A416" i="24"/>
  <c r="A410" i="24"/>
  <c r="A1035" i="24"/>
  <c r="A1034" i="24"/>
  <c r="A1459" i="24"/>
  <c r="A1604" i="24"/>
  <c r="A399" i="24"/>
  <c r="A592" i="24"/>
  <c r="A98" i="24"/>
  <c r="A13" i="24"/>
  <c r="A480" i="24"/>
  <c r="A1458" i="24"/>
  <c r="A585" i="24"/>
  <c r="A369" i="24"/>
  <c r="A727" i="24"/>
  <c r="A544" i="24"/>
  <c r="A1206" i="24"/>
  <c r="A1032" i="24"/>
  <c r="A1027" i="24"/>
  <c r="A1021" i="24"/>
  <c r="A1173" i="24"/>
  <c r="A408" i="24"/>
  <c r="A523" i="24"/>
  <c r="A1532" i="24"/>
  <c r="A1252" i="24"/>
  <c r="A689" i="24"/>
  <c r="A1248" i="24"/>
  <c r="A992" i="24"/>
  <c r="A989" i="24"/>
  <c r="A986" i="24"/>
  <c r="A985" i="24"/>
  <c r="A443" i="24"/>
  <c r="A1474" i="24"/>
  <c r="A982" i="24"/>
  <c r="A60" i="24"/>
  <c r="A671" i="24"/>
  <c r="A862" i="24"/>
  <c r="A1108" i="24"/>
  <c r="A821" i="24"/>
  <c r="A150" i="24"/>
  <c r="A11" i="24"/>
  <c r="A1196" i="24"/>
  <c r="A1212" i="24"/>
  <c r="A243" i="24"/>
  <c r="A679" i="24"/>
  <c r="A163" i="24"/>
  <c r="A323" i="24"/>
  <c r="A59" i="24"/>
  <c r="A510" i="24"/>
  <c r="A815" i="24"/>
  <c r="A217" i="24"/>
  <c r="A241" i="24"/>
  <c r="A980" i="24"/>
  <c r="A1493" i="24"/>
  <c r="A975" i="24"/>
  <c r="A1058" i="24"/>
  <c r="A729" i="24"/>
  <c r="A1168" i="24"/>
  <c r="A662" i="24"/>
  <c r="A442" i="24"/>
  <c r="A1394" i="24"/>
  <c r="A1016" i="24"/>
  <c r="A519" i="24"/>
  <c r="A517" i="24"/>
  <c r="A753" i="24"/>
  <c r="A1183" i="24"/>
  <c r="A1155" i="24"/>
  <c r="A1100" i="24"/>
  <c r="A1154" i="24"/>
  <c r="A1153" i="24"/>
  <c r="A383" i="24"/>
  <c r="A398" i="24"/>
  <c r="A294" i="24"/>
  <c r="A1322" i="24"/>
  <c r="A624" i="24"/>
  <c r="A587" i="24"/>
  <c r="A600" i="24"/>
  <c r="A925" i="24"/>
  <c r="A1241" i="24"/>
  <c r="A797" i="24"/>
  <c r="A1451" i="24"/>
  <c r="A1167" i="24"/>
  <c r="A1165" i="24"/>
  <c r="A682" i="24"/>
  <c r="A90" i="24"/>
  <c r="A89" i="24"/>
  <c r="A1164" i="24"/>
  <c r="A1163" i="24"/>
  <c r="A1171" i="24"/>
  <c r="A1516" i="24"/>
  <c r="A1505" i="24"/>
  <c r="A1517" i="24"/>
  <c r="A1512" i="24"/>
  <c r="A1508" i="24"/>
  <c r="A384" i="24"/>
  <c r="A459" i="24"/>
  <c r="A343" i="24"/>
  <c r="A340" i="24"/>
  <c r="A1244" i="24"/>
  <c r="A1162" i="24"/>
  <c r="A540" i="24"/>
  <c r="A1053" i="24"/>
  <c r="A669" i="24"/>
  <c r="A291" i="24"/>
  <c r="A67" i="24"/>
  <c r="A591" i="24"/>
  <c r="A1479" i="24"/>
  <c r="A726" i="24"/>
  <c r="A665" i="24"/>
  <c r="A1126" i="24"/>
  <c r="A1580" i="24"/>
  <c r="A1536" i="24"/>
  <c r="A670" i="24"/>
  <c r="A236" i="24"/>
  <c r="A1468" i="24"/>
  <c r="A874" i="24"/>
  <c r="A561" i="24"/>
  <c r="A642" i="24"/>
  <c r="A860" i="24"/>
  <c r="A858" i="24"/>
  <c r="A288" i="24"/>
  <c r="A287" i="24"/>
  <c r="A286" i="24"/>
  <c r="A285" i="24"/>
  <c r="A1161" i="24"/>
  <c r="A1159" i="24"/>
  <c r="A864" i="24"/>
  <c r="A1198" i="24"/>
  <c r="A876" i="24"/>
  <c r="A206" i="24"/>
  <c r="A329" i="24"/>
  <c r="A820" i="24"/>
  <c r="A635" i="24"/>
  <c r="A898" i="24"/>
  <c r="A563" i="24"/>
  <c r="A213" i="24"/>
  <c r="A204" i="24"/>
  <c r="A194" i="24"/>
  <c r="A234" i="24"/>
  <c r="A1158" i="24"/>
  <c r="A598" i="24"/>
  <c r="A622" i="24"/>
  <c r="A1152" i="24"/>
  <c r="A239" i="24"/>
  <c r="A1146" i="24"/>
  <c r="A242" i="24"/>
  <c r="A805" i="24"/>
  <c r="A811" i="24"/>
  <c r="A551" i="24"/>
  <c r="A866" i="24"/>
  <c r="A1051" i="24"/>
  <c r="A1039" i="24"/>
  <c r="A988" i="24"/>
  <c r="A1518" i="24"/>
  <c r="A1145" i="24"/>
  <c r="A432" i="24"/>
  <c r="A216" i="24"/>
  <c r="A1316" i="24"/>
  <c r="A1011" i="24"/>
  <c r="A476" i="24"/>
  <c r="A325" i="24"/>
  <c r="A584" i="24"/>
  <c r="A1060" i="24"/>
  <c r="A636" i="24"/>
  <c r="A978" i="24"/>
  <c r="A516" i="24"/>
  <c r="A612" i="24"/>
  <c r="A497" i="24"/>
  <c r="A496" i="24"/>
  <c r="A1483" i="24"/>
  <c r="A621" i="24"/>
  <c r="A819" i="24"/>
  <c r="A136" i="24"/>
  <c r="A569" i="24"/>
  <c r="A498" i="24"/>
  <c r="A1240" i="24"/>
  <c r="A121" i="24"/>
  <c r="A380" i="24"/>
  <c r="A120" i="24"/>
  <c r="A119" i="24"/>
  <c r="A1603" i="24"/>
  <c r="A571" i="24"/>
  <c r="A196" i="24"/>
  <c r="A116" i="24"/>
  <c r="A114" i="24"/>
  <c r="A113" i="24"/>
  <c r="A112" i="24"/>
  <c r="A111" i="24"/>
  <c r="A125" i="24"/>
  <c r="A108" i="24"/>
  <c r="A107" i="24"/>
  <c r="A238" i="24"/>
  <c r="A20" i="24"/>
  <c r="A1496" i="24"/>
  <c r="A105" i="24"/>
  <c r="A162" i="24"/>
  <c r="A146" i="24"/>
  <c r="A104" i="24"/>
  <c r="A185" i="24"/>
  <c r="A103" i="24"/>
  <c r="A173" i="24"/>
  <c r="A372" i="24"/>
  <c r="A56" i="24"/>
  <c r="A534" i="24"/>
  <c r="A102" i="24"/>
  <c r="A448" i="24"/>
  <c r="A518" i="24"/>
  <c r="A495" i="24"/>
  <c r="A132" i="24"/>
  <c r="A1510" i="24"/>
  <c r="A1342" i="24"/>
  <c r="A1402" i="24"/>
  <c r="A565" i="24"/>
  <c r="A1578" i="24"/>
  <c r="A183" i="24"/>
  <c r="A128" i="24"/>
  <c r="A397" i="24"/>
  <c r="A871" i="24"/>
  <c r="A403" i="24"/>
  <c r="A604" i="24"/>
  <c r="A405" i="24"/>
  <c r="A396" i="24"/>
  <c r="A634" i="24"/>
  <c r="A402" i="24"/>
  <c r="A835" i="24"/>
  <c r="A431" i="24"/>
  <c r="A394" i="24"/>
  <c r="A182" i="24"/>
  <c r="A324" i="24"/>
  <c r="A404" i="24"/>
  <c r="A428" i="24"/>
  <c r="A466" i="24"/>
  <c r="A427" i="24"/>
  <c r="A632" i="24"/>
  <c r="A1144" i="24"/>
  <c r="A297" i="24"/>
  <c r="A1573" i="24"/>
  <c r="A583" i="24"/>
  <c r="A628" i="24"/>
  <c r="A1531" i="24"/>
  <c r="A436" i="24"/>
  <c r="A181" i="24"/>
  <c r="A841" i="24"/>
  <c r="A625" i="24"/>
  <c r="A639" i="24"/>
  <c r="A319" i="24"/>
  <c r="A655" i="24"/>
  <c r="A301" i="24"/>
  <c r="A650" i="24"/>
  <c r="A295" i="24"/>
  <c r="A654" i="24"/>
  <c r="A317" i="24"/>
  <c r="A896" i="24"/>
  <c r="A316" i="24"/>
  <c r="A1574" i="24"/>
  <c r="A656" i="24"/>
  <c r="A363" i="24"/>
  <c r="A358" i="24"/>
  <c r="A651" i="24"/>
  <c r="A387" i="24"/>
  <c r="A188" i="24"/>
  <c r="A315" i="24"/>
  <c r="A9" i="24"/>
  <c r="A983" i="24"/>
  <c r="A1102" i="24"/>
  <c r="A1107" i="24"/>
  <c r="A631" i="24"/>
  <c r="A425" i="24"/>
  <c r="A630" i="24"/>
  <c r="A1138" i="24"/>
  <c r="A401" i="24"/>
  <c r="A1340" i="24"/>
  <c r="A1176" i="24"/>
  <c r="A990" i="24"/>
  <c r="A356" i="24"/>
  <c r="A673" i="24"/>
  <c r="A180" i="24"/>
  <c r="A420" i="24"/>
  <c r="A221" i="24"/>
  <c r="A932" i="24"/>
  <c r="A801" i="24"/>
  <c r="A219" i="24"/>
  <c r="A475" i="24"/>
  <c r="A863" i="24"/>
  <c r="A1137" i="24"/>
  <c r="A1008" i="24"/>
  <c r="A1294" i="24"/>
  <c r="A919" i="24"/>
  <c r="A722" i="24"/>
  <c r="A680" i="24"/>
  <c r="A927" i="24"/>
  <c r="A101" i="24"/>
  <c r="A1135" i="24"/>
  <c r="A151" i="24"/>
  <c r="A99" i="24"/>
  <c r="A248" i="24"/>
  <c r="A362" i="24"/>
  <c r="A179" i="24"/>
  <c r="A393" i="24"/>
  <c r="A1134" i="24"/>
  <c r="A1133" i="24"/>
  <c r="A1501" i="24"/>
  <c r="D7" i="24"/>
  <c r="A84" i="24"/>
  <c r="A767" i="24"/>
  <c r="A564" i="24"/>
  <c r="A290" i="24"/>
  <c r="A609" i="24"/>
  <c r="A865" i="24"/>
  <c r="A55" i="24"/>
  <c r="A81" i="24"/>
  <c r="A129" i="24"/>
  <c r="A792" i="24"/>
  <c r="A1543" i="24"/>
  <c r="A175" i="24"/>
  <c r="A82" i="24"/>
  <c r="A1534" i="24"/>
  <c r="A761" i="24"/>
  <c r="A1509" i="24"/>
  <c r="A1535" i="24"/>
  <c r="A1504" i="24"/>
  <c r="A1540" i="24"/>
  <c r="A169" i="24"/>
  <c r="A75" i="24"/>
  <c r="A74" i="24"/>
  <c r="A1084" i="24"/>
  <c r="A546" i="24"/>
  <c r="A1346" i="24"/>
  <c r="A141" i="24"/>
  <c r="A1332" i="24"/>
  <c r="A1570" i="24"/>
  <c r="A392" i="24"/>
  <c r="A15" i="24"/>
  <c r="A96" i="24"/>
  <c r="A1473" i="24"/>
  <c r="A1403" i="24"/>
  <c r="A276" i="24"/>
  <c r="A1529" i="24"/>
  <c r="A275" i="24"/>
  <c r="A1487" i="24"/>
  <c r="A46" i="24"/>
  <c r="A244" i="24"/>
  <c r="A623" i="24"/>
  <c r="A657" i="24"/>
  <c r="A215" i="24"/>
  <c r="A155" i="24"/>
  <c r="A95" i="24"/>
  <c r="A1559" i="24"/>
  <c r="A1530" i="24"/>
  <c r="A450" i="24"/>
  <c r="A43" i="24"/>
  <c r="A532" i="24"/>
  <c r="A66" i="24"/>
  <c r="A667" i="24"/>
  <c r="A875" i="24"/>
  <c r="A154" i="24"/>
  <c r="A268" i="24"/>
  <c r="A1463" i="24"/>
  <c r="A507" i="24"/>
  <c r="A451" i="24"/>
  <c r="A374" i="24"/>
  <c r="A444" i="24"/>
  <c r="A292" i="24"/>
  <c r="A1491" i="24"/>
  <c r="A224" i="24"/>
  <c r="A568" i="24"/>
  <c r="A545" i="24"/>
  <c r="A528" i="24"/>
  <c r="A615" i="24"/>
  <c r="A134" i="24"/>
  <c r="A827" i="24"/>
  <c r="A32" i="24"/>
  <c r="A31" i="24"/>
  <c r="A131" i="24"/>
  <c r="A453" i="24"/>
  <c r="A502" i="24"/>
  <c r="A501" i="24"/>
  <c r="A309" i="24"/>
  <c r="A289" i="24"/>
  <c r="A566" i="24"/>
  <c r="A1511" i="24"/>
  <c r="A552" i="24"/>
  <c r="A1593" i="24"/>
  <c r="A1369" i="24"/>
  <c r="A1072" i="24"/>
  <c r="A748" i="24"/>
  <c r="A742" i="24"/>
  <c r="A741" i="24"/>
  <c r="A1542" i="24"/>
  <c r="A17" i="24"/>
  <c r="A738" i="24"/>
  <c r="A772" i="24"/>
  <c r="A156" i="24"/>
  <c r="A201" i="24"/>
  <c r="A736" i="24"/>
  <c r="A37" i="24"/>
  <c r="A78" i="24"/>
  <c r="A64" i="24"/>
  <c r="A1502" i="24"/>
  <c r="A735" i="24"/>
  <c r="A1233" i="24"/>
  <c r="A1461" i="24"/>
  <c r="A1595" i="24"/>
  <c r="A1296" i="24"/>
  <c r="A389" i="24"/>
  <c r="A57" i="24"/>
  <c r="A845" i="24"/>
  <c r="A861" i="24"/>
  <c r="A63" i="24"/>
  <c r="A62" i="24"/>
  <c r="A61" i="24"/>
  <c r="A868" i="24"/>
  <c r="A520" i="24"/>
  <c r="A553" i="24"/>
  <c r="A462" i="24"/>
  <c r="A825" i="24"/>
  <c r="A1503" i="24"/>
  <c r="A247" i="24"/>
  <c r="A12" i="24"/>
  <c r="A1500" i="24"/>
  <c r="A550" i="24"/>
  <c r="A981" i="24"/>
  <c r="A872" i="24"/>
  <c r="A203" i="24"/>
  <c r="A86" i="24"/>
  <c r="A39" i="24"/>
  <c r="A335" i="24"/>
  <c r="A88" i="24"/>
  <c r="A1497" i="24"/>
  <c r="A1575" i="24"/>
  <c r="A1450" i="24"/>
  <c r="A176" i="24"/>
  <c r="A122" i="24"/>
  <c r="A7" i="24"/>
  <c r="A184" i="24"/>
  <c r="A560" i="24"/>
  <c r="A1178" i="24"/>
  <c r="A115" i="24"/>
  <c r="A1329" i="24"/>
  <c r="A1140" i="24"/>
  <c r="A1399" i="24"/>
  <c r="A1408" i="24"/>
  <c r="A143" i="24"/>
  <c r="A2" i="24" l="1"/>
  <c r="D11" i="9" l="1"/>
  <c r="E2"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Hayes, Kerry C (SL)</author>
  </authors>
  <commentList>
    <comment ref="C6" authorId="0" shapeId="0" xr:uid="{5E3BC9F2-528B-4F27-8C8E-FAA961DB8137}">
      <text>
        <r>
          <rPr>
            <b/>
            <sz val="9"/>
            <color indexed="81"/>
            <rFont val="Tahoma"/>
            <family val="2"/>
          </rPr>
          <t>Hayes, Kerry C (SL):</t>
        </r>
        <r>
          <rPr>
            <sz val="9"/>
            <color indexed="81"/>
            <rFont val="Tahoma"/>
            <family val="2"/>
          </rPr>
          <t xml:space="preserve">
Include call-offs</t>
        </r>
      </text>
    </comment>
    <comment ref="D6" authorId="0" shapeId="0" xr:uid="{C06388DC-D3A7-4130-BF59-069F7A25789C}">
      <text>
        <r>
          <rPr>
            <b/>
            <sz val="9"/>
            <color indexed="81"/>
            <rFont val="Tahoma"/>
            <family val="2"/>
          </rPr>
          <t>Hayes, Kerry C (SL):</t>
        </r>
        <r>
          <rPr>
            <sz val="9"/>
            <color indexed="81"/>
            <rFont val="Tahoma"/>
            <family val="2"/>
          </rPr>
          <t xml:space="preserve">
exclude 'y'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Hayes, Kerry C (SL)</author>
  </authors>
  <commentList>
    <comment ref="F2" authorId="0" shapeId="0" xr:uid="{99DBF8E2-FEE3-4BB2-9373-9BB6DC8622B1}">
      <text>
        <r>
          <rPr>
            <b/>
            <sz val="9"/>
            <color indexed="81"/>
            <rFont val="Tahoma"/>
            <family val="2"/>
          </rPr>
          <t>Hayes, Kerry C (SL):</t>
        </r>
        <r>
          <rPr>
            <sz val="9"/>
            <color indexed="81"/>
            <rFont val="Tahoma"/>
            <family val="2"/>
          </rPr>
          <t xml:space="preserve">
C13659 (Leah Maudling) 
is the legitimate record</t>
        </r>
      </text>
    </comment>
  </commentList>
</comments>
</file>

<file path=xl/sharedStrings.xml><?xml version="1.0" encoding="utf-8"?>
<sst xmlns="http://schemas.openxmlformats.org/spreadsheetml/2006/main" count="27857" uniqueCount="7449">
  <si>
    <t>Fiscal Year:</t>
  </si>
  <si>
    <t>Report Date:</t>
  </si>
  <si>
    <t>Financial Quarter:</t>
  </si>
  <si>
    <t>Quarterly Procurement Plan Schedule</t>
  </si>
  <si>
    <t xml:space="preserve">◦ Pipeline Procurements: </t>
  </si>
  <si>
    <t>Date the procurement is forecast to be awarded</t>
  </si>
  <si>
    <t>The single point of contact for the contract</t>
  </si>
  <si>
    <t>Value range</t>
  </si>
  <si>
    <t>Desired Contract Start Date</t>
  </si>
  <si>
    <t>Desired Contract End Date</t>
  </si>
  <si>
    <t>≥ £5m to &lt;£10m</t>
  </si>
  <si>
    <t>≥ £500k to &lt;£1m</t>
  </si>
  <si>
    <t>≥ £1m to &lt;£5m</t>
  </si>
  <si>
    <t>≥ £100m to &lt;£250m</t>
  </si>
  <si>
    <t>≥ £100k to &lt;£500k</t>
  </si>
  <si>
    <t>≥ £10m to &lt;£25m</t>
  </si>
  <si>
    <t>≥ £25m to &lt;£50m</t>
  </si>
  <si>
    <t>≥ £50m to &lt;£100m</t>
  </si>
  <si>
    <t>≥ £250m</t>
  </si>
  <si>
    <t xml:space="preserve">Procurement Pipeline: </t>
  </si>
  <si>
    <t>Record Name</t>
  </si>
  <si>
    <t>Contract End</t>
  </si>
  <si>
    <t>Contract Start</t>
  </si>
  <si>
    <t>Contract Manager (Buyer)</t>
  </si>
  <si>
    <t>Record Ref</t>
  </si>
  <si>
    <t>Unique identifier within the Procurement Planning database</t>
  </si>
  <si>
    <t>All planned and forthcoming procurement, £100k+</t>
  </si>
  <si>
    <t>Definition included where deemed necessary</t>
  </si>
  <si>
    <t>Date the procurement is forecast to end based on the forecasted award date and the duration</t>
  </si>
  <si>
    <t>All information contained in this section is 'planned' data, is therefore subject to change and should be used for information purposes only.</t>
  </si>
  <si>
    <t>Q4</t>
  </si>
  <si>
    <t>Comments</t>
  </si>
  <si>
    <t>Main Contact</t>
  </si>
  <si>
    <t>Main Contact email</t>
  </si>
  <si>
    <t>Ref</t>
  </si>
  <si>
    <t>Procurement Route</t>
  </si>
  <si>
    <t>Description</t>
  </si>
  <si>
    <t>EXCEPTIONS</t>
  </si>
  <si>
    <t>mid()</t>
  </si>
  <si>
    <t>CRef</t>
  </si>
  <si>
    <t xml:space="preserve"> PIN,EOI, Market Engagement, IDP Negotiation or Dialogue/Negotiation Only</t>
  </si>
  <si>
    <t>C8469</t>
  </si>
  <si>
    <t>PIN (No2) for Nuclear Diving Services Technical Dialogue</t>
  </si>
  <si>
    <t>C10718</t>
  </si>
  <si>
    <t>PIN (2) Market Engagement Event - LA/VLA Analyses</t>
  </si>
  <si>
    <t>C10887</t>
  </si>
  <si>
    <t>Apprentice Training PIN No 2</t>
  </si>
  <si>
    <t>C11779</t>
  </si>
  <si>
    <t>Decommissioning Nuclear Waste Partnership - PIN 3</t>
  </si>
  <si>
    <t>C12649</t>
  </si>
  <si>
    <t>DNWP Market Engagement</t>
  </si>
  <si>
    <t>C12723</t>
  </si>
  <si>
    <t>Metrology &amp; Technical Investigation and Associated Services_PIN</t>
  </si>
  <si>
    <t>C13165</t>
  </si>
  <si>
    <t>IDP Negotiation - Strategic Topic- Lot 1 Strategic Partner</t>
  </si>
  <si>
    <t>C13166</t>
  </si>
  <si>
    <t>IDP Negotiation - Strategic Topic- Lot 2 Electrical Delivery Partner</t>
  </si>
  <si>
    <t>C13167</t>
  </si>
  <si>
    <t>IDP Negotiation - Strategic Topic- Lot 3 Utilities Delivery Partner</t>
  </si>
  <si>
    <t>C13173</t>
  </si>
  <si>
    <t>IDP Negotiation - Strategic Topic- Lot 4 Civils Delivery Partner</t>
  </si>
  <si>
    <t>C13174</t>
  </si>
  <si>
    <t>IDP Negotiation - Scope Topic- Lot 1 Strategic Partner</t>
  </si>
  <si>
    <t>C13176</t>
  </si>
  <si>
    <t>IDP Negotiation - Scope Topic- Lot 2 Electrical Delivery Partner</t>
  </si>
  <si>
    <t>C13178</t>
  </si>
  <si>
    <t>IDP Negotiation - Scope Topic- Lot 3 Utilities Delivery Partner</t>
  </si>
  <si>
    <t>C13180</t>
  </si>
  <si>
    <t>IDP Negotiation - Scope Topic- Lot 4 Civils Delivery Partner</t>
  </si>
  <si>
    <t>C13188</t>
  </si>
  <si>
    <t>IDP Negotiation - Contract Topic- Lot 1 Strategic Partner</t>
  </si>
  <si>
    <t>C13190</t>
  </si>
  <si>
    <t>IDP Negotiation - Contract Topic- Lot 2 Electrical Delivery Partner</t>
  </si>
  <si>
    <t>C13193</t>
  </si>
  <si>
    <t>IDP Negotiation - Contract Topic- Lot 3 Utilities Delivery Partner</t>
  </si>
  <si>
    <t>C13194</t>
  </si>
  <si>
    <t>IDP Negotiation - Contract Topic- Lot 4 Civils Delivery Partner</t>
  </si>
  <si>
    <t>C13195</t>
  </si>
  <si>
    <t>IDP Negotiation - Commercial Model Topic- Lot 1 Strategic Partner</t>
  </si>
  <si>
    <t>C13197</t>
  </si>
  <si>
    <t>IDP Negotiation - Commercial Model Topic- Lot 2 Electrical Delivery Partner</t>
  </si>
  <si>
    <t>C13198</t>
  </si>
  <si>
    <t>IDP Negotiation - Commercial Model Topic- Lot 3 Utilities Delivery Partner</t>
  </si>
  <si>
    <t>C13199</t>
  </si>
  <si>
    <t>IDP Negotiation - Commercial Model Topic- Lot 4 Civils Delivery Partner</t>
  </si>
  <si>
    <t>C13375</t>
  </si>
  <si>
    <t>Decommissioning Nuclear Waste Partners - PIN for previously released information</t>
  </si>
  <si>
    <t>C13376</t>
  </si>
  <si>
    <t>Decommissioning Nuclear Waste Partners - Prior Information Notice 4</t>
  </si>
  <si>
    <t>C13644</t>
  </si>
  <si>
    <t>Access Services &amp; Insulation (ASI) – PIN for Previously Released Information</t>
  </si>
  <si>
    <t>C13756</t>
  </si>
  <si>
    <t>HAWTT Thermal Treatment Programme Tranche 3 MBGW Research and Development-PIN X</t>
  </si>
  <si>
    <t>C13758</t>
  </si>
  <si>
    <t>HAWTT Thermal Treatment Programme Tranche 3 MBGW Research and Development- PIN 1</t>
  </si>
  <si>
    <t>C14186</t>
  </si>
  <si>
    <t>Optioneering Assessment End State Components - Expression of Interest</t>
  </si>
  <si>
    <t>C14283</t>
  </si>
  <si>
    <t>PIN 3 Provision of Operation, Maintenance &amp; Management of CHPP &amp; Boiler Park</t>
  </si>
  <si>
    <t>C14484</t>
  </si>
  <si>
    <t>C14559</t>
  </si>
  <si>
    <t>Decommissioning Nuclear Waste Partnership (DNWP) - PIN 5</t>
  </si>
  <si>
    <t>C14661</t>
  </si>
  <si>
    <t>SRP Can Packages shared Market Engagement Information</t>
  </si>
  <si>
    <t>C14901</t>
  </si>
  <si>
    <t>MRO PIN Webinar</t>
  </si>
  <si>
    <t>C15035</t>
  </si>
  <si>
    <t>Decommissioning Nuclear Waste Partnership (DNWP) - PIN 6</t>
  </si>
  <si>
    <t>C15358</t>
  </si>
  <si>
    <t>Access Services &amp; Insulation (ASI) - Call for Competition PIN</t>
  </si>
  <si>
    <t>C12875</t>
  </si>
  <si>
    <t>PIN 2 Provision of Operation, Maintenance &amp; Management of CHPP &amp; Boiler Park</t>
  </si>
  <si>
    <t>C13804</t>
  </si>
  <si>
    <t>Access Services &amp; Insulation (ASI) – Prior Information Notice 2</t>
  </si>
  <si>
    <t>C12529</t>
  </si>
  <si>
    <t>Access Services &amp; Insulation (ASI) – Prior Information Notice 1</t>
  </si>
  <si>
    <t>C10713</t>
  </si>
  <si>
    <t>Infrastructure Delivery Partnership (IDP) Prior Information Notice (PIN) 4</t>
  </si>
  <si>
    <t xml:space="preserve">Q3 </t>
  </si>
  <si>
    <t>planned &amp; live</t>
  </si>
  <si>
    <t>planned</t>
  </si>
  <si>
    <t>now incs. live</t>
  </si>
  <si>
    <t>parent C/F = blank</t>
  </si>
  <si>
    <t>Pins inc. (but only 1)</t>
  </si>
  <si>
    <t>&lt;&gt; call-off</t>
  </si>
  <si>
    <t>&lt;&gt; '&lt;100k'</t>
  </si>
  <si>
    <t>&lt;&gt; pin</t>
  </si>
  <si>
    <t xml:space="preserve"> &lt;&gt; do not publish</t>
  </si>
  <si>
    <t>&lt;&gt; IDP Negotiation</t>
  </si>
  <si>
    <t>remove any expression of interest records ???</t>
  </si>
  <si>
    <t>Save</t>
  </si>
  <si>
    <t>NOTES</t>
  </si>
  <si>
    <t>C15085</t>
  </si>
  <si>
    <t>C13442</t>
  </si>
  <si>
    <t>C17745</t>
  </si>
  <si>
    <t>C8506</t>
  </si>
  <si>
    <t>C9943</t>
  </si>
  <si>
    <t>C8353</t>
  </si>
  <si>
    <t>C8246</t>
  </si>
  <si>
    <t>C14550</t>
  </si>
  <si>
    <t>C15401</t>
  </si>
  <si>
    <t>C15429</t>
  </si>
  <si>
    <t>C15453</t>
  </si>
  <si>
    <t>C15979</t>
  </si>
  <si>
    <t>C16343</t>
  </si>
  <si>
    <t>C16413</t>
  </si>
  <si>
    <t>C14286</t>
  </si>
  <si>
    <t>C16739</t>
  </si>
  <si>
    <t>C16950</t>
  </si>
  <si>
    <t>C17140</t>
  </si>
  <si>
    <t>C17143</t>
  </si>
  <si>
    <t>C17311</t>
  </si>
  <si>
    <t>C17348</t>
  </si>
  <si>
    <t>C17349</t>
  </si>
  <si>
    <t>C17604</t>
  </si>
  <si>
    <t>C17621</t>
  </si>
  <si>
    <t>C17514</t>
  </si>
  <si>
    <t>C14474</t>
  </si>
  <si>
    <t>C12312</t>
  </si>
  <si>
    <t>C17001</t>
  </si>
  <si>
    <t>C17697</t>
  </si>
  <si>
    <t>C12362</t>
  </si>
  <si>
    <t>C15899</t>
  </si>
  <si>
    <t>C15087</t>
  </si>
  <si>
    <t>C15127</t>
  </si>
  <si>
    <t>C16799</t>
  </si>
  <si>
    <t>C8264</t>
  </si>
  <si>
    <t>C8450</t>
  </si>
  <si>
    <t>C8407</t>
  </si>
  <si>
    <t>C14775</t>
  </si>
  <si>
    <t>C17652</t>
  </si>
  <si>
    <t>C17758</t>
  </si>
  <si>
    <t>C15313</t>
  </si>
  <si>
    <t>C9945</t>
  </si>
  <si>
    <t>C8494</t>
  </si>
  <si>
    <t>C14674</t>
  </si>
  <si>
    <t>C14969</t>
  </si>
  <si>
    <t>C8263</t>
  </si>
  <si>
    <t>C8504</t>
  </si>
  <si>
    <t>C8348</t>
  </si>
  <si>
    <t>C8343</t>
  </si>
  <si>
    <t>C8349</t>
  </si>
  <si>
    <t>C8350</t>
  </si>
  <si>
    <t>C8351</t>
  </si>
  <si>
    <t>C8354</t>
  </si>
  <si>
    <t>C8505</t>
  </si>
  <si>
    <t>C8526</t>
  </si>
  <si>
    <t>C8478</t>
  </si>
  <si>
    <t>C8489</t>
  </si>
  <si>
    <t>C8490</t>
  </si>
  <si>
    <t>C8491</t>
  </si>
  <si>
    <t>C8495</t>
  </si>
  <si>
    <t>C8496</t>
  </si>
  <si>
    <t>C8499</t>
  </si>
  <si>
    <t>C8500</t>
  </si>
  <si>
    <t>C8502</t>
  </si>
  <si>
    <t>C8507</t>
  </si>
  <si>
    <t>C8519</t>
  </si>
  <si>
    <t>C14059</t>
  </si>
  <si>
    <t>C14199</t>
  </si>
  <si>
    <t>C14203</t>
  </si>
  <si>
    <t>C10343</t>
  </si>
  <si>
    <t>C10754</t>
  </si>
  <si>
    <t>C11224</t>
  </si>
  <si>
    <t>C11429</t>
  </si>
  <si>
    <t>C11759</t>
  </si>
  <si>
    <t>C12250</t>
  </si>
  <si>
    <t>C12182</t>
  </si>
  <si>
    <t>C12156</t>
  </si>
  <si>
    <t>C12152</t>
  </si>
  <si>
    <t>C12158</t>
  </si>
  <si>
    <t>C12167</t>
  </si>
  <si>
    <t>C12154</t>
  </si>
  <si>
    <t>C12155</t>
  </si>
  <si>
    <t>C12157</t>
  </si>
  <si>
    <t>C12159</t>
  </si>
  <si>
    <t>C12160</t>
  </si>
  <si>
    <t>C12163</t>
  </si>
  <si>
    <t>C12169</t>
  </si>
  <si>
    <t>C12171</t>
  </si>
  <si>
    <t>C12173</t>
  </si>
  <si>
    <t>C12181</t>
  </si>
  <si>
    <t>C12183</t>
  </si>
  <si>
    <t>C12185</t>
  </si>
  <si>
    <t>C12186</t>
  </si>
  <si>
    <t>C12187</t>
  </si>
  <si>
    <t>C12251</t>
  </si>
  <si>
    <t>C12252</t>
  </si>
  <si>
    <t>C12255</t>
  </si>
  <si>
    <t>C12268</t>
  </si>
  <si>
    <t>C12579</t>
  </si>
  <si>
    <t>C12581</t>
  </si>
  <si>
    <t>C13138</t>
  </si>
  <si>
    <t>C9925</t>
  </si>
  <si>
    <t>C10234</t>
  </si>
  <si>
    <t>C10249</t>
  </si>
  <si>
    <t>C10250</t>
  </si>
  <si>
    <t>C10251</t>
  </si>
  <si>
    <t>C14363</t>
  </si>
  <si>
    <t>C14671</t>
  </si>
  <si>
    <t>C14741</t>
  </si>
  <si>
    <t>C14770</t>
  </si>
  <si>
    <t>C14801</t>
  </si>
  <si>
    <t>C14913</t>
  </si>
  <si>
    <t>C15064</t>
  </si>
  <si>
    <t>C15069</t>
  </si>
  <si>
    <t>C15102</t>
  </si>
  <si>
    <t>C15133</t>
  </si>
  <si>
    <t>C15219</t>
  </si>
  <si>
    <t>C15821</t>
  </si>
  <si>
    <t>C16045</t>
  </si>
  <si>
    <t>C16074</t>
  </si>
  <si>
    <t>C16443</t>
  </si>
  <si>
    <t>C13461</t>
  </si>
  <si>
    <t>C13568</t>
  </si>
  <si>
    <t>C14313</t>
  </si>
  <si>
    <t>C16917</t>
  </si>
  <si>
    <t>C17029</t>
  </si>
  <si>
    <t>C17178</t>
  </si>
  <si>
    <t>C17271</t>
  </si>
  <si>
    <t>C17368</t>
  </si>
  <si>
    <t>C17369</t>
  </si>
  <si>
    <t>C17614</t>
  </si>
  <si>
    <t>C17631</t>
  </si>
  <si>
    <t>C17635</t>
  </si>
  <si>
    <t>WER-7049 Microsoft Defender for Endpoint</t>
  </si>
  <si>
    <t>CAESAR II annual maintenance fees for J5/Hexagon - pass thru via ITSA</t>
  </si>
  <si>
    <t>Provision of Logistics Service Provider to support the Sellafield Control Tower</t>
  </si>
  <si>
    <t>Lease of Light Commercial Vehicles</t>
  </si>
  <si>
    <t>Provision of Scheduled and Reactive Compressor Maintenance</t>
  </si>
  <si>
    <t>DDP00708 DWSP – Phase 3.2</t>
  </si>
  <si>
    <t>DDP00686 Internal strip out &amp; refurb of plenum fan area Phase 3</t>
  </si>
  <si>
    <t>Roof 9 Replacement</t>
  </si>
  <si>
    <t>DDP00714 - Soft Strip, Waste Clearance &amp; Decommissioning Site Support</t>
  </si>
  <si>
    <t>DDP00711 Demolition Works</t>
  </si>
  <si>
    <t>DDP00719 - WAGR Service Backout</t>
  </si>
  <si>
    <t>DDP00723 - Misc Demo</t>
  </si>
  <si>
    <t>Task 0169 - PG12 - Ground Investigation Phase 2</t>
  </si>
  <si>
    <t>DDP0110 - LOT 3 - I3 - SEP 2 Machine Spares</t>
  </si>
  <si>
    <t>DDP00726 - RAHF South decommissioning planning</t>
  </si>
  <si>
    <t>DDP00729 - RAHF Core Management Team</t>
  </si>
  <si>
    <t>DDP00734 - WAGR Temporary Welfare</t>
  </si>
  <si>
    <t>DDP00732 - BXXX Vent Removal - Construction Phase</t>
  </si>
  <si>
    <t>DDP00733 Calder Hall Turbine Hall B Complex Demolition Enabling Works</t>
  </si>
  <si>
    <t>DDP00737 - Pile 1 Early Fuel Retrievals Detailed Design &amp; Trialling</t>
  </si>
  <si>
    <t>DDP00738 - Pile 1 Enabling Works – West Rear Court Door Access &amp; Water Stub Duct</t>
  </si>
  <si>
    <t>DDP00730 - RAHF Fire Alarm</t>
  </si>
  <si>
    <t>EIF Task 169 - Integrated Lifecycle Model Development</t>
  </si>
  <si>
    <t>ESSR 281 - BEP Environment Case</t>
  </si>
  <si>
    <t>Cyber Security Transformation Programme (Phase 2)</t>
  </si>
  <si>
    <t>Provision of Services for the SEMS (Sellafield Enterprise Management System) '24</t>
  </si>
  <si>
    <t>GBS Pega Certified Resources for UI Development</t>
  </si>
  <si>
    <t>WA02441 Automated Accounts Payable Solution</t>
  </si>
  <si>
    <t>Engineering and Technology Solutions Marketplace DPS Qualification</t>
  </si>
  <si>
    <t>Engineering Development Support For Sprint Solutions (DPS)</t>
  </si>
  <si>
    <t>Oracle Rationalisation (OLVM) - Infrastructure Project Delivery: CAP / C3</t>
  </si>
  <si>
    <t>Local Internet Breakout Cisco Hardware (Post Pilot)</t>
  </si>
  <si>
    <t>LogRythm Upgrade</t>
  </si>
  <si>
    <t>Colleague Development Programme</t>
  </si>
  <si>
    <t>PICTS Contract #2 - Asset Management and Reporting - Re-Procurement</t>
  </si>
  <si>
    <t>Veritas Alta Data Protection</t>
  </si>
  <si>
    <t>W11 Desktop PC devices procurement for W11 Asset Refresh</t>
  </si>
  <si>
    <t>HPE Server BOM to host Veritas back-up for C10 re-pivot (WA03139)</t>
  </si>
  <si>
    <t>Estates Professional Property Services</t>
  </si>
  <si>
    <t>Supply of Conventional, Workwear and Specialist PPE (2025)</t>
  </si>
  <si>
    <t>Electrical and Instrumentation</t>
  </si>
  <si>
    <t>Oracle Rationalisation - Application Project Delivery (WER-7064): C4</t>
  </si>
  <si>
    <t>Provision of training short courses</t>
  </si>
  <si>
    <t>MSM spares</t>
  </si>
  <si>
    <t>Access Services and Insulation (ASI)</t>
  </si>
  <si>
    <t>Infrastructure Delivery Partnership (IDP)</t>
  </si>
  <si>
    <t>Asbestos Professional Services</t>
  </si>
  <si>
    <t>Analysis of Low Active, Very Low Active and Environmental Samples</t>
  </si>
  <si>
    <t>Project Academy</t>
  </si>
  <si>
    <t>Mechanical Consumables</t>
  </si>
  <si>
    <t>WPEP DCS</t>
  </si>
  <si>
    <t>Corporate Communications Support Services</t>
  </si>
  <si>
    <t>Provision of powered manipulator maintenance including scheduled and unscheduled</t>
  </si>
  <si>
    <t>Projects and Asset Care Execution</t>
  </si>
  <si>
    <t>Supply of HEPA Filters</t>
  </si>
  <si>
    <t>Supply of Glass Crizzle</t>
  </si>
  <si>
    <t>Supply of Laboratory Chemicals and Consumables</t>
  </si>
  <si>
    <t>Independent Certification Assessment Services</t>
  </si>
  <si>
    <t>Purchase, Collection and Removal of Scrap Metal from Sellafield Site</t>
  </si>
  <si>
    <t>Manufactured Products Agile Spares (MPAS)</t>
  </si>
  <si>
    <t>Stainless and Carbon Steel</t>
  </si>
  <si>
    <t>Provision of media in support of development &amp; behavioural change programmes.</t>
  </si>
  <si>
    <t>Supply of Civilian Guard Force and Associated Services</t>
  </si>
  <si>
    <t>Provision of Operation, Maintenance &amp; Management of CHPP &amp; Boiler Park</t>
  </si>
  <si>
    <t>Fire Alarm Preventative Maintenance</t>
  </si>
  <si>
    <t>Explosive Testing</t>
  </si>
  <si>
    <t>Radiographic Equipment for X-Ray Imaging Packages</t>
  </si>
  <si>
    <t>Risley/Sellafield Bus and Ad-Hoc Car &amp; Coach Service</t>
  </si>
  <si>
    <t>Supply and Delivery of Fuel Oil to the Sellafield site</t>
  </si>
  <si>
    <t>The Supply of Bulk Nitric Acid</t>
  </si>
  <si>
    <t>PICTS Contract #6 - Pager Services - Re-Procurement</t>
  </si>
  <si>
    <t>Decommissioning Nuclear Waste Partnership</t>
  </si>
  <si>
    <t>Symetri Annual License Subscription - PD&amp;MC, AEC &amp; Vault Pro</t>
  </si>
  <si>
    <t>Oracle Primavera P6 Enterprise PPM and Db Std Edition S/W licence</t>
  </si>
  <si>
    <t>SAP Success Factors SaaS licensing</t>
  </si>
  <si>
    <t>gProms Model Builder &amp; gO:RUN Maintenance &amp; Support: PSE</t>
  </si>
  <si>
    <t>Archibus software licencing and application support</t>
  </si>
  <si>
    <t>EMC H/W and Maintenance support agreement renewals</t>
  </si>
  <si>
    <t>SAP HCM S/W support and maintenance agreement</t>
  </si>
  <si>
    <t>SAP HANA S/W Licensing and support</t>
  </si>
  <si>
    <t>Veritas Infoscale LNX Storage/Enterprise - Vault Email - Perpetual Licences</t>
  </si>
  <si>
    <t>QlikView licensing and support agreement</t>
  </si>
  <si>
    <t>Symetri - AutoDesk Maintenance &amp; License Renewa - Various</t>
  </si>
  <si>
    <t>Microsoft SPLA Windows licensing (rolling agreement)</t>
  </si>
  <si>
    <t>SAP S/W support contract - Advanced Package Secure Support Services (20 Systems)</t>
  </si>
  <si>
    <t>Cisco FirePower H/W Support and Maintenance agreements</t>
  </si>
  <si>
    <t>BlackBerry Spark UEM Suite Device License &amp; Hub+ support agreement</t>
  </si>
  <si>
    <t>ALTERYX - DESIGNER (10 licenses) &amp; SERVER (1 license) - S/W maintenance renewals</t>
  </si>
  <si>
    <t>GTS Network Tools - ServiceNow Business Object Reporting</t>
  </si>
  <si>
    <t>SAP Version 4.7 (MySAP) S/W licence &amp; maintenance</t>
  </si>
  <si>
    <t>Aveva - Various S/W Licence Maintenance &amp; Support Renewals</t>
  </si>
  <si>
    <t>Digital Guardian - S/W Maintenance &amp; Support - various licences</t>
  </si>
  <si>
    <t>ARES Prism G2 Cost Management application - maintenance &amp; support contract</t>
  </si>
  <si>
    <t>Maclaren - Maintenance &amp; Support S/W licensing Agreement - Various Licences</t>
  </si>
  <si>
    <t>Trend - maintenance &amp; Support 17,800 Trend Licenses</t>
  </si>
  <si>
    <t>Capula Maintenance &amp; Support agreement</t>
  </si>
  <si>
    <t>Control Systems</t>
  </si>
  <si>
    <t>Auto Electrical Works</t>
  </si>
  <si>
    <t>Flatrol Overhaul</t>
  </si>
  <si>
    <t>Provision of GPS Trackers</t>
  </si>
  <si>
    <t>Radiometrics and Associated Services</t>
  </si>
  <si>
    <t>Supply of Bulk &amp; Cylinder Gases</t>
  </si>
  <si>
    <t>Lease and Maintenance Bulk Gas Vessels</t>
  </si>
  <si>
    <t>Supply of Bulk &amp; Packaged Chemicals</t>
  </si>
  <si>
    <t>Provision of Carbon Dioxide (CO2) and CO2 vessels</t>
  </si>
  <si>
    <t>Supply of OPC</t>
  </si>
  <si>
    <t>Motors and Lifting Gear</t>
  </si>
  <si>
    <t>Manufactured Products Partnership (MPP)</t>
  </si>
  <si>
    <t>New Data Centre -  BT WAN /LAN Connectivity</t>
  </si>
  <si>
    <t>Procurement of Fork Lift Trucks</t>
  </si>
  <si>
    <t>WA02906 - Hexagon j5 - Support procurement of extra licenses</t>
  </si>
  <si>
    <t>Microsoft Defender for Identity</t>
  </si>
  <si>
    <t>MDA Generators Direct Award 2023</t>
  </si>
  <si>
    <t>Off-Site Emergency Management Strategy</t>
  </si>
  <si>
    <t>Graduate and Degree Apprentice Induction</t>
  </si>
  <si>
    <t>Intelligent Client Function Definition - Allora</t>
  </si>
  <si>
    <t>Radiometrics &amp; Associated Services</t>
  </si>
  <si>
    <t>S&amp;R-119 - 240_EMC - Isilon &amp; DD</t>
  </si>
  <si>
    <t>Supply of Observation Class Remotely Operated Vehicles (ROV)</t>
  </si>
  <si>
    <t>Physical Climate Risk Modelling</t>
  </si>
  <si>
    <t>In Cell Main Hydraulic Power Pack</t>
  </si>
  <si>
    <t>DDP Cost audits 2023_24</t>
  </si>
  <si>
    <t>Recruitment - Heads of Programme Delivery</t>
  </si>
  <si>
    <t>SL Reward 2023</t>
  </si>
  <si>
    <t>Quadruped Robotic Inspection Platform - pre market engagement</t>
  </si>
  <si>
    <t>Supply of Simulants</t>
  </si>
  <si>
    <t>CAESAR II Hexagon / J5 - Annual maintenance fees for J5 Plant Logs solution - pass thru via ITSA</t>
  </si>
  <si>
    <t>Cyber - Network Time System WP-1.8 BoM</t>
  </si>
  <si>
    <t>Provision of a Logistics Service Provider to support the Sellafield Control Tower</t>
  </si>
  <si>
    <t>Removal of existing roof finishes and insulation and disposable waste. Procure and install new insulation and new roof finishes._x000D_
_x000D_
Inspection, removal of rust build up, prime and re paint of structural steelwork to Relief Lute Platform  Room.</t>
  </si>
  <si>
    <t>DDP00XXX - WAGR Utility Backout</t>
  </si>
  <si>
    <t>Site Investigation Works_x000D_
(Inclusive of Contaminated Land Specialist Support (Phase 1 report, on site support, Phase 2 report</t>
  </si>
  <si>
    <t>SEP 2 Machine Spares</t>
  </si>
  <si>
    <t>Removal of ductwork form B204</t>
  </si>
  <si>
    <t>Calder Hall Turbine Hall B Complex Demolition Enabling Works</t>
  </si>
  <si>
    <t>DDP00730 -  RAHF Fire Alarm</t>
  </si>
  <si>
    <t>Produce a lifecycle manual for each of the lifecycles Direct, Develop &amp; Deliver which sets out the purpose, approach, principal outputs, and expectations at each stage.</t>
  </si>
  <si>
    <t>Cyber Security Transformation Programme (Phase 2) - Discovery Phase to analyse the ‘As-Is’ state of cyber security within SL.</t>
  </si>
  <si>
    <t>Provision of Services for the SEMS (Sellafield Enterprise Management_x000D_
System)</t>
  </si>
  <si>
    <t>Sellafield Ltd, on the behalf of the NDA Estate, invites you to submit a pre-qualification for the following categories: Engineering Services, Digital , Manufacture  and Asset Maintenance &amp; Management under the Engineering and Technology DPS.</t>
  </si>
  <si>
    <t>Open only for Suppliers on the DPS: Engineering Category for end to end delivery for engineering solutions confirming scope. definition, concept development, prototype manufacture and delivery in collaboration with site E&amp;M</t>
  </si>
  <si>
    <t>Local Internet Breakout (SCR004)</t>
  </si>
  <si>
    <t>LogRythm licence renewals (WA2909)</t>
  </si>
  <si>
    <t>This requirement is for the provision of the design and delivery of the development programme positioned within PIP (Programme, Project, Portfolio Improvement Programme). It is aimed at developing our people - mindsets, behaviours and education.</t>
  </si>
  <si>
    <t>Decommissioning Nuclear Waste Partners - Prior Information Notice 4 - Terms &amp; Conditions, Scope &amp; Requirements, Lotting Strategy and Commercial Model.</t>
  </si>
  <si>
    <t>Asset Management and Reporting</t>
  </si>
  <si>
    <t>Veritas Alta Data Protection Xplat 1 Front End TB Standard subscription plus essential maintenance Licence initial 12Mo Gov</t>
  </si>
  <si>
    <t>Supply of Conventional, Workwear and Specialist PPE</t>
  </si>
  <si>
    <t>Access, Asbestos and Insulation Services</t>
  </si>
  <si>
    <t>Replacement procurement of the existing Project Academy</t>
  </si>
  <si>
    <t>This procurement is part of a collaboration across the Shared Services Alliance. The scope of contract is the provision of corporate communications support services.</t>
  </si>
  <si>
    <t>Provision of powered manipulator maintenance including scheduled and unscheduled maintenance, telephone support and training services.</t>
  </si>
  <si>
    <t>Projects and Asset Care Execution including jobs, tasks and projects</t>
  </si>
  <si>
    <t>The provision of media in support of development and behavioural change programmes.</t>
  </si>
  <si>
    <t>This procurement is part of a collaboration across the Shared Services Alliance. The scope of contract is the provision of independent certification assessment services.</t>
  </si>
  <si>
    <t>Sellafield Ltd are looking to award a contract to produce media in support of development and behavioural change programmes.  The services will include script development and working with large teams of actors across multiple locations.</t>
  </si>
  <si>
    <t>To perform explosive testing on various transport containers/equipment to understand how much simulant material is retained post blast.</t>
  </si>
  <si>
    <t>Radiographic Equipment to x-ray image inspect package and containment vessels within the Dounreay Exotic Storage Facility at Sellafield.</t>
  </si>
  <si>
    <t>Symetri Annual License Subscription:_x000D_
Product Design &amp; Manufacturing Collection – 48 Users_x000D_
AEC Collection – 45 Users_x000D_
Vault Professional – 76 Users</t>
  </si>
  <si>
    <t>Oracle S/W licensing and maintenance - Primavera P6 Enterprise Project Portfolio Management - Application User Perpetual (340) - CSI - 20254146 &amp; Oracle Database Standard Edition - Processor Perpetual - (2)</t>
  </si>
  <si>
    <t>gProms Model Builder &amp; gO:RUN Maintenance &amp; Support: PSE_x000D_
gProms Model Builder - Site Wide - 5 Licenses_x000D_
gO:RUN - Site Wide - 1 License</t>
  </si>
  <si>
    <t>Archibus software licencing and application support.  Refer to Full Description.</t>
  </si>
  <si>
    <t>Veritas Infoscale LNX Storage/Enterprise - Vault Email - On-Premise  Standard Perpetual Licences</t>
  </si>
  <si>
    <t>QlikView licensing and support agreement - QlikTech Uk Ltd.  Refer 'Full Description' field for all licence modules</t>
  </si>
  <si>
    <t>Symetri - AutoDesk Maintenance &amp; License Renewal: AutoDesk Product Design Collection, AutoCAD, AEC Collection, AutoCat Vault Pro, CFD Network, GTX Raster CAD Plus &amp; GTX Raster Cad.  Refer to Full Description field for licence quantities per licence type</t>
  </si>
  <si>
    <t>Cisco FirePower H/W support and Maintenance agreements - Tech Data_x000D_
*** are these now novated under PICTS Contract 5? ***</t>
  </si>
  <si>
    <t>GTS Network Tools - ServiceNow Business Object Reporting_x000D_
*** why is this an SL Application?  if associated with Atos On-Prem ServiceNow instance and not SLs ServiceNow SaaS, should it be marked as CANCELLED? ***</t>
  </si>
  <si>
    <t>Aveva - Various S/W Licence Maintenance &amp; Support Renewals.  Refer to Full description for exact licence modules</t>
  </si>
  <si>
    <t>Digital Guardian - S/W Maintenance &amp; Support - various licences.  Refer Full description field for precise details of licences types and volumes</t>
  </si>
  <si>
    <t>ARES Software Corporation - Prism G2 Cost Management application - maintenance &amp; support contract renewal.  70 Named User Licence.  SL App ID: 8911</t>
  </si>
  <si>
    <t>Control Systems (design, manufacture and install) 2026</t>
  </si>
  <si>
    <t>Auto Electrical Works on Fleet</t>
  </si>
  <si>
    <t>Supply of Bulk Caustic Soda and Bulk &amp; Packaged Chemicals</t>
  </si>
  <si>
    <t>Supply of Carbon Dioxide (CO2) and CO2 vessels</t>
  </si>
  <si>
    <t>Manufacture, supply and delivery of Ordinary Portland Cement</t>
  </si>
  <si>
    <t/>
  </si>
  <si>
    <t>Procurement of 3 x Fork Lift Trucks</t>
  </si>
  <si>
    <t>Hexagon j5 - Support procurement of extra licenses</t>
  </si>
  <si>
    <t>Supply of specialist long lead time MDA generators</t>
  </si>
  <si>
    <t>Financial year 2023/24 Service Level Agreement that is chargeable to Sellafield Ltd from Westmorland and Furness Council previously known as Cumbria County Council under REPPIR 2019 and COMAH 2015.</t>
  </si>
  <si>
    <t>Provision of Graduate and Degree Apprentice Induction</t>
  </si>
  <si>
    <t>Trend - maintenance &amp; Support 17,800 Trend Licenses ALL-004</t>
  </si>
  <si>
    <t>Intelligent Client Function Definition</t>
  </si>
  <si>
    <t>S&amp;R-119 - 240_EMC - Isilon &amp; DD - support for MSCF Security Management system (SMS)</t>
  </si>
  <si>
    <t>Supply of Small Observation Class Remotely Operated Vehicles (ROV) systems.</t>
  </si>
  <si>
    <t>MSSS In Cell Main Hydraulic Power Pack and Common Spare</t>
  </si>
  <si>
    <t>Plant Interface &amp; Obsolescence - Plant Security Information &amp; Event Management System - Phase 2</t>
  </si>
  <si>
    <t>Defined Cost Audits on the DDP Framework</t>
  </si>
  <si>
    <t>Sellafield have been exploring the quadruped robotic inspection platforms_x000D_
and are interested in the potential to create an in-house inspection capability.</t>
  </si>
  <si>
    <t>The supply of Precious Metal Simulants, Storage, Development Trials, Preparation and Delivery</t>
  </si>
  <si>
    <t>Framework - Further Competition</t>
  </si>
  <si>
    <t>Framework - Direct Award</t>
  </si>
  <si>
    <t>Below Threshold - Competitive Tender</t>
  </si>
  <si>
    <t>Competitive Procedure with Negotiation (CPN)</t>
  </si>
  <si>
    <t>Restricted Procedure</t>
  </si>
  <si>
    <t>Direct Award - Above Threshold - Competition Dispensed With</t>
  </si>
  <si>
    <t>Direct Award - PCR Single Source (Reg 32)</t>
  </si>
  <si>
    <t>Dynamic Purchasing System Call-Off Contract</t>
  </si>
  <si>
    <t>Open Procedure</t>
  </si>
  <si>
    <t>Direct Award - Below Threshold</t>
  </si>
  <si>
    <t>Framework Agreement – Set up of a new Framework</t>
  </si>
  <si>
    <t>Not relevant</t>
  </si>
  <si>
    <t>Kevin Cape</t>
  </si>
  <si>
    <t>kevin.cape@sellafieldsites.com</t>
  </si>
  <si>
    <t>ITSA Ref: - SEL-112 &amp; XFID0109 / XFID0258</t>
  </si>
  <si>
    <t>Caroline Atkinson</t>
  </si>
  <si>
    <t>caroline.p.atkinson@sellafieldsites.com</t>
  </si>
  <si>
    <t>Emma Miller</t>
  </si>
  <si>
    <t>emma.miller@sellafieldsites.com</t>
  </si>
  <si>
    <t>Vicky Slater</t>
  </si>
  <si>
    <t>vicky.slater@sellafieldsites.com</t>
  </si>
  <si>
    <t>Francesca Hunter-Brodie</t>
  </si>
  <si>
    <t>francesca.hunter-brodie@sellafieldsites.com</t>
  </si>
  <si>
    <t>Melissa Murphy</t>
  </si>
  <si>
    <t>melissa.v.murphy@sellafieldsites.com</t>
  </si>
  <si>
    <t>Dinesh Vijayakumar</t>
  </si>
  <si>
    <t>dinesh.k.vijayakumar@sellafieldsites.com</t>
  </si>
  <si>
    <t>Gareth Arnison</t>
  </si>
  <si>
    <t>gareth.arnison@sellafieldsites.com</t>
  </si>
  <si>
    <t>Grant Sikora</t>
  </si>
  <si>
    <t>grant.sikora@sellafieldsites.com</t>
  </si>
  <si>
    <t>Kelly McGrath</t>
  </si>
  <si>
    <t>kelly.mcgrath@sellafieldsites.com</t>
  </si>
  <si>
    <t>Kevin Little</t>
  </si>
  <si>
    <t>kevin.r.little@sellafieldsites.com</t>
  </si>
  <si>
    <t>Carwyn Hughes</t>
  </si>
  <si>
    <t>carwyn.o.hughes@sellafieldsites.com</t>
  </si>
  <si>
    <t>Mark Hetherington</t>
  </si>
  <si>
    <t>mark.s.hetherington@sellafieldsites.com</t>
  </si>
  <si>
    <t>Nasir Younis</t>
  </si>
  <si>
    <t>nasir.younis@sellafieldsites.com</t>
  </si>
  <si>
    <t>Philip Reucroft</t>
  </si>
  <si>
    <t>philip.reucroft@sellafieldsites.com</t>
  </si>
  <si>
    <t>Sarah Nordman</t>
  </si>
  <si>
    <t>sarah.nordman@sellafieldsites.com</t>
  </si>
  <si>
    <t>Sadie Kane</t>
  </si>
  <si>
    <t>sadie.kane@sellafieldsites.com</t>
  </si>
  <si>
    <t>Katie Caffrey</t>
  </si>
  <si>
    <t>katie.caffrey@sellafieldsites.com</t>
  </si>
  <si>
    <t>Gemma Cardilli</t>
  </si>
  <si>
    <t>gemma.l.cardilli@sellafieldsites.com</t>
  </si>
  <si>
    <t>Robin Sanders</t>
  </si>
  <si>
    <t>robin.a.sanders@sellafieldsites.com</t>
  </si>
  <si>
    <t>Leah Maudling</t>
  </si>
  <si>
    <t>leah.maudling@sellafieldsites.com</t>
  </si>
  <si>
    <t>Christine Davies</t>
  </si>
  <si>
    <t>christine.v.davies@sellafieldsites.com</t>
  </si>
  <si>
    <t>Doris Aliu</t>
  </si>
  <si>
    <t>doris.aliu@sellafieldsites.com</t>
  </si>
  <si>
    <t>Martin Ellicott</t>
  </si>
  <si>
    <t>martin.x.ellicott@sellafieldsites.com</t>
  </si>
  <si>
    <t>Andy Twiss</t>
  </si>
  <si>
    <t>andrew.twiss@sellafieldsites.com</t>
  </si>
  <si>
    <t>Raymond Inwood</t>
  </si>
  <si>
    <t>raymond.inwood@sellafieldsites.com</t>
  </si>
  <si>
    <t>Karolina Kosik</t>
  </si>
  <si>
    <t>karolina.kosik@sellafieldsites.com</t>
  </si>
  <si>
    <t>Euan Burnard</t>
  </si>
  <si>
    <t>euan.burnard@sellafieldsites.com</t>
  </si>
  <si>
    <t>Alli Hatton</t>
  </si>
  <si>
    <t>alli.hatton@sellafieldsites.com</t>
  </si>
  <si>
    <t>joanna.mackie@sellafieldsites.com</t>
  </si>
  <si>
    <t>WA03139, HTE Framework</t>
  </si>
  <si>
    <t>Donna McNabb</t>
  </si>
  <si>
    <t>donna.l.mcnabb@sellafieldsites.com</t>
  </si>
  <si>
    <t>Kerry Cairns</t>
  </si>
  <si>
    <t>kerry.a.cairns@sellafieldsites.com</t>
  </si>
  <si>
    <t>Kelly Williams</t>
  </si>
  <si>
    <t>kelly.williams@sellafieldsites.com</t>
  </si>
  <si>
    <t>Laura Carson</t>
  </si>
  <si>
    <t>laura.m.carson@sellafieldsites.com</t>
  </si>
  <si>
    <t>Jamie Crossfield</t>
  </si>
  <si>
    <t>jamie.m.crossfield@sellafieldsites.com</t>
  </si>
  <si>
    <t>Tony Davis</t>
  </si>
  <si>
    <t>tony.davis@sellafieldsites.com</t>
  </si>
  <si>
    <t>Jasmine Lane</t>
  </si>
  <si>
    <t>jasmine.lane@sellafieldsites.com</t>
  </si>
  <si>
    <t>Katie Teasdale</t>
  </si>
  <si>
    <t>katie.m.teasdale@sellafieldsites.com</t>
  </si>
  <si>
    <t>Anthony Backhouse</t>
  </si>
  <si>
    <t>anthony.ah.backhouse@sellafieldsites.com</t>
  </si>
  <si>
    <t>Services to be procured via LINC</t>
  </si>
  <si>
    <t>Niamh McGuire</t>
  </si>
  <si>
    <t>niamh.mcguire@sellafieldsites.com</t>
  </si>
  <si>
    <t>Roger Clark</t>
  </si>
  <si>
    <t>roger.c.clark@sellafieldsites.com</t>
  </si>
  <si>
    <t>Molly Mason</t>
  </si>
  <si>
    <t>molly.le.mason@sellafieldsites.com</t>
  </si>
  <si>
    <t>CCS Framework with CCS issuing the tender via an e-auction</t>
  </si>
  <si>
    <t>ITSA Ref: SEL-344 &amp; XFID0128</t>
  </si>
  <si>
    <t>ITSA Ref: SEL-160 / SEL-312 &amp; XFID0115</t>
  </si>
  <si>
    <t>ITSA Ref: SEL-401 &amp; XFID0099</t>
  </si>
  <si>
    <t>EMC</t>
  </si>
  <si>
    <t>ITSA Ref: SEL-391 &amp; XFID0117</t>
  </si>
  <si>
    <t>ITSA Ref: SEL-216 &amp; XFID0153</t>
  </si>
  <si>
    <t>ITSA Ref: SEL-182 &amp; XFID0163</t>
  </si>
  <si>
    <t>ITSA Ref: SEL-099 &amp; XFID0164</t>
  </si>
  <si>
    <t>ITSA Ref: SEL-195 &amp; XFID0179</t>
  </si>
  <si>
    <t>ITSA Ref:  SEL-361 &amp; SEL-362 / XFID0077</t>
  </si>
  <si>
    <t>ITSA Ref: SEL-472 &amp; XFID0239</t>
  </si>
  <si>
    <t>ITSA Ref:  XFID0276</t>
  </si>
  <si>
    <t>ITSA Ref: SEL-194 &amp; XFID0118</t>
  </si>
  <si>
    <t>ITSA Ref: SEL-020.5, SEL-018, SEL-020 &amp; SEL-020.05 / XFID0173</t>
  </si>
  <si>
    <t>ITSA Ref: SEL-395 &amp; XFID0231</t>
  </si>
  <si>
    <t>ITSA Ref: SEL-011 &amp; XFID0158</t>
  </si>
  <si>
    <t>ITSA Ref: SEL-061 &amp; XFID0161</t>
  </si>
  <si>
    <t>ITSA Ref: SEL-047 &amp; XFID0062</t>
  </si>
  <si>
    <t>Ryan Carter</t>
  </si>
  <si>
    <t>ryan.carter@sellafieldsites.com</t>
  </si>
  <si>
    <t>Clare McLaughlin</t>
  </si>
  <si>
    <t>clare.mclaughlin@sellafieldsites.com</t>
  </si>
  <si>
    <t>ALTERYX</t>
  </si>
  <si>
    <t>Trend</t>
  </si>
  <si>
    <t>Steven Macilwaine</t>
  </si>
  <si>
    <t>steven.macilwaine@sellafieldsites.com</t>
  </si>
  <si>
    <t>Original ATAMIS ref C9928_x000D_
C13054, C13260 &amp; C13261 cancelled</t>
  </si>
  <si>
    <t>Allison Booth</t>
  </si>
  <si>
    <t>allison.j.booth@sellafieldsites.com</t>
  </si>
  <si>
    <t>Rachael Walker</t>
  </si>
  <si>
    <t>rachael.walker@sellafieldsites.com</t>
  </si>
  <si>
    <t>Mark Meloy</t>
  </si>
  <si>
    <t>mark.meloy@sellafieldsites.com</t>
  </si>
  <si>
    <t>Emily Zanacchi</t>
  </si>
  <si>
    <t>emily.j.zanacchi@sellafieldsites.com</t>
  </si>
  <si>
    <t>Amanda Price</t>
  </si>
  <si>
    <t>amanda.price@sellafieldsites.com</t>
  </si>
  <si>
    <t>status</t>
  </si>
  <si>
    <t>Live</t>
  </si>
  <si>
    <t>Planned</t>
  </si>
  <si>
    <t>Iain Tod</t>
  </si>
  <si>
    <t>iain.h.tod@sellafieldsites.com</t>
  </si>
  <si>
    <t>C17313</t>
  </si>
  <si>
    <t>DDP00739 Hex1 Trial Holes and Site Investigation</t>
  </si>
  <si>
    <t>Hex1 Trial Holes and Site Investigation</t>
  </si>
  <si>
    <t>C17606</t>
  </si>
  <si>
    <t>DDP 00727 -  Well Decommissioning Trial Works</t>
  </si>
  <si>
    <t>C11962</t>
  </si>
  <si>
    <t>LINC with Sellafield Ltd Qualification</t>
  </si>
  <si>
    <t>Please complete the qualification form and questions which are attached to the RFQ in order to be able to qualify for any future LINC opportunities.</t>
  </si>
  <si>
    <t>All scope is aligned to the Legacy IT Delivery plan agreed with the ONR and declared as part of the Sellafield Security Improvement schedule.</t>
  </si>
  <si>
    <t>C17104</t>
  </si>
  <si>
    <t>Employee Engagement Application</t>
  </si>
  <si>
    <t>Employee Engagement App (Rungway)</t>
  </si>
  <si>
    <t>C13967</t>
  </si>
  <si>
    <t>Employee Engagement Application - Renewal FY 24/25</t>
  </si>
  <si>
    <t>C8250</t>
  </si>
  <si>
    <t>Atos WER-6918 PPP Data Transfer</t>
  </si>
  <si>
    <t>PPP Data Transfer</t>
  </si>
  <si>
    <t>&lt; £100k</t>
  </si>
  <si>
    <t>C11422</t>
  </si>
  <si>
    <t>Atos WER-7045 MSCF Obsolescence High Level Designs</t>
  </si>
  <si>
    <t>MSCF Obsolescence High Level Designs</t>
  </si>
  <si>
    <t>C11420</t>
  </si>
  <si>
    <t>Atos WER-7020 Tripwire Update</t>
  </si>
  <si>
    <t>Tripwire Update</t>
  </si>
  <si>
    <t>C11367</t>
  </si>
  <si>
    <t>Atos WER-XXXX SFLD SAP Maintenance Renewals</t>
  </si>
  <si>
    <t>SFLD SAP Maintenance Renewals</t>
  </si>
  <si>
    <t>C11366</t>
  </si>
  <si>
    <t>Atos WER-7038 v1 - Integration of TruDose EPD with Sentinel App</t>
  </si>
  <si>
    <t>Integration of TruDose EPD with Sentinel App</t>
  </si>
  <si>
    <t>C11365</t>
  </si>
  <si>
    <t>Atos WER-7037 v1 - EPD Irradiator Upgrade</t>
  </si>
  <si>
    <t>EPD Irradiator Upgrade</t>
  </si>
  <si>
    <t>Dave Penney</t>
  </si>
  <si>
    <t>david.penney@sellafieldsites.com</t>
  </si>
  <si>
    <t>C11364</t>
  </si>
  <si>
    <t>Atos WER-7030 v2 - Cimage Virtualisation</t>
  </si>
  <si>
    <t>Cimage Virtualisation</t>
  </si>
  <si>
    <t>C11362</t>
  </si>
  <si>
    <t>Atos WER-7021 v1 - SQL Server Reporting Services for Engineering and Maintenance</t>
  </si>
  <si>
    <t>SQL Server Reporting Services for Engineering and Maintenance</t>
  </si>
  <si>
    <t>C11258</t>
  </si>
  <si>
    <t>Plant SIEM Design</t>
  </si>
  <si>
    <t>Kerrie Bainbridge</t>
  </si>
  <si>
    <t>kerrie.bainbridge@sellafieldsites.com</t>
  </si>
  <si>
    <t>C10853</t>
  </si>
  <si>
    <t>Atos SAP Emergent Work/Call Off Order – FY22/23</t>
  </si>
  <si>
    <t>The PO enables placement of a call off order with Atos so they can complete small value demands (CDRs upto value of £15k) and minor tasks (upto value of £25k</t>
  </si>
  <si>
    <t>C10403</t>
  </si>
  <si>
    <t>Atos WER-7012_Cofense Implementation</t>
  </si>
  <si>
    <t>Phishing Solution).</t>
  </si>
  <si>
    <t>C14231</t>
  </si>
  <si>
    <t>Atos WER-7079 Resources to support SL Loss management</t>
  </si>
  <si>
    <t>Resources to support SL Loss management</t>
  </si>
  <si>
    <t>Darren Roberts</t>
  </si>
  <si>
    <t>darren.roberts@sellafieldsites.com</t>
  </si>
  <si>
    <t>C11912</t>
  </si>
  <si>
    <t>Archibus Support and Licensing Contract</t>
  </si>
  <si>
    <t>Archibus Support and Licensing Contract  - annual S/W maintenance fees for Archibus platform plus associated Professional Services to support upgrades within the platform</t>
  </si>
  <si>
    <t>Re-procurement via Atos as Managing/Paying Agent under ITSA</t>
  </si>
  <si>
    <t>C11885</t>
  </si>
  <si>
    <t>Atos WER-7023 B170 RAP Construct Village Connectivity</t>
  </si>
  <si>
    <t>B170 RAP Construct Village Connectivity</t>
  </si>
  <si>
    <t>C11882</t>
  </si>
  <si>
    <t>Atos WER-7054 Avoira UPS Replacement</t>
  </si>
  <si>
    <t>Avoira UPS Replacement</t>
  </si>
  <si>
    <t>C11881</t>
  </si>
  <si>
    <t>Atos WER-7044 Sentinel Desktop Upgrade Windows 7 to Windows 10</t>
  </si>
  <si>
    <t>Sentinel Desktop Upgrade Windows 7 to Windows 10</t>
  </si>
  <si>
    <t>C12153</t>
  </si>
  <si>
    <t>Annual maintenance fees for J5/Hexagon licences for Plant Logs</t>
  </si>
  <si>
    <t>Annual maintenance fees for J5/Hexagon licences for Plant Logs - Intergraph Ltd (T/A Hexagon/J5) - SEL-112 - XFID0109</t>
  </si>
  <si>
    <t>SEL-112 - XFID0109</t>
  </si>
  <si>
    <t>C12702</t>
  </si>
  <si>
    <t>Atos WER-7066 Juniper Firewalls</t>
  </si>
  <si>
    <t>Procurement of Juniper Firewalls</t>
  </si>
  <si>
    <t>C12700</t>
  </si>
  <si>
    <t>Atos WER-7050 Replacement of Checkpoint Firewalls in the ASC</t>
  </si>
  <si>
    <t>Purchase 4 x Juniper SRX 1500 Firewalls</t>
  </si>
  <si>
    <t>C12699</t>
  </si>
  <si>
    <t>Atos WA02834 Conker Mobile Devices</t>
  </si>
  <si>
    <t>Purchase of Conker Mobiles Devices, 3 Year Warranty and Accessories to support the ISO to decommission the existing obsolete IRIS application.</t>
  </si>
  <si>
    <t>C12697</t>
  </si>
  <si>
    <t>WA02799 Archibus Mass Support - 4510456260</t>
  </si>
  <si>
    <t>Work to support moving Archibus Mass support, maintenance and upgrade contract to a new supplier. Involves standing up a new environment (VM), installing a vanilla version of Archibus plus some must have modifications, testing and comparing to existing sy</t>
  </si>
  <si>
    <t>C15092</t>
  </si>
  <si>
    <t>Windows Devices - Extension to ATOS PO for device build</t>
  </si>
  <si>
    <t>Patsy A. Davies</t>
  </si>
  <si>
    <t>patsy.a.davies@sellafieldsites.com</t>
  </si>
  <si>
    <t>C15088</t>
  </si>
  <si>
    <t>WER-7089  Layer A Secure Platform (incl. DevOps) - contract C15237</t>
  </si>
  <si>
    <t>WER-7089 Layer A Secure Platform (incl. DevOps)</t>
  </si>
  <si>
    <t>C15080</t>
  </si>
  <si>
    <t>WER-7076 - PICTS Contract 5 Interim Mode of Operation - see contract C15864</t>
  </si>
  <si>
    <t>WER-7076 - PICTS Contract 5 Interim Mode of Operation</t>
  </si>
  <si>
    <t>C15084</t>
  </si>
  <si>
    <t>WER-7036 - EnCase Endpoint Investigator upgrade</t>
  </si>
  <si>
    <t>C15079</t>
  </si>
  <si>
    <t>WER-7068  - Security Tab for Pass Office (SELLPO)</t>
  </si>
  <si>
    <t>WER-7068 - Security Tab for Pass Office (SELLPO)</t>
  </si>
  <si>
    <t>C15078</t>
  </si>
  <si>
    <t>WER-7067  DevSecOps Platform Engineering</t>
  </si>
  <si>
    <t>WER-7067 DevSecOps Platform Engineering</t>
  </si>
  <si>
    <t>C15083</t>
  </si>
  <si>
    <t>WER-7085 v1 ASC Exit Support Phase 2</t>
  </si>
  <si>
    <t>C15076</t>
  </si>
  <si>
    <t>WER-7062 - FEPipe Application Install</t>
  </si>
  <si>
    <t>C15075</t>
  </si>
  <si>
    <t>WER-7056 - PICTS Contract 3 Interim Mode of Operation - See contract C15826</t>
  </si>
  <si>
    <t>WER-7056 - PICTS Contract 3 Interim Mode of Operation</t>
  </si>
  <si>
    <t>C15074</t>
  </si>
  <si>
    <t>WER-6985 v4 PTC Upgrade</t>
  </si>
  <si>
    <t>C15590</t>
  </si>
  <si>
    <t>J-2-C Phase 11: WA03005 - Atos file transfer solution - see contract C15627</t>
  </si>
  <si>
    <t>J-2-C Phase 11: WA03005 - Atos work on file transfer solution</t>
  </si>
  <si>
    <t>C15520</t>
  </si>
  <si>
    <t>WER-7096 v1 - iServer Upgrade</t>
  </si>
  <si>
    <t>C15519</t>
  </si>
  <si>
    <t>WER-7094 v1 - Creation of Production Environment for NAC ISE (C16620 Contract)</t>
  </si>
  <si>
    <t>WER-7094 v1 - Creation of Production Environment for NAC ISE</t>
  </si>
  <si>
    <t>C15518</t>
  </si>
  <si>
    <t>WER-7092 v1 - MS Store on Windows Endpoints OSD</t>
  </si>
  <si>
    <t>C15249</t>
  </si>
  <si>
    <t>WER 6896 Fire and Rescue HLD - Contract C15449</t>
  </si>
  <si>
    <t>WER 6896 Fire and Rescue HLD</t>
  </si>
  <si>
    <t>C15217</t>
  </si>
  <si>
    <t>WER-7084 SuccessFactors Azure AD Single Sign On - Contract C15240</t>
  </si>
  <si>
    <t>WER-7084 SuccessFactors Azure AD Single Sign On</t>
  </si>
  <si>
    <t>C16828</t>
  </si>
  <si>
    <t>WA02982 DocuSign Monitor License</t>
  </si>
  <si>
    <t>DocuSign Monitor License</t>
  </si>
  <si>
    <t>C15365</t>
  </si>
  <si>
    <t>WER-6994 PCRs - Provision of SQL dB for PPP - Contract C15446</t>
  </si>
  <si>
    <t>WER-6994 PCRs - Provision of SQL dB for PPP</t>
  </si>
  <si>
    <t>C15364</t>
  </si>
  <si>
    <t>WER-6835 PCR2 BBME ITHC remediation</t>
  </si>
  <si>
    <t>C17603</t>
  </si>
  <si>
    <t>C10391</t>
  </si>
  <si>
    <t>Fellside Boiler Park Control Systems Upgrade</t>
  </si>
  <si>
    <t>Design and execution of the replacement of controls, burners and associated oil pumps</t>
  </si>
  <si>
    <t>Daniel Rimmer</t>
  </si>
  <si>
    <t>daniel.rimmer@sellafieldsites.com</t>
  </si>
  <si>
    <t>C16368</t>
  </si>
  <si>
    <t>Incident command level 1&amp;2</t>
  </si>
  <si>
    <t>Incident command level 1&amp;2_x000D_
Fire Service</t>
  </si>
  <si>
    <t>Lee Waterworth</t>
  </si>
  <si>
    <t>lee.waterworth@sellafieldsites.com</t>
  </si>
  <si>
    <t>C16371</t>
  </si>
  <si>
    <t>Medical &amp; Trauma training (IEC)</t>
  </si>
  <si>
    <t>Medical &amp; Trauma training (IEC)_x000D_
Fire Service</t>
  </si>
  <si>
    <t>PIN002 - Further Market Engagement with an update on the ASI procurement</t>
  </si>
  <si>
    <t>PIN</t>
  </si>
  <si>
    <t>This PIN will be used as an archive area for the purpose of sharing information that has previously been released through prior ASI market engagement activities. Therefore, please do not respond to any lines of enquiry questions attached to this PIN.</t>
  </si>
  <si>
    <t>PIN001 - Market Engagement</t>
  </si>
  <si>
    <t>ASI Call for Competition - The purpose of this PIN is purely to update the market following previous ASI market engagement activities. Therefore, no response to this PIN is required.</t>
  </si>
  <si>
    <t>Charlotte Inglesfield</t>
  </si>
  <si>
    <t>charlotte.inglesfield@sellafieldsites.com</t>
  </si>
  <si>
    <t>C10458</t>
  </si>
  <si>
    <t>Infrastructure Delivery Partnership (IDP) Competition Launch Event</t>
  </si>
  <si>
    <t>IDP Negotiation - Commercial Model Topic- Lot  2 Electrical Distribution Delivery Partner</t>
  </si>
  <si>
    <t>IDP Negotiation - Contract Topic - Lot 4 Civils Delivery Partner</t>
  </si>
  <si>
    <t>IDP Negotiation - Contract Topic - Lot 3 Utilities Delivery Partner</t>
  </si>
  <si>
    <t>IDP Negotiation -  Contract Topic - Lot 2 Electrical Distribution Delivery Partner</t>
  </si>
  <si>
    <t>IDP Negotiation - Contract Topic - Lot 1 Strategic Partner</t>
  </si>
  <si>
    <t>IDP Negotiation - IDP Negotiation - Scope Topic including Mobilisation and Transition- Lot 4 Civils Delivery Partner</t>
  </si>
  <si>
    <t>IDP Negotiation - IDP Negotiation - Scope Topic including Mobilisation and Transition- Lot 3 Utilities Delivery Partner</t>
  </si>
  <si>
    <t>IDP Negotiation - IDP Negotiation - Scope Topic including Mobilisation and Transition- Lot 2 Electrical Distribution Delivery Partner</t>
  </si>
  <si>
    <t>IDP Negotiation - IDP Negotiation - Scope Topic including Mobilisation and Transition- Lot 1 Strategic Partner</t>
  </si>
  <si>
    <t>IDP Negotiation - Strategic Topic-Lot 4 Civils Delivery Partner</t>
  </si>
  <si>
    <t>IDP Negotiation - Strategic Topic-Lot 3 Utilities Delivery Partner</t>
  </si>
  <si>
    <t>Amanda Johnson</t>
  </si>
  <si>
    <t>amanda.johnson@sellafieldsites.com</t>
  </si>
  <si>
    <t>IDP Negotiation - Strategic Topic- Lot 2 Electrical Distribution Delivery Partner</t>
  </si>
  <si>
    <t>PIN - Market Engagement Event (2), January 2023, LA/VLA Analyses Services</t>
  </si>
  <si>
    <t>C17012</t>
  </si>
  <si>
    <t>Emergency Active Laundry - Direct Award</t>
  </si>
  <si>
    <t>C17465</t>
  </si>
  <si>
    <t>PACE PIN 1 Market Engagement Information</t>
  </si>
  <si>
    <t>Projects and Asset Care Execution (PACE) PIN 1 Market Engagement Information.</t>
  </si>
  <si>
    <t>PIN 2 Webinar - Provision of Operation, Maintenance &amp; Management of CHPP &amp; Boiler Park</t>
  </si>
  <si>
    <t>Justin Beattie</t>
  </si>
  <si>
    <t>justin.beattie@sellafieldsites.com</t>
  </si>
  <si>
    <t>PIN 3 Market Engagement Event and visit to Fellside facility - Provision of Operation, Maintenance &amp; Management of CHPP &amp; Boiler Park</t>
  </si>
  <si>
    <t>C16727</t>
  </si>
  <si>
    <t>PIN 4 Provision of Operation, Maintenance &amp; Management of CHPP &amp; Boiler Park</t>
  </si>
  <si>
    <t>PIN 4 - Provision of Operation, Maintenance &amp; Management of CHPP &amp; Boiler Park</t>
  </si>
  <si>
    <t>C9946</t>
  </si>
  <si>
    <t>Emergency Crane Hire - Direct Award</t>
  </si>
  <si>
    <t>C13945</t>
  </si>
  <si>
    <t>ESSR 276 DSEAR</t>
  </si>
  <si>
    <t>C8317</t>
  </si>
  <si>
    <t>LTP (TBC)DDP Task 0156/Wetbays Stream Task FY 22/23</t>
  </si>
  <si>
    <t>*****Migrated and awarded in CTM - record created in error*****</t>
  </si>
  <si>
    <t>C8301</t>
  </si>
  <si>
    <t>Key Management October 2024 to September 2025</t>
  </si>
  <si>
    <t>Samuel Beattie</t>
  </si>
  <si>
    <t>samuel.beattie@sellafieldsites.com</t>
  </si>
  <si>
    <t>C8300</t>
  </si>
  <si>
    <t>Key Management October 2023 to September 2024</t>
  </si>
  <si>
    <t>C8298</t>
  </si>
  <si>
    <t>DDP00487 - HEX 1</t>
  </si>
  <si>
    <t>Calder Heat Exchangers 1, 2, 3, 4, 5 &amp; 8 Laydown</t>
  </si>
  <si>
    <t>C8280</t>
  </si>
  <si>
    <t>SEP 3 Installation Works</t>
  </si>
  <si>
    <t>C8279</t>
  </si>
  <si>
    <t>MSSS Liquor Level Management: 2nd ext LLM &amp; pump bulge installation</t>
  </si>
  <si>
    <t>Julie Cowan</t>
  </si>
  <si>
    <t>julie.cowan@sellafieldsites.com</t>
  </si>
  <si>
    <t>***** must not be shared in the public domain._x000D_
Delay to HAZOP 2 review due to limitations on mechanical process resource which has pushed out the detail design. In addition prioritisation of design resource in support of start of MSSS Compartment 10 reti</t>
  </si>
  <si>
    <t>C8270</t>
  </si>
  <si>
    <t>DDP00426 - DEP Decommissioning Encapsulation Plant</t>
  </si>
  <si>
    <t>C8269</t>
  </si>
  <si>
    <t>DDP00601 - WAGR Building Envelope Refurbishment</t>
  </si>
  <si>
    <t>Procurement has been put on hold pending project delivery review.  CCR submitted 19.10.22 - please see files.</t>
  </si>
  <si>
    <t>C8268</t>
  </si>
  <si>
    <t>DDP00706 - WAGR – Replacement Accommodation Project - Design</t>
  </si>
  <si>
    <t>Procurement converted to placeholder.</t>
  </si>
  <si>
    <t>C8267</t>
  </si>
  <si>
    <t>DDP00515 - WAGR – B52 Canned ILW removal</t>
  </si>
  <si>
    <t>C8423</t>
  </si>
  <si>
    <t>MER Compressor Installation</t>
  </si>
  <si>
    <t>C8417</t>
  </si>
  <si>
    <t>DDP00626 - RAHF Operation 2.09 Welfare design and build</t>
  </si>
  <si>
    <t>DDP00626 - RAGF Operation 2.09 Welfare design and build</t>
  </si>
  <si>
    <t>C8411</t>
  </si>
  <si>
    <t>B379 T3001 Domestic Water Tank Replacement</t>
  </si>
  <si>
    <t>C8406</t>
  </si>
  <si>
    <t>Street 26 Hangers</t>
  </si>
  <si>
    <t>C8384</t>
  </si>
  <si>
    <t>LTP (TBC)DDP Task 0157/VSI Sludge FY 22/23</t>
  </si>
  <si>
    <t>Marie Oglanby</t>
  </si>
  <si>
    <t>marie.oglanby@sellafieldsites.com</t>
  </si>
  <si>
    <t>C8383</t>
  </si>
  <si>
    <t>LP (TBC)/DDP0047E/FGMSP/Integrated Asset Care Team FY 22/23</t>
  </si>
  <si>
    <t>Graeme Lennox</t>
  </si>
  <si>
    <t>graeme.lennox@sellafieldsites.com</t>
  </si>
  <si>
    <t>*****Migrated and awarded in CTM.  Procurement record raised in error*****</t>
  </si>
  <si>
    <t>C13980</t>
  </si>
  <si>
    <t>DDP00693 SIXEP Contaminated Land Investigation</t>
  </si>
  <si>
    <t>Borehole Sampling &amp; Analysis - to inform the likely extent of required ground remediation of VOC contamination in the F19 area.</t>
  </si>
  <si>
    <t>C13890</t>
  </si>
  <si>
    <t>DDP00689 - SAMT Pipebridges FY23/24</t>
  </si>
  <si>
    <t>SAMT Pipebridges FY23/24</t>
  </si>
  <si>
    <t>Jack Ainley</t>
  </si>
  <si>
    <t>jack.ainley@sellafieldsites.com</t>
  </si>
  <si>
    <t>C13817</t>
  </si>
  <si>
    <t>DDP00687 - Misc Demo</t>
  </si>
  <si>
    <t>C13813</t>
  </si>
  <si>
    <t>DDP00688 R4 Blower Houses Feasibility Study</t>
  </si>
  <si>
    <t>Paul Chong</t>
  </si>
  <si>
    <t>paul.chong@sellafieldsites.com</t>
  </si>
  <si>
    <t>C13791</t>
  </si>
  <si>
    <t>DDP00685 - HEx 2 Feasibility Study</t>
  </si>
  <si>
    <t>C13785</t>
  </si>
  <si>
    <t>Rooms, Corridors and Emergency Lighting - Central Battery System Scope</t>
  </si>
  <si>
    <t>Installation of a 230vac Central Battery System (CBS) Panel M9437 and Emergency Lighting Distribution  Boards ELD4, ELD5 &amp; ELD6</t>
  </si>
  <si>
    <t>C13710</t>
  </si>
  <si>
    <t>Plug Lifts</t>
  </si>
  <si>
    <t>n/a</t>
  </si>
  <si>
    <t>C13681</t>
  </si>
  <si>
    <t>DDP00684 - Misc Demo</t>
  </si>
  <si>
    <t>N/A</t>
  </si>
  <si>
    <t>C11205</t>
  </si>
  <si>
    <t>DDP00667 - ILW Route Development</t>
  </si>
  <si>
    <t>C11194</t>
  </si>
  <si>
    <t>DDP00657 277 Package 3 C5 MFU refurbishment</t>
  </si>
  <si>
    <t>Gillian Downes</t>
  </si>
  <si>
    <t>gillian.downes@sellafieldsites.com</t>
  </si>
  <si>
    <t>C10758</t>
  </si>
  <si>
    <t>DDP00664 - Waste OU Aligned Partner - Services</t>
  </si>
  <si>
    <t>C10755</t>
  </si>
  <si>
    <t>DDP00663 - Waste OU Aligned Partner - Works</t>
  </si>
  <si>
    <t>C10538</t>
  </si>
  <si>
    <t>DDP00662 - Thorp MASFE Mk2 Evaporator Cleaning 2022</t>
  </si>
  <si>
    <t>C10457</t>
  </si>
  <si>
    <t>DDP00511 - IIND Enabling Works Size Reduction and Dismantling</t>
  </si>
  <si>
    <t>C10426</t>
  </si>
  <si>
    <t>DDP00660  - THORP cooling tower cell D remediation</t>
  </si>
  <si>
    <t>C10404</t>
  </si>
  <si>
    <t>DDP 00661 - Hex1 Project Team Support</t>
  </si>
  <si>
    <t>DDP 00661 The scope for this professional services contract will be to support this work as part of the Integrated Project Team.</t>
  </si>
  <si>
    <t>C10378</t>
  </si>
  <si>
    <t>DDP00651 - Lightning Protection Works to BX &amp; BXX</t>
  </si>
  <si>
    <t>Following the demolition of the Stack to its final elevation, there are a number of lower order buildings within the ‘zone of protection’ which will become susceptible to a lightning strike</t>
  </si>
  <si>
    <t>C10360</t>
  </si>
  <si>
    <t>DDP00650 - Misc Demo - B582 Link Bridge - Phase 1</t>
  </si>
  <si>
    <t>Matt Jordan</t>
  </si>
  <si>
    <t>mathew.jordan@sellafieldsites.com</t>
  </si>
  <si>
    <t>C14190</t>
  </si>
  <si>
    <t>DDP00695 - Asset Care FY23/24</t>
  </si>
  <si>
    <t>Chris Jefferson</t>
  </si>
  <si>
    <t>chris.jefferson@sellafieldsites.com</t>
  </si>
  <si>
    <t>C14189</t>
  </si>
  <si>
    <t>DDP00694 - BXX Glovebox Asset Care</t>
  </si>
  <si>
    <t>DDP00694 - B33 Glovebox Asset Care</t>
  </si>
  <si>
    <t>C14169</t>
  </si>
  <si>
    <t>MSSS New Groundwater Monitoring Wells</t>
  </si>
  <si>
    <t>C14119</t>
  </si>
  <si>
    <t>DDP00698 - Remediation Asset Condition Inspections &amp; Obsolescence Spares FY23/24</t>
  </si>
  <si>
    <t>C14115</t>
  </si>
  <si>
    <t>DDP00697 - WAGR Soft Strip - Phase 2 (WAGR Redundant Asset Clearance)</t>
  </si>
  <si>
    <t>C14112</t>
  </si>
  <si>
    <t>DDP00696 - BXX PIE ILW Front End Enabling (FEE) Support</t>
  </si>
  <si>
    <t>C14085</t>
  </si>
  <si>
    <t>DDP00690 Production of Facility Dossiers and Facility Information Matrices</t>
  </si>
  <si>
    <t>DDP00690 Production of Facility Dossiers and Facility Information Matrices in support of decommissioning activities</t>
  </si>
  <si>
    <t>C14077</t>
  </si>
  <si>
    <t>DDP00692 In Ground Mitigation of Ground Water</t>
  </si>
  <si>
    <t>In Ground Mitigation of Ground Water</t>
  </si>
  <si>
    <t>C11763</t>
  </si>
  <si>
    <t>DDP00592 Grit in Buffer Tank</t>
  </si>
  <si>
    <t>C12726</t>
  </si>
  <si>
    <t>DDP00675 - Remediation Minor Tasks &amp; Redundant Assets FY23/24</t>
  </si>
  <si>
    <t>C12691</t>
  </si>
  <si>
    <t>DDP00674 Laser Decontamination Tiger Team</t>
  </si>
  <si>
    <t>Laser Decontamination Tiger Team - Strategy &amp; Technical have a requirement to review laser decontamination techniques. This is now likely to need support to commence procurement activities in May 2023 however this is TBA by the project team.</t>
  </si>
  <si>
    <t>Strategy &amp; Technical work</t>
  </si>
  <si>
    <t>C12662</t>
  </si>
  <si>
    <t>DDP00672 - Calder Electrical Maintenance 23-25</t>
  </si>
  <si>
    <t>C12591</t>
  </si>
  <si>
    <t>DDP00673 - THORP Package 1 Characterisation of Waste</t>
  </si>
  <si>
    <t>C12566</t>
  </si>
  <si>
    <t>DDP00668 - B6 Barrel Demolition Consultancy Works</t>
  </si>
  <si>
    <t>Design support to the main demolition contract to address any issues that arise during demolition of the structure or any modifications required to the SPIDA platform under the regulations to provide independent verification</t>
  </si>
  <si>
    <t>C12512</t>
  </si>
  <si>
    <t>35/05486 - High Level Gantry South Structural Deficiencies and Improvements</t>
  </si>
  <si>
    <t>Modifications to the South Gantries:_x000D_
1) Installation of a kick plate immediately below the C2 stair on the LLGS_x000D_
2) Minor modifications to the LLGS adjacent to compartment 6_x000D_
3) Additional steel added to HLGS connections near grid lines 111/112 near C10</t>
  </si>
  <si>
    <t>C12483</t>
  </si>
  <si>
    <t>DDP00671 - Calder Decommissioning and De-Planting Works</t>
  </si>
  <si>
    <t>C12479</t>
  </si>
  <si>
    <t>DDP00653 - Calder IDS Management Team</t>
  </si>
  <si>
    <t>C14367</t>
  </si>
  <si>
    <t>DDP00701 HEx 2 R3 C1 Thermocouple Removal</t>
  </si>
  <si>
    <t>C10288</t>
  </si>
  <si>
    <t>DDP00659 - BXX Op2.04 - enabling works &amp; PMP for security enhancements</t>
  </si>
  <si>
    <t>C10257</t>
  </si>
  <si>
    <t>DDP00658 - CLESA natterjack relocation</t>
  </si>
  <si>
    <t>C10139</t>
  </si>
  <si>
    <t>DDP00654 - Turbine Hall B Demolition Programme Planning Phase Study</t>
  </si>
  <si>
    <t>C10077</t>
  </si>
  <si>
    <t>DDP00640 - Bxx op2.09 site investigations &amp; pre construction information</t>
  </si>
  <si>
    <t>C10075</t>
  </si>
  <si>
    <t>DDP00652 - BXXX Vent Removal Works</t>
  </si>
  <si>
    <t>The removal of Vent Ducts from BXXX</t>
  </si>
  <si>
    <t>C9948</t>
  </si>
  <si>
    <t>B311 AGR ELCR</t>
  </si>
  <si>
    <t>C9938</t>
  </si>
  <si>
    <t>DDP00643 - Bxx Site Decommissioning Support</t>
  </si>
  <si>
    <t>C9936</t>
  </si>
  <si>
    <t>DDP00647 - WAGR Temporary Works Design &amp; Coordination Support</t>
  </si>
  <si>
    <t>C13336</t>
  </si>
  <si>
    <t>DDP00676 BXXX Cell Study Scoping Definition package</t>
  </si>
  <si>
    <t>C13324</t>
  </si>
  <si>
    <t>Ops &amp; Maintenance - Call Off Works (Nov 24 - Oct 25)</t>
  </si>
  <si>
    <t>C13323</t>
  </si>
  <si>
    <t>Ops &amp; Maintenance - Call Off Works (Nov 23 - Oct 24)</t>
  </si>
  <si>
    <t>C13310</t>
  </si>
  <si>
    <t>DDP00681 - Calder Temporary Welfare</t>
  </si>
  <si>
    <t>C13306</t>
  </si>
  <si>
    <t>DDP00616 Barrel Demolition utilising SPIDA</t>
  </si>
  <si>
    <t>C13305</t>
  </si>
  <si>
    <t>DDP LOT 2 - TN0165 – PFSP Pond Preparation</t>
  </si>
  <si>
    <t>PFSP Pond Preparation.</t>
  </si>
  <si>
    <t>C13265</t>
  </si>
  <si>
    <t>DDP00680 - Remediation DLA Support</t>
  </si>
  <si>
    <t>DDP00680 - DLA Remediation Support</t>
  </si>
  <si>
    <t>C13237</t>
  </si>
  <si>
    <t>DDP00682 - Site Clearance Activities</t>
  </si>
  <si>
    <t>C13223</t>
  </si>
  <si>
    <t>DDP00679 - FGRP Aligned Partner Management Team</t>
  </si>
  <si>
    <t>C13205</t>
  </si>
  <si>
    <t>DDP00678 - Pile 1 F&amp;I Removal Aligned Partner</t>
  </si>
  <si>
    <t>Pile 1 F&amp;I Removal Aligned Partner</t>
  </si>
  <si>
    <t>C14874</t>
  </si>
  <si>
    <t>DDP 0113 - LOT3 - i3 - SEP2 Mainenance Kit</t>
  </si>
  <si>
    <t>SEP2 Maintenance Kit</t>
  </si>
  <si>
    <t>C14799</t>
  </si>
  <si>
    <t>SMF Trailer Park</t>
  </si>
  <si>
    <t>Storage of MSSS configured universal trailer both laden and unloaden of SP0255 packages</t>
  </si>
  <si>
    <t>C14615</t>
  </si>
  <si>
    <t>DDP00705 - RAHF Op 5 &amp; 6 Engineering Support</t>
  </si>
  <si>
    <t>C14581</t>
  </si>
  <si>
    <t>DDP00704 THORP Shear Cave POCO Washes</t>
  </si>
  <si>
    <t>C14545</t>
  </si>
  <si>
    <t>DDP00703 Building History Documents</t>
  </si>
  <si>
    <t>This is hoped to be a call off from the DDP Framework under Lot 1 with CNSL.</t>
  </si>
  <si>
    <t>Low value and complexity</t>
  </si>
  <si>
    <t>C14482</t>
  </si>
  <si>
    <t>DDP00691 - BXXX Package 4 C5 Containment Cell</t>
  </si>
  <si>
    <t>C15589</t>
  </si>
  <si>
    <t>DDP00712 - SSRF AD – B88 Continuous Operations</t>
  </si>
  <si>
    <t>DDP00712 - SSRF AD – B88 Continuous Operations, data collection &amp; collation and Implementation of Improvements</t>
  </si>
  <si>
    <t>C15494</t>
  </si>
  <si>
    <t>DDP00713 - Waste OU Aligned Partner - Studies</t>
  </si>
  <si>
    <t>DDP007xx - Waste OU Aligned Partner - Studies</t>
  </si>
  <si>
    <t>C15431</t>
  </si>
  <si>
    <t>DDP00715 -  RAHF Op2.04 security enhancements (new access) enabling &amp; main works</t>
  </si>
  <si>
    <t>DDP00715 - RAHF Op2.04 security enhancements (new access) enabling &amp; main works</t>
  </si>
  <si>
    <t>C15430</t>
  </si>
  <si>
    <t>DDP00xxx - RAHF Decommissioning Detail Design for ILW Routes</t>
  </si>
  <si>
    <t>C15428</t>
  </si>
  <si>
    <t>C15422</t>
  </si>
  <si>
    <t>DDP00710 - RAHF Op 5&amp;6 MFU design and procurement</t>
  </si>
  <si>
    <t>C15164</t>
  </si>
  <si>
    <t>DDP00707 - WAGR Accommodation Further Ground Survey Works</t>
  </si>
  <si>
    <t>C16551</t>
  </si>
  <si>
    <t>DDP00722 - BXXX Vent Removal Design Works</t>
  </si>
  <si>
    <t>BXXX Vent Removal Design Works</t>
  </si>
  <si>
    <t>C16218</t>
  </si>
  <si>
    <t>DDP00721 - B2 Soft Strip</t>
  </si>
  <si>
    <t>C16200</t>
  </si>
  <si>
    <t>DDP LOT 2 - TN0168 - Value Stream Improvements</t>
  </si>
  <si>
    <t>Value Stream Improvements</t>
  </si>
  <si>
    <t>C16161</t>
  </si>
  <si>
    <t>DDP 00720 - RAD Pilot Stage 1</t>
  </si>
  <si>
    <t>C15985</t>
  </si>
  <si>
    <t>DDP00XXX - WAGR Accommodation - Build</t>
  </si>
  <si>
    <t>C15983</t>
  </si>
  <si>
    <t>DDP00XXX - WAGR Mortuary Tubes - Detailed Design (20 Tubes)</t>
  </si>
  <si>
    <t>C15982</t>
  </si>
  <si>
    <t>DDP00XXX - WAGR Accommodation - Design</t>
  </si>
  <si>
    <t>C15981</t>
  </si>
  <si>
    <t>DDP00718 - WAGR Mortuary Tubes - Concept Design (20 Tubes)</t>
  </si>
  <si>
    <t>DDP00XXX - WAGR Mortuary Tubes - Concept Design (20 Tubes)</t>
  </si>
  <si>
    <t>C15977</t>
  </si>
  <si>
    <t>DDP00717 - WAGR Gas Discharge Inspection -  Phases 1,2 &amp; 3</t>
  </si>
  <si>
    <t>WAGR Gas Discharge Inspection -  Phase 1,2 &amp; 3</t>
  </si>
  <si>
    <t>C15980</t>
  </si>
  <si>
    <t>DDP00XXX - WAGR Soft Strip</t>
  </si>
  <si>
    <t>C15976</t>
  </si>
  <si>
    <t>DDP00716 - WAGR - B60 Study Decommissioning Strategy</t>
  </si>
  <si>
    <t>DDP00XXX WAGR - B60 Study Decommissioning Strategy</t>
  </si>
  <si>
    <t>C14321</t>
  </si>
  <si>
    <t>DDP00699 - Decommissioning Lifecycle Approach</t>
  </si>
  <si>
    <t>C14285</t>
  </si>
  <si>
    <t>DDP0111 - LOT 3 - I3 - SEP1 Preparation for Installation</t>
  </si>
  <si>
    <t>SEP1 Preparation for Installation</t>
  </si>
  <si>
    <t>C14284</t>
  </si>
  <si>
    <t>DDP00700 - East Annex Demolition Works Phase 2b</t>
  </si>
  <si>
    <t>C13618</t>
  </si>
  <si>
    <t>DDP00683 North Group Compound ECI Scoping</t>
  </si>
  <si>
    <t>C13603</t>
  </si>
  <si>
    <t>DDP00677 - Miscellaneous Demolition Management Team</t>
  </si>
  <si>
    <t>C17141</t>
  </si>
  <si>
    <t>DDP00735 - FGMSP Skips Disposition - Phase 3</t>
  </si>
  <si>
    <t>DDP00XXX - FGMSP Skips Disposition - Phase 3</t>
  </si>
  <si>
    <t>C17097</t>
  </si>
  <si>
    <t>DDP00731 - POCO Project Support</t>
  </si>
  <si>
    <t>POCO Project Support</t>
  </si>
  <si>
    <t>C16889</t>
  </si>
  <si>
    <t>DDP00728 - IIND Offsite Testing</t>
  </si>
  <si>
    <t>C14354</t>
  </si>
  <si>
    <t>TN0167 AVDS Trials and PM Support for the SH&amp;EP Project</t>
  </si>
  <si>
    <t>AVDS Trials and PM Support for the SH&amp;EP Project</t>
  </si>
  <si>
    <t>C16720</t>
  </si>
  <si>
    <t>DDP00725 - WAGR Mortuary Tubes - Capping &amp; Enabling Works</t>
  </si>
  <si>
    <t>DDP00XXX - WAGR Mortuary Tubes - Enabling Works</t>
  </si>
  <si>
    <t>C16676</t>
  </si>
  <si>
    <t>DDP00724 Delivery Plan Development Phase - Mitigation of Impact to Groundwater</t>
  </si>
  <si>
    <t>DDP00724 Delivery Plan Development Phase for In Ground Mitigation of Impact to Groundwater</t>
  </si>
  <si>
    <t>Lower value call off from DDP Framework</t>
  </si>
  <si>
    <t>C15307</t>
  </si>
  <si>
    <t>DDP00709 Calder R1 Vertical Fuel Route Pilot</t>
  </si>
  <si>
    <t>C15229</t>
  </si>
  <si>
    <t>EIF Task 130 - End state component assessments</t>
  </si>
  <si>
    <t>The purpose of this scope is to perform a detailed assessment of options for the final four tranche 1 end state components (HALES, PMF North, Windscale Trenches, MSSS) and all tranche 2 components (Windscale Pile 1, PFSP, CLESA, FGMSP, Calder, THORP)</t>
  </si>
  <si>
    <t>Beatrice Fraser</t>
  </si>
  <si>
    <t>beatrice.fraser@sellafieldsites.com</t>
  </si>
  <si>
    <t>C16157</t>
  </si>
  <si>
    <t>EIF Task 153 - Enabling ATFs Deconstruction Study</t>
  </si>
  <si>
    <t>The EIF4 partner(s) are to provide support for the ATF Deconstruction study encompassing engineering and technical specialist delivery working collaboratively with the SL Study Manager (SSM) and SL Engineering and Technical Lead (SETL)</t>
  </si>
  <si>
    <t>C16137</t>
  </si>
  <si>
    <t>EIF Task 150 - Enabling ATFs De-risking Study</t>
  </si>
  <si>
    <t>The EIF4 partner(s) are to provide support for the ATF De-Risking task which requires a study delivery team encompassing study management, engineering and technical delivery under the guidance and direction of the SL Senior Study Manager (SSSM).</t>
  </si>
  <si>
    <t>C12777</t>
  </si>
  <si>
    <t>ESSR 271 - Magnox Reprocessing - Long-term Land Management of UN Leak Site</t>
  </si>
  <si>
    <t>C12773</t>
  </si>
  <si>
    <t>ESSR 275 - MSSS Groundwater Dating Study</t>
  </si>
  <si>
    <t>C14382</t>
  </si>
  <si>
    <t>ESSR 277 - Update to the Land Quality conceptual site model</t>
  </si>
  <si>
    <t>C14675</t>
  </si>
  <si>
    <t>ESSR 278 - Groundwater Best Available Technique (BAT) assessment</t>
  </si>
  <si>
    <t>ESSR 278 - Review and update of the_x000D_
Groundwater Best Available_x000D_
Technique (BAT) assessment</t>
  </si>
  <si>
    <t>C15817</t>
  </si>
  <si>
    <t>ESSR 279 - Sellafield Carbon Footprint Development &amp; Support</t>
  </si>
  <si>
    <t>C17049</t>
  </si>
  <si>
    <t>ESSR 280 - MSSS Geophysics feasibility study</t>
  </si>
  <si>
    <t>C8512</t>
  </si>
  <si>
    <t>Supply of Engineering Consumables and Janitorial</t>
  </si>
  <si>
    <t>This scope will be for the supply of a wide range of Engineering Consumable and Janitorial products to a number of the NDA Sites. This covers thousands of items, which for the majority are off the shelf consumable items.</t>
  </si>
  <si>
    <t>Stuart Lee</t>
  </si>
  <si>
    <t>stuart.lee@sellafieldsites.com</t>
  </si>
  <si>
    <t>Scope to be defined and route to market to be confirmed.</t>
  </si>
  <si>
    <t>Emma Pritt</t>
  </si>
  <si>
    <t>emma.pritt@sellafieldsites.com</t>
  </si>
  <si>
    <t>C14176</t>
  </si>
  <si>
    <t>Energy Trading system (Panacea) (Software/Hardware) support to CHPP 23/24</t>
  </si>
  <si>
    <t>C13658</t>
  </si>
  <si>
    <t>Provision of Internal Audit Services 2024</t>
  </si>
  <si>
    <t>C15159</t>
  </si>
  <si>
    <t>Zetron replacement solution</t>
  </si>
  <si>
    <t>Zetron Replacement Solution (Contract ref: C15332)</t>
  </si>
  <si>
    <t>C11004</t>
  </si>
  <si>
    <t>Records Management</t>
  </si>
  <si>
    <t>Records Management Services for SL and Magnox</t>
  </si>
  <si>
    <t>C13660</t>
  </si>
  <si>
    <t>Legal Services - Exploratory Service Provision</t>
  </si>
  <si>
    <t>Legal Services - Exploratory Service Provision - Test packages</t>
  </si>
  <si>
    <t>C11766</t>
  </si>
  <si>
    <t>Legal Services</t>
  </si>
  <si>
    <t>Legal Services to Support GC</t>
  </si>
  <si>
    <t>Test Packages - Classification D</t>
  </si>
  <si>
    <t>C13631</t>
  </si>
  <si>
    <t>Data Centre Co-Lo Hosting Services</t>
  </si>
  <si>
    <t>Data Centre Co-Lo Hosting Services - managed premises (data centre colocation facilities) and provision of_x000D_
associated products and services</t>
  </si>
  <si>
    <t>Being procured under Crown Hosting II RM6262 Framework</t>
  </si>
  <si>
    <t>C11333</t>
  </si>
  <si>
    <t>ITSM (ServiceNow) SaaS Tooling re-procurement</t>
  </si>
  <si>
    <t>IT Service Management (ITSM) SaaS tooling re-procurement and associated managed services and professional on-boarding services</t>
  </si>
  <si>
    <t>C11330</t>
  </si>
  <si>
    <t>SARs Compliance solution for GDPR</t>
  </si>
  <si>
    <t>Subject Access Request SaaS solution and support for General Data Protection Regulation (GDPR) compliance</t>
  </si>
  <si>
    <t>C11322</t>
  </si>
  <si>
    <t>CRM SaaS solution for GBS</t>
  </si>
  <si>
    <t>Customer Relationship Management (CRM) SaaS solution for Group Business Services (GBS)</t>
  </si>
  <si>
    <t>C11316</t>
  </si>
  <si>
    <t>iBPMS solution for SEMS</t>
  </si>
  <si>
    <t>Intelligent Business Processing Management Solution (iBPMS) for SEMS Programme</t>
  </si>
  <si>
    <t>C11313</t>
  </si>
  <si>
    <t>Conventional Safety Management SaaS Solution - C365</t>
  </si>
  <si>
    <t>Conventional Safety Management SaaS Solution</t>
  </si>
  <si>
    <t>C365</t>
  </si>
  <si>
    <t>C11306</t>
  </si>
  <si>
    <t>SaaS Expenses Solution</t>
  </si>
  <si>
    <t>Re-Procurement/replacement for SAP Concur SaaS Expenses solution</t>
  </si>
  <si>
    <t>C11303</t>
  </si>
  <si>
    <t>Virtual Learning Environment Hosting and Maintenance</t>
  </si>
  <si>
    <t>Provision of hosting, support and maintenance of the LMS and VLE for the Leadership Academy</t>
  </si>
  <si>
    <t>C13115</t>
  </si>
  <si>
    <t>SAP Success Factors Phase D &amp; E SaaS configuration and deployment</t>
  </si>
  <si>
    <t>C12804</t>
  </si>
  <si>
    <t>J-2-C Phase 11: Public Cloud (FTP) file transfer solution</t>
  </si>
  <si>
    <t>G-Cloud services agreement under Lot 3 (Cloud Support) to design and implement a Public Cloud (FTP) file transfer solution</t>
  </si>
  <si>
    <t>C10128</t>
  </si>
  <si>
    <t>E-Learning content Configuration &amp; Implementation Services &amp; Live Support</t>
  </si>
  <si>
    <t>E-Learning content Configuration &amp; Implementation Services associated with SAP success Factors deployment and a period of 12-months of live support services</t>
  </si>
  <si>
    <t>C13232</t>
  </si>
  <si>
    <t>Board Management Packs SaaS Contract</t>
  </si>
  <si>
    <t>C13210</t>
  </si>
  <si>
    <t>J-2-C: Public Cloud Transfer Facility</t>
  </si>
  <si>
    <t>Journey to the Cloud: SL Public Cloud Transfer Facility</t>
  </si>
  <si>
    <t>C15029</t>
  </si>
  <si>
    <t>J-2-C Phase 15: Cloud VDI baseline capability - DevOps</t>
  </si>
  <si>
    <t>C15023</t>
  </si>
  <si>
    <t>J-2-C Phase 17: Public Cloud - O-S:SNI Excellence</t>
  </si>
  <si>
    <t>C14669</t>
  </si>
  <si>
    <t>C14668</t>
  </si>
  <si>
    <t>J-2-C Phase 13: Cloud Adoption (Landing Zone) - Deployment &amp; Implementation</t>
  </si>
  <si>
    <t>J-2-C Phase 13: Cloud Adoption (Landing Zone) - Deployment &amp; Implementation of Layer A Secure Platform (incl. DevOps) - Implementation and DevOps Pilot</t>
  </si>
  <si>
    <t>C14667</t>
  </si>
  <si>
    <t>J-2-C Phase 12: Cloud Adoption (Landing Zone) - Discovery &amp; Design</t>
  </si>
  <si>
    <t>J-2-C Phase 12: Cloud Adoption (Landing Zone) - Layer A Secure Platform (inc DevOps) - Discovery &amp; Design</t>
  </si>
  <si>
    <t>C16319</t>
  </si>
  <si>
    <t>J-2-C Phase 14: Data Loss &amp; Info Protection (WA03009.01)_( Ref Contract C16940)</t>
  </si>
  <si>
    <t>J-2-C Phase 14: Data Loss and Information Protection (AIP/DLP/Hardened Cloud Devices) (WA03009.01)</t>
  </si>
  <si>
    <t>C17275</t>
  </si>
  <si>
    <t>Concur Expenses Solution</t>
  </si>
  <si>
    <t>Re-Procurement for SAP Concur Expenses solution</t>
  </si>
  <si>
    <t>SAP Concur - Netherlands</t>
  </si>
  <si>
    <t>C17170</t>
  </si>
  <si>
    <t>Flyform</t>
  </si>
  <si>
    <t>C17037</t>
  </si>
  <si>
    <t>C16895</t>
  </si>
  <si>
    <t>C16679</t>
  </si>
  <si>
    <t>J-2-C Phase 16: TOM Enablement</t>
  </si>
  <si>
    <t>J-2-C Phase 16: Target Operating Model (TOM) Enablement</t>
  </si>
  <si>
    <t>C16669</t>
  </si>
  <si>
    <t>C365 Cloud Conventional Safety Management System Project</t>
  </si>
  <si>
    <t>Conventional Safety Management System Project</t>
  </si>
  <si>
    <t>Note that this is a 3 year deal however this is only a year 1 PO</t>
  </si>
  <si>
    <t>C15318</t>
  </si>
  <si>
    <t>Resource augmentation for Cyber Security Operations - Cloud Analysts</t>
  </si>
  <si>
    <t>Provision of temporary "gap-fill" technical resources to support CS&amp;IA Cyber Operations with Microsoft Azure environment monitoring - resources required in place NLT mid September 2023, to enable operation of SL Ms Azure environment at O-S:SNI</t>
  </si>
  <si>
    <t>C11903</t>
  </si>
  <si>
    <t>NPI Requirement</t>
  </si>
  <si>
    <t>Support for Implementation of New Product Introduction across MPO Product Portfolio.</t>
  </si>
  <si>
    <t>Dynamic Purchasing System (DPS)</t>
  </si>
  <si>
    <t>C15308</t>
  </si>
  <si>
    <t>ADVANCED PROFESSIONAL LEADERSHIP &amp; DEVELOPMENT SERVICES</t>
  </si>
  <si>
    <t>** on hold due to internal issues, potentially cancel this procurement**</t>
  </si>
  <si>
    <t>C13796</t>
  </si>
  <si>
    <t>HLWP - Security/PA System Replacement - cancelled</t>
  </si>
  <si>
    <t>Replacement of CCTV Security / PA Systems</t>
  </si>
  <si>
    <t>C8515</t>
  </si>
  <si>
    <t>LINC Opportunity 104 -Alcohol &amp; Substance Abuse Testing</t>
  </si>
  <si>
    <t>The principle component of the service covers the provision of testing, analysis and reporting of samples for alcohol and other common substances.  These tests are carried out for Pre-employment, Random Testing and “For Cause’ Testing. A revised scope is</t>
  </si>
  <si>
    <t>Alcohol &amp; Substance Abuse Testing requirement for Sellafield Ltd</t>
  </si>
  <si>
    <t>C8498</t>
  </si>
  <si>
    <t>Event Management Services</t>
  </si>
  <si>
    <t>This requirement is for Event Management services for a duration of 2+1 years.</t>
  </si>
  <si>
    <t>Mary Ward</t>
  </si>
  <si>
    <t>mary.ward@sellafieldsites.com</t>
  </si>
  <si>
    <t>C13117</t>
  </si>
  <si>
    <t>NEBOSH Training</t>
  </si>
  <si>
    <t>Provision of NEBOSH level Environment, Health and Safety Training for the Advisors, Team Leaders, Managers and Senior Engineers, including but not limited to Construction (Design and Management)</t>
  </si>
  <si>
    <t>C12919</t>
  </si>
  <si>
    <t>Provision of Subject Matter Expert Support in Asbestos Management</t>
  </si>
  <si>
    <t>C12801</t>
  </si>
  <si>
    <t>Flatrol Overhaul - LINC Tender</t>
  </si>
  <si>
    <t>Rebaseline of contract award date moved to 20/10/2023. CCB 09/08/2023. Contract award date changed from 20/10/23-30/11/23 following approval of a CCR at the portfolio board 8-11-23</t>
  </si>
  <si>
    <t>C12552</t>
  </si>
  <si>
    <t>Engineering Development Solutions – Soft Skills Support</t>
  </si>
  <si>
    <t>Provision of Engineering Development Solutions – Soft Skills Support. Opportunity competed via ATAMIS with Ref C12551</t>
  </si>
  <si>
    <t>C14432</t>
  </si>
  <si>
    <t>Linc 101 - Provision of Engineering &amp; Maintenance Technical Support</t>
  </si>
  <si>
    <t>LINC 101 - Provision of Engineering &amp; Maintenance Technical Support</t>
  </si>
  <si>
    <t>C13322</t>
  </si>
  <si>
    <t>Virtual Reality for Electrical Isolation Procedures</t>
  </si>
  <si>
    <t>Discovery, Production &amp; Testing of Virtual Reality Electrical Isolation Procedures</t>
  </si>
  <si>
    <t>Emma Fallows</t>
  </si>
  <si>
    <t>emma.fallows@sellafieldsites.com</t>
  </si>
  <si>
    <t>Desired contract start date extended to allow supplier to be added to the vendor list.</t>
  </si>
  <si>
    <t>C14995</t>
  </si>
  <si>
    <t>Blended Delivery Behavioural Training</t>
  </si>
  <si>
    <t>C14994</t>
  </si>
  <si>
    <t>Behavioural Training - Remote approach</t>
  </si>
  <si>
    <t>C14915</t>
  </si>
  <si>
    <t>Behavioural &amp; Leadership Blended learning</t>
  </si>
  <si>
    <t>Behavioural &amp; Leadership Blended learning approach</t>
  </si>
  <si>
    <t>C14670</t>
  </si>
  <si>
    <t>C14596</t>
  </si>
  <si>
    <t>HMA/HMI First Response</t>
  </si>
  <si>
    <t>Hazmat Training - HMA/HMI First Response</t>
  </si>
  <si>
    <t>C15868</t>
  </si>
  <si>
    <t>Linc Opportunity 110 - DDP Cost Audits</t>
  </si>
  <si>
    <t>Provision of cost audit services to undertake Cost Assurance Reviews and consistency of approach across a number of projects within the Decommissioning Delivery Partnership (DDP) Framework in Sellafield Ltd</t>
  </si>
  <si>
    <t>C15477</t>
  </si>
  <si>
    <t>CFB&amp;BA (Fire Service)</t>
  </si>
  <si>
    <t>Compartment Fire Behavioural &amp; Breathing Apparatus Training</t>
  </si>
  <si>
    <t>C15440</t>
  </si>
  <si>
    <t>LINC Opportunity 108 - ISA Project Defined Cost Audits</t>
  </si>
  <si>
    <t>Defined Cost Audit of 5no projects within the ISA Framework</t>
  </si>
  <si>
    <t>C16618</t>
  </si>
  <si>
    <t>Linc 108 - Technology Horizon Scanning</t>
  </si>
  <si>
    <t>Linc challenge 108 - Technology Horizon Scanning</t>
  </si>
  <si>
    <t>Rebekah Johnson</t>
  </si>
  <si>
    <t>rebekah.johnson@sellafieldsites.com</t>
  </si>
  <si>
    <t>C16623</t>
  </si>
  <si>
    <t>LINC Challenge 107 - 3D Concrete Printed Box FY23/24</t>
  </si>
  <si>
    <t>The requirement is to 3D print a 1/3 scale design of our 3m3 waste package and a report to outline if this technology could be utilised at Sellafield and how scalable this could be to help with the requirement of creating the 3D Concrete Printing</t>
  </si>
  <si>
    <t>C17058</t>
  </si>
  <si>
    <t>LINC 111 - LISTENER</t>
  </si>
  <si>
    <t>LINC 111 - LISTENER (Leveraging Insight from Safety Text Excerpts using Named Entity Recognition)</t>
  </si>
  <si>
    <t>C16088</t>
  </si>
  <si>
    <t>Building Envelopes SIXEP-FHP Roof Liquid Plastic</t>
  </si>
  <si>
    <t>Liquid Plastic application to roof for a designated area of the SIXEP-FHP roof</t>
  </si>
  <si>
    <t>C14939</t>
  </si>
  <si>
    <t>IP Sonar Replacement</t>
  </si>
  <si>
    <t>A Cyber security assessment identified the requirement of upgrade to</t>
  </si>
  <si>
    <t>C14803</t>
  </si>
  <si>
    <t>Cisco bom purchase for B2434 &amp;  Crown Hosting</t>
  </si>
  <si>
    <t>Cisco bom purchase B2434 &amp;,Crown Hosting - see contract ref C14993</t>
  </si>
  <si>
    <t>C15177</t>
  </si>
  <si>
    <t>ISDN Survey Project</t>
  </si>
  <si>
    <t>ISDN Surveys to establish number of connections need to be transferred to support future state when ISDN/PSTN become EOL.  (Contract: C17375)</t>
  </si>
  <si>
    <t>C15175</t>
  </si>
  <si>
    <t>WAN Connectivity Annual Support - ASC Migration (Years 2-5)</t>
  </si>
  <si>
    <t>Annual support charges for the ASC Migration for Crown Hosting and B2534 for WAN Connectivity</t>
  </si>
  <si>
    <t>20.12.2023 Charges for this will be covered under BAU run charges, therefore no procurement will be required</t>
  </si>
  <si>
    <t>C15171</t>
  </si>
  <si>
    <t>Sitewide Wi-fi Survey</t>
  </si>
  <si>
    <t>Funding provision to facilitate BT building wi-fi site surveys under a call off purchase order (C15447 pre proc)</t>
  </si>
  <si>
    <t>Donna Gannon</t>
  </si>
  <si>
    <t>donna.m.gannon@sellafieldsites.com</t>
  </si>
  <si>
    <t>C15128</t>
  </si>
  <si>
    <t>932 to MSCF Migration</t>
  </si>
  <si>
    <t>932 to MSCF Migration (SCR009)/C16131</t>
  </si>
  <si>
    <t>C15126</t>
  </si>
  <si>
    <t>Cisco Wifi Expansion Additional Switches</t>
  </si>
  <si>
    <t>Provision of hardware and a direct maintenance contract with Cisco (SCR003A/C14811)</t>
  </si>
  <si>
    <t>C15125</t>
  </si>
  <si>
    <t>VC Endpoint Maintenance (C5591)</t>
  </si>
  <si>
    <t>Support and maintenance of video conferencing end points at various SL locations (SCR001)</t>
  </si>
  <si>
    <t>C16425</t>
  </si>
  <si>
    <t>PSTN Survey Project</t>
  </si>
  <si>
    <t>PSTN Surveys to establish number of connections need to be transferred to support future state when ISDN/PSTN become EOL. (Contract: C17376)</t>
  </si>
  <si>
    <t>C16424</t>
  </si>
  <si>
    <t>Vodafone Circuit Migration</t>
  </si>
  <si>
    <t>BT to migrate services on Legacy DMZ from Vodafone circuit to existing BT circuit shared with Office WiFi (Meraki). Essentially same reconfiguration work as quoted for in Hinton House without the procurement of circuit or hardware.</t>
  </si>
  <si>
    <t>C16423</t>
  </si>
  <si>
    <t>Initial IT Health Check</t>
  </si>
  <si>
    <t>To address the issue BT has been asked to undertake an initial ITHC on behalf of Sellafield to highlight whether there are any issues that must be addressed.  (SCR0015)_Contract C17470</t>
  </si>
  <si>
    <t>C16420</t>
  </si>
  <si>
    <t>Sellafield Water Monitoring &amp; Control - Full Fibre</t>
  </si>
  <si>
    <t>The current Water Monitoring and Control System solution is fibre at the main Sellafield but ADSL at the other sites. This will be uplifted to a full fibre solution.</t>
  </si>
  <si>
    <t>C15286</t>
  </si>
  <si>
    <t>Meraki in-life Support</t>
  </si>
  <si>
    <t>Additional supplier in-life support costs to cover the increase in Meraki devices from bid to current day</t>
  </si>
  <si>
    <t>20.12.2023_This procurement will no longer be needed as this will be picked up in the BAU run charges of contract 5 under BT.</t>
  </si>
  <si>
    <t>C15283</t>
  </si>
  <si>
    <t>WAN Connectivity Professional Services - ASC Migration</t>
  </si>
  <si>
    <t>Professional services charges for the ASC Migration for Crown Hosting and B2534 for WAN Connectivity (C15970)</t>
  </si>
  <si>
    <t>C8443</t>
  </si>
  <si>
    <t>Provision of Internal Audit Services</t>
  </si>
  <si>
    <t>C15082</t>
  </si>
  <si>
    <t>WER-7081 - Sellafield Application Management Services</t>
  </si>
  <si>
    <t>C12461</t>
  </si>
  <si>
    <t>Legal Subscription</t>
  </si>
  <si>
    <t>Information Services Practical Law Subscription</t>
  </si>
  <si>
    <t>C16324</t>
  </si>
  <si>
    <t>Breathing Apparatus instructor training</t>
  </si>
  <si>
    <t>Breathing Apparatus instructor training &amp; SFI qualification</t>
  </si>
  <si>
    <t>C16362</t>
  </si>
  <si>
    <t>Rope rescue training</t>
  </si>
  <si>
    <t>Rope rescue training, working at height</t>
  </si>
  <si>
    <t>C16408</t>
  </si>
  <si>
    <t>Water Flood First Responder (DEFRA Mod 2) Training</t>
  </si>
  <si>
    <t>Water Flood First Responder (DEFRA Mod 2) Training_x000D_
Fire service</t>
  </si>
  <si>
    <t>C16409</t>
  </si>
  <si>
    <t>"High Volume Pump &amp; Prime mover Vehicle Demountable container system instructor</t>
  </si>
  <si>
    <t>"High Volume Pump &amp; Prime mover Vehicle Demountable container system instructor_x000D_
Fire Service</t>
  </si>
  <si>
    <t>Decommissioning Nuclear Waste Partnership - PIN3, Commercial Model</t>
  </si>
  <si>
    <t>This PIN will be used as an archive area for the purpose of sharing information that has previously been released through prior DNWP market engagement activities. Therefore, please do not respond to any lines of enquiry questions attached to this PIN.</t>
  </si>
  <si>
    <t>Update to DNWP Commercial Model</t>
  </si>
  <si>
    <t>Katy Wilson</t>
  </si>
  <si>
    <t>katy.wilson@sellafieldsites.com</t>
  </si>
  <si>
    <t>C15289</t>
  </si>
  <si>
    <t>Bodywork Repairs - 2025 Procurement</t>
  </si>
  <si>
    <t>Bodywork Repairs</t>
  </si>
  <si>
    <t>C13810</t>
  </si>
  <si>
    <t>IRPI for EAM Programmes Operational Efficiency and Assent Performance</t>
  </si>
  <si>
    <t>Analytical engineering capability/ engineering services to support the Industrial Reliability &amp; Performance Improvement - IRPI team (part of Enterprise Asset Management - EAM) for innovative solutions to improve operational &amp; asset efficiency/ performance</t>
  </si>
  <si>
    <t>The project have confirmed this has been cancelled as part of a wider demand and key stakeholders have engaged PPP for the projects within DAM (Digital Asset Management formally EAM) across the three workstreams including IRPI</t>
  </si>
  <si>
    <t>C13994</t>
  </si>
  <si>
    <t>Calciners 3-5 blanks to tubes</t>
  </si>
  <si>
    <t>C12395</t>
  </si>
  <si>
    <t>Journal and Literature  Access_PIN</t>
  </si>
  <si>
    <t>Access to  journals and literature Market Engagement via PIN</t>
  </si>
  <si>
    <t>C16410</t>
  </si>
  <si>
    <t>Level 2 support &amp; HDIM Training</t>
  </si>
  <si>
    <t>Level 2 Support &amp; HDIM training_x000D_
(Hazardous Detection Identification and Monitoring)_x000D_
Fire Service</t>
  </si>
  <si>
    <t>C11613</t>
  </si>
  <si>
    <t>NEBOSH Level Health and Safety Training</t>
  </si>
  <si>
    <t>***Placeholder procurement***</t>
  </si>
  <si>
    <t>C8453</t>
  </si>
  <si>
    <t>Procurement of Projects</t>
  </si>
  <si>
    <t>C8539</t>
  </si>
  <si>
    <t>MSCF 24*7*365 Service Provision</t>
  </si>
  <si>
    <t>MSCF on-site 24*7*365 Service Provision for Video Walls, EMS and SMS systems - DV cleared team</t>
  </si>
  <si>
    <t>*** IMPORTANT NOTE: This is not classed as an ICT procurement, it is Professional Services for purposes of SCD governance and controls as agreed with AH/CD/ML ***</t>
  </si>
  <si>
    <t>C11028</t>
  </si>
  <si>
    <t>PICTS Contract #3 - Sellafield Hosted Infrastructure Services - Re-Procurement</t>
  </si>
  <si>
    <t>The purpose of this Call Off Contract is to provide a managed Infrastructure Sellafield Hosted Service including managed servers, storage and compute and infrastructure operations and planning to enable the hosting of applications on Customer Premises.</t>
  </si>
  <si>
    <t>PICTS C3 extant contract with CAP Gemini has 1-year option which if invoked would mean a Desired Contract Start Date of 3rd Sept 2026 not 2025</t>
  </si>
  <si>
    <t>C15513</t>
  </si>
  <si>
    <t>PICTS Contract #3 - SQL Server Migration - see contract C15624</t>
  </si>
  <si>
    <t>C11472</t>
  </si>
  <si>
    <t>PICTS Contract #8 - Mobile Services - Re-Procurement</t>
  </si>
  <si>
    <t>PICTS Mobile Services (Contract #8) - Re-Procurement (C16143)</t>
  </si>
  <si>
    <t>C8437</t>
  </si>
  <si>
    <t>Phast and Safeti Software (awarded C17163)</t>
  </si>
  <si>
    <t>Phast and Safeti Software</t>
  </si>
  <si>
    <t>C14966</t>
  </si>
  <si>
    <t>Oracle Rationalisation (OLVM) – HPe, Cisco &amp; Misc. BOM procurement</t>
  </si>
  <si>
    <t>Oracle Rationalisation (OLVM) – HPe, Cisco &amp; Misc BOM procurement</t>
  </si>
  <si>
    <t>C16437</t>
  </si>
  <si>
    <t>Procurement of corporate smartphone devices</t>
  </si>
  <si>
    <t>Procurement of corporate smartphone devices (new contract ref: C16897)</t>
  </si>
  <si>
    <t>C17353</t>
  </si>
  <si>
    <t>Prosci® Portal Certified Practitioner subscription renewal</t>
  </si>
  <si>
    <t>Prosci® Portal Certified Practitioner subscription renewal _x000D_
(3 Users on a 24 month term)</t>
  </si>
  <si>
    <t>C17343</t>
  </si>
  <si>
    <t>Hardware  Bill &amp; Hold Warehousing - Duplicate of C17188</t>
  </si>
  <si>
    <t>Hardware  Bill &amp; Hold Warehousing</t>
  </si>
  <si>
    <t>C17288</t>
  </si>
  <si>
    <t>WA02986 -NBS Chorus &amp; NBS Chorus Pro</t>
  </si>
  <si>
    <t>NBS Chorus &amp; NBS Chorus Pro</t>
  </si>
  <si>
    <t>SaaS application</t>
  </si>
  <si>
    <t>C17188</t>
  </si>
  <si>
    <t>Hardware/Bill &amp; Hold Warehousing</t>
  </si>
  <si>
    <t>C17045</t>
  </si>
  <si>
    <t>Octopus Deploy</t>
  </si>
  <si>
    <t>Octopus Deploy_x000D_
2 years x 30 licenses</t>
  </si>
  <si>
    <t>ITSA Ref: SEL-365 &amp; XFID0078</t>
  </si>
  <si>
    <t>C16837</t>
  </si>
  <si>
    <t>Site Recovery Manager (SRM) Project - HPe BOM procurement</t>
  </si>
  <si>
    <t>C15314</t>
  </si>
  <si>
    <t>WA03139 Veritas Software Licence for C10 re pivot BOM</t>
  </si>
  <si>
    <t>Veritas Software Licence for C10 re pivot BOM</t>
  </si>
  <si>
    <t>HTE Framework</t>
  </si>
  <si>
    <t>C15312</t>
  </si>
  <si>
    <t>WA03139 VMWare ELA for ASC exit project</t>
  </si>
  <si>
    <t>VMWare ELA</t>
  </si>
  <si>
    <t>Dell HTE Framework</t>
  </si>
  <si>
    <t>Lead - Alli Hatton</t>
  </si>
  <si>
    <t>C17596</t>
  </si>
  <si>
    <t>Hardware/Bill &amp; Hold Initial PO - - Duplicate of C17188</t>
  </si>
  <si>
    <t>Hardware/Bill &amp; Hold Initial PO</t>
  </si>
  <si>
    <t>C17566</t>
  </si>
  <si>
    <t>Cisco Residual kit for ASC exit</t>
  </si>
  <si>
    <t>C13465</t>
  </si>
  <si>
    <t>Statutory Examination Services (SES) Optional Period 01/04/25-31/10/26</t>
  </si>
  <si>
    <t>Apprentice Training Market Engagement</t>
  </si>
  <si>
    <t>Christopher Hart</t>
  </si>
  <si>
    <t>christopher.z.hart@sellafieldsites.com</t>
  </si>
  <si>
    <t>***INTERNAL NOTES*** PIN for C9926</t>
  </si>
  <si>
    <t>C12553</t>
  </si>
  <si>
    <t>Additional 25 concurrent licences for IRIS Replacement</t>
  </si>
  <si>
    <t>Additional 25 concurrent licences for IRIS Replacement; initial licence fee and Year 1 maintenance fees</t>
  </si>
  <si>
    <t>C14362</t>
  </si>
  <si>
    <t>COMAH Training</t>
  </si>
  <si>
    <t>Demystifying COMAH training</t>
  </si>
  <si>
    <t>C15837</t>
  </si>
  <si>
    <t>Crown Hosting – Onsite Services Support</t>
  </si>
  <si>
    <t>Rennie Nicholson</t>
  </si>
  <si>
    <t>rennie.nicholson@sellafieldsites.com</t>
  </si>
  <si>
    <t>C15707</t>
  </si>
  <si>
    <t>PIN: SRP Products</t>
  </si>
  <si>
    <t>C15706</t>
  </si>
  <si>
    <t>LLW Rail Moves 2024</t>
  </si>
  <si>
    <t>C16370</t>
  </si>
  <si>
    <t>Clayton Locos Maintenance &amp; Service: 2026</t>
  </si>
  <si>
    <t>C16447</t>
  </si>
  <si>
    <t>Provision of Vehicle Spares and 3rd Party Maintenance - 2027</t>
  </si>
  <si>
    <t>Provision of Vehicle Spares and 3rd Party Maintenance</t>
  </si>
  <si>
    <t>C14089</t>
  </si>
  <si>
    <t>HP3 - Cat 2 - Health Physics Monitoring Resource (without portable metrology)</t>
  </si>
  <si>
    <t>Sharon Pearson</t>
  </si>
  <si>
    <t>sharon.pearson@sellafieldsites.com</t>
  </si>
  <si>
    <t>C16941</t>
  </si>
  <si>
    <t>Algae Mitigation and Organic Matter Management in Nuclear Legacy Ponds - PIN 1</t>
  </si>
  <si>
    <t>Zac Bartram</t>
  </si>
  <si>
    <t>zac.bartram@sellafieldsites.com</t>
  </si>
  <si>
    <t>C11294</t>
  </si>
  <si>
    <t>DocuSign SaaS renewal</t>
  </si>
  <si>
    <t>DocuSign SaaS Renewal - 2024 onwards</t>
  </si>
  <si>
    <t>C12061</t>
  </si>
  <si>
    <t>FME AMC Db Edition - Floating (1), Incremental (10) &amp; Server Engine (1)</t>
  </si>
  <si>
    <t>Software licensing and maintenance - FME AMC Database Edition - Floating (1), FME AMC Database Edition - Incremental (10), FME Server (Includes 1 Engine) (1).  1Spatial UK Ltd</t>
  </si>
  <si>
    <t>C12060</t>
  </si>
  <si>
    <t>ITSA Ref:  SEL-201 &amp; XFID0093</t>
  </si>
  <si>
    <t>C12059</t>
  </si>
  <si>
    <t>ChartDirector Developer for All Platforms - S/W Licence &amp; Support</t>
  </si>
  <si>
    <t>ChartDirector Developer License for All Platforms - ADVANCED SOFTWARE ENGINEERING</t>
  </si>
  <si>
    <t>C12057</t>
  </si>
  <si>
    <t>SketchUp Pro Network S/W Maintenance and Support</t>
  </si>
  <si>
    <t>C12056</t>
  </si>
  <si>
    <t>Autodesk AEC Collection Licence Subscription: 1 user / 3-year</t>
  </si>
  <si>
    <t>Autodesk AEC Collection Licence Subscriptions_x000D_
Architecture Engineering &amp; Construction Collection Commercial New Single-user ELD 3-Year Subscription</t>
  </si>
  <si>
    <t>C12053</t>
  </si>
  <si>
    <t>Autodesk addition - CQi license 500+ CAD licenses</t>
  </si>
  <si>
    <t>ITSA Ref: XFID0178</t>
  </si>
  <si>
    <t>C12050</t>
  </si>
  <si>
    <t>RockWare Network WAN license</t>
  </si>
  <si>
    <t>RockWare Network WAN license - Maintenance &amp; Support</t>
  </si>
  <si>
    <t>C12047</t>
  </si>
  <si>
    <t>Maintenance &amp; Support Compic SRP</t>
  </si>
  <si>
    <t>Maintenance &amp; Support Compic SRP - Ongoing Support 13 Users &amp; 5 Printers - Identilam PLC</t>
  </si>
  <si>
    <t>C12046</t>
  </si>
  <si>
    <t>Identilam On-Site Badge Printing Application</t>
  </si>
  <si>
    <t>Identilam On-Site Badge Printing Application - licence and maintenance.  SL App ID: 3406</t>
  </si>
  <si>
    <t>C12044</t>
  </si>
  <si>
    <t>Opentext Documentum Platform</t>
  </si>
  <si>
    <t>Opentext Documentum Platform - SW licence maintenance &amp; support contract.  SL App ID: 8532.</t>
  </si>
  <si>
    <t>C12042</t>
  </si>
  <si>
    <t>OpenText was Microfocus (Hpe)</t>
  </si>
  <si>
    <t>OpenText was Microfocus (Hpe) - Technical Unlimited Support and Upgrade Service.  HA107AC - Software 24X7 Support, T6796AA - HP QTP SAP Sol Add-in Area CC User SW LTU (5), T6799AA - HP QTP Area CC User SW LTU (5) (Hpe)</t>
  </si>
  <si>
    <t>C12041</t>
  </si>
  <si>
    <t>ITSA Ref:  SEL-282 &amp; XFID0149</t>
  </si>
  <si>
    <t>C12040</t>
  </si>
  <si>
    <t>ITSA Ref: SEL-420 &amp; XFID0147</t>
  </si>
  <si>
    <t>C12039</t>
  </si>
  <si>
    <t>Trend Micro Maximum Security 2023_x000D_
1 year x 3 licenses</t>
  </si>
  <si>
    <t>C12038</t>
  </si>
  <si>
    <t>VISION Developer - Software licencing and maintenance</t>
  </si>
  <si>
    <t>Focus Learning Corporation - VISION Developer software licencing and maintenance renewals.  SL App. ID: 8926</t>
  </si>
  <si>
    <t>C12036</t>
  </si>
  <si>
    <t>ClusterSeven ADM/ESM Managed Licenses (500)</t>
  </si>
  <si>
    <t>ClusterSeven ADM/ESM Managed Licenses (500) - Software, Maintenance &amp; Support</t>
  </si>
  <si>
    <t>C12035</t>
  </si>
  <si>
    <t>Symetri - 4 Software licences, Vault Professional Network</t>
  </si>
  <si>
    <t>ITSA Ref: SEL-410 &amp; XFID0140</t>
  </si>
  <si>
    <t>C12034</t>
  </si>
  <si>
    <t>ReliaSoft RAM Suite NUL Annual Software Maintenance</t>
  </si>
  <si>
    <t>C12200</t>
  </si>
  <si>
    <t>C12106</t>
  </si>
  <si>
    <t>Rapid7 - METASPLOIT PRO - 3 Users - Perpetual Licence</t>
  </si>
  <si>
    <t>Rapid7 - METASPLOIT PRO - 3 Users - Perpetual Licence maintenance &amp; support</t>
  </si>
  <si>
    <t>C12237</t>
  </si>
  <si>
    <t>Service Offering SAMdb</t>
  </si>
  <si>
    <t>Service Offering SAMdb (Sellafield Asset Management) - VB Consulting</t>
  </si>
  <si>
    <t>C12067</t>
  </si>
  <si>
    <t>Oracle Database Enterprise Edition - Processor Perpetual</t>
  </si>
  <si>
    <t>ITSA Ref: SEL-461 &amp; XFID0200</t>
  </si>
  <si>
    <t>C12065</t>
  </si>
  <si>
    <t>McAfee - S/W Maintenance &amp; Support: EPSYFM-AA * 400 node / PEEYDM-AT * 1 node</t>
  </si>
  <si>
    <t>McAfee - S/W Maintenance &amp; Support: EPSYFM-AA - MFE Endpoint Protection (400 nodes), PEEYDM-AT - MFE Plat EMEA Enterprise Support (1 node)</t>
  </si>
  <si>
    <t>ITSA Ref:  SEL-136 &amp; XFID0197</t>
  </si>
  <si>
    <t>C12064</t>
  </si>
  <si>
    <t>Revizto - S/W Maintenance &amp; Support.  1 - 10 User License</t>
  </si>
  <si>
    <t>Revizto - S/W Maintenance &amp; Support.  1 - 10 User License for Revitzo (20 Cloud Project Storage)</t>
  </si>
  <si>
    <t>C12229</t>
  </si>
  <si>
    <t>C12212</t>
  </si>
  <si>
    <t>ITSA Ref: SEL-363 &amp; XFID0199</t>
  </si>
  <si>
    <t>C12211</t>
  </si>
  <si>
    <t>Nessus Professional - On Premise Annual S/W Licence Renewal</t>
  </si>
  <si>
    <t>Tenable Network Security - Nessus Professional - On Premise Annual S/W Licence Renewal</t>
  </si>
  <si>
    <t>ITSA Ref: SEL-286 &amp; XFID0196</t>
  </si>
  <si>
    <t>C12210</t>
  </si>
  <si>
    <t>Quest S/W - Toad Data Modeler - S/W Perpetual Licence * 10</t>
  </si>
  <si>
    <t>Quest Software - Toad Data Modeler - S/W Perpetual Licence - Maintenance Agreement QTY 10</t>
  </si>
  <si>
    <t>C12208</t>
  </si>
  <si>
    <t>ShareGate S/W Licence Subscription &amp; Support - P-239-10 5-Seat (1)</t>
  </si>
  <si>
    <t>ShareGate S/W Licence Subscription &amp; Support - P-239-10 5-Seat (1) - Support &amp; Updates, No volume Limit</t>
  </si>
  <si>
    <t>C12207</t>
  </si>
  <si>
    <t>C12206</t>
  </si>
  <si>
    <t>Oracle Maintenance &amp; Support Agreement: Various Apps</t>
  </si>
  <si>
    <t>Oracle Maintenance &amp; Support Agreement: Oracle Forms and Reports, Oracle Multitenant &amp; Oracle WebLogic Server Multitenant - Processor Perpetual</t>
  </si>
  <si>
    <t>C12205</t>
  </si>
  <si>
    <t>Tripwire Maintenance &amp; Support</t>
  </si>
  <si>
    <t>Tripwire Maintenance &amp; Support IP360 Security Intelligence Hub Device Profiler</t>
  </si>
  <si>
    <t>C12197</t>
  </si>
  <si>
    <t>Autodesk Vault Professional licences</t>
  </si>
  <si>
    <t>Autodesk Vault Professional licences: _x000D_
7 Product Design Industry Collection Network _x000D_
11 Vault Professional Network</t>
  </si>
  <si>
    <t>ITSA Ref: SEL-434 &amp; XFID0138_x000D_
Current Reseller: Symetri</t>
  </si>
  <si>
    <t>C12202</t>
  </si>
  <si>
    <t>Maintenance &amp; Support for ATLAS System</t>
  </si>
  <si>
    <t>Maintenance &amp; Support for ATLAS System - Optima.</t>
  </si>
  <si>
    <t>C14444</t>
  </si>
  <si>
    <t>Oracle - Acme Packet 1100: model family - support contract</t>
  </si>
  <si>
    <t>SEL-470 &amp; XFID0234</t>
  </si>
  <si>
    <t>C14430</t>
  </si>
  <si>
    <t>Oracle Session Border Controls (SBC). Software update licences and support</t>
  </si>
  <si>
    <t>XFID0229 SEL-469</t>
  </si>
  <si>
    <t>C15642</t>
  </si>
  <si>
    <t>ASC Exit - new credential management solution for PICTS</t>
  </si>
  <si>
    <t>As part of ASC Exit, SL require a credential management solution in order to manage enhanced access privileges for the new PICTS contracts.  400 users</t>
  </si>
  <si>
    <t>Procurement of COTS software including support &amp; maintenance contract x 400 users</t>
  </si>
  <si>
    <t>C15508</t>
  </si>
  <si>
    <t>Dragon Pro  XFID0298</t>
  </si>
  <si>
    <t>Dragon Pro Support &amp; Maintenance - will need to add Read and write onto renewal this is due 2024</t>
  </si>
  <si>
    <t>C15232</t>
  </si>
  <si>
    <t>Minitab Statistical Software Single License 1 Year Subscription (ESD) x 40 Users</t>
  </si>
  <si>
    <t>Minitab Statistical Software Single License 1 Year Subscription (ESD)  x 40 Users_x000D_
_x000D_
Minitab Cloud Access for Minitab Statistical Software Single Licence 1 Year Subscription x 40 users</t>
  </si>
  <si>
    <t>Minitab Ltd</t>
  </si>
  <si>
    <t>C15212</t>
  </si>
  <si>
    <t>Wolters Kluwer Tax &amp; Accounting - S/W maintenance &amp; support</t>
  </si>
  <si>
    <t>SEL-230</t>
  </si>
  <si>
    <t>C16124</t>
  </si>
  <si>
    <t>Socomec SOC-AMC - annual support and maintenance contra</t>
  </si>
  <si>
    <t>Socomec SOC-AMC - annual support and maintenance contract - Socomec Sicon Limited</t>
  </si>
  <si>
    <t>Socomec Sicon Limited</t>
  </si>
  <si>
    <t>C16070</t>
  </si>
  <si>
    <t>GoldSim / GoldSim RT - Licensing Maintenance &amp; Support</t>
  </si>
  <si>
    <t>GoldSim / GoldSim RT - Licensing Maintenance &amp; Support. SL App ID: 9366</t>
  </si>
  <si>
    <t>GoldSim</t>
  </si>
  <si>
    <t>C15355</t>
  </si>
  <si>
    <t>Oracle Licensing: Database Standard Edition 2 &amp; WebLogic Suite-NUPP</t>
  </si>
  <si>
    <t>Oracle Licensing: Database Standard Edition 2 &amp; WebLogic Suite - Named User Plus Perpetua</t>
  </si>
  <si>
    <t>Oracle Corporation UK Ltd</t>
  </si>
  <si>
    <t>C15686</t>
  </si>
  <si>
    <t>C15346</t>
  </si>
  <si>
    <t>ADVANCED PROFESSIONAL LEADERSHIP &amp; DEVELOPMENT SERVICES_x000D_
*** Created in error *** C15308 already exists for the "Provision of Advanced Professional Leadership and development services***</t>
  </si>
  <si>
    <t>C15853</t>
  </si>
  <si>
    <t>Hazardous Materials Training</t>
  </si>
  <si>
    <t>C16818</t>
  </si>
  <si>
    <t>Compartment Fire Behaviour &amp; Breathing Apparatus training (Fire Service)</t>
  </si>
  <si>
    <t>Compartment Fire Behaviour &amp; Breathing Apparatus training (Fire Service / Hot Fire)</t>
  </si>
  <si>
    <t>C8362</t>
  </si>
  <si>
    <t>Provision of Apprentice Services</t>
  </si>
  <si>
    <t>This procurement is for apprenticeship training provision (including the design and delivery of the training and its end-point assessment) from an Ofsted accredited provider. Sellafield anticipate they will engage approximately 240 to 300 apprentices per</t>
  </si>
  <si>
    <t>The provision of apprentice training standards</t>
  </si>
  <si>
    <t>C14802</t>
  </si>
  <si>
    <t>Apprentice training - Nuclear Operator and Health Physics CCDE23A09</t>
  </si>
  <si>
    <t>Provision of Nuclear Operator and Health Physics Apprenticeship</t>
  </si>
  <si>
    <t>Mini Competition run by CCS under RM6102. This procurement is not run in Atamis.</t>
  </si>
  <si>
    <t>C14800</t>
  </si>
  <si>
    <t>Apprentice training - Nuclear Technician and Scientist CCDE23A07</t>
  </si>
  <si>
    <t>Provision of Nuclear Technician Apprenticeship</t>
  </si>
  <si>
    <t>C14772</t>
  </si>
  <si>
    <t>Apprentice training - Maintenance &amp; Operations Engineering CCDE23A08</t>
  </si>
  <si>
    <t>Provision of Maintenance and Operations Engineering Technician Apprentice Training</t>
  </si>
  <si>
    <t>C14771</t>
  </si>
  <si>
    <t>Apprentice training - Business Administrator CCDE23A06</t>
  </si>
  <si>
    <t>Provision of apprentice training for ST0070 Business Administrator apprenticeship</t>
  </si>
  <si>
    <t>C14769</t>
  </si>
  <si>
    <t>Apprentice training - Digital &amp; Technology CCDE23A05</t>
  </si>
  <si>
    <t>Provision of apprentice training for ST0119 Digital &amp; Technology Solutions apprenticeship</t>
  </si>
  <si>
    <t>C15244</t>
  </si>
  <si>
    <t>Cabling for Dell Hyperconverged Data Centre BOM</t>
  </si>
  <si>
    <t>Procurement of 3* Cable BOMs for the Dell Hyperconverged Data Centre compute/storage solution (BOM) for Sellafield On-Premise and Co-Lo data centre facilities</t>
  </si>
  <si>
    <t>Being procured under HTE ESEE ICT 2020 framework (HTE-006049) under SLs Access Agreement / Beneficiary Reference: CAA-MSE-PA-017474</t>
  </si>
  <si>
    <t>C13625</t>
  </si>
  <si>
    <t>Dell Hyperconverged Data Centre compute/storage solution BOM procurement</t>
  </si>
  <si>
    <t>Procurement of Dell Hyperconverged Data Centre compute/storage solution Bill of Materials (BOM) for Sellafield On-Premise and Co-Lo data centre facilities</t>
  </si>
  <si>
    <t>C17497</t>
  </si>
  <si>
    <t>C15340</t>
  </si>
  <si>
    <t>Dell Addition 3 VXRail nodes for VSAN</t>
  </si>
  <si>
    <t>Procurement of Addition 3 VXRail nodes for VSAN rack availability requirements for Sellafield On-Premise and Co-Lo data centre facilities</t>
  </si>
  <si>
    <t>** This procurement will be a replacement of the existing Project Academy. Potential change of scope. Still in the development stage. Current contract extended until April 2025. **</t>
  </si>
  <si>
    <t>C8372</t>
  </si>
  <si>
    <t>Crane Hire Services to support Flask moves in PM&amp;R</t>
  </si>
  <si>
    <t>Cancelled as not required</t>
  </si>
  <si>
    <t>C8393</t>
  </si>
  <si>
    <t>ONE NDA Gamechangers Programme</t>
  </si>
  <si>
    <t>Richard Jones</t>
  </si>
  <si>
    <t>richard.jones@sellafieldsites.com</t>
  </si>
  <si>
    <t>C8347</t>
  </si>
  <si>
    <t>63 Can Rack Hybrid 2 or Open</t>
  </si>
  <si>
    <t>C8352</t>
  </si>
  <si>
    <t>Provision of compressor support services to include scheduled and reactive maint</t>
  </si>
  <si>
    <t>Provision of compressor support services to include scheduled and reactive maintenance, supply of new equipment, hire of temporary compressors</t>
  </si>
  <si>
    <t>Hamish Fraser</t>
  </si>
  <si>
    <t>hamish.x.fraser@sellafieldsites.com</t>
  </si>
  <si>
    <t>awarded to Atlas Copco</t>
  </si>
  <si>
    <t>C8342</t>
  </si>
  <si>
    <t>EIF4 TASK 072 CHILW</t>
  </si>
  <si>
    <t>Call-off under Enabling Innovation Framework 4.</t>
  </si>
  <si>
    <t>C8341</t>
  </si>
  <si>
    <t>PICTS Site Cabling Services</t>
  </si>
  <si>
    <t>C8340</t>
  </si>
  <si>
    <t>Task 0141 - WP7 - Supply and Trial</t>
  </si>
  <si>
    <t>C8339</t>
  </si>
  <si>
    <t>LTP(TBC)/DDP00TBC/PFSP/BISP Phase 4</t>
  </si>
  <si>
    <t>Change Control submitted and approved to archive contract - Approved Change Control Board April 2023.</t>
  </si>
  <si>
    <t>PCR Exemption - Other</t>
  </si>
  <si>
    <t>rhyannon.harding@sellafieldsites.com</t>
  </si>
  <si>
    <t>C8338</t>
  </si>
  <si>
    <t>LTP(TBC)/DDP00TBC/PFSP/Equipment Development and Trials Capability</t>
  </si>
  <si>
    <t>Value and procurement route to be confirmed</t>
  </si>
  <si>
    <t>C8336</t>
  </si>
  <si>
    <t>LTP(TBC)/DDP00TBC/PFSP/Dewatering Temp Sheilding</t>
  </si>
  <si>
    <t>C8335</t>
  </si>
  <si>
    <t>LTP(TBC)/DDP00TBC/PFSP/Dewatering Vent Mods</t>
  </si>
  <si>
    <t>C8332</t>
  </si>
  <si>
    <t>LTP (TBC)/DDP0146/FGMSP/Fitting HEPA Filtration to the ISF Vent</t>
  </si>
  <si>
    <t>C8511</t>
  </si>
  <si>
    <t>IT Mentoring and Advisory Services</t>
  </si>
  <si>
    <t>Sellafield Ltd is seeking to engage with a Service Provider that is widely regarded within the IT industry for their independent, evidence-based, objective insight on all areas of IT to provide a Service encompassing of:IT Leadership Team Mentoring, IT Re</t>
  </si>
  <si>
    <t>***INTERNAL COMMENT Services to be procured via G Cloud.  Extension enacted on existing contract to 31/08/2023, this was subject to CEO approval and cabinet office.***</t>
  </si>
  <si>
    <t>C8327</t>
  </si>
  <si>
    <t>Calder Site Emergency Assembly Point (SEAP)</t>
  </si>
  <si>
    <t>Non Procurement</t>
  </si>
  <si>
    <t>0</t>
  </si>
  <si>
    <t>C8337</t>
  </si>
  <si>
    <t>LTP (TBC)/DDP0125/FGMSP/GROUTED URANIUM BIT BINS (UBB)</t>
  </si>
  <si>
    <t>C8326</t>
  </si>
  <si>
    <t>Journey to the Public Cloud - Roadmapping (Contract to Support)</t>
  </si>
  <si>
    <t>C8325</t>
  </si>
  <si>
    <t>Procurement of Enterprise Wi-Fi Equipment for the Onsite Meraki Buildings</t>
  </si>
  <si>
    <t>C8324</t>
  </si>
  <si>
    <t>Upgrade UEM and BEMS to latest versions</t>
  </si>
  <si>
    <t>C8323</t>
  </si>
  <si>
    <t>Governance Risk and Compliance Tool</t>
  </si>
  <si>
    <t>Please refer to the ‘IT Team’ team folder (\\bwkgrp5.b-intranet\Procurement\IT Team\Purchase Orders\1.Atos Discretionary Project POs) where all records (Atos Proposals, POs including Approvals &amp; Sign-off sheets, Sella 2’s, PCRs, WSFs etc) are all saved in</t>
  </si>
  <si>
    <t>C8441</t>
  </si>
  <si>
    <t>External Audit Services</t>
  </si>
  <si>
    <t>C8322</t>
  </si>
  <si>
    <t>GBS (Group Business Services) Customer Relationship Management (CRM) Solution</t>
  </si>
  <si>
    <t>C8334</t>
  </si>
  <si>
    <t>LTP DDP00xxx/WP9 Supply, Installation and commissioining of service interfaces</t>
  </si>
  <si>
    <t>LTP (TBC) DDP00xxx/WP9 Supply, Installation and commissioining of service interfaces to SH&amp;EP</t>
  </si>
  <si>
    <t>C8319</t>
  </si>
  <si>
    <t>Catergorised Projects - Fire Detection Systems</t>
  </si>
  <si>
    <t>C8318</t>
  </si>
  <si>
    <t>Corporate Strategy - Sustainability Support</t>
  </si>
  <si>
    <t>C8316</t>
  </si>
  <si>
    <t>LTP (TBC)/DDP0140/MSSS/Caustic Dosing</t>
  </si>
  <si>
    <t>C8315</t>
  </si>
  <si>
    <t>Task 0528 Gerotto Bull ROV</t>
  </si>
  <si>
    <t>C8314</t>
  </si>
  <si>
    <t>LTPDDP00xxx/WP10 Supply, manufacture and install Control system Modifications</t>
  </si>
  <si>
    <t>LTP(TBC)DDP00xxx/WP10 Supply, manufacture and install Control system Modifications</t>
  </si>
  <si>
    <t>The Special Nuclear Materials (SNM) Value stream has a portfolio of programmes to achieve the strategic mission to place the Sellafield Plutonium inventory into safe and secure modern storage and not to foreclose future options. It is proposed to commissi</t>
  </si>
  <si>
    <t>C8313</t>
  </si>
  <si>
    <t>LTP(TBC)DDP00xxx/WP3 Supply, manufacture and install Eductor Feed Water Supply</t>
  </si>
  <si>
    <t>C8509</t>
  </si>
  <si>
    <t>Provision of Inspection and Quality Assurance Services</t>
  </si>
  <si>
    <t>Scope: Inspection &amp; Quality Assurance (IQA) services are an essential requirement for defect prevention in project and product delivery. Provision of Independent 3rd party Inspection services is required to provide on / off site inspections, metallurgical</t>
  </si>
  <si>
    <t>Collaborative Procurement NDA PSG strategy is to combine both IQA and SES CP's therefore a further 3 year only agreement is required to align services. Optional extension periods included for contingency.</t>
  </si>
  <si>
    <t>C8312</t>
  </si>
  <si>
    <t>LTP(TBC)DDP00159/WP2 Supply, manufacture and installation - Pipework</t>
  </si>
  <si>
    <t>*****DO NOT INCLUDE IN PROCUREMENT PIPELINE REPORT.  ONGOING ISSUES - THIS HAS BEEN AWARDED AND PO RAISED DECEMBER 2022*****</t>
  </si>
  <si>
    <t>C8311</t>
  </si>
  <si>
    <t>LTP(TBC)DDP00xxx/WP5.3 Setting to Work the Pulse Jet Mixers</t>
  </si>
  <si>
    <t>C8310</t>
  </si>
  <si>
    <t>Environmental Monitoring and Sampling Assessments</t>
  </si>
  <si>
    <t>**Placeholder Procurement in scope development</t>
  </si>
  <si>
    <t>C8309</t>
  </si>
  <si>
    <t>Management of Contractors</t>
  </si>
  <si>
    <t>Martin John</t>
  </si>
  <si>
    <t>martin.s.john@sellafieldsites.com</t>
  </si>
  <si>
    <t>C8308</t>
  </si>
  <si>
    <t>Radiometrics NMA Maintenance Future Scope Post March 2023</t>
  </si>
  <si>
    <t>Radiometrics NMA Maintenance Future Scope Post March 2023 the full scope of the Procurement is still to be finalised (FY2021/22) - Estimated Value has been based upon current 12 Year Agreement - expectation is duration will be maximum 6 (50% current Appro</t>
  </si>
  <si>
    <t>C8307</t>
  </si>
  <si>
    <t>Radiometrics MTE Maintenance Future Scope Post March 2023</t>
  </si>
  <si>
    <t>Radiometrics MTE Maintenance Future Scope Post March 2023 the full scope of the Procurement is still to be finalised (FY2021/22) - Estimated Value has been based upon current 12 Year Agreement - expectation is duration will be maximum 6 (50% current Appro</t>
  </si>
  <si>
    <t>C8302</t>
  </si>
  <si>
    <t>Key Management October 2022 to September 2023</t>
  </si>
  <si>
    <t>C8333</t>
  </si>
  <si>
    <t>LTP (TBC)/DDP0149/FGNSP/BUFT Config D Model Update</t>
  </si>
  <si>
    <t>C8380</t>
  </si>
  <si>
    <t>SAAB Control Equipment for Maintenance Workshop</t>
  </si>
  <si>
    <t>C8288</t>
  </si>
  <si>
    <t>Camera Inspection Ports Refurbishment</t>
  </si>
  <si>
    <t>Atamis System Administrator</t>
  </si>
  <si>
    <t>notifications@atamis.co.uk</t>
  </si>
  <si>
    <t>C8285</t>
  </si>
  <si>
    <t>MSSS Auxiliary Clamp - Operational Spares</t>
  </si>
  <si>
    <t>Sanction SL/IRP/12/078. Original programme was to direct award to ANESL</t>
  </si>
  <si>
    <t>C8284</t>
  </si>
  <si>
    <t>MSSS Plugs and Penetrations - Operational Spares</t>
  </si>
  <si>
    <t>C8283</t>
  </si>
  <si>
    <t>MSSS Maintenance Camera - Operational Spares</t>
  </si>
  <si>
    <t>Sanction SL/IRP/12/078. Original programme was to direct award to ANE</t>
  </si>
  <si>
    <t>C8419</t>
  </si>
  <si>
    <t>Enterprise Catapan Repurposing (NDA/SL)</t>
  </si>
  <si>
    <t>C8282</t>
  </si>
  <si>
    <t>MSSS Hydraulic Shear - Operational Spares</t>
  </si>
  <si>
    <t>C8281</t>
  </si>
  <si>
    <t>MSSS Wash Water Valves - Operational Spares</t>
  </si>
  <si>
    <t>C8412</t>
  </si>
  <si>
    <t>B396 WEP Vent Chillers</t>
  </si>
  <si>
    <t>C8532</t>
  </si>
  <si>
    <t>LTP /DDP0153/FGMSP/Radiation Protection &amp; Waste Management Support (2022/23)</t>
  </si>
  <si>
    <t>LTP (TBC)/DDP0153/FGMSP/Radiation Protection and Waste Management Support (2022/23)</t>
  </si>
  <si>
    <t>C8510</t>
  </si>
  <si>
    <t>Supply of Ground Granulated Blast Furnace Slag (GGBS)</t>
  </si>
  <si>
    <t>C8278</t>
  </si>
  <si>
    <t>DDP 0061 - Degradation of Roof 9 (Refurbishment)</t>
  </si>
  <si>
    <t>RFQ was issued &amp; returned but has been on hold due to other priority works - will need to be re-issued.</t>
  </si>
  <si>
    <t>C8321</t>
  </si>
  <si>
    <t>SEMS / iBPMS Tooling Procurement - SaaS Contract (4-Year Term)</t>
  </si>
  <si>
    <t>C8277</t>
  </si>
  <si>
    <t>DDP 0096 - SEP 3 Cabling</t>
  </si>
  <si>
    <t>DDP 0096 - SEP 3Cabling</t>
  </si>
  <si>
    <t>Currently on Revison D on RFQ return. Fianalising minor tweeks that should be resloved before  placing the contract</t>
  </si>
  <si>
    <t>C8276</t>
  </si>
  <si>
    <t>SEP 3 Gas Analyser Panel</t>
  </si>
  <si>
    <t>C8275</t>
  </si>
  <si>
    <t>Serapid Chains</t>
  </si>
  <si>
    <t>C8274</t>
  </si>
  <si>
    <t>MSSS - Liquor Level Management: Cooler Mods</t>
  </si>
  <si>
    <t>Under review by Liquors design team.</t>
  </si>
  <si>
    <t>C8272</t>
  </si>
  <si>
    <t>Compartment 11 Liquor Level Management</t>
  </si>
  <si>
    <t>C8273</t>
  </si>
  <si>
    <t>EO Packs Tranche 2 - LLM Completion Works</t>
  </si>
  <si>
    <t>Liquors Tranche 2 EO Packs are part of the historic Nuvia LLM completion works and  are to be undertaken under the current Liquors Tranche 1 contract (CTM ref 3219) as a compensation event.</t>
  </si>
  <si>
    <t>C8286</t>
  </si>
  <si>
    <t>MSSS Posting Port Tool and Clamshell Grab - Operational Spares</t>
  </si>
  <si>
    <t>C8265</t>
  </si>
  <si>
    <t>SRP Can Packages</t>
  </si>
  <si>
    <t>No directly aligned fragnet for this procurement. Most closely aligned to the fragnet laid out in the programme acquisition strategy has been utillised</t>
  </si>
  <si>
    <t>C8287</t>
  </si>
  <si>
    <t>MSSS Umbilical Connections - Operational Spares</t>
  </si>
  <si>
    <t>This entry relates to the SL only call-off under a NDA CP Framework</t>
  </si>
  <si>
    <t>C8320</t>
  </si>
  <si>
    <t>Revizto</t>
  </si>
  <si>
    <t>C8262</t>
  </si>
  <si>
    <t>Talent Assessment Approach</t>
  </si>
  <si>
    <t>Sellafield Ltd are looking to award a contract to produce an innovative approach to skills gaps within our organisation. The services will include working with shop floor to team leader roles and the transition higher up in the organisation into PCH roles</t>
  </si>
  <si>
    <t>Provision of talent assessments.</t>
  </si>
  <si>
    <t>C8261</t>
  </si>
  <si>
    <t>Provision of Contractor Compliance Auditing</t>
  </si>
  <si>
    <t>C8260</t>
  </si>
  <si>
    <t>Radiometrics Ultra 3 Year July 2022</t>
  </si>
  <si>
    <t>Radiometrics Ultra 3 Year Service/Maintenance and Spares/Consumables</t>
  </si>
  <si>
    <t>NA</t>
  </si>
  <si>
    <t>C8259</t>
  </si>
  <si>
    <t>Radiometrics (Mirion) 3 Year Direct Award July 2022</t>
  </si>
  <si>
    <t>Radiometrics (Mirion) 3 Year Service/Maintenance &amp; Spares/Consumables Contract</t>
  </si>
  <si>
    <t>C8513</t>
  </si>
  <si>
    <t>Supply and Delivery of Glovebox Gauntlets</t>
  </si>
  <si>
    <t>C8468</t>
  </si>
  <si>
    <t>FMRP Project</t>
  </si>
  <si>
    <t>Richard Taylor</t>
  </si>
  <si>
    <t>richard.y.taylor@sellafieldsites.com</t>
  </si>
  <si>
    <t>C8289</t>
  </si>
  <si>
    <t>35/09402 /DDP00537/HALES Asset Care/Pump Loading Platform</t>
  </si>
  <si>
    <t>Colin Doull</t>
  </si>
  <si>
    <t>colin.doull@sellafieldsites.com</t>
  </si>
  <si>
    <t>C8422</t>
  </si>
  <si>
    <t>Ground Based Transport System</t>
  </si>
  <si>
    <t>C8248</t>
  </si>
  <si>
    <t>ESRI ARC GIS Enterprise Licence Agreement - re-procurement</t>
  </si>
  <si>
    <t>ESRI ARC GIS Enterprise Licence Agreement</t>
  </si>
  <si>
    <t>C8245</t>
  </si>
  <si>
    <t>EDT 2024 - Electrical Distribution Tender FY2024 - 2028</t>
  </si>
  <si>
    <t>The Electrical Distribution scope is predominantly electrical installation, which is core scope for the IAC framework and so the scope will be transitioned to the IAC framework.</t>
  </si>
  <si>
    <t>C8488</t>
  </si>
  <si>
    <t>C8487</t>
  </si>
  <si>
    <t>Online Standards Provision (2026 - 2030)</t>
  </si>
  <si>
    <t>The scope is to provide comprehensive and up-to-date online engineering, technical information and a legislative change notification service.</t>
  </si>
  <si>
    <t>Existing contract is via direct award as genuine sole supplier, intent would be to compete this requirement if the future market enables competition</t>
  </si>
  <si>
    <t>C8486</t>
  </si>
  <si>
    <t>Provision of media in support of development and behavioural change programmes.</t>
  </si>
  <si>
    <t>C8484</t>
  </si>
  <si>
    <t>Professional Photographic Services</t>
  </si>
  <si>
    <t>C8485</t>
  </si>
  <si>
    <t>Event Management Services (27/29)</t>
  </si>
  <si>
    <t>Event Management Services ** Placeholder</t>
  </si>
  <si>
    <t>C8483</t>
  </si>
  <si>
    <t>OAS - Technical &amp; Project Support</t>
  </si>
  <si>
    <t>C8482</t>
  </si>
  <si>
    <t>OAS - Professional Services</t>
  </si>
  <si>
    <t>C8481</t>
  </si>
  <si>
    <t>OAS - Programme Support</t>
  </si>
  <si>
    <t>C8480</t>
  </si>
  <si>
    <t>OAS - Enterprise Asset Management Support (EAM)</t>
  </si>
  <si>
    <t>C8479</t>
  </si>
  <si>
    <t>OAS - Digital Support Partners</t>
  </si>
  <si>
    <t>C8477</t>
  </si>
  <si>
    <t>OAS - Facilities Management (Soft FM Services)</t>
  </si>
  <si>
    <t>Jane Newberry</t>
  </si>
  <si>
    <t>jane.newberry@sellafieldsites.com</t>
  </si>
  <si>
    <t>C8476</t>
  </si>
  <si>
    <t>OAS - Site Master Planning</t>
  </si>
  <si>
    <t>C8475</t>
  </si>
  <si>
    <t>IP2 Overpack Iso Frieght Container</t>
  </si>
  <si>
    <t>Rob McGarel</t>
  </si>
  <si>
    <t>rob.mcgarel2@sellafieldsites.com</t>
  </si>
  <si>
    <t>C8553</t>
  </si>
  <si>
    <t>SMPro Core Management 2022 – 2023</t>
  </si>
  <si>
    <t>Kevin Robertson</t>
  </si>
  <si>
    <t>kevin.f.robertson@sellafieldsites.com</t>
  </si>
  <si>
    <t>C8471</t>
  </si>
  <si>
    <t>Manufacture &amp; Installation of Integrated Robotic System for Glovebox operations</t>
  </si>
  <si>
    <t>C8470</t>
  </si>
  <si>
    <t>Procurement of Tractor Unit</t>
  </si>
  <si>
    <t>C8460</t>
  </si>
  <si>
    <t>Product Zone Power Supply Project (sub 78 + connections)</t>
  </si>
  <si>
    <t>Entered as an archived pre-plan future procurement on CTM as initially instructed, deleted from Atamis at the request of the business</t>
  </si>
  <si>
    <t>C8459</t>
  </si>
  <si>
    <t>*** No longer required *** Laundry Refurbishment and replacement</t>
  </si>
  <si>
    <t>Laundry Refurbishment and replacement</t>
  </si>
  <si>
    <t>Paul King</t>
  </si>
  <si>
    <t>paul.m.king@sellafieldsites.com</t>
  </si>
  <si>
    <t>C8458</t>
  </si>
  <si>
    <t>*** No longer required ***  On-site accommodation</t>
  </si>
  <si>
    <t>On-site accommodation</t>
  </si>
  <si>
    <t>C8448</t>
  </si>
  <si>
    <t>Agency Supplied Workers</t>
  </si>
  <si>
    <t>C8447</t>
  </si>
  <si>
    <t>Corporation Tax Support</t>
  </si>
  <si>
    <t>C8446</t>
  </si>
  <si>
    <t>Supply Chain Mapping and Monitoring Software</t>
  </si>
  <si>
    <t>C8444</t>
  </si>
  <si>
    <t>Fire and Rescue Services Training Recording</t>
  </si>
  <si>
    <t>C8442</t>
  </si>
  <si>
    <t>Employer Branding and Recruitment Media Buying</t>
  </si>
  <si>
    <t>C8439</t>
  </si>
  <si>
    <t>Lexis Nexis - Online Legal Library Subscription</t>
  </si>
  <si>
    <t>C8436</t>
  </si>
  <si>
    <t>Board Management Software</t>
  </si>
  <si>
    <t>To be awarded under Offer ID:  409648829942336 in G-cloud 13</t>
  </si>
  <si>
    <t>C8549</t>
  </si>
  <si>
    <t>Windows As A Service (WaaS) - 1809 to 1909 Feature Release upgrade project</t>
  </si>
  <si>
    <t>C8434</t>
  </si>
  <si>
    <t>Stillages, Stools and Boxes</t>
  </si>
  <si>
    <t>***** DO NOT PUBLISH *****</t>
  </si>
  <si>
    <t>C8558</t>
  </si>
  <si>
    <t>HISSC DAR - Supporting Scope</t>
  </si>
  <si>
    <t>C8520</t>
  </si>
  <si>
    <t>HFC Boxes ( HIGH FORCE COMPACTION)</t>
  </si>
  <si>
    <t>Lucy Johnstone</t>
  </si>
  <si>
    <t>lucy.johnstone@sellafieldsites.com</t>
  </si>
  <si>
    <t>C8432</t>
  </si>
  <si>
    <t>Specialist Search &amp; Recruitment for Corporate Head of Safety, Security &amp; Quality</t>
  </si>
  <si>
    <t>Specialist Search and Recruitment for Corporate Head of Safety, Security and Quality (Head of SSQ)</t>
  </si>
  <si>
    <t>C8431</t>
  </si>
  <si>
    <t>SIXEP/FHP Roof Refurbishment Project</t>
  </si>
  <si>
    <t>FHP SIXEP Roof Refurbishment_x000D_
NOT AWARDED</t>
  </si>
  <si>
    <t xml:space="preserve">Relates to previous CTM procurement, Rft 15444 - SIXEP/FHP Roof Refurbishment Project. Decision was made not to award the contract and re-tender in 2 phases. The original Contract Notice and tender activity is in CTM and a corrigendum will be made to the </t>
  </si>
  <si>
    <t>C8430</t>
  </si>
  <si>
    <t>SIXEP and FHP Roof Refurbishment Project</t>
  </si>
  <si>
    <t>FHP SIXEP Roof Refurbishment</t>
  </si>
  <si>
    <t>Richard Fryer (LEFT SL)</t>
  </si>
  <si>
    <t>richard.fryer@sellafieldsites.com</t>
  </si>
  <si>
    <t>C8428</t>
  </si>
  <si>
    <t>Recruitment of a Head of Digital</t>
  </si>
  <si>
    <t>C8427</t>
  </si>
  <si>
    <t>Rack Consolidation in Hinton House Data Centre</t>
  </si>
  <si>
    <t>C8426</t>
  </si>
  <si>
    <t>Product Zone Power Supply PZSP Design Phase</t>
  </si>
  <si>
    <t>C8573</t>
  </si>
  <si>
    <t>Provision of Radioactive Laundry Services</t>
  </si>
  <si>
    <t>C8424</t>
  </si>
  <si>
    <t>Modern Service Management</t>
  </si>
  <si>
    <t>C8421</t>
  </si>
  <si>
    <t>GBS and SEMS Pega Testing Resources</t>
  </si>
  <si>
    <t>C8413</t>
  </si>
  <si>
    <t>B560 5ft Railbay Crane Panel Upgrade</t>
  </si>
  <si>
    <t>C8405</t>
  </si>
  <si>
    <t>Sprint Planning and Delivery</t>
  </si>
  <si>
    <t>Phil Whitwell</t>
  </si>
  <si>
    <t>phil.whitwell@sellafieldsites.com</t>
  </si>
  <si>
    <t>C8403</t>
  </si>
  <si>
    <t>Provision of RSM services for Managing Losses</t>
  </si>
  <si>
    <t>C8545</t>
  </si>
  <si>
    <t>Capability Assessment &amp; Pathway Development</t>
  </si>
  <si>
    <t>C8408</t>
  </si>
  <si>
    <t>Wrap ID</t>
  </si>
  <si>
    <t>C8401</t>
  </si>
  <si>
    <t>Network Exploitation - Multimode Removal Phase 2</t>
  </si>
  <si>
    <t>Network Exploitation - Multimode Removal Phase 3</t>
  </si>
  <si>
    <t>C8397</t>
  </si>
  <si>
    <t>Cisco Data Collector</t>
  </si>
  <si>
    <t>C8396</t>
  </si>
  <si>
    <t>OAS - Replacement Decommissioning Delivery Partnership (DDP) – Retrievals</t>
  </si>
  <si>
    <t>C8395</t>
  </si>
  <si>
    <t>MDA Diesel Generators</t>
  </si>
  <si>
    <t>C8394</t>
  </si>
  <si>
    <t>LTP(TBC)/DDP00XXX/FGMSP/Manipulator Arm (Procurement and Site Works)</t>
  </si>
  <si>
    <t>Requirement cancelled by project.  Cannot archive until May 2022</t>
  </si>
  <si>
    <t>***INTERNAL COMMENT This is the replacement service for PP6026 SSA0158 Corporate Communications Support which expires 31/12/22. Optional year has been enacted to 31/12/2023.  This is a collaborative procurement and the current value is reflective of that*</t>
  </si>
  <si>
    <t>C8391</t>
  </si>
  <si>
    <t>Radiometric's Service Characteristic Scope Post March 2023 w Radiometrics tender</t>
  </si>
  <si>
    <t>Radiometric's Service Characteristic Scope Post March 2023 with Radiometrics tender</t>
  </si>
  <si>
    <t>C8389</t>
  </si>
  <si>
    <t>Provision of Battery Maintenance and Supply</t>
  </si>
  <si>
    <t>C8388</t>
  </si>
  <si>
    <t>MSSS Wash Lance - Operational Spares</t>
  </si>
  <si>
    <t>C8387</t>
  </si>
  <si>
    <t>Technology Partner - Overarching Acquisition Strategy</t>
  </si>
  <si>
    <t>Placeholder Procurement in scope development</t>
  </si>
  <si>
    <t>C8385</t>
  </si>
  <si>
    <t>LTP (TBC)DDP Task 0155/Decanner Stream Task FY 22/23</t>
  </si>
  <si>
    <t>C8404</t>
  </si>
  <si>
    <t>Review of the gull control measures employed at Sellafield</t>
  </si>
  <si>
    <t>C8382</t>
  </si>
  <si>
    <t>LTP(TBC)/DDP0152/FGMSP/Engineering support 2022/23</t>
  </si>
  <si>
    <t>C8381</t>
  </si>
  <si>
    <t>LTP /DDP0150/PFSP/Procurement &amp; installation of second micro digger in PFSP</t>
  </si>
  <si>
    <t>LTP (TBC)/DDP0150/PFSP/Procurement and installation of a second micro digger in PFSP</t>
  </si>
  <si>
    <t>C8379</t>
  </si>
  <si>
    <t>Robotics and Artificial Intelligence Solutions Dynamic Purchasing System</t>
  </si>
  <si>
    <t>C8435</t>
  </si>
  <si>
    <t>Contextual Dashboard - Horizon Scanning</t>
  </si>
  <si>
    <t>C8378</t>
  </si>
  <si>
    <t>OAS - Design Support Partners</t>
  </si>
  <si>
    <t>C8493</t>
  </si>
  <si>
    <t>Videography Services</t>
  </si>
  <si>
    <t>C8376</t>
  </si>
  <si>
    <t>Analytical Services - High Active, Medium Active and Special Nuclear Materials</t>
  </si>
  <si>
    <t>C8375</t>
  </si>
  <si>
    <t>Sealines Refurbishment</t>
  </si>
  <si>
    <t>C8374</t>
  </si>
  <si>
    <t>Manipulator refurbishment for area 200 &amp; 300 WEP</t>
  </si>
  <si>
    <t>Manipulator refurbishment for area 200 &amp; 300, WEP</t>
  </si>
  <si>
    <t>This will now be tendered via teh IAC framework</t>
  </si>
  <si>
    <t>C8371</t>
  </si>
  <si>
    <t>COVID19 PCR Testing Service</t>
  </si>
  <si>
    <t>Andrew Barnes</t>
  </si>
  <si>
    <t>andrew.y.barnes@sellafieldsites.com</t>
  </si>
  <si>
    <t>C8451</t>
  </si>
  <si>
    <t>ServiceNow SaaS ITSM Licensing and support services</t>
  </si>
  <si>
    <t>*** there is a duplicate Pre-Plan for ITSM re-procurement in Atamis; C11333, which is being retained on system """</t>
  </si>
  <si>
    <t>Replacement for G-Cloud 12 contract for ServiceNow SaaS</t>
  </si>
  <si>
    <t>C8368</t>
  </si>
  <si>
    <t>Gap Analysis</t>
  </si>
  <si>
    <t>Now awarded</t>
  </si>
  <si>
    <t>C8367</t>
  </si>
  <si>
    <t>Site Roofing Framework</t>
  </si>
  <si>
    <t>Cancelled as agreed with Steph Atkinson.  Incorrectly migrated from CTM as a planned procurement as originally a placeholder.</t>
  </si>
  <si>
    <t>C8366</t>
  </si>
  <si>
    <t>Integrated Asset Care</t>
  </si>
  <si>
    <t>Acquisition Strategy includes decision on procurement route to market.</t>
  </si>
  <si>
    <t>C8365</t>
  </si>
  <si>
    <t>Facilities Maintenance Services for the Cumbria Consortium</t>
  </si>
  <si>
    <t>Provision of Facilities Management (FM) Services incorporating both hard &amp; soft services and encompasses multi-disciplinary activities within the built environment. Collaborative Procurement including; SL, NDA, INS &amp; DRS. The overall contract value range</t>
  </si>
  <si>
    <t>To be procured via CCS Framework Agree RM3830 Lot 1c</t>
  </si>
  <si>
    <t>C8364</t>
  </si>
  <si>
    <t>B289 VIR Cabling of Distribution Boards</t>
  </si>
  <si>
    <t>C8363</t>
  </si>
  <si>
    <t>B212 Upper Roof</t>
  </si>
  <si>
    <t>C8361</t>
  </si>
  <si>
    <t>SIXEP 110v UPS Replacement</t>
  </si>
  <si>
    <t>C8360</t>
  </si>
  <si>
    <t>Recruitment of a Site Management Exec</t>
  </si>
  <si>
    <t>C8359</t>
  </si>
  <si>
    <t>High Integrity Stainless Steel Containers</t>
  </si>
  <si>
    <t>The FBC approval date may change and therefore forecast contract award date will change accordingly</t>
  </si>
  <si>
    <t>C8358</t>
  </si>
  <si>
    <t>Thorp DCS phase 3</t>
  </si>
  <si>
    <t>Historic archived pre-plan procurement from CTM no longer required</t>
  </si>
  <si>
    <t>C8357</t>
  </si>
  <si>
    <t>C8392</t>
  </si>
  <si>
    <t>GBS Phase 2 Delivery Partner Sourcing</t>
  </si>
  <si>
    <t>C8356</t>
  </si>
  <si>
    <t>B215 EVAP D PCS and RPS obsolescence</t>
  </si>
  <si>
    <t>C8355</t>
  </si>
  <si>
    <t>Tranche B 3m3 Box Procurement</t>
  </si>
  <si>
    <t>Tina Ashford</t>
  </si>
  <si>
    <t>tina.ashford@sellafieldsites.com</t>
  </si>
  <si>
    <t>C8390</t>
  </si>
  <si>
    <t>Provision of Specialist Services to support PICTS - ICT Transformation</t>
  </si>
  <si>
    <t>C14058</t>
  </si>
  <si>
    <t>Maintenance of Acoustic Monitoring Systems</t>
  </si>
  <si>
    <t>C14056</t>
  </si>
  <si>
    <t>CE Marking of MSSS West End Crane</t>
  </si>
  <si>
    <t>Provision of CE Marking for MSSS West End Crane</t>
  </si>
  <si>
    <t>C14034</t>
  </si>
  <si>
    <t>Uninterruptable Power Supply (UPS) Maintenance and Associated Services</t>
  </si>
  <si>
    <t>C13966</t>
  </si>
  <si>
    <t>B14 Cladding Refurbishment Project</t>
  </si>
  <si>
    <t>B14 Cladding Refurbishment Project - Building Envelopes</t>
  </si>
  <si>
    <t>Current proposed route subject to approval is SCAPE</t>
  </si>
  <si>
    <t>C13956</t>
  </si>
  <si>
    <t>Archibus Support and Licensing Contract - April 26 onwards</t>
  </si>
  <si>
    <t>Archibus Support and Licensing Contract  - 2026 onwards</t>
  </si>
  <si>
    <t>C13955</t>
  </si>
  <si>
    <t>Archibus S/W support and Maintenance 3-Year Term (26 - 29)</t>
  </si>
  <si>
    <t>Archibus S/W support and Maintenance 3-Year Term (26- 29)</t>
  </si>
  <si>
    <t>SL App ID: 8853</t>
  </si>
  <si>
    <t>C13941</t>
  </si>
  <si>
    <t>Contamination Monitors</t>
  </si>
  <si>
    <t>Contamination Monitors - BEP Project</t>
  </si>
  <si>
    <t>Tracey Northey</t>
  </si>
  <si>
    <t>tracey.b.northey@sellafieldsites.com</t>
  </si>
  <si>
    <t>C13937</t>
  </si>
  <si>
    <t>Bytes - Adobe ETLA 23/24</t>
  </si>
  <si>
    <t>Adobe ETLA 23/24 and QSERV_040A</t>
  </si>
  <si>
    <t>ITSA Ref: SEL-334 &amp; XFID0168</t>
  </si>
  <si>
    <t>C13901</t>
  </si>
  <si>
    <t>C13895</t>
  </si>
  <si>
    <t>Integrated Remote Inspection Development</t>
  </si>
  <si>
    <t>C13861</t>
  </si>
  <si>
    <t>External Audit Services 2023</t>
  </si>
  <si>
    <t>C13846</t>
  </si>
  <si>
    <t>Supply and installation of pallet racking</t>
  </si>
  <si>
    <t>C13795</t>
  </si>
  <si>
    <t>WEP Manipulator (Upgrade for Area 200 and 300)</t>
  </si>
  <si>
    <t>Procurement being ran outside of Atamis via teh IAC Framework Agreement</t>
  </si>
  <si>
    <t>C13794</t>
  </si>
  <si>
    <t>SIXEP/FHP Main Roof Refurbishment Project</t>
  </si>
  <si>
    <t>FHP SIXEP Main Roof Refurbishment</t>
  </si>
  <si>
    <t>Over the past decade, Sellafield Ltd (SL) have identified the potential for significant strategic and economic benefits associated with the thermal treatment of mixed beta/gamma solid wastes in comparison to the current baseline. The key perceived benefit</t>
  </si>
  <si>
    <t>C13700</t>
  </si>
  <si>
    <t>Duplicate record (12185)Aveva Solutions - SW Maintenance &amp; Support Renewal</t>
  </si>
  <si>
    <t>Aveva Solutions - SW Maintenance &amp; Support Renewal - For engineering software.</t>
  </si>
  <si>
    <t>C13680</t>
  </si>
  <si>
    <t>NMA 2023/24 Purchase Order</t>
  </si>
  <si>
    <t>NMA</t>
  </si>
  <si>
    <t>C8572</t>
  </si>
  <si>
    <t>200L Drums/Liners- Direct Award Request</t>
  </si>
  <si>
    <t>Paula Martin</t>
  </si>
  <si>
    <t>paula.j.martin@sellafieldsites.com</t>
  </si>
  <si>
    <t>No specific end date, ongoing until order is finished</t>
  </si>
  <si>
    <t>C8568</t>
  </si>
  <si>
    <t>Provision of building acoustic monitoring system maintenance.</t>
  </si>
  <si>
    <t>C8569</t>
  </si>
  <si>
    <t>Overpacks- Direct Award</t>
  </si>
  <si>
    <t>C8567</t>
  </si>
  <si>
    <t>Provision of Radioactive Waste Management Disposability Services</t>
  </si>
  <si>
    <t>C8566</t>
  </si>
  <si>
    <t>Online Standards - Award Notice 2022-2026</t>
  </si>
  <si>
    <t>The requirement is to provide a comprehensive and up-to-date online engineering, technical information and legislative change notification service for the NDA estate.  The service shall provide access to the following as a minimum:• British Standards • BS</t>
  </si>
  <si>
    <t>***INTERNAL COMMENT Concluded that only one suplier is a available following a PIN notice, VEAT to be issued.  This is currently being discussed with PSG.***</t>
  </si>
  <si>
    <t>C8565</t>
  </si>
  <si>
    <t>Provision of ATRACS Maintenance</t>
  </si>
  <si>
    <t>Lesley Iley</t>
  </si>
  <si>
    <t>lesley.iley@sellafieldsites.com</t>
  </si>
  <si>
    <t>C8564</t>
  </si>
  <si>
    <t>Provision of ADACS (Alarmed Distributed Access Control System)</t>
  </si>
  <si>
    <t>Provision of ADACS (Alarmed Distributed Access Control System) scheduled and reactive maintenance and telephone support.</t>
  </si>
  <si>
    <t>C8563</t>
  </si>
  <si>
    <t>Sonar Scans and Equipment A/D Bay</t>
  </si>
  <si>
    <t>Jacqui Henderson</t>
  </si>
  <si>
    <t>jacqui.x.henderson@sellafieldsites.com</t>
  </si>
  <si>
    <t>C8562</t>
  </si>
  <si>
    <t>C8561</t>
  </si>
  <si>
    <t>ISO 44001 Support</t>
  </si>
  <si>
    <t>C8560</t>
  </si>
  <si>
    <t>Provision of Property Services</t>
  </si>
  <si>
    <t>C8559</t>
  </si>
  <si>
    <t>Inductors- Refurbishment of existing stock</t>
  </si>
  <si>
    <t>C8557</t>
  </si>
  <si>
    <t>Darktrace Licences</t>
  </si>
  <si>
    <t>C8556</t>
  </si>
  <si>
    <t>WP 5.3: Trial Rig  - Prep for Shep</t>
  </si>
  <si>
    <t>Lena Askew</t>
  </si>
  <si>
    <t>lena.askew@sellafieldsites.com</t>
  </si>
  <si>
    <t>C8555</t>
  </si>
  <si>
    <t>SNM Package Testing</t>
  </si>
  <si>
    <t>C8548</t>
  </si>
  <si>
    <t>C8547</t>
  </si>
  <si>
    <t>Insight and Opportunity Generation Engagement</t>
  </si>
  <si>
    <t>C8546</t>
  </si>
  <si>
    <t>Diversity &amp; Inclusion</t>
  </si>
  <si>
    <t>C8544</t>
  </si>
  <si>
    <t>Assistive Technology</t>
  </si>
  <si>
    <t>C8542</t>
  </si>
  <si>
    <t>OAS - Security Systems Partners</t>
  </si>
  <si>
    <t>C8541</t>
  </si>
  <si>
    <t>LTP (TBC)/DDP0147/FGMSP/ISF Filter Change Options</t>
  </si>
  <si>
    <t>C8540</t>
  </si>
  <si>
    <t>LTP (TBC)/DDP Task 0145/FGMSP/C Bay Bin Capability</t>
  </si>
  <si>
    <t>Provision of infrastructure services, including Programme Management, Design, Build, and CommissionDuration: 15 years</t>
  </si>
  <si>
    <t>C8536</t>
  </si>
  <si>
    <t>E-Invoicing Solution</t>
  </si>
  <si>
    <t>C8533</t>
  </si>
  <si>
    <t>LTP (TBC)DDP Task 0154/FGMSP_PFSP ROV Capability 2022/23</t>
  </si>
  <si>
    <t>C8531</t>
  </si>
  <si>
    <t>It is the intention of Sellafield Ltd to award a contract for Videography Services.  The Customer requires the Supplier to deliver services across all areas of videography.</t>
  </si>
  <si>
    <t>Max End Date 31.03.25</t>
  </si>
  <si>
    <t>C8530</t>
  </si>
  <si>
    <t>Provision of Variable Speed Drive (VSD) maintenance</t>
  </si>
  <si>
    <t>Provision of Variable Speed Drive (VSD) maintenance, including scheduled preventative maintenance, emergency breakdown response and telephone support.</t>
  </si>
  <si>
    <t>C8529</t>
  </si>
  <si>
    <t>Provision of mental health training and support services</t>
  </si>
  <si>
    <t>C8528</t>
  </si>
  <si>
    <t>Calciner spares</t>
  </si>
  <si>
    <t>C8527</t>
  </si>
  <si>
    <t>Provision of Mild Steel Drums</t>
  </si>
  <si>
    <t>This procurement has already commenced and the tender period has now closed.</t>
  </si>
  <si>
    <t>C8525</t>
  </si>
  <si>
    <t>Competion to be run by the NDA - already in flight</t>
  </si>
  <si>
    <t>C8524</t>
  </si>
  <si>
    <t>SL will continue to utilise the CCS framework to supply the vehicles. There isnt a contract ID as this has multiple PO's for individual vehicles.</t>
  </si>
  <si>
    <t>C8521</t>
  </si>
  <si>
    <t>C8518</t>
  </si>
  <si>
    <t>Supply of Ordinary Portland Cement</t>
  </si>
  <si>
    <t>C8517</t>
  </si>
  <si>
    <t>Provision of UPS maintenance including scheduled and unscheduled maintenance.</t>
  </si>
  <si>
    <t>C8516</t>
  </si>
  <si>
    <t>Alcohol &amp; Substance Abuse Testing Services (2025)</t>
  </si>
  <si>
    <t>Alcohol &amp; Substance Abuse Testing Services</t>
  </si>
  <si>
    <t>***Placeholder Procurement***</t>
  </si>
  <si>
    <t>C8514</t>
  </si>
  <si>
    <t>Change of desired contract start date was granted approval at the Change - Control Board held on 08/02/2023 - approval email 08/02/20/23  12:54 refers_x000D_
_x000D_
Following an open procurement procedure, we only obtained one tender submission. it was highlighted i</t>
  </si>
  <si>
    <t>C8501</t>
  </si>
  <si>
    <t>Provision of bus services between Sellafield site and satellite locations</t>
  </si>
  <si>
    <t>Provision of bus services between Sellafield site and satellite locations within 20 miles of site and provision of shuttle bus services to various locations on Sellafield site.</t>
  </si>
  <si>
    <t>C8497</t>
  </si>
  <si>
    <t>Enabling Innovation Framework 5</t>
  </si>
  <si>
    <t>***INTERNAL COMMENT This is the replacement service for PP6508 SSA0172 Independent Certification which expires 31/11/24. Value and dates are provisional at the moment.  This is a Collaborative Procurement and value is reflective of that.***</t>
  </si>
  <si>
    <t>C8492</t>
  </si>
  <si>
    <t>Environmental &amp; Conventional Health &amp; Safety Services  (2025 - 2029)</t>
  </si>
  <si>
    <t>Environmental &amp; Conventional Health &amp; Safety Services</t>
  </si>
  <si>
    <t>***Placeholder Procurement (multi supplier)**</t>
  </si>
  <si>
    <t>C11605</t>
  </si>
  <si>
    <t>J-2-C Phase 10 / Project 6: Application Vulnerability Detection and Remediation</t>
  </si>
  <si>
    <t>J-2-C Phase 10 / Project 6: Application Vulnerability Detection and Remediation Services (Ethical Hacking) -   WA03013</t>
  </si>
  <si>
    <t>To be awarded under Offer ID: 111599645120861 in G-cloud 13</t>
  </si>
  <si>
    <t>C11532</t>
  </si>
  <si>
    <t>PICTS Contract #5 - Network Services - Re-Procurement</t>
  </si>
  <si>
    <t>C11517</t>
  </si>
  <si>
    <t>Social Impact 'Elements' Programme</t>
  </si>
  <si>
    <t>LINC tender competed under CTM</t>
  </si>
  <si>
    <t>Opportunity competed via LINC in CTM - LINC Opportunity 96.</t>
  </si>
  <si>
    <t>C11485</t>
  </si>
  <si>
    <t>PICTS Contract #7 - Radios - Re-Procurement</t>
  </si>
  <si>
    <t>PICTS Radios (Contract #7) - Re-Procurement</t>
  </si>
  <si>
    <t>C11431</t>
  </si>
  <si>
    <t>PICTS Contract #9 - On-Site Networks Re-Procurement</t>
  </si>
  <si>
    <t>C11418</t>
  </si>
  <si>
    <t>DDP B14 Cladding</t>
  </si>
  <si>
    <t>Entered as an option for tendering the B14 cladding requirement whilst awaiting IAC conformation, now using IAC and this is deleted from Atamis at the request of the business</t>
  </si>
  <si>
    <t>C11345</t>
  </si>
  <si>
    <t>PICTS Contract #4 - On-Site Application Service Management - Re-Procurement</t>
  </si>
  <si>
    <t>C11324</t>
  </si>
  <si>
    <t>C11319</t>
  </si>
  <si>
    <t>Licencing and support for LQDMS system</t>
  </si>
  <si>
    <t>C11311</t>
  </si>
  <si>
    <t>PICTS Contract #1 -Service Desk and End User Support - Re-Procurement</t>
  </si>
  <si>
    <t>Service Desk and End User Support (PICTS C1 scope) - Re-Procurement</t>
  </si>
  <si>
    <t>C11307</t>
  </si>
  <si>
    <t>Darktrace Renewal - 2025 onwards</t>
  </si>
  <si>
    <t>C11305</t>
  </si>
  <si>
    <t>Cancelled - See C14473 Modelling and Simulation services - Flexsim</t>
  </si>
  <si>
    <t>Professional services to provide modelling and simulation services using the FlexSim software.</t>
  </si>
  <si>
    <t>C11298</t>
  </si>
  <si>
    <t>Accolade / Road Mapping Technology</t>
  </si>
  <si>
    <t>Accolade / Road Mapping Technology - S/W renewal 2025 onwards</t>
  </si>
  <si>
    <t>C11296</t>
  </si>
  <si>
    <t>Sellafield eFireservice system</t>
  </si>
  <si>
    <t>System for recording training for the fire and rescue team</t>
  </si>
  <si>
    <t>C11281</t>
  </si>
  <si>
    <t>Digital Services Replacement (Forepoint)</t>
  </si>
  <si>
    <t>Digital Services, annual hosing and SLA for the following digital assets: Sellafield Careers, Moodle Platform, Sellafield Awards, Misc. file hosting</t>
  </si>
  <si>
    <t>C11219</t>
  </si>
  <si>
    <t>Engineering Development Solutions - Soft Skills Support</t>
  </si>
  <si>
    <t>Provision of Engineering Development Solutions – Soft Skills Support (opportunity competed via CTM with ref 15785 - LINC Opportunity 97). Previously known as Provision of Entrepreneurship Training</t>
  </si>
  <si>
    <t>C11211</t>
  </si>
  <si>
    <t>Purchase of Terberg Tug - DAR</t>
  </si>
  <si>
    <t>Purchase of Terberg Tug</t>
  </si>
  <si>
    <t>C11019</t>
  </si>
  <si>
    <t>Contractor Compliance Auditing 2024-2028</t>
  </si>
  <si>
    <t>Contractor Compliance Auditing</t>
  </si>
  <si>
    <t>Classification D</t>
  </si>
  <si>
    <t>C10956</t>
  </si>
  <si>
    <t>Property Services</t>
  </si>
  <si>
    <t>C10949</t>
  </si>
  <si>
    <t>Provision of Nuclear Safety Committee Resource via Powry Consultancy</t>
  </si>
  <si>
    <t>C10894</t>
  </si>
  <si>
    <t>Actuarial Pension Valuation</t>
  </si>
  <si>
    <t>C10732</t>
  </si>
  <si>
    <t>DDP0104 Key Management</t>
  </si>
  <si>
    <t>Key Management</t>
  </si>
  <si>
    <t>C10528</t>
  </si>
  <si>
    <t>Epi-Use DSM Upgrade and Implementation</t>
  </si>
  <si>
    <t>C10417</t>
  </si>
  <si>
    <t>SEMS Programme Coding Support (duplicate of C13055)</t>
  </si>
  <si>
    <t>SEMS Programme Coding Support</t>
  </si>
  <si>
    <t>C10385</t>
  </si>
  <si>
    <t>CHILW (Contact Handle-able Intermediate Level Waste) DCC DD&amp;M</t>
  </si>
  <si>
    <t>CHILW (Contact Handle-able Intermediate Level Waste) DCC Design &amp; Manufacturing</t>
  </si>
  <si>
    <t>C10365</t>
  </si>
  <si>
    <t>Overhaul of SWEF Flatrol</t>
  </si>
  <si>
    <t>C10363</t>
  </si>
  <si>
    <t>Place Holder **Major Accommodation Refurbishment ** Placeholder</t>
  </si>
  <si>
    <t>Major Accommodation Refurbishment</t>
  </si>
  <si>
    <t>C10341</t>
  </si>
  <si>
    <t>Procurement of 2 x Fire Engines</t>
  </si>
  <si>
    <t>C10340</t>
  </si>
  <si>
    <t>Provision of Taxi &amp; Coach Services - Adhoc</t>
  </si>
  <si>
    <t>C10338</t>
  </si>
  <si>
    <t>Bodywork Repairs - DAR</t>
  </si>
  <si>
    <t>C14104</t>
  </si>
  <si>
    <t>Crisis Management</t>
  </si>
  <si>
    <t>Crisis Management support and long term recovery from a nuclear emergency or major incident</t>
  </si>
  <si>
    <t>C14067</t>
  </si>
  <si>
    <t>New Product Introduction (NPI) Process Development</t>
  </si>
  <si>
    <t>MPO - NPI Process Development</t>
  </si>
  <si>
    <t>C14061</t>
  </si>
  <si>
    <t>Provision of VSD Maintenance</t>
  </si>
  <si>
    <t>C14060</t>
  </si>
  <si>
    <t>C12192</t>
  </si>
  <si>
    <t>MagiCAD S/W Licesning &amp; Maintenance</t>
  </si>
  <si>
    <t>MagiCAD S/W Licesning &amp; Maintenance : MagiCAD Supports and Hangers for Revit, MagiCAD Ventilation 2021 for Revit -  Network licence, MagiCAD Ventilation for Revit &amp; MagiCAD for Revit</t>
  </si>
  <si>
    <t>ITSA Ref: SEL-440 &amp; XFID0083</t>
  </si>
  <si>
    <t>C12058</t>
  </si>
  <si>
    <t>Silver Fir Soft inc Attila, Attila DMP, SpaceClaim for Atila &amp; CAD licences</t>
  </si>
  <si>
    <t>Silver Fir Software Inc, was Varian.   S/W Licensing &amp; support- Attila (3 licenses), Attila DMP Upgrade (1)_x000D_
SpaceClaim for Attila (4), SpaceClaim CAD Data Package</t>
  </si>
  <si>
    <t>ITSA Ref: SEL-221 &amp; XFID0186</t>
  </si>
  <si>
    <t>C12055</t>
  </si>
  <si>
    <t>Flexera - Flexnet and Flex Silver licence and maintenance</t>
  </si>
  <si>
    <t>ITSA Ref: XFID0182</t>
  </si>
  <si>
    <t>C12054</t>
  </si>
  <si>
    <t>Ipswich IRIS Operator Rounds &amp; Web Reporting SW licensing</t>
  </si>
  <si>
    <t>IRIS Operator Rounds &amp; Web Reporting SW licensing and maintenance renewal.   SL App ID: 3196</t>
  </si>
  <si>
    <t>ITSA Ref: SEL-115 &amp; XFID0180_x000D_
ATOS-0175-02 &amp; ATOS-0175-01</t>
  </si>
  <si>
    <t>C12093</t>
  </si>
  <si>
    <t>Alteryx Designer Desktop (5) - S/W licence &amp; maintenance</t>
  </si>
  <si>
    <t>XFID0070</t>
  </si>
  <si>
    <t>C12051</t>
  </si>
  <si>
    <t>Maintenance &amp; Support for various S/W applications</t>
  </si>
  <si>
    <t>Maintenance &amp; Support for various S/W applications.  Root Solutions / PTC.  Refer to 'Full description' field</t>
  </si>
  <si>
    <t>ITSA Ref: SEL-177 &amp; XFID0176</t>
  </si>
  <si>
    <t>C12048</t>
  </si>
  <si>
    <t>Capital Capture Licenses for AP Scanning and Data Capture System</t>
  </si>
  <si>
    <t>Software Maintenance &amp; Support: Production and Backup Licenses for AP Scanning and Data Capture System</t>
  </si>
  <si>
    <t>Capital Capture</t>
  </si>
  <si>
    <t>C12045</t>
  </si>
  <si>
    <t>Software maintenance &amp; support - Haywood Information Technology</t>
  </si>
  <si>
    <t>Software maintenance &amp; support - Haywood Information Technology:_x000D_
SEL-086 - Maintenance &amp; Support Plant Logs_x000D_
SEL-081 - Maintenance &amp; Support PF &amp; S Parameters System_x000D_
SEL-231 - Maintenance &amp; Support Eagle System _x000D_
SEL-077 - Maintenance &amp; Support Eagle</t>
  </si>
  <si>
    <t>ITSA Ref: SEL-086, SEL-081, SEL-231, SEL-077 &amp; XFID0160</t>
  </si>
  <si>
    <t>C12043</t>
  </si>
  <si>
    <t>Active Risk ARM maintenance and support</t>
  </si>
  <si>
    <t>Active Risk ARM maintenance and support (now Sword GRC) - SL App ID 3327</t>
  </si>
  <si>
    <t>C12049</t>
  </si>
  <si>
    <t>Bytes -Adobe Creative Suite (Full) - 30, Adobe Captivate - 3 &amp; Adobe Acrobat Pro</t>
  </si>
  <si>
    <t>Adobe Creative Suite (Full) - 30, Adobe Captivate - 3 &amp; Adobe Acrobat Pro</t>
  </si>
  <si>
    <t>C12127</t>
  </si>
  <si>
    <t>GoldSim / GoldSim RT - Licensing Maintenance &amp; Support.  SL App ID: 9366</t>
  </si>
  <si>
    <t>ITSA Ref: SEL-273 &amp; XFID0204</t>
  </si>
  <si>
    <t>C12037</t>
  </si>
  <si>
    <t>Microfocus - PSE support (Sentinel AHPS maintenance)</t>
  </si>
  <si>
    <t>ITSA Ref: XFID0143</t>
  </si>
  <si>
    <t>C12231</t>
  </si>
  <si>
    <t>1003330329 Version - 3 - C9300 DNA Advantage, 48-Port Term Licenses</t>
  </si>
  <si>
    <t>1003330329 Version - 3 - C9300 DNA Advantage, 48-Port Term Licenses (Tech Data)</t>
  </si>
  <si>
    <t>ITSA Ref: XFID0290</t>
  </si>
  <si>
    <t>C12033</t>
  </si>
  <si>
    <t>Oasys - S/W maintenance &amp; support</t>
  </si>
  <si>
    <t>ITSA Ref: SEL-152 &amp; XFID0135</t>
  </si>
  <si>
    <t>C12032</t>
  </si>
  <si>
    <t>PORTSWIGGER - Software, Maintenance &amp; Support. Burp Suite Pro - 3 Year License</t>
  </si>
  <si>
    <t>ITSA Ref: SEL-442 &amp; XFID0134</t>
  </si>
  <si>
    <t>C12031</t>
  </si>
  <si>
    <t>Labware - 25 licenses, - Maintenance &amp; Support &amp; Technical Support &amp; Escrow</t>
  </si>
  <si>
    <t>Labware - 25 licenses, - Maintenance &amp; Support &amp; Technical Support &amp; Escrow Service</t>
  </si>
  <si>
    <t>ITSA Ref: SEL-243 &amp; XFID0132</t>
  </si>
  <si>
    <t>C12030</t>
  </si>
  <si>
    <t>TruControl System (Digital) &amp; DigipostPro (GPRS) Annual S/W Maintenance</t>
  </si>
  <si>
    <t>TruTac - TruControl System (Digital) &amp; DigipostPro (GPRS) Annual S/W Maintenance</t>
  </si>
  <si>
    <t>ITSA Ref: SEL-383 &amp; XFID0130</t>
  </si>
  <si>
    <t>C12029</t>
  </si>
  <si>
    <t>SAP Enterprise Learning Environment &amp; SAP Manager Self-Service User licences</t>
  </si>
  <si>
    <t>ITSA Ref: SEL-354 &amp; XFID0122</t>
  </si>
  <si>
    <t>C12028</t>
  </si>
  <si>
    <t>SAP Maintenance &amp; License Renewal</t>
  </si>
  <si>
    <t>ITSA Ref: SEL-280.4 &amp; XFID0123</t>
  </si>
  <si>
    <t>C12027</t>
  </si>
  <si>
    <t>SAP S/W licencing &amp; maintenance</t>
  </si>
  <si>
    <t>ITSA Ref: SEL-280.3 &amp; XFID0124</t>
  </si>
  <si>
    <t>C12026</t>
  </si>
  <si>
    <t>SAP OPMS S/W licence and support</t>
  </si>
  <si>
    <t>ITSA Ref: SEL-280.1 &amp; XFID0126</t>
  </si>
  <si>
    <t>C12025</t>
  </si>
  <si>
    <t>SAP PPM S/W licensing &amp; support</t>
  </si>
  <si>
    <t>ITSA Ref: SEL-280 &amp; XFID0119</t>
  </si>
  <si>
    <t>C12024</t>
  </si>
  <si>
    <t>DemPlus Software, Maintenance &amp; Support - 6 User License</t>
  </si>
  <si>
    <t>ITSA Ref:  SEL-349 &amp; XFID0112</t>
  </si>
  <si>
    <t>C12023</t>
  </si>
  <si>
    <t>Amec - NAMMU (1) Connect Flow - S/W licensing &amp; maintenance</t>
  </si>
  <si>
    <t>ITSA Ref: XFID0113</t>
  </si>
  <si>
    <t>C12052</t>
  </si>
  <si>
    <t>Maintenance &amp; Support Licence for use of Mataco - Savant</t>
  </si>
  <si>
    <t>Maintenance &amp; Support Licence for use of Mataco - Savant - DECOMMISSIONED</t>
  </si>
  <si>
    <t>ITSA Ref: SEL-197 &amp; XFID0177</t>
  </si>
  <si>
    <t>C12022</t>
  </si>
  <si>
    <t>Norconsult - PDMS for Revit S/W Licence &amp; support</t>
  </si>
  <si>
    <t>Norconsult - PDMS for Revit - Concurrent single seat use - Software, Maintenance &amp; Support</t>
  </si>
  <si>
    <t>ITSA Ref: SEL-352 &amp; XFID0110</t>
  </si>
  <si>
    <t>C12170</t>
  </si>
  <si>
    <t>BT various WAN and SIP Trunking maintenance &amp; support contracts</t>
  </si>
  <si>
    <t>BT various WAN and SIP Trunking maintenance &amp; support contracts_x000D_
**** why has this not novated to PICTS Contract #5 ****</t>
  </si>
  <si>
    <t>ITSA Ref: XFID0060</t>
  </si>
  <si>
    <t>C12021</t>
  </si>
  <si>
    <t>McAfee Software Support on Windows - VSE / Windows 7 - ENS</t>
  </si>
  <si>
    <t>ITSA Ref: XFID0108</t>
  </si>
  <si>
    <t>C12020</t>
  </si>
  <si>
    <t>Geovariances - KARTOTRAK - Classic pack - Single User license</t>
  </si>
  <si>
    <t>KARTOTRAK - Classic pack - Single User license. Including Modules: 2D &amp; 3D - S/W licensing and support</t>
  </si>
  <si>
    <t>ITSA Ref: SEL-276 &amp; XFID0101</t>
  </si>
  <si>
    <t>C12019</t>
  </si>
  <si>
    <t>Bentley Systems - SW licence and maintenance - SELECT agreement</t>
  </si>
  <si>
    <t>Bentley Systems - SW licence and maintenance - SELECT agreement,  Refer to 'Full Description' field</t>
  </si>
  <si>
    <t>ITSA Ref: SEL-025 &amp; XFID0102</t>
  </si>
  <si>
    <t>C12018</t>
  </si>
  <si>
    <t>Cisco Email Security XaaS Subscription</t>
  </si>
  <si>
    <t>Cisco Email Security XaaS Subscription: NSC Global - transferred to PICTS C5</t>
  </si>
  <si>
    <t>ITSE Ref: XFID0275</t>
  </si>
  <si>
    <t>C12017</t>
  </si>
  <si>
    <t>ANSYSMECHANICAL- PREPPOSTTECS - S/W licensing and maintenance agreement</t>
  </si>
  <si>
    <t>ANSYSMECHANICAL- PREPPOSTTECS - S/W licensing and maintenance agreement - refer to Full Description for  further details of all modules</t>
  </si>
  <si>
    <t>ITSA Ref: SEL-010 &amp; XFID0096</t>
  </si>
  <si>
    <t>C12133</t>
  </si>
  <si>
    <t>Maintenance &amp; Support - Sellafield CSOC - 008551</t>
  </si>
  <si>
    <t>Maintenance &amp; Support - Sellafield CSOC - 008551  - Distology</t>
  </si>
  <si>
    <t>ITSA Ref: SEL-367 &amp; XFID0214</t>
  </si>
  <si>
    <t>C12016</t>
  </si>
  <si>
    <t>Autodesk - S/W licensing and maintenance</t>
  </si>
  <si>
    <t>Autodesk - S/W licensing:_x000D_
CQFlexMon Base MS SQL (Unlimited number of licenses)_x000D_
Licence Debit Module (Unlimited number of licenses)_x000D_
Application Monitor Module (Unlimited number of licenses)_x000D_
Options File Generation Module_x000D_
CQ FlexMon Vendor Fee Level 7</t>
  </si>
  <si>
    <t>ITSA Ref: SEL-378 &amp; XFID0129</t>
  </si>
  <si>
    <t>C12015</t>
  </si>
  <si>
    <t>EPI-Use Data Sync Manager Client Sync Component for SAP SRM/ERP</t>
  </si>
  <si>
    <t>ITSA Ref: SEL-245 &amp; XFID0091</t>
  </si>
  <si>
    <t>C12014</t>
  </si>
  <si>
    <t>Cisco ISE Virtual Machine Medium &amp; Cisco ISE Device Admin Node License</t>
  </si>
  <si>
    <t>Cisco ISE Virtual Machine Medium &amp; Cisco ISE Device Admin Node License - Tech Data</t>
  </si>
  <si>
    <t>ITSA Ref: XFID0271</t>
  </si>
  <si>
    <t>C12013</t>
  </si>
  <si>
    <t>Cisco ISE Apex &amp; ICE Plus S/W licensing and maintenance</t>
  </si>
  <si>
    <t>Cisco ISE Apex &amp; ICE Plus S/W licensing and maintenance_x000D_
*** has this not already novated to BT Enterprise under PICTS Contract #5? ***</t>
  </si>
  <si>
    <t>ITSA Ref: XFID0080</t>
  </si>
  <si>
    <t>C12012</t>
  </si>
  <si>
    <t>Veritas - Back-up Costs</t>
  </si>
  <si>
    <t>C11997</t>
  </si>
  <si>
    <t>The Interim Storage Facility (ISF) Modifications Project</t>
  </si>
  <si>
    <t>Interim Storage Facility (ISF) Computer Management System (CMS) Windows 10 Upgrade</t>
  </si>
  <si>
    <t>C11973</t>
  </si>
  <si>
    <t>PFSP DQO DQP Learning Plan</t>
  </si>
  <si>
    <t>The work undertaken is to enable Sellafield Ltd to understand and articulate the proposed work programme to achieve an interim state for the pond.  This work will support the mitigation of the significant risks and uncertainties associated with dewatering</t>
  </si>
  <si>
    <t>C11831</t>
  </si>
  <si>
    <t>DAF 12t Recovery Truck - DAR</t>
  </si>
  <si>
    <t>DAF 12t Recovery Truck</t>
  </si>
  <si>
    <t>C11829</t>
  </si>
  <si>
    <t>SAAB Holmatro Shear Mk2 Tool Skids</t>
  </si>
  <si>
    <t>SAAB Holmatro Shear Mk2 Tool Skids x2, for the ROV Tiger-N</t>
  </si>
  <si>
    <t>C11825</t>
  </si>
  <si>
    <t>Transition Adapter Frame for Rojo Trailer - DAR</t>
  </si>
  <si>
    <t>Transition Adapter Frame for Rojo Trailer</t>
  </si>
  <si>
    <t>C11818</t>
  </si>
  <si>
    <t>Labour, plant &amp; materials for replacement of worn check rails - DAR</t>
  </si>
  <si>
    <t>Provision of labour, plant &amp; materials to undertake replacement of worn check rails around site</t>
  </si>
  <si>
    <t>C11810</t>
  </si>
  <si>
    <t>Replacement Steelwork to the Tandem Crossing &amp; Plain Line Renewal - DAR</t>
  </si>
  <si>
    <t>Replacement Steelwork to the Tandem Crossing &amp; Plain Line Renewal</t>
  </si>
  <si>
    <t>C11808</t>
  </si>
  <si>
    <t>Hire of Electric Terberg Tug - DAR</t>
  </si>
  <si>
    <t>Hire of Electric Terberg Tug</t>
  </si>
  <si>
    <t>C11798</t>
  </si>
  <si>
    <t>Saker - SQL Server Upgrade to 2019</t>
  </si>
  <si>
    <t>SQL Server Upgrade to 2019</t>
  </si>
  <si>
    <t>C11765</t>
  </si>
  <si>
    <t>Veritas Software - Network Backup software and support</t>
  </si>
  <si>
    <t>NETBACKUP ENTERPRISE XPLAT 1 FRONT END TB ONPREMISE STANDARD SUBSCRIPTION + ESSENTIAL MAINTENANCE LICENSE INITIAL 12MO GOV</t>
  </si>
  <si>
    <t>XFID0309   SEL-487</t>
  </si>
  <si>
    <t>C11722</t>
  </si>
  <si>
    <t>CARE Support</t>
  </si>
  <si>
    <t>Megan McCabe</t>
  </si>
  <si>
    <t>megan.mccabe@sellafieldsites.com</t>
  </si>
  <si>
    <t>C11721</t>
  </si>
  <si>
    <t>Job Families support</t>
  </si>
  <si>
    <t>C11720</t>
  </si>
  <si>
    <t>Employee Value Proposition</t>
  </si>
  <si>
    <t>C11638</t>
  </si>
  <si>
    <t>DDP00669 Site 1 Phase 6 Demolition</t>
  </si>
  <si>
    <t>C11611</t>
  </si>
  <si>
    <t>Managed Service Provider (ESPO - 383-21 - Lot 1) Lean Leader</t>
  </si>
  <si>
    <t>Call off contract for Managed Service Provider through ESPO. First requirement will be provision of Lean Leader development, previously under CTM ref. 7900.</t>
  </si>
  <si>
    <t>***INTERNAL NOTE*** _x000D_
Call off contract via ESPO completed. Ongoing discussions with supplier regarding Lean Leader requirement. Supplier currently registering with Atamis.</t>
  </si>
  <si>
    <t>C12142</t>
  </si>
  <si>
    <t>Cisco ASA 5516-X with FirePOWER - maintenance and support</t>
  </si>
  <si>
    <t>Cisco ASA 5516-X with FirePOWER - maintenance and support.  Tech Data - XFID0249</t>
  </si>
  <si>
    <t>ITSA Ref: XFID0249</t>
  </si>
  <si>
    <t>C12141</t>
  </si>
  <si>
    <t>TORQUE - Standard Maintenance Only (Part Number TORQUETS218M)</t>
  </si>
  <si>
    <t>ITSA Ref: SEL-398 &amp; XFID0068</t>
  </si>
  <si>
    <t>C12140</t>
  </si>
  <si>
    <t>Accumen Fuse (6 devices - H/W maintenance &amp; support contract</t>
  </si>
  <si>
    <t>Accumen Fuse (6 devices - H/W maintenance &amp; support contract - refer Full Description field for S/No's</t>
  </si>
  <si>
    <t>ITSA Ref: SEL-277 &amp; XFID0245</t>
  </si>
  <si>
    <t>C12139</t>
  </si>
  <si>
    <t>LogRhythm - Cyber T2 - LR-KYHD-G5-5YR Keep Your Hard Drive support contract</t>
  </si>
  <si>
    <t>ITSA Ref: XFID0244</t>
  </si>
  <si>
    <t>C12226</t>
  </si>
  <si>
    <t>Seq (Datalust) / SQL SQL Toolbelt Essentials - Maintenance &amp; Support - 10 users</t>
  </si>
  <si>
    <t>Seq (Datalust) / SQL SQL Toolbelt Essentials - Maintenance &amp; Support - 10 user license</t>
  </si>
  <si>
    <t>Redgate</t>
  </si>
  <si>
    <t>C12138</t>
  </si>
  <si>
    <t>CERC - ADMS 5 (1 P01.1444.C.AD500.UK) - maintenance &amp; support contract</t>
  </si>
  <si>
    <t>ITSA Ref: SEL-293 &amp; XFID0242</t>
  </si>
  <si>
    <t>C12137</t>
  </si>
  <si>
    <t>ITSA Ref: SEL-470 &amp; XFID0234</t>
  </si>
  <si>
    <t>C12136</t>
  </si>
  <si>
    <t>Westinghouse Electric Company - H/W support agreement</t>
  </si>
  <si>
    <t>ITSA Ref: SEL-467 &amp; XFID0213</t>
  </si>
  <si>
    <t>C12135</t>
  </si>
  <si>
    <t>InfoWorks ICM - Sewer Edition Floating (5,000 Nodes) Maintenance &amp; Support</t>
  </si>
  <si>
    <t>InfoWorks ICM - Sewer Edition Floating (5,000 Nodes) - Innovyze - Maintenance &amp; Support. SL App ID: 8939 / 566135</t>
  </si>
  <si>
    <t>ITSA Ref: SEL-101 &amp; XFID0089 / Atos App ID: 814</t>
  </si>
  <si>
    <t>C12134</t>
  </si>
  <si>
    <t>Mini Gold - CATAPAN Support contract - L3 TRL Technology Ltd</t>
  </si>
  <si>
    <t>ITSA Ref: SEL-368 &amp; XFID0071</t>
  </si>
  <si>
    <t>C12132</t>
  </si>
  <si>
    <t>LogRhythm - 2 Year of Enhanced Support Services Renewal (24x7)</t>
  </si>
  <si>
    <t>LogRhythm - 2 Year of Enhanced Support Services Renewal (24x7) - Distology</t>
  </si>
  <si>
    <t>LogRhythm</t>
  </si>
  <si>
    <t>C12131</t>
  </si>
  <si>
    <t>Finglow Maintenance &amp; Support</t>
  </si>
  <si>
    <t>Finglow Maintenance &amp; Support agreement</t>
  </si>
  <si>
    <t>ITSA Ref: SEL-072 &amp; XFID0212</t>
  </si>
  <si>
    <t>C12130</t>
  </si>
  <si>
    <t>ITSA Ref: SEL-208 &amp; XFID0031</t>
  </si>
  <si>
    <t>C12129</t>
  </si>
  <si>
    <t>Gigamon Maintenance and Service Contract</t>
  </si>
  <si>
    <t>Gigamon</t>
  </si>
  <si>
    <t>C12128</t>
  </si>
  <si>
    <t>Catalyst 9300 48-port PoE+, Network Advantage - support and maintenance</t>
  </si>
  <si>
    <t>Catalyst 9300 48-port PoE+, Network Advantage - support and maintenance.  Tech Data - XFID0279</t>
  </si>
  <si>
    <t>ITSA Ref: XFID0279</t>
  </si>
  <si>
    <t>C12126</t>
  </si>
  <si>
    <t>TeamMate: Wolters Kluwer Tax &amp; Accounting - S/W maintenance &amp; support</t>
  </si>
  <si>
    <t>Wolters Kluwer Tax &amp; Accounting</t>
  </si>
  <si>
    <t>C12125</t>
  </si>
  <si>
    <t>e92plus - Lumension DCEMC-1yr Device Control Enterprise S/W Licencing</t>
  </si>
  <si>
    <t>e92plus - Lumension DCEMC-1yr Device Control Enterprise S/W Licencing - refer 'Full Description' also</t>
  </si>
  <si>
    <t>ITSA Ref: ALL-003 &amp; XFID0025</t>
  </si>
  <si>
    <t>C12124</t>
  </si>
  <si>
    <t>Parallels - Remote Application Server - S/W Licence &amp; Maintenance</t>
  </si>
  <si>
    <t>ITSA Ref: SEL-458 &amp; XFID0004</t>
  </si>
  <si>
    <t>C12123</t>
  </si>
  <si>
    <t>F5 Networks Local Traffic Manager (8 GB) BIG-IP 2200s Qty 1 - S/W Licence</t>
  </si>
  <si>
    <t>F5 Networks Local Traffic Manager (8 GB) BIG-IP 2200s Qty 1 - S/W Licence_x000D_
*** why has this not already been novated to BT under PCTS Contract 5? ***</t>
  </si>
  <si>
    <t>ITSA Ref:  XFID0192</t>
  </si>
  <si>
    <t>C12199</t>
  </si>
  <si>
    <t>iConstruct Pro + Software licence and maintenance</t>
  </si>
  <si>
    <t>ITSA Ref: SEL-468 &amp; XFID0224</t>
  </si>
  <si>
    <t>C12122</t>
  </si>
  <si>
    <t>BT Overrun Service - VP5757 - EoL as being decommissioned</t>
  </si>
  <si>
    <t>ITSA Ref: XFID0144</t>
  </si>
  <si>
    <t>C12120</t>
  </si>
  <si>
    <t>Oracle  - Comms - H/W support &amp; maintenance</t>
  </si>
  <si>
    <t>Oracle  - Comms-SBC-ASC_x000D_
Support Service Number: 16549104_x000D_
One 480 GB eMLC SATA SSD for Acme Packet 3820/4500 Qty 2_x000D_
HPE DL380 Gen9 8SFF CTO Server Qty 2</t>
  </si>
  <si>
    <t>Oracle</t>
  </si>
  <si>
    <t>C12119</t>
  </si>
  <si>
    <t>PIPENET Standard &amp; Transient Modules - software licence &amp; maintenance</t>
  </si>
  <si>
    <t>ITSA Ref: SEL-215 &amp; XFID0103</t>
  </si>
  <si>
    <t>C12118</t>
  </si>
  <si>
    <t>Catalyst 9300 48-port data only, Network Essentials - maintenance and support</t>
  </si>
  <si>
    <t>Catalyst 9300 48-port data only, Network Essentials - maintenance and support.  Tech Data - XFID0098</t>
  </si>
  <si>
    <t>ITSA Ref: XFID0098</t>
  </si>
  <si>
    <t>C12117</t>
  </si>
  <si>
    <t>Cisco Nexus 2248TP-E Fabric Extender - maintenance &amp; support</t>
  </si>
  <si>
    <t>Cisco Nexus 2248TP-E Fabric Extender - maintenance &amp; support - Tech Data - XFID0221</t>
  </si>
  <si>
    <t>ITSA Ref: XFID0221</t>
  </si>
  <si>
    <t>C12116</t>
  </si>
  <si>
    <t>H/W Maintenance &amp; Support contract : SQ-UK-123928</t>
  </si>
  <si>
    <t>H/W Maintenance &amp; Support contract : SQ-UK-123928 - NSC Global - XFID0019</t>
  </si>
  <si>
    <t>ITSA Ref: XFID0019</t>
  </si>
  <si>
    <t>C12115</t>
  </si>
  <si>
    <t>Cisco ASA 5545-X &amp; Juniper SRX1500 H/W maintenance contracts</t>
  </si>
  <si>
    <t>Cisco ASA 5545-X &amp; Juniper SRX1500 H/W maintenance contracts.  NSC Global - XFID0066</t>
  </si>
  <si>
    <t>ITSA Ref: XFID0066</t>
  </si>
  <si>
    <t>C12114</t>
  </si>
  <si>
    <t>HPE DL380 Gen9 8SFF CTO Server - H/W maintenance &amp; support - Tech Data</t>
  </si>
  <si>
    <t>ITSA Ref:  SEL Ref # TBC &amp; XFID0075</t>
  </si>
  <si>
    <t>C12113</t>
  </si>
  <si>
    <t>BDS Ivanti Device Control - Win7/Win10 S/W Licence - Lumension</t>
  </si>
  <si>
    <t>ITSA Ref: XFID0264</t>
  </si>
  <si>
    <t>C12112</t>
  </si>
  <si>
    <t>MongoDB</t>
  </si>
  <si>
    <t>MongoDB_x000D_
3 years x per 128GB RAM</t>
  </si>
  <si>
    <t>ITSA Ref: SEL-316 &amp; XFID0076</t>
  </si>
  <si>
    <t>C12111</t>
  </si>
  <si>
    <t>K2 Software Support Renewal Co-termed - S/W Support &amp; Maintenance</t>
  </si>
  <si>
    <t>ITSA Ref: SEL-343/ SEL-317 &amp; XFID0085</t>
  </si>
  <si>
    <t>C12110</t>
  </si>
  <si>
    <t>Micro Shield S/W Annual Maintenance for the WAN Site licence</t>
  </si>
  <si>
    <t>Micro Shield S/W Annual Maintenance for the WAN Site licence.  Grove Software</t>
  </si>
  <si>
    <t>ITSA Ref:  SEL-251 &amp; XFID0067</t>
  </si>
  <si>
    <t>C12109</t>
  </si>
  <si>
    <t>Mitel Revolution Enterprise Bundle - up to 1000 licence</t>
  </si>
  <si>
    <t>ITSA Ref: SEL-471 &amp; XFID0238</t>
  </si>
  <si>
    <t>C12108</t>
  </si>
  <si>
    <t>UiPath Studio, Unattended Robot &amp; Orchestrator licences</t>
  </si>
  <si>
    <t>UiPath - S/W licence, maintenance &amp; support:_x000D_
_x000D_
UiPath Studio (Concurrent) - 2_x000D_
UiPath Unattended Robot License  - 10_x000D_
UiPath Orchestrator Server License - 2_x000D_
_x000D_
*** CHECK - SL App ID: 9395 but 9397 on ITSA report ***</t>
  </si>
  <si>
    <t>ITSA Ref: SEL-397 &amp; XFID0069</t>
  </si>
  <si>
    <t>C12107</t>
  </si>
  <si>
    <t>Cisco FPR4120 Threat Defense - Threat, Malware &amp; URL S/W Licence</t>
  </si>
  <si>
    <t>ITSA Ref: SEL-426 &amp; XFID0237</t>
  </si>
  <si>
    <t>C12219</t>
  </si>
  <si>
    <t>Adobe Audition Creative Cloud (CC) VIP, CC for TEAMS &amp; Acrobat Pro licences</t>
  </si>
  <si>
    <t>Adobe</t>
  </si>
  <si>
    <t>C12105</t>
  </si>
  <si>
    <t>Oracle Enterprise Session Border Controller - NW Wide Conc. Session Perpetual 50</t>
  </si>
  <si>
    <t>Oracle Enterprise Session Border Controller - Network-Wide Concurrent Session Perpetual 50</t>
  </si>
  <si>
    <t>ITSA Ref: SEL-469 &amp; XFID0229</t>
  </si>
  <si>
    <t>C12104</t>
  </si>
  <si>
    <t>Amplify User Licence and support - 50 User Subs. Connexion Systems</t>
  </si>
  <si>
    <t>ITSA Ref: SEL-359 &amp; XFID0107</t>
  </si>
  <si>
    <t>C12103</t>
  </si>
  <si>
    <t>Jenison - E Learning SaaS Provision: Hosted 12 Month Checkpoint license</t>
  </si>
  <si>
    <t>ITSA Ref: SEL-118 &amp; XFID0226</t>
  </si>
  <si>
    <t>C12102</t>
  </si>
  <si>
    <t>Secure Site Wildcard - 1 Year Subscription - DMS Zone Manager</t>
  </si>
  <si>
    <t>Secure Site Wildcard - 1 Year Subscription - DMS Zone Manager - Symantec (now Broadcom)</t>
  </si>
  <si>
    <t>ITSA Ref: - SEL-308 &amp; XFID0225</t>
  </si>
  <si>
    <t>C12101</t>
  </si>
  <si>
    <t>Darktrace - Enterprise Immune System - S/W licence &amp; support</t>
  </si>
  <si>
    <t>ITSA Ref: SEL-466 &amp; XFID0223</t>
  </si>
  <si>
    <t>C12100</t>
  </si>
  <si>
    <t>RayXpert – Software Annual Support and Maintenance - TRAD Tests &amp; Radiations</t>
  </si>
  <si>
    <t>ITSA Ref: SEL-331 &amp; XFID0222</t>
  </si>
  <si>
    <t>C12099</t>
  </si>
  <si>
    <t>Devart - dotConnect for Oracle V9.13 - Professional - 4 Developer Team Licence</t>
  </si>
  <si>
    <t>Devart - dotConnect for Oracle V9.13 - Professional - 4 Developer Team Licence - with 3 Year Subscription</t>
  </si>
  <si>
    <t>ITSA Ref: SEL-439 &amp; XFID0220</t>
  </si>
  <si>
    <t>C12098</t>
  </si>
  <si>
    <t>Edif Group - ERACS Software Licence Support &amp; Maintenance</t>
  </si>
  <si>
    <t>ITSA Ref: SEL-318 &amp; XFID0088</t>
  </si>
  <si>
    <t>C12097</t>
  </si>
  <si>
    <t>ZoneManager - Integrated Logistics Management and Security System - 2 Licenses</t>
  </si>
  <si>
    <t>ITSA Ref: SEL-400 &amp; XFID0086</t>
  </si>
  <si>
    <t>C12096</t>
  </si>
  <si>
    <t>Zetaline - PipeData-Pro - 10 User S/W Licenses &amp; Support</t>
  </si>
  <si>
    <t>ITSA Ref: SEL-339 &amp; XFID0084</t>
  </si>
  <si>
    <t>C12095</t>
  </si>
  <si>
    <t>Octopus Deploy - S/W Maintenance, Support &amp; License: - 50 Devices</t>
  </si>
  <si>
    <t>C12094</t>
  </si>
  <si>
    <t>One Touch Data - HazWasteOnline - Professional Edition (24 Named Users)</t>
  </si>
  <si>
    <t>ITSA Ref: SEL-258 &amp; XFID0072</t>
  </si>
  <si>
    <t>C12092</t>
  </si>
  <si>
    <t>NCEC - ChemData - 6 Installation S/W License &amp; Support</t>
  </si>
  <si>
    <t>ITSA Ref: SEL-369 &amp; XFID0215</t>
  </si>
  <si>
    <t>C12121</t>
  </si>
  <si>
    <t>Cisco Firepower 2140 NGFW Appliance - support and maintenance contract</t>
  </si>
  <si>
    <t>Cisco Firepower 2140 NGFW Appliance - support and maintenance contract. Tech Data - XFID0277.</t>
  </si>
  <si>
    <t>ITSA Ref: XFID0277</t>
  </si>
  <si>
    <t>C12091</t>
  </si>
  <si>
    <t>Cisco AnyConnect (13.5K) &amp; AnyConnect Apex Term (3) S/W Licence Subscription</t>
  </si>
  <si>
    <t>Cisco AnyConnect (13.5K) &amp; AnyConnect Apex Term (3) S/W Licence Subscription_x000D_
*** why has this not been novated to BT under PICTS Contract 5 already? ***</t>
  </si>
  <si>
    <t>ITSA Ref: XFID0055</t>
  </si>
  <si>
    <t>C12090</t>
  </si>
  <si>
    <t>Oracle Db Std Ed. 2 &amp; Oracle Forms &amp; Reports - Perpetual Licencing</t>
  </si>
  <si>
    <t>Oracle Database Standard Edition 2 - Processor Perpetual &amp; QTY- 13_x000D_
Oracle Forms and Reports - Processor Perpetual QTY- 20</t>
  </si>
  <si>
    <t>ITSA Ref: SEL-431 &amp; XFID0057</t>
  </si>
  <si>
    <t>C12089</t>
  </si>
  <si>
    <t>Planview  - Enterprise One Portfolio Manager &amp; Enterprise One Requestor User</t>
  </si>
  <si>
    <t>Planview software licensing - Enterprise One Portfolio Manager &amp; Enterprise One Requestor User</t>
  </si>
  <si>
    <t>ITSA Ref: SEL-436 &amp; XFID0032</t>
  </si>
  <si>
    <t>C12088</t>
  </si>
  <si>
    <t>Planview SaaS &amp; IaaS subscriptions</t>
  </si>
  <si>
    <t>Planview SaaS subscription:_x000D_
Enterprise One Portfolio Management Application_x000D_
Enterprise One Development Sandbox_x000D_
PRISMS E-Learning &amp; Best Practice_x000D_
Enterprise One Development Sandbox_x000D_
1 Planview Enterprise One Integration Connector (IaaS)</t>
  </si>
  <si>
    <t>Planview</t>
  </si>
  <si>
    <t>C12087</t>
  </si>
  <si>
    <t>McAfee - MFE EP THREAT PRTXN 1YR GL P+ LICS 5011000 COM IN.</t>
  </si>
  <si>
    <t>McAfee - MFE EP THREAT PRTXN 1YR GL P+ LICS 5011000 COM IN.   On-Premise instance for Control Systems Group</t>
  </si>
  <si>
    <t>McAfee</t>
  </si>
  <si>
    <t>C12086</t>
  </si>
  <si>
    <t>Westinghouse Electrical Company - software maintenance renewal</t>
  </si>
  <si>
    <t>Westinghouse Electrical Company - software maintenance renewal (3-year licence term)</t>
  </si>
  <si>
    <t>C12085</t>
  </si>
  <si>
    <t>NetIQ - Sentinel AHPS Licensing (BDS Owned)</t>
  </si>
  <si>
    <t>NetIQ</t>
  </si>
  <si>
    <t>C12084</t>
  </si>
  <si>
    <t>Redhat Enterprise Linux OS licence subscription for SAP solution</t>
  </si>
  <si>
    <t>Redhat Enterprise Linux OS licence subscription for SAP solution; 18 Premium and 28 Standard Nodes - refer Full description field also.</t>
  </si>
  <si>
    <t>Red Hat</t>
  </si>
  <si>
    <t>C12083</t>
  </si>
  <si>
    <t>Altair Engineering / Hyper Works Units  2 Users access to Hyper Mesh S/W Suite</t>
  </si>
  <si>
    <t>All products in the Hyper Works Suite &amp; access to Partner Alliance Products for 50 Hyper Works Units, allowing 2 Users access to Hyper Mesh S/W licensing maintenance and renewal.  Altair Engineering Ltd.  SL App ID: 8828</t>
  </si>
  <si>
    <t>ITSA Ref: SEL-005 &amp; XFID0035</t>
  </si>
  <si>
    <t>C12082</t>
  </si>
  <si>
    <t>Symetri - AutoDesk Vault Professional Network S/W Licence &amp; Support</t>
  </si>
  <si>
    <t>Symetri</t>
  </si>
  <si>
    <t>C12081</t>
  </si>
  <si>
    <t>Golden Software  - Single-User Software Licence</t>
  </si>
  <si>
    <t>Golden Software  - Single-User Software Licence  - Golden Software</t>
  </si>
  <si>
    <t>ITSA Ref: SEL-356 &amp; XFID0034</t>
  </si>
  <si>
    <t>C12080</t>
  </si>
  <si>
    <t>HP Quality Center Enterprise Octopus Deploy - S/W Licence &amp; Support contract</t>
  </si>
  <si>
    <t>Octopus Deploy - S/W Licence &amp; Support contract _x000D_
*** ITSA Tracker states: HP Quality Center Enterprise - 15 User Licence Maintenance and Support.  SEL-353 - XFID0211 and SL App ID: 9096 not 9595. ***_x000D_
*** NEED TO VERIFY ***</t>
  </si>
  <si>
    <t>ITSA Ref: SEL-353 &amp; XFID0211</t>
  </si>
  <si>
    <t>C12079</t>
  </si>
  <si>
    <t>Kwizcom - ESLB STD &amp; DEV licences + SharePoint Tagging Feature STD</t>
  </si>
  <si>
    <t>Kwizcom - Enhanced SharePoint List Bundle STD (ESLB) (3), Development license for Enhanced SharePoint List Bundle DEV (ESLB) (2), SharePoint Tagging Feature STD (KSTF) (4)</t>
  </si>
  <si>
    <t>ITSA Ref: SEL-122 &amp; XFID0210</t>
  </si>
  <si>
    <t>C12078</t>
  </si>
  <si>
    <t>OpenTree - Cabinet User S/W Licenses &amp; Maintenance</t>
  </si>
  <si>
    <t>ITSA Ref: SEL-370 &amp; XFID0029</t>
  </si>
  <si>
    <t>C12077</t>
  </si>
  <si>
    <t>Amtech Designer Suite  - PremierCare Xtra - 11 User Licences</t>
  </si>
  <si>
    <t>Amtech Designer Suite  - PremierCare Xtra - 11 User Licences - Amtech Group Ltd</t>
  </si>
  <si>
    <t>ITSA Ref: SEL-007 &amp; XFID0209</t>
  </si>
  <si>
    <t>C12076</t>
  </si>
  <si>
    <t>SAP Cloud Service - SAP Learning Hub, Prof. edition (public)</t>
  </si>
  <si>
    <t>ITSA Ref: SEL-427 &amp; XFID0208</t>
  </si>
  <si>
    <t>C12161</t>
  </si>
  <si>
    <t>Pro-Tem - Sentinel Annual S/W Maintenance Support for Core Module (3)</t>
  </si>
  <si>
    <t>ITSA Ref: SEL-176 &amp; XFID0189</t>
  </si>
  <si>
    <t>C12075</t>
  </si>
  <si>
    <t>Autodesk - Software licences - 3 Product Design Industry Collection Standalone</t>
  </si>
  <si>
    <t>Symetri - Autodesk - Software licences - 3 Product Design Industry Collection Standalone - 3-Year term</t>
  </si>
  <si>
    <t>ITSA Ref: SEL-418 &amp; XFID0207</t>
  </si>
  <si>
    <t>C12145</t>
  </si>
  <si>
    <t>Juniper Networks SRX1500 Services Gateway H/W Maintenance &amp; Support</t>
  </si>
  <si>
    <t>Juniper Networks SRX1500 Services Gateway H/W Maintenance &amp; Support - Westcoast</t>
  </si>
  <si>
    <t>ITSA Ref: XFID0252</t>
  </si>
  <si>
    <t>C12074</t>
  </si>
  <si>
    <t>Muhimbi - PDF Converter for SharePoint Server - Enterprise License</t>
  </si>
  <si>
    <t>ITSA Ref: SEL-132 &amp; XFID0206</t>
  </si>
  <si>
    <t>C12073</t>
  </si>
  <si>
    <t>Esker SmarTerm Essential VT 200 User S/W Licence &amp; Maintenance</t>
  </si>
  <si>
    <t>ITSA Ref: SEL-460 &amp;- XFID0205</t>
  </si>
  <si>
    <t>C12072</t>
  </si>
  <si>
    <t>Amex ANSWERS Software - Maintenance &amp; Support</t>
  </si>
  <si>
    <t>ITSA Ref: SEL-006 &amp; XFID0002</t>
  </si>
  <si>
    <t>C12071</t>
  </si>
  <si>
    <t>RSA / SID Access Base Enhancement S/W Licence: V1 - 75 Users / V2 225 Users</t>
  </si>
  <si>
    <t>RSA / SID Access Base Enhancement S/W Licence: V1 - 75 Users / V2 225 Users - Tech Data</t>
  </si>
  <si>
    <t>RSA</t>
  </si>
  <si>
    <t>C12070</t>
  </si>
  <si>
    <t>Software Licensing: 1003741092 Version - 2 &amp; 1003744620 Version - 1</t>
  </si>
  <si>
    <t>Software Licensing: 1003741092 Version - 2 &amp; 1003744620 Version - 1 : Tech Data</t>
  </si>
  <si>
    <t>ITSA Ref: XFID0023</t>
  </si>
  <si>
    <t>C12069</t>
  </si>
  <si>
    <t>eLearningforce - SharePoint LMS &amp; SharePoint REM - 5000 User license</t>
  </si>
  <si>
    <t>ITSA Ref: SEL-064 &amp; XFID0202</t>
  </si>
  <si>
    <t>C12068</t>
  </si>
  <si>
    <t>Oracle Licensing: Database Standard Edition 2 &amp; WebLogic Suite - NUPP</t>
  </si>
  <si>
    <t>Oracle Licensing: Database Standard Edition 2 &amp; WebLogic Suite - Named User Plus Perpetual</t>
  </si>
  <si>
    <t>ITSA Ref: SEL-393 &amp; XFID0006</t>
  </si>
  <si>
    <t>C12066</t>
  </si>
  <si>
    <t>NexThink Software Licences - Maintenance &amp; Support</t>
  </si>
  <si>
    <t>ITSA Ref: SEL-402 &amp; XFID0198</t>
  </si>
  <si>
    <t>C12063</t>
  </si>
  <si>
    <t>GoAnywhere Advanced Workflow SFTP/FTPS Server S/W Licences</t>
  </si>
  <si>
    <t>HelpSystems - GoAnywhere Advanced Workflow SFTP/FTPS Server S/W Licences &amp; Maintenance agreement</t>
  </si>
  <si>
    <t>ITSA Ref: SEL-399 &amp; XFID0194</t>
  </si>
  <si>
    <t>C12062</t>
  </si>
  <si>
    <t>Westcon - S/W Licence - BIG-IP Virtual Edition Local Traffic Manager 1 Gbps.</t>
  </si>
  <si>
    <t>S/W Licence - BIG-IP Virtual Edition Local Traffic Manager 1 Gbps.   Westcon - XFID0049</t>
  </si>
  <si>
    <t>ITSA Ref: XFID0049</t>
  </si>
  <si>
    <t>C12233</t>
  </si>
  <si>
    <t>Raritan 32-Port Serial Console Server - H/W maintenance &amp; support</t>
  </si>
  <si>
    <t>Raritan 32-Port Serial Console Server - H/W maintenance &amp; support - NSC Global - SQ-UK-121799</t>
  </si>
  <si>
    <t>ITSA Ref: XFID0273</t>
  </si>
  <si>
    <t>C12232</t>
  </si>
  <si>
    <t>Citrix XenDesktop Enterprise Edition User/Device (200) - S/W Licensing</t>
  </si>
  <si>
    <t>Citrix XenDesktop Enterprise Edition User/Device (200) - S/W maintenance &amp; support</t>
  </si>
  <si>
    <t>ITSA Ref: XFID0262</t>
  </si>
  <si>
    <t>C12230</t>
  </si>
  <si>
    <t>LogRhythm System Monitor Pro Agent for EDR &amp; Collection - Perpetual S/W</t>
  </si>
  <si>
    <t>LogRhythm System Monitor Pro Agent for EDR &amp; Collection - Perpetual S/W licence and support</t>
  </si>
  <si>
    <t>ITSA Ref: SEL-411 &amp; XFID0030</t>
  </si>
  <si>
    <t>C12228</t>
  </si>
  <si>
    <t>icePAC Software - Maintenance &amp; Support agreement</t>
  </si>
  <si>
    <t>icePAC Software - Maintenance &amp; Support agreement - Cloudis Ltd</t>
  </si>
  <si>
    <t>ITSA Ref:  SEL-052 &amp; XFID0233</t>
  </si>
  <si>
    <t>C12227</t>
  </si>
  <si>
    <t>Trend Micro S/W licensing and maintenance: Safe Lock for Client &amp; TXOne Edition</t>
  </si>
  <si>
    <t>Trend Micro S/W licensing and maintenance: Safe Lock for Client (18) &amp; Safe Lock TXOne Edition 5 -24 User Licence</t>
  </si>
  <si>
    <t>C12225</t>
  </si>
  <si>
    <t>Red Hat Enterprise Linux Server, Standard (Physical or Virtual Nodes) QTY 20</t>
  </si>
  <si>
    <t>Red Hat Enterprise Linux Server, Standard (Physical or Virtual Nodes) QTY 20 - S/W licence &amp; support agreement</t>
  </si>
  <si>
    <t>ITSA Ref: SEL-448 &amp; XFID0087</t>
  </si>
  <si>
    <t>C12224</t>
  </si>
  <si>
    <t>eQuorom S/W Maintenance &amp; Support Agreement: Various licences</t>
  </si>
  <si>
    <t>eQuorom S/W Maintenance &amp; Support Agreement: Various licences - refer Full Description field for full list of Applications</t>
  </si>
  <si>
    <t>ITSA Ref: SEL-066 &amp; XFID0218</t>
  </si>
  <si>
    <t>C12223</t>
  </si>
  <si>
    <t>Plaxis 2D Suite Flexible First License - 2-2851021 - S/W licence and support</t>
  </si>
  <si>
    <t>Plaxis 2D Suite Flexible First License - 2-2851021 - S/W licence and support.  Wilde FEA Ltd</t>
  </si>
  <si>
    <t>ITSA Ref: - SEL-319 &amp; XFID0074</t>
  </si>
  <si>
    <t>C12222</t>
  </si>
  <si>
    <t>Studio 3T Pro - 3 Year Upgrade - S/W Maintenance &amp; Support</t>
  </si>
  <si>
    <t>Studio 3T Pro - 3 Year Upgrade - S/W Maintenance &amp; Support - 3T Software Labs</t>
  </si>
  <si>
    <t>ITSA Ref: SEL-341 &amp; XFID0217</t>
  </si>
  <si>
    <t>C12221</t>
  </si>
  <si>
    <t>Oracle Diagnostics Pack (109) &amp; Tuning Pack (85) - Processor Perpetual licences</t>
  </si>
  <si>
    <t>ITSA Ref:  SEL-430 &amp; XFID0056</t>
  </si>
  <si>
    <t>C12220</t>
  </si>
  <si>
    <t>EnCase Endpoint Security - software licence and maintenance</t>
  </si>
  <si>
    <t>EnCase Endpoint Security software licence and maintenance.  SL App ID: 9337</t>
  </si>
  <si>
    <t>Guidance Software (OpenText)</t>
  </si>
  <si>
    <t>C12218</t>
  </si>
  <si>
    <t>PlasticSCM - Codice Software Enterprise License</t>
  </si>
  <si>
    <t>PlasticSCM -Codice Software - Enterprise Licenses - 29 Existing Perpetual License</t>
  </si>
  <si>
    <t>ITSA Ref:  SEL-326 &amp; XFID0048</t>
  </si>
  <si>
    <t>C12217</t>
  </si>
  <si>
    <t>Integrated Environmental Solutions (IES) Version: IESVE 2012 - licenses</t>
  </si>
  <si>
    <t>Integrated Environmental Solutions (IES) Version: IESVE 2012 - licenses.  (Refer also Full Description Field)  SL App ID:9055</t>
  </si>
  <si>
    <t>Integrated Environmental Solutions</t>
  </si>
  <si>
    <t>C12216</t>
  </si>
  <si>
    <t>Microfocus  International (was) Serena - licence renewals</t>
  </si>
  <si>
    <t>Micro Focus International (was Serena)</t>
  </si>
  <si>
    <t>C12215</t>
  </si>
  <si>
    <t>Trinzic 825 Software Bundle Subs,DDI &amp; Grid Infoblox - S/W Licence renewals</t>
  </si>
  <si>
    <t>ASM - SQ258968v3 - Trinzic 825 Software Bundle Subs,DDI &amp; Grid Infoblox - S/W Licence renewals</t>
  </si>
  <si>
    <t>Infoblox</t>
  </si>
  <si>
    <t>C12209</t>
  </si>
  <si>
    <t>iServer - Annual maintenance &amp; support renewal - Orbus</t>
  </si>
  <si>
    <t>ITSA Ref: SEL-332 &amp; XFID0190</t>
  </si>
  <si>
    <t>C12204</t>
  </si>
  <si>
    <t>Nuvias - 8225881- SRX Firewall IDP Subscription Qty 2</t>
  </si>
  <si>
    <t>ITSA Ref: XFID0169</t>
  </si>
  <si>
    <t>C12203</t>
  </si>
  <si>
    <t>S/W Maintenance &amp; License Renewal: Diagnostic of People (Medical Health App), V5</t>
  </si>
  <si>
    <t>S/W Maintenance &amp; License Renewal: Diagnostic of People (Medical Health App), V5.</t>
  </si>
  <si>
    <t>ITSA Ref: SEL-073 &amp; XFID0167</t>
  </si>
  <si>
    <t>C12198</t>
  </si>
  <si>
    <t>Dun &amp; Bradstreet support and maintenance agreement</t>
  </si>
  <si>
    <t>Dun &amp; Bradstreet support and maintenance agreement.  Quarterly refresh of 2,400 records.  SL App ID:9287</t>
  </si>
  <si>
    <t>ITSA Ref: SEL-409 &amp; 1052 &amp; XFID0142</t>
  </si>
  <si>
    <t>C12196</t>
  </si>
  <si>
    <t>SAP S/W licensing and support</t>
  </si>
  <si>
    <t>ITSA Ref: SEL-384 &amp; XFID0121</t>
  </si>
  <si>
    <t>C12195</t>
  </si>
  <si>
    <t>SAP Payroll Processing and E-Recruiting - S/W Licence</t>
  </si>
  <si>
    <t>ITSA Ref: SEL-280.2 &amp; XFID0125</t>
  </si>
  <si>
    <t>C12194</t>
  </si>
  <si>
    <t>SAP TDMS S/W maintenance &amp; support agreement</t>
  </si>
  <si>
    <t>ITSA Ref: SEL-279 &amp; XFID0120</t>
  </si>
  <si>
    <t>C12193</t>
  </si>
  <si>
    <t>Tekla Tedds Structural Analysis S/W Maintenance &amp; Support (8 Licenses)</t>
  </si>
  <si>
    <t>ITSA Ref: SEL-200 &amp; XFID0106</t>
  </si>
  <si>
    <t>C12191</t>
  </si>
  <si>
    <t>SMA Centralized Email Management Reporting S/W Bundle</t>
  </si>
  <si>
    <t>SMA Centralized Email Management Reporting &amp; Email Management SW Bundle.  NSC Global - XFID0097</t>
  </si>
  <si>
    <t>ITSA Ref: XFID0097</t>
  </si>
  <si>
    <t>C12190</t>
  </si>
  <si>
    <t>S/W Maintenance &amp; Support - Lakes Environmental Software</t>
  </si>
  <si>
    <t>ITSA Ref: - SEL-284 &amp; XFID0094</t>
  </si>
  <si>
    <t>C12189</t>
  </si>
  <si>
    <t>Cisco ISE Virtual Machine Medium &amp; Cisco ISE Device Admin Node License.  Tech Data - XFID0272</t>
  </si>
  <si>
    <t>ITSA Ref: XFID0272</t>
  </si>
  <si>
    <t>C12188</t>
  </si>
  <si>
    <t>H/W EoL support contract: SQ255560 - F5-BIG-ADC-3900-AS</t>
  </si>
  <si>
    <t>H/W EoL support contract: SQ255560 - F5-BIG-ADC-3900-AS.  ASM - XFID0270</t>
  </si>
  <si>
    <t>ITSA Ref: XFID0270</t>
  </si>
  <si>
    <t>C12240</t>
  </si>
  <si>
    <t>Pre-Labelling Service - Quantum Library maintenance &amp; support</t>
  </si>
  <si>
    <t>Pre-Labelling Service - Quantum Library maintenance &amp; support S/N A0D0056716 &amp; A0D0058824.  Jigsaw Systems / UltraRead / Coolspirit</t>
  </si>
  <si>
    <t>ITSA Ref: XFID0033</t>
  </si>
  <si>
    <t>C12184</t>
  </si>
  <si>
    <t>DO NOT REPROCURE: CTM (Complete Tender Management) - S/W Support and Maintenance</t>
  </si>
  <si>
    <t>CTM (Complete Tender Management) - S/W Support and Maintenance agreement - this system is now RETIRED and no further S/W licensing and support is required outside of the NDA itself.</t>
  </si>
  <si>
    <t>ITSA Ref: NDA-001 &amp; XFID0162</t>
  </si>
  <si>
    <t>C12180</t>
  </si>
  <si>
    <t>LogRhythm Maintenance &amp; Support Agreement - 3 Year Enhanced Support Service</t>
  </si>
  <si>
    <t>LogRhythm Maintenance &amp; Support Agreement (007863) - 3 Year Enhanced Support Services - Distology</t>
  </si>
  <si>
    <t>ITSA Ref: SEL-357 - XFID0065</t>
  </si>
  <si>
    <t>C12179</t>
  </si>
  <si>
    <t>H/W maintenance &amp; support: 1002896328 Version - 2 - Qty 26 items</t>
  </si>
  <si>
    <t>H/W maintenance &amp; support: 1002896328 Version - 2 - Qty 26 items.  Tech Data - XFID0288</t>
  </si>
  <si>
    <t>ITSA Ref: XFID0288</t>
  </si>
  <si>
    <t>C12178</t>
  </si>
  <si>
    <t>H/W maintenance &amp; support - 1002881564 Version - 2 - Qty 329 items</t>
  </si>
  <si>
    <t>H/W maintenance &amp; support - 1002881564 Version - 2 - Qty 329 items.  Tech Data - XFID0286</t>
  </si>
  <si>
    <t>ITSA Ref: XFID0286</t>
  </si>
  <si>
    <t>C12253</t>
  </si>
  <si>
    <t>ITSA Ref: SEL-425 &amp; XFID0201</t>
  </si>
  <si>
    <t>C12177</t>
  </si>
  <si>
    <t>H/W support &amp; maintenance: 1002885793 Version - 3 - Qty 164 items</t>
  </si>
  <si>
    <t>H/W support &amp; maintenance: 1002885793 Version - 3 - Qty 164 items.  Tech Data - XFID0285</t>
  </si>
  <si>
    <t>ITSA Ref: XFID0285</t>
  </si>
  <si>
    <t>C12176</t>
  </si>
  <si>
    <t>H/W Maintenance &amp; Support: 1002871548 Version – 3 - Qty 210 item</t>
  </si>
  <si>
    <t>H/W Maintenance &amp; Support: 1002871548 Version – 3 - Qty 210 item.  Tech Data - XFID0248</t>
  </si>
  <si>
    <t>ITSA Ref: XFID0248</t>
  </si>
  <si>
    <t>C12175</t>
  </si>
  <si>
    <t>Annual H/W maintenance &amp; support: 1002548435 Version - 5 - Qty 16 items</t>
  </si>
  <si>
    <t>Annual H/W maintenance &amp; support: 1002548435 Version - 5 - Qty 16 items.  Tech Data - XFID0246</t>
  </si>
  <si>
    <t>ITSA Ref: XFID0246</t>
  </si>
  <si>
    <t>C12174</t>
  </si>
  <si>
    <t>EMC H/W support &amp; maintenance agreement - Contract Number: 208149A</t>
  </si>
  <si>
    <t>ITSA Ref: XFID0241</t>
  </si>
  <si>
    <t>C12172</t>
  </si>
  <si>
    <t>LogRhythm Maintenance &amp; Support agreement - Sellafield CSOC</t>
  </si>
  <si>
    <t>LogRhythm Maintenance &amp; Support agreement - Sellafield CSOC - 008263 - Distology</t>
  </si>
  <si>
    <t>ITSA Ref: SEL-358 &amp; XFID0064</t>
  </si>
  <si>
    <t>C12168</t>
  </si>
  <si>
    <t>Mitel Hardware Annual Maintenance &amp; Support Contract</t>
  </si>
  <si>
    <t>Mitel Hardware Annual Maintenance &amp; Support Contract.</t>
  </si>
  <si>
    <t>ITSA Ref: SEL-325 &amp; XFID0172</t>
  </si>
  <si>
    <t>C12166</t>
  </si>
  <si>
    <t>H/W maintenance &amp; support: SQ-UK-123525 V3 - Qty 1474 items</t>
  </si>
  <si>
    <t>H/W maintenance &amp; support: SQ-UK-123525 V3 - Qty 1474 items.  NSC Global - XFID0274</t>
  </si>
  <si>
    <t>ITSA Ref:  XFID0274</t>
  </si>
  <si>
    <t>C12165</t>
  </si>
  <si>
    <t>Infor - software licensing and support</t>
  </si>
  <si>
    <t>Infor - software licensing and support.  Infor - SEL-126 - XFID0082.  Refer 'Full Description' field</t>
  </si>
  <si>
    <t>ITSA ref: SEL-126 &amp; XFID0082</t>
  </si>
  <si>
    <t>C12164</t>
  </si>
  <si>
    <t>Websense/ForcePoint - Web Security N &amp; Enhanced for 10001+ SEAT BAND</t>
  </si>
  <si>
    <t>Websense/ForcePoint - Web Security N &amp; Enhanced for 10001+ SEAT BAND - S/W licensing and renewals</t>
  </si>
  <si>
    <t>ITSA Ref:  XFID0216</t>
  </si>
  <si>
    <t>Microsoft</t>
  </si>
  <si>
    <t>C12213</t>
  </si>
  <si>
    <t>Minitab Multi User Electronic FPEXM160A &amp; ADEXM160A - S/W renewals</t>
  </si>
  <si>
    <t>FPEXM160A - Minitab 17 Multi User Electronic (1), ADEXM160A - Minitab 16 Multiple User Electronic - Users (40)- S/W Licence and Maintenance renewals</t>
  </si>
  <si>
    <t>ITSA Ref: SEL-140 &amp; XFID0026</t>
  </si>
  <si>
    <t>C12151</t>
  </si>
  <si>
    <t>Oracle S/W licensing and maintenance renewals: various</t>
  </si>
  <si>
    <t>Oracle S/W licensing and maintenance: various - refer to Full Description for list of all Oracle Applications and Licence Types / #'s</t>
  </si>
  <si>
    <t>ITSA Ref: SEL-376 &amp; XFID0090</t>
  </si>
  <si>
    <t>C12150</t>
  </si>
  <si>
    <t>Vodafone - Various Line Rentals (previously Cable &amp; Wireless)</t>
  </si>
  <si>
    <t>Vodafone - Various Line Rentals (previously Cable &amp; Wireless)_x000D_
*** why have these not been novated to BTE under PICTS Contract5 ? ***</t>
  </si>
  <si>
    <t>ITSA Ref: XFID0267</t>
  </si>
  <si>
    <t>C12149</t>
  </si>
  <si>
    <t>Palo Alto - network support/security</t>
  </si>
  <si>
    <t>ITSA Ref XFID0265</t>
  </si>
  <si>
    <t>C12148</t>
  </si>
  <si>
    <t>Citrix / Egress - Network support/security</t>
  </si>
  <si>
    <t>ITSA Ref: XFID0263</t>
  </si>
  <si>
    <t>C12214</t>
  </si>
  <si>
    <t>RIB U.SCOST - iTWO Baseline(30) &amp; Controlling (5) - concurrent User Licensing</t>
  </si>
  <si>
    <t>RIB U.SCOST</t>
  </si>
  <si>
    <t>C12201</t>
  </si>
  <si>
    <t>Oracle  - Comms: SBCs (SIP Trunks) -  hardware maintenance</t>
  </si>
  <si>
    <t>Oracle  - Comms: SBCs (SIP Trunks) - hardware maintenance</t>
  </si>
  <si>
    <t>ITSA Ref: XFID0152</t>
  </si>
  <si>
    <t>C12147</t>
  </si>
  <si>
    <t>Cisco Sourcefire IDS/IPS (BDS Owned) - maintenance and support agreement</t>
  </si>
  <si>
    <t>ITSA Ref: XFID0261</t>
  </si>
  <si>
    <t>C12146</t>
  </si>
  <si>
    <t>Brocade FCX 624S Switch Qty 2 - H/W support agreement</t>
  </si>
  <si>
    <t>SQ-UK-118871- Brocade FCX 624S Switch Qty 2 - H/W support agreement - Agilitas</t>
  </si>
  <si>
    <t>ITSA Ref: XFID0254</t>
  </si>
  <si>
    <t>C12144</t>
  </si>
  <si>
    <t>H/W Maintenance &amp; Support contract - XFID0289</t>
  </si>
  <si>
    <t>H/W Maintenance &amp; Support contract - XFID0289 - Tech Data.  1002885793 Version - 3 - Qty 24 item</t>
  </si>
  <si>
    <t>ITSA Ref: XFID0289</t>
  </si>
  <si>
    <t>C12143</t>
  </si>
  <si>
    <t>Cisco maintenance &amp; support: Catalyst 9300 48-port PoE+, Network Advantage</t>
  </si>
  <si>
    <t>Cisco maintenance &amp; support: Catalyst 9300 48-port PoE+, Network Advantage.  Tech Data - XFID0250</t>
  </si>
  <si>
    <t>ITSA Ref: XFID0250</t>
  </si>
  <si>
    <t>C12162</t>
  </si>
  <si>
    <t>CA Spectrum, eHealth, Performance Manager &amp; NetFlow licensing</t>
  </si>
  <si>
    <t>CA Spectrum, eHealth, Performance Manager &amp; NetFlow licensing.  GTS Network Tools - XFID0042</t>
  </si>
  <si>
    <t>20.12.2023_ This contract is currently covered under the ITSA until Aug 2024 whereby this will be picked up via the ASC exit therefore no procurement is required._x000D_
_x000D_
ITSA Ref: XFID0042</t>
  </si>
  <si>
    <t>C13123</t>
  </si>
  <si>
    <t>Continuation of Canon Managed Print for SL</t>
  </si>
  <si>
    <t>C13059</t>
  </si>
  <si>
    <t>SuccessFactors eLearning SaaS Subscription</t>
  </si>
  <si>
    <t>DUPLICATE of C12727</t>
  </si>
  <si>
    <t>C13054</t>
  </si>
  <si>
    <t>Radiometrics &amp; Associated Services–Lot 1–Radiation Protection Instrumentation</t>
  </si>
  <si>
    <t>Radiometrics and Associated Services – Lot 1 – Installed Radiation Protection Instrumentation</t>
  </si>
  <si>
    <t>Original ATAMIS ref C9928_x000D_
Replaced with C13461</t>
  </si>
  <si>
    <t>C13045</t>
  </si>
  <si>
    <t>ESCROW Annual Services contract - Sept'23 to Aug'24</t>
  </si>
  <si>
    <t>ESCROW arrangement for 6 off 3rd Party Licenses S/W COTS applications</t>
  </si>
  <si>
    <t>Below Threshold - 3 Quotes</t>
  </si>
  <si>
    <t>C13017</t>
  </si>
  <si>
    <t>Adhoc Car and Coach Services</t>
  </si>
  <si>
    <t>Cancelled as merging with the Risley service C10343</t>
  </si>
  <si>
    <t>C13007</t>
  </si>
  <si>
    <t>Clayton Locos Maintenance &amp; Service</t>
  </si>
  <si>
    <t>C12992</t>
  </si>
  <si>
    <t>Through Wall Camera Spares</t>
  </si>
  <si>
    <t>Through Wall Camera Spares for SEP 1 &amp; 2</t>
  </si>
  <si>
    <t>Dates moved out as awaiting reservations to be put into the systems _x000D_
Dates moved out as still in clarification stage with supply chain._x000D_
Dates moved out as awaiting approvals and MM' s to be raised</t>
  </si>
  <si>
    <t>C12951</t>
  </si>
  <si>
    <t>Interim Storage Facility Computer Management System Escrow Agreement _New</t>
  </si>
  <si>
    <t>Interim Storage Facility Computer Management System Escrow Agreement</t>
  </si>
  <si>
    <t>C12908</t>
  </si>
  <si>
    <t>Success Factors</t>
  </si>
  <si>
    <t>Replacement of LMS with Success Factors</t>
  </si>
  <si>
    <t>C12895</t>
  </si>
  <si>
    <t>SHM General Refurbishment Asset Care Scope AIF 1046329 2023 Outage</t>
  </si>
  <si>
    <t>To support Design request activities on the Skip Handler Machine as part of 2023 outage</t>
  </si>
  <si>
    <t>C12782</t>
  </si>
  <si>
    <t>Wilma Small Scale Demonstrator</t>
  </si>
  <si>
    <t>Active demonstrator of an automated water sampling system. The land quality team are looking at options to support ground water sampling and this system lends the possibility of gaining real time data on sampling which would normally take weeks.</t>
  </si>
  <si>
    <t>Active Demonstrator of technology new to site</t>
  </si>
  <si>
    <t>C12781</t>
  </si>
  <si>
    <t>SPOT Contamination Suit</t>
  </si>
  <si>
    <t>The Strategy &amp; Technical Team have been looing at the possibility of buying prototypes of a contamination suit for SPOT the robot dog to test if this supports  lowering decontamination timeframes and ability to move the robot more easily to different area</t>
  </si>
  <si>
    <t>This is a Strategy &amp; Technical Development requirement</t>
  </si>
  <si>
    <t>C12755</t>
  </si>
  <si>
    <t>C12727</t>
  </si>
  <si>
    <t>SAP SuccessFactors SaaS Learning Subscription</t>
  </si>
  <si>
    <t>SAP SuccessFactors SaaS Learning Subscription - additional modules</t>
  </si>
  <si>
    <t>this is an SAP Success Factors SaaS procurement and is under the SAP General Terms and Conditions (GTCs); additional licensing/modules to be coterminous with extant SaaS contract</t>
  </si>
  <si>
    <t>Metrology &amp; Technical Investigation and Associated Services</t>
  </si>
  <si>
    <t>C12721</t>
  </si>
  <si>
    <t>Hydrogen Study</t>
  </si>
  <si>
    <t>C12715</t>
  </si>
  <si>
    <t>Provision of Operating, Maintenance and Management Support Services</t>
  </si>
  <si>
    <t>C12714</t>
  </si>
  <si>
    <t>Journal and Literature  Access_Main</t>
  </si>
  <si>
    <t>Access to  journals and literature</t>
  </si>
  <si>
    <t>C12652</t>
  </si>
  <si>
    <t>Analytical Services Replacement</t>
  </si>
  <si>
    <t>This procurement is to replace current Analytical Services arrangements that are due to complete in 2025.</t>
  </si>
  <si>
    <t>This is a business critical service which has the ability to stop site works if analytical services are not available.</t>
  </si>
  <si>
    <t>Market engagement activities for DNWP procurement</t>
  </si>
  <si>
    <t>C12616</t>
  </si>
  <si>
    <t>SAAB Tiger N ROV</t>
  </si>
  <si>
    <t>Manufacture and Supply of 1 x SAAB Tiger ROV</t>
  </si>
  <si>
    <t>C12613</t>
  </si>
  <si>
    <t>SAAB Pick and Place Skid 8SK-PAP-N</t>
  </si>
  <si>
    <t>Manufacture and Supply of 1 x Pick and Place Skid 8SK-PAP-N</t>
  </si>
  <si>
    <t>C12595</t>
  </si>
  <si>
    <t>Tyre Service</t>
  </si>
  <si>
    <t>Supply and fit of tyres and associated services to the Sellafield fleet</t>
  </si>
  <si>
    <t>C12580</t>
  </si>
  <si>
    <t>Hydraulic System Repairs - 2023</t>
  </si>
  <si>
    <t>Hydraulic System Repairs for Site Vehicles</t>
  </si>
  <si>
    <t>Date moved by one year as DAR  in place to cover.</t>
  </si>
  <si>
    <t>C12577</t>
  </si>
  <si>
    <t>DAR 1108 - Onboard Laser System Equipment</t>
  </si>
  <si>
    <t>C12459</t>
  </si>
  <si>
    <t>Board Effectiveness</t>
  </si>
  <si>
    <t>Annual Review of Board</t>
  </si>
  <si>
    <t>C12451</t>
  </si>
  <si>
    <t>Reach Robotics Bravo 7 Oil Free Manipulator System</t>
  </si>
  <si>
    <t>Reach Robotics Bravo 7 Oil Free Manipulator</t>
  </si>
  <si>
    <t>C12349</t>
  </si>
  <si>
    <t>Mission Specialist Defender Base System</t>
  </si>
  <si>
    <t>C12315</t>
  </si>
  <si>
    <t>Operating Model and Capability Transition Support</t>
  </si>
  <si>
    <t>C12294</t>
  </si>
  <si>
    <t>Purchase of C0981 Portacabin</t>
  </si>
  <si>
    <t>the portacabin is currently used for the BEPP/DIF project which is due to completion, as part of the contract the portacabin would be off-hired and removed from Site.</t>
  </si>
  <si>
    <t>C12257</t>
  </si>
  <si>
    <t>EMC - H/W maintenance and support agreement: various contracts</t>
  </si>
  <si>
    <t>EMC - H/W maintenance and support agreement - Contract Numbers: 173005, 208149A, 310716666H &amp; 310746235H</t>
  </si>
  <si>
    <t>ITSA Ref: XFID0243</t>
  </si>
  <si>
    <t>C12256</t>
  </si>
  <si>
    <t>EMC H/W maintenance &amp; support agreement for Storage Arrays in ASC</t>
  </si>
  <si>
    <t>ITSA Ref: XFID0240</t>
  </si>
  <si>
    <t>C12254</t>
  </si>
  <si>
    <t>ITSA Ref: XFID0032</t>
  </si>
  <si>
    <t>C12249</t>
  </si>
  <si>
    <t>AI ERP Cloud Products for Enterprise - Infor - licence and maintenance</t>
  </si>
  <si>
    <t>AI ERP Cloud Products for Enterprise (Infor) - licence and maintenance.  SL App ID: 3405</t>
  </si>
  <si>
    <t>ITSA Ref: SEL-097 &amp; XFID0114</t>
  </si>
  <si>
    <t>C12248</t>
  </si>
  <si>
    <t>Juniper H/W Support &amp; Maintenance - Tech Data</t>
  </si>
  <si>
    <t>ITSA Ref: XFID0266</t>
  </si>
  <si>
    <t>C12247</t>
  </si>
  <si>
    <t>Cisco ISR 4451 Sec Bundle - w/SEC license</t>
  </si>
  <si>
    <t>ITSA Ref: XFID0251</t>
  </si>
  <si>
    <t>C12246</t>
  </si>
  <si>
    <t>Various H/W maintenance &amp; support contracts - XFID0287</t>
  </si>
  <si>
    <t>C12245</t>
  </si>
  <si>
    <t>Raritan DSX2-32 : 32-port Serial Console Server: H/W Support agreement</t>
  </si>
  <si>
    <t>Raritan DSX2-32 : 32-port Serial Console Server: H/W Support agreement - SQ184424 - ASM</t>
  </si>
  <si>
    <t>ITSA Ref: XFID0284</t>
  </si>
  <si>
    <t>C12244</t>
  </si>
  <si>
    <t>Various Cisco Networking H/W support &amp; maintenance agreements - Tech Data</t>
  </si>
  <si>
    <t>ITSA Ref: XFID0247</t>
  </si>
  <si>
    <t>C12243</t>
  </si>
  <si>
    <t>Various H/W maintenance &amp; support contracts - Tech Data</t>
  </si>
  <si>
    <t>ITSA Ref: XFID0283</t>
  </si>
  <si>
    <t>C12242</t>
  </si>
  <si>
    <t>Agilitas Various H/W infrastructure support agreements</t>
  </si>
  <si>
    <t>Agilitas Various ASC/ BBP, Hinton, Sellafield H/W infrastructure support agreements</t>
  </si>
  <si>
    <t>ITSA Ref: XFID0227</t>
  </si>
  <si>
    <t>C12241</t>
  </si>
  <si>
    <t>Raritan H/W support &amp; maintenance agreement: SQU3917923 v6</t>
  </si>
  <si>
    <t>H/W support &amp; maintenance agreement: SQU3917923 v6 - Raritan 32-Port Serial Console Server with dual power AC with modem - CDW</t>
  </si>
  <si>
    <t>ITSA Ref:  XFID0282</t>
  </si>
  <si>
    <t>C12239</t>
  </si>
  <si>
    <t>Cisco Catalyst 9300 H/W maintenance and support contracts</t>
  </si>
  <si>
    <t>ITSA Ref: XFID0280</t>
  </si>
  <si>
    <t>C12238</t>
  </si>
  <si>
    <t>1Gbps Managed Internet Access / 100MB CDR - Hinton House</t>
  </si>
  <si>
    <t>1Gbps Managed Internet Access / 100MB CDR - Hinton House.  Virgin Media - XFID0005</t>
  </si>
  <si>
    <t>ITSA Ref: XFID0005</t>
  </si>
  <si>
    <t>C12236</t>
  </si>
  <si>
    <t>Cisco Catalyst 3850 &amp; 9300 H/W maintenance contracts</t>
  </si>
  <si>
    <t>Cisco Catalyst 3850 &amp; 9300 H/W maintenance contracts.  Tech Data - XFID0133</t>
  </si>
  <si>
    <t>ITSA Ref: XFID0133</t>
  </si>
  <si>
    <t>C12235</t>
  </si>
  <si>
    <t>EPI-Use Labs - Variance Monitor for HCM - licensing and support agreement</t>
  </si>
  <si>
    <t>ITSA Ref: SEL-313 &amp; XFID0105</t>
  </si>
  <si>
    <t>C12234</t>
  </si>
  <si>
    <t>Firewalls - H/W maintenance &amp; support contract: Westcon - XFID0170</t>
  </si>
  <si>
    <t>Firewalls - H/W maintenance &amp; support contract: Westcon - XFID0170.  Refer 'Full Description' field for full H/W component list</t>
  </si>
  <si>
    <t>ITSA Ref: XFID0170</t>
  </si>
  <si>
    <t>C14476</t>
  </si>
  <si>
    <t>PIO Pilot Phase</t>
  </si>
  <si>
    <t>C14473</t>
  </si>
  <si>
    <t>Modelling and Simulation services - Flexsim</t>
  </si>
  <si>
    <t>C14441</t>
  </si>
  <si>
    <t>C14429</t>
  </si>
  <si>
    <t>Cancelled (Duplicate see C14430)  Oracle - Session Border Controllers (SBC)</t>
  </si>
  <si>
    <t>Cancelled (Duplicate - see C14430)</t>
  </si>
  <si>
    <t>C14409</t>
  </si>
  <si>
    <t>Crown Hosting II Data Centre Co-Lo Hosting Services</t>
  </si>
  <si>
    <t>C14404</t>
  </si>
  <si>
    <t>4510458384 - Quorum Developments</t>
  </si>
  <si>
    <t>C14375</t>
  </si>
  <si>
    <t>Compressor Rental</t>
  </si>
  <si>
    <t>C14372</t>
  </si>
  <si>
    <t>C10328</t>
  </si>
  <si>
    <t>Calciners spares</t>
  </si>
  <si>
    <t>C10316</t>
  </si>
  <si>
    <t>Provision of MSM's</t>
  </si>
  <si>
    <t>C10307</t>
  </si>
  <si>
    <t>Supply of 2x Curtainsided Trailers</t>
  </si>
  <si>
    <t>C10301</t>
  </si>
  <si>
    <t>Provision of Calciner spares</t>
  </si>
  <si>
    <t>C10290</t>
  </si>
  <si>
    <t>Supply and delivery of Furnace Inductors and associated spares</t>
  </si>
  <si>
    <t>C10272</t>
  </si>
  <si>
    <t>Clayton 12 month maintenance</t>
  </si>
  <si>
    <t>C10247</t>
  </si>
  <si>
    <t>PVC Containment  - 2025</t>
  </si>
  <si>
    <t>PVC Containment - including:  PVC bags, blister bags, tents etc.</t>
  </si>
  <si>
    <t>C10221</t>
  </si>
  <si>
    <t>Thermal Imaging Cameras</t>
  </si>
  <si>
    <t>Maintenance of the Thermal Imaging Cameras within the ISF Building</t>
  </si>
  <si>
    <t>C10208</t>
  </si>
  <si>
    <t>Fire Detection Systems Framework</t>
  </si>
  <si>
    <t>Approval was granted at the Change - Control Board held on 230111 to 'Remove from Plan' the Fire Detection System Framework- approval email 230111:Summary of Change Control Decision – January 2023 refers. The Fire Detection scope is predominantly electric</t>
  </si>
  <si>
    <t>C10098</t>
  </si>
  <si>
    <t>Hexagon/J5 Plant Logs Framework Agreement</t>
  </si>
  <si>
    <t>C10078</t>
  </si>
  <si>
    <t>DAF 6x4 Heavy Haulage Tractor Unit</t>
  </si>
  <si>
    <t>DAR 1051</t>
  </si>
  <si>
    <t>C9941</t>
  </si>
  <si>
    <t>Provision of Legal Services</t>
  </si>
  <si>
    <t>C9940</t>
  </si>
  <si>
    <t>Graduate and Apprentice Assessment Testing</t>
  </si>
  <si>
    <t>C9939</t>
  </si>
  <si>
    <t>Provision of Lean methodologies, optioneering and implementation</t>
  </si>
  <si>
    <t>Approval was granted at the Change - Control Board 8-2-2023 to remove from plan- approval email from S Atkinson 8-2-2023 refers…</t>
  </si>
  <si>
    <t>C9935</t>
  </si>
  <si>
    <t>LTP(TBC)/DDP00161/FGMSP/Commissioning Support</t>
  </si>
  <si>
    <t>C9933</t>
  </si>
  <si>
    <t>Radiometrics - BEP</t>
  </si>
  <si>
    <t>Radiometrics</t>
  </si>
  <si>
    <t>C9932</t>
  </si>
  <si>
    <t>Bodyworks Contract</t>
  </si>
  <si>
    <t>C9931</t>
  </si>
  <si>
    <t>DDP Lot 2 - LTP (TBC)/DDP0160/FGMSP/SSB Resolution Scope</t>
  </si>
  <si>
    <t>C9929</t>
  </si>
  <si>
    <t>Assessment against ISO/IEC 17025</t>
  </si>
  <si>
    <t>C9928</t>
  </si>
  <si>
    <t>Replaced with C13461</t>
  </si>
  <si>
    <t>C9926</t>
  </si>
  <si>
    <t>Apprentice Training</t>
  </si>
  <si>
    <t>***INTERNAL NOTES*** CCS to run procurement activity for 5 lots. 5 entries created hence cancelling this. 27/06/23</t>
  </si>
  <si>
    <t>C13304</t>
  </si>
  <si>
    <t>Change management services for 2 for 20 programme</t>
  </si>
  <si>
    <t>Change management services for 2 for 20 programme to support delivery of objectives and provide specialist support in business development.</t>
  </si>
  <si>
    <t>C13261</t>
  </si>
  <si>
    <t>Radiometrics and Associated Services–Lot 3–Radiometrics Characterisation Service</t>
  </si>
  <si>
    <t>Radiometrics and Associated Services – Lot 3 – Radiometrics Characterisation Services</t>
  </si>
  <si>
    <t>Original ATAMIS ref C9928_x000D_
All Radiometrics Lots will be issued on C13461</t>
  </si>
  <si>
    <t>C13260</t>
  </si>
  <si>
    <t>Radiometrics and Associated Services–Lot 2–Portable Radiation Protection Instrum</t>
  </si>
  <si>
    <t>Radiometrics and Associated Services – Lot 2 – Portable Radiation Protection Instrumentation</t>
  </si>
  <si>
    <t>C13253</t>
  </si>
  <si>
    <t>Employee engagement SaaS Application</t>
  </si>
  <si>
    <t>C13204</t>
  </si>
  <si>
    <t>Atamis Support Testing</t>
  </si>
  <si>
    <t>test</t>
  </si>
  <si>
    <t>ATAMIS support testing</t>
  </si>
  <si>
    <t>C15120</t>
  </si>
  <si>
    <t>SAP CDR Minor Tasks Call Off Extension</t>
  </si>
  <si>
    <t>C15105</t>
  </si>
  <si>
    <t>WA02557 NAC ISE Upgrade - Phase 2</t>
  </si>
  <si>
    <t>WA02557 NAC ISE Upgrade (C16620)</t>
  </si>
  <si>
    <t>C15104</t>
  </si>
  <si>
    <t>WA03098 Network Vulnerability Management Tool - Phase 1</t>
  </si>
  <si>
    <t>WA03098 Network Vulnerability Management Tool.  Phase 1 Design (Contract ref: C16018)</t>
  </si>
  <si>
    <t>C15103</t>
  </si>
  <si>
    <t>Microsoft Defender for Endpoints on Prem</t>
  </si>
  <si>
    <t>C15100</t>
  </si>
  <si>
    <t>WA02875 Upgrade of critical security tooling</t>
  </si>
  <si>
    <t>Upgrade of critical security tooling to reduce Cyber risk - Encase endpoint investigator</t>
  </si>
  <si>
    <t>C15098</t>
  </si>
  <si>
    <t>WIP Enablement for Digital Guardian</t>
  </si>
  <si>
    <t>C15096</t>
  </si>
  <si>
    <t>Legacy Applications &amp; Server Rationalisation / Upgrades</t>
  </si>
  <si>
    <t>C15095</t>
  </si>
  <si>
    <t>SQL Cluster Migrations - Project Delivery</t>
  </si>
  <si>
    <t>C15090</t>
  </si>
  <si>
    <t>SQL Cluster migrations</t>
  </si>
  <si>
    <t>SQL Cluster migrations – input into WSF to support OUSB resubmission  </t>
  </si>
  <si>
    <t>C15068</t>
  </si>
  <si>
    <t>WA02906 - Hexagon J5 - 12-month implant to SL CoE Team</t>
  </si>
  <si>
    <t>WA02906 - Hexagon J5 - 12-month implant for J5 Developer from Johannesburg, to work on-site at Albion Court in Whitehaven to augment the SL J5 Centre of Excellence team</t>
  </si>
  <si>
    <t>*** IMPORTANT NOTE: This is not classed as an ICT procurement, it is Professional Services for purposes of SCD governance and controls as agreed with AH/CD ***</t>
  </si>
  <si>
    <t>C15067</t>
  </si>
  <si>
    <t>WA02906 - Hexagon j5 - Closed as duplicate record C15068</t>
  </si>
  <si>
    <t>Hexagon j5 - Uplift of the PO for the call-off contract, which will also include update and approval of  the associated DAR</t>
  </si>
  <si>
    <t>C15060</t>
  </si>
  <si>
    <t>C15059</t>
  </si>
  <si>
    <t>Windows Devices - Identify suitable route to market and further devices procurem</t>
  </si>
  <si>
    <t>Windows Devices - Identify suitable route to market and further devices procurement of Windows Devices for j5 roll out</t>
  </si>
  <si>
    <t>C15052</t>
  </si>
  <si>
    <t>Event Management Services - Bridging Arrangement</t>
  </si>
  <si>
    <t>Event Management Services -  Bridging Arrangement</t>
  </si>
  <si>
    <t>C15010</t>
  </si>
  <si>
    <t>3 Generator Trailers</t>
  </si>
  <si>
    <t>C14996</t>
  </si>
  <si>
    <t>Sharepoint Environment</t>
  </si>
  <si>
    <t>C14965</t>
  </si>
  <si>
    <t>Oracle Rationalisation – Input into WSF (Commercial case) to OUSB</t>
  </si>
  <si>
    <t>C14964</t>
  </si>
  <si>
    <t>Build new Sharepoint environment in B2534</t>
  </si>
  <si>
    <t>Build new Sharepoint environment in B2534 – Commercial input into Business Case and development of acquisition strategy</t>
  </si>
  <si>
    <t>C14962</t>
  </si>
  <si>
    <t>C14955</t>
  </si>
  <si>
    <t>TESTPAN_X</t>
  </si>
  <si>
    <t>Ian Panting</t>
  </si>
  <si>
    <t>ian.r.panting@sellafieldsites.com</t>
  </si>
  <si>
    <t>C14934</t>
  </si>
  <si>
    <t>Independent Subject Matter Expertise for the management of Info security</t>
  </si>
  <si>
    <t>Independent Subject Matter Expert support for the management of risk and information security</t>
  </si>
  <si>
    <t>A Market Engagement Webinar will take place on 20th July 2023._x000D_
_x000D_
12.30pm – 1.30pm Mechanical Consumables_x000D_
_x000D_
2.00pm – 3.00pm Motors and Lifting Gear</t>
  </si>
  <si>
    <t>C14900</t>
  </si>
  <si>
    <t>WA03185 SL Sustainability Portal Development</t>
  </si>
  <si>
    <t>SL Sustainability Portal Development</t>
  </si>
  <si>
    <t>C14847</t>
  </si>
  <si>
    <t>Standard Laptops  x 400</t>
  </si>
  <si>
    <t>Standard Laptops  (SKU 725J8EA ProBook 440 (G10) 16gb</t>
  </si>
  <si>
    <t>C14846</t>
  </si>
  <si>
    <t>Docking Stations x 200</t>
  </si>
  <si>
    <t>Docking Stations  (HP usb-c G5 dock)</t>
  </si>
  <si>
    <t>C14842</t>
  </si>
  <si>
    <t>High Spec Laptops x115</t>
  </si>
  <si>
    <t>High Spec Laptops  (SKU62U62EA – ZBook Fury 16 G9)</t>
  </si>
  <si>
    <t>C14780</t>
  </si>
  <si>
    <t>C14779</t>
  </si>
  <si>
    <t>Replacement van with solid sides and lockable doors – 3 axle</t>
  </si>
  <si>
    <t>C14777</t>
  </si>
  <si>
    <t>Side loader</t>
  </si>
  <si>
    <t>C14778</t>
  </si>
  <si>
    <t>1 or 2 Double Drives</t>
  </si>
  <si>
    <t>No longer required</t>
  </si>
  <si>
    <t>C14698</t>
  </si>
  <si>
    <t>Provision of Vehicle Spares and 3rd Party Maintenance - Bridging Arrangement</t>
  </si>
  <si>
    <t>C14628</t>
  </si>
  <si>
    <t>Microsoft Licences &amp; Support Licences (AZURE enterprise)</t>
  </si>
  <si>
    <t>Microsoft Licences &amp; Support Licences (Azure and enterprise</t>
  </si>
  <si>
    <t>C14562</t>
  </si>
  <si>
    <t>Hire of Generator, ATS &amp; Fuel Tank</t>
  </si>
  <si>
    <t>C14541</t>
  </si>
  <si>
    <t>Juniper Firewalls - ASC Obsolecense</t>
  </si>
  <si>
    <t>C14540</t>
  </si>
  <si>
    <t>Juniper Firewalls - ASC Datacentres</t>
  </si>
  <si>
    <t>C14488</t>
  </si>
  <si>
    <t>Supply Pro4 ROV Obsolete Stock</t>
  </si>
  <si>
    <t>Rachel Berrisford</t>
  </si>
  <si>
    <t>rachel.berrisford@nda.gov.uk</t>
  </si>
  <si>
    <t>C15975</t>
  </si>
  <si>
    <t>Netback ups V8.2</t>
  </si>
  <si>
    <t>Netback ups V8.2 support</t>
  </si>
  <si>
    <t>C15955</t>
  </si>
  <si>
    <t>Trading System Maintenance</t>
  </si>
  <si>
    <t>Trading System Maintenance support for Fellside CHP</t>
  </si>
  <si>
    <t>C15954</t>
  </si>
  <si>
    <t>Utilities Electrical Distribution Telecontrol System</t>
  </si>
  <si>
    <t>C15914</t>
  </si>
  <si>
    <t>Provision of Vehicle Spares and 3rd Party Maintenance - 2023</t>
  </si>
  <si>
    <t>DAR Provision of Vehicle Spares and 3rd Party Maintenance - 2023</t>
  </si>
  <si>
    <t>C15911</t>
  </si>
  <si>
    <t>[Admin test 04-09 FR] v1</t>
  </si>
  <si>
    <t>[Admin test 04-09 FR]</t>
  </si>
  <si>
    <t>C15910</t>
  </si>
  <si>
    <t>C15879</t>
  </si>
  <si>
    <t>Temporary hire of sodium hydroxide tank and associated equipment</t>
  </si>
  <si>
    <t>C15854</t>
  </si>
  <si>
    <t>MDA Generators Contract</t>
  </si>
  <si>
    <t>Supply of generators and associated support equipment and maintenance</t>
  </si>
  <si>
    <t>C15829</t>
  </si>
  <si>
    <t>Control, Operation &amp; Maintenance Agreement (COMA)</t>
  </si>
  <si>
    <t>C15825</t>
  </si>
  <si>
    <t>Water, Wastewater and Ancillary Services 2</t>
  </si>
  <si>
    <t>C15820</t>
  </si>
  <si>
    <t>Supply of Energy - Electricity and Additional Services</t>
  </si>
  <si>
    <t>C15811</t>
  </si>
  <si>
    <t>Supply of Energy - Natural Gas</t>
  </si>
  <si>
    <t>Supply of Energy - Natural Gas and Additional Services</t>
  </si>
  <si>
    <t>C15704</t>
  </si>
  <si>
    <t>LLW Rail Moves 2023</t>
  </si>
  <si>
    <t>C15690</t>
  </si>
  <si>
    <t>Executive Recruitment</t>
  </si>
  <si>
    <t>C15688</t>
  </si>
  <si>
    <t>C15657</t>
  </si>
  <si>
    <t>WA03098 Network Vulnerability Management Tool - Phase 2</t>
  </si>
  <si>
    <t>C15616</t>
  </si>
  <si>
    <t>43 inch monitors</t>
  </si>
  <si>
    <t>43 inch monitors for the six collaboration pods in the building</t>
  </si>
  <si>
    <t>Devices to be delivered to Atos Princess Royal Building at Westlakes Science Park to fulfil pending requests.</t>
  </si>
  <si>
    <t>C15614</t>
  </si>
  <si>
    <t>Enhanced G10 laptop</t>
  </si>
  <si>
    <t>Enhanced G10 laptop - mid spec offering to fulfil pending requests and provide a small buffer stock for BAU requests</t>
  </si>
  <si>
    <t>C15597</t>
  </si>
  <si>
    <t>Daily Vehicle Hire 2025</t>
  </si>
  <si>
    <t>C15516</t>
  </si>
  <si>
    <t>PCMS ENG  XFID0294</t>
  </si>
  <si>
    <t>Maintenance &amp; Support</t>
  </si>
  <si>
    <t>XFID0294  SEL-242</t>
  </si>
  <si>
    <t>C15515</t>
  </si>
  <si>
    <t>Transend XFID0319</t>
  </si>
  <si>
    <t>Ongoing Hosting, Maintenance and Support dated NNN between Atos &amp; Civica</t>
  </si>
  <si>
    <t>XFID0319  SEL-485</t>
  </si>
  <si>
    <t>C15506</t>
  </si>
  <si>
    <t>National Oceanography Centre XFID0291</t>
  </si>
  <si>
    <t>POLTIPS-3 FOR WINDOWS 5 _x000D_
YEAR LICENCE</t>
  </si>
  <si>
    <t>XFID0291  SEL-350</t>
  </si>
  <si>
    <t>C15505</t>
  </si>
  <si>
    <t>Digicert  XFID0297</t>
  </si>
  <si>
    <t>NEW ADDITION:_x000D_
Wildcard rg-coe.com</t>
  </si>
  <si>
    <t>Vodafone Limited</t>
  </si>
  <si>
    <t>C15503</t>
  </si>
  <si>
    <t>Total Control Pro Limited XFID0299</t>
  </si>
  <si>
    <t>Platform SaaS Licence Yearly SP-001-Y Manufacturing Execution System Annual Subscrip on  - MER Inlets - MSSS - Sandbox/Dev/PreProd_x000D_
Description: 12 months support &amp; maintenance Ser003</t>
  </si>
  <si>
    <t>XFID0299 SEL-474</t>
  </si>
  <si>
    <t>C15502</t>
  </si>
  <si>
    <t>EBRAND XFID0318</t>
  </si>
  <si>
    <t>dmszonemanager.com</t>
  </si>
  <si>
    <t>XFID0318  SEL-488</t>
  </si>
  <si>
    <t>C15501</t>
  </si>
  <si>
    <t>Digicert  XFID0296</t>
  </si>
  <si>
    <t>NEW ADDITION:  _x000D_
GeoTrust TrueBusiness ID OV - QTY 1 - 1 Wildcard Name - 1 Years_x000D_
*rg-coe.com _x000D_
This is an SSL Wildcard certificate for multiple SL applications</t>
  </si>
  <si>
    <t>XFID0296  SEL 455</t>
  </si>
  <si>
    <t>C15484</t>
  </si>
  <si>
    <t>Red Hat: RHEL Resilient Storage for SAP Subscription</t>
  </si>
  <si>
    <t>Red Hat Rolling contract: Roc_x000D_
RHEL Resilient Storage for SAP Subscription</t>
  </si>
  <si>
    <t>XFID0306  SEL-483</t>
  </si>
  <si>
    <t>C15445</t>
  </si>
  <si>
    <t>Pre-Labelling Service - Quantum Library maintenance &amp; support S/N A0D0056716 &amp; A0D0058824. Jigsaw Systems / UltraRead / Coolspiri</t>
  </si>
  <si>
    <t>Jigsaw systems /UltraRead / Coolspirit</t>
  </si>
  <si>
    <t>C15434</t>
  </si>
  <si>
    <t>To provide independent Subject Matter Expertise for Legal Counsel</t>
  </si>
  <si>
    <t>James ps Rooney</t>
  </si>
  <si>
    <t>james.rooney2@sellafieldsites.com</t>
  </si>
  <si>
    <t>C15407</t>
  </si>
  <si>
    <t>Meter Operator Provision (MOP)</t>
  </si>
  <si>
    <t>C15254</t>
  </si>
  <si>
    <t>EPI Use Labs SEL - 478</t>
  </si>
  <si>
    <t>EPI Use Labs Licence Renewals</t>
  </si>
  <si>
    <t>EPI-Use Labs</t>
  </si>
  <si>
    <t>C15239</t>
  </si>
  <si>
    <t>Ivanti Device Renewal Licences</t>
  </si>
  <si>
    <t>Ivanti</t>
  </si>
  <si>
    <t>C15225</t>
  </si>
  <si>
    <t>eLearningforce Ltd</t>
  </si>
  <si>
    <t>C15203</t>
  </si>
  <si>
    <t>Hinton House SMPrO H200/H220 Pailo Desk conversion to Agile Workstations</t>
  </si>
  <si>
    <t>C15199</t>
  </si>
  <si>
    <t>Workstation refit</t>
  </si>
  <si>
    <t>750 workstations to be installed by mid August 2023</t>
  </si>
  <si>
    <t>All equipment to be delivered to Lillyhall stores and transported to B582, Sellafield site for installationB582 Workstation refit ~750 workstations to be installed by mid August 2023.  Implementation plan will be covered by the CDR.</t>
  </si>
  <si>
    <t>C15186</t>
  </si>
  <si>
    <t>Cable Sealing End Replacement</t>
  </si>
  <si>
    <t>C15169</t>
  </si>
  <si>
    <t>Local Internet Breakout Pilot (Take into service under C5)</t>
  </si>
  <si>
    <t>LIB Pilot take into service under contract 5</t>
  </si>
  <si>
    <t>This contract is no longer required as this is already covered under scope of contract 5 network services with BT.</t>
  </si>
  <si>
    <t>C15170</t>
  </si>
  <si>
    <t>Blackberry AtHoc Solution</t>
  </si>
  <si>
    <t>Solution for transition away from the use of facsimile services</t>
  </si>
  <si>
    <t>C15139</t>
  </si>
  <si>
    <t>Negotiate and place contract for SAP S/4</t>
  </si>
  <si>
    <t>WA02631</t>
  </si>
  <si>
    <t>C15138</t>
  </si>
  <si>
    <t>Place contract for SAP Integration with Pega Platform</t>
  </si>
  <si>
    <t>C15137</t>
  </si>
  <si>
    <t>Negotiate contract for OPMS Replacement Project (placement in FY24/25).</t>
  </si>
  <si>
    <t>Negotiate contract for OPMS Replacement Project (placement in FY24/25).  KC</t>
  </si>
  <si>
    <t>WA02543</t>
  </si>
  <si>
    <t>C15136</t>
  </si>
  <si>
    <t>Support with negotiating licensing costs for SuccessFactors</t>
  </si>
  <si>
    <t>Support with negotiating licensing costs for SuccessFactors EC when combining with Recruitment module</t>
  </si>
  <si>
    <t>WA03038/WA02543</t>
  </si>
  <si>
    <t>C15121</t>
  </si>
  <si>
    <t>Contract extension - Aaseya Resources supporting Pega Platform</t>
  </si>
  <si>
    <t>C16600</t>
  </si>
  <si>
    <t>NCEC</t>
  </si>
  <si>
    <t>C16590</t>
  </si>
  <si>
    <t>Replication for CC-02375 Support ticket (TO BE DELETED)</t>
  </si>
  <si>
    <t>Replication for CC-02375 Support ticket - Support</t>
  </si>
  <si>
    <t>C16544</t>
  </si>
  <si>
    <t>CoolOrange - Cimage Replacement</t>
  </si>
  <si>
    <t>CoolOrange</t>
  </si>
  <si>
    <t>C16534</t>
  </si>
  <si>
    <t>Digicert - Geotrust</t>
  </si>
  <si>
    <t>NEW ADDITION:_x000D_
Wildcard rg-coe.com_x000D_
Geotrust Truebusiness ID over 2 yrs/1wildcard name</t>
  </si>
  <si>
    <t>Geotrust</t>
  </si>
  <si>
    <t>C16496</t>
  </si>
  <si>
    <t>Provision of AmCam Handheld Monitors</t>
  </si>
  <si>
    <t>Provision of AmCam Handheld Monitors - Link to Contract C16202</t>
  </si>
  <si>
    <t>C16468</t>
  </si>
  <si>
    <t>Duplex 2205 coating</t>
  </si>
  <si>
    <t>Proof of Concept of the use of cold or fusion spray of Duplex 2205</t>
  </si>
  <si>
    <t>C16463</t>
  </si>
  <si>
    <t>C16441</t>
  </si>
  <si>
    <t>Intelligent Client Function Review - Nichols</t>
  </si>
  <si>
    <t>support response to independent Intelligent Client Function recommendations</t>
  </si>
  <si>
    <t>C16415</t>
  </si>
  <si>
    <t>MAN Tractor Unit</t>
  </si>
  <si>
    <t>C16399</t>
  </si>
  <si>
    <t>PDSVision - Software and Data upgrades</t>
  </si>
  <si>
    <t>PDSVision will be installing upgrades of software and migrating data to the new version.</t>
  </si>
  <si>
    <t>C16393</t>
  </si>
  <si>
    <t>' Duplicate of C16463' Planview SaaS &amp; IaaS subscriptions</t>
  </si>
  <si>
    <t>C16386</t>
  </si>
  <si>
    <t>C16373</t>
  </si>
  <si>
    <t>Ad-Hoc Car &amp; Coach - Temporary Service</t>
  </si>
  <si>
    <t>C16365</t>
  </si>
  <si>
    <t>Hydraulic System Repairs 2027</t>
  </si>
  <si>
    <t>Hydraulic System Repairs</t>
  </si>
  <si>
    <t>C16361</t>
  </si>
  <si>
    <t>Equality &amp; Diversity Training</t>
  </si>
  <si>
    <t>C16347</t>
  </si>
  <si>
    <t>Managed Service Provider (ESPO - 383-21 - Lot 1)</t>
  </si>
  <si>
    <t>Call off contract for Managed Service Provider through ESPO.</t>
  </si>
  <si>
    <t>***PLACEHOLDER***</t>
  </si>
  <si>
    <t>C16339</t>
  </si>
  <si>
    <t>Provision of Apprentice Services (Lots 2, 4, 5 &amp; 7)</t>
  </si>
  <si>
    <t>C16338</t>
  </si>
  <si>
    <t>Apprentice training - Nuclear Technician and Scientist</t>
  </si>
  <si>
    <t>C16337</t>
  </si>
  <si>
    <t>Apprentice training - Nuclear Operator and Health Physics</t>
  </si>
  <si>
    <t>C16335</t>
  </si>
  <si>
    <t>Apprentice training - Digital &amp; Technology</t>
  </si>
  <si>
    <t>C16336</t>
  </si>
  <si>
    <t>Apprentice training - Maintenance &amp; Operations Engineering</t>
  </si>
  <si>
    <t>C16334</t>
  </si>
  <si>
    <t>Apprentice training - Business Administrator</t>
  </si>
  <si>
    <t>***PLACEHOLDER****</t>
  </si>
  <si>
    <t>C16333</t>
  </si>
  <si>
    <t>Category Management EES&amp;P Provision of In-cell Cranes Ansaldo 4610002546</t>
  </si>
  <si>
    <t>C16331</t>
  </si>
  <si>
    <t>Category Management EES&amp;P Provision of In-cell Cranes REEL 4610002545</t>
  </si>
  <si>
    <t>C16302</t>
  </si>
  <si>
    <t>Corporate Communications Support Services 01/07/2028 - 30/06/2032</t>
  </si>
  <si>
    <t>This procurement is a collaboration across the  NDA estate.  The scope of contract is the provision of corporate communications support services.</t>
  </si>
  <si>
    <t>***INTERNAL COMMENT This is the replacement service for PPC8505 Corporate Communications Support. This is a collaborative procurement and the current value is reflective of that***</t>
  </si>
  <si>
    <t>C16295</t>
  </si>
  <si>
    <t>Risley/Sellafield Bus Service - 1st Oct 2023-31st Jan 2024</t>
  </si>
  <si>
    <t>C16274</t>
  </si>
  <si>
    <t>Remote delivery of behavioural courses</t>
  </si>
  <si>
    <t>C16270</t>
  </si>
  <si>
    <t>Blended Delivery Behavioural Training_x000D_
Remote &amp; Classroom based learning</t>
  </si>
  <si>
    <t>C16237</t>
  </si>
  <si>
    <t>Plastic SCM</t>
  </si>
  <si>
    <t>Plastic SCM_x000D_
1 year x 22 M&amp;S (Perpetual) licenses_x000D_
1 year x 17 Subscription licenses</t>
  </si>
  <si>
    <t>PlasticSCM</t>
  </si>
  <si>
    <t>C16219</t>
  </si>
  <si>
    <t>Nuclear Diving Services - Procurement</t>
  </si>
  <si>
    <t>C16215</t>
  </si>
  <si>
    <t>Learning Management System of Work</t>
  </si>
  <si>
    <t>Learning Management System of Support</t>
  </si>
  <si>
    <t>C16213</t>
  </si>
  <si>
    <t>1050573 Obsolete Intercompartmental Transfer Pumps</t>
  </si>
  <si>
    <t>Obsolete Intercompartmental Transfer Pumps</t>
  </si>
  <si>
    <t>C16210</t>
  </si>
  <si>
    <t>F-Response</t>
  </si>
  <si>
    <t>F-Response Analysis Tableau Licence</t>
  </si>
  <si>
    <t>XFID0301  SEL-476</t>
  </si>
  <si>
    <t>C16195</t>
  </si>
  <si>
    <t>Finglow Ltd</t>
  </si>
  <si>
    <t>C16187</t>
  </si>
  <si>
    <t>C16184</t>
  </si>
  <si>
    <t>C16177</t>
  </si>
  <si>
    <t>Altair Engineering / Hyper Works Units 2 Users access to Hyper Mesh S/W Suite</t>
  </si>
  <si>
    <t>All products in the Hyper Works Suite &amp; access to Partner Alliance Products for 50 Hyper Works Units, allowing 2 Users access to Hyper Mesh S/W licensing maintenance and renewal. Altair Engineering Ltd. SL App ID: 8828</t>
  </si>
  <si>
    <t>Altair Engineering Ltd</t>
  </si>
  <si>
    <t>C16164</t>
  </si>
  <si>
    <t>C16144</t>
  </si>
  <si>
    <t>PICTS Contract #8 - Mobile Services</t>
  </si>
  <si>
    <t>Mobile data and voice services</t>
  </si>
  <si>
    <t>C16139</t>
  </si>
  <si>
    <t>Health Physics Monitoring</t>
  </si>
  <si>
    <t>C16133</t>
  </si>
  <si>
    <t>DAR 1219 Hosting SLComply Site</t>
  </si>
  <si>
    <t>C16130</t>
  </si>
  <si>
    <t>Golden Software - Single-User Software Licence</t>
  </si>
  <si>
    <t>Golden Software - Single-User Software Licence - Golden Software</t>
  </si>
  <si>
    <t>Golden Software</t>
  </si>
  <si>
    <t>C16122</t>
  </si>
  <si>
    <t>C16113</t>
  </si>
  <si>
    <t>HP</t>
  </si>
  <si>
    <t>HP Quality Center Enterprise - 15 User Licenses</t>
  </si>
  <si>
    <t>C16103</t>
  </si>
  <si>
    <t>Graitec OpenTree - Cabinet User S/W Licenses &amp; Maintenance</t>
  </si>
  <si>
    <t>Open Tree</t>
  </si>
  <si>
    <t>C16098</t>
  </si>
  <si>
    <t>SAP Cloud Service - SAP Learning Hub, Prof. edition (public</t>
  </si>
  <si>
    <t>SAP</t>
  </si>
  <si>
    <t>C16096</t>
  </si>
  <si>
    <t>(ITIL &amp; SIAM) Service management Qualifications</t>
  </si>
  <si>
    <t>***Placeholder** - Ref C11623</t>
  </si>
  <si>
    <t>C16094</t>
  </si>
  <si>
    <t>Esker</t>
  </si>
  <si>
    <t>C16091</t>
  </si>
  <si>
    <t>Amec Jacobs ANSWERS Software - Maintenance &amp; Support</t>
  </si>
  <si>
    <t>Amec</t>
  </si>
  <si>
    <t>C16056</t>
  </si>
  <si>
    <t>Provision of Psychometric Testing</t>
  </si>
  <si>
    <t>C16055</t>
  </si>
  <si>
    <t>CIPS training</t>
  </si>
  <si>
    <t>C16054</t>
  </si>
  <si>
    <t>Neuro Diversity support</t>
  </si>
  <si>
    <t>Diagnostic and support services for Dyslexia and Neuro Diversity complexities</t>
  </si>
  <si>
    <t>C16052</t>
  </si>
  <si>
    <t>Mental Health First Aid Training</t>
  </si>
  <si>
    <t>C16041</t>
  </si>
  <si>
    <t>Muhimbi</t>
  </si>
  <si>
    <t>C16019</t>
  </si>
  <si>
    <t>Digital and Data Skills Training Programme</t>
  </si>
  <si>
    <t>For the delivery of the Data Technician apprentice standard ST0795</t>
  </si>
  <si>
    <t>C14332</t>
  </si>
  <si>
    <t>PoliticsHome,&amp; Monitoring Subscription</t>
  </si>
  <si>
    <t>UK Political monitoring, covering comprehensive online service offering you unparalleled access to political representatives and public affairs professionals across the UK and European Union.</t>
  </si>
  <si>
    <t>C14304</t>
  </si>
  <si>
    <t>Compliance support for GDPR / G-Cloud-12</t>
  </si>
  <si>
    <t>Provision of Tisski’s Silver+ Annual Support contract for its GDPR Response Management Tool</t>
  </si>
  <si>
    <t>Tisski</t>
  </si>
  <si>
    <t>C14301</t>
  </si>
  <si>
    <t>Replacement EDT Diverter Valve Inserts (3off)</t>
  </si>
  <si>
    <t>Two Valve Inserts as per Spec and Drawing under normal delivery timeline._x000D_
 Single Expedited Valve Insert as per Spec and Drawing._x000D_
 CofC to Spec Including O&amp;M and Pressure Testing._x000D_
 Inspection Day(s)._x000D_
 Carriage and Package (2 separate Shipments)</t>
  </si>
  <si>
    <t>C13609</t>
  </si>
  <si>
    <t>Process CCTV Maintenance</t>
  </si>
  <si>
    <t>C13606</t>
  </si>
  <si>
    <t>C13605</t>
  </si>
  <si>
    <t>Provision of Topographical Surveys</t>
  </si>
  <si>
    <t>C13604</t>
  </si>
  <si>
    <t>Provision of Civil Inspections</t>
  </si>
  <si>
    <t>C13595</t>
  </si>
  <si>
    <t>Accolade Dynamic Decision Making Release 2 delivery</t>
  </si>
  <si>
    <t>PTMRecordsToBeAdded2847</t>
  </si>
  <si>
    <t>C13567</t>
  </si>
  <si>
    <t>S&amp;R-001 - 190211.P2 - Kinly Support</t>
  </si>
  <si>
    <t>S&amp;R-001 - 190211.P2 - Kinly Support - support for MSCF Video Wall system</t>
  </si>
  <si>
    <t>PTMRecordsToBeAdded2803</t>
  </si>
  <si>
    <t>C13566</t>
  </si>
  <si>
    <t>S&amp;R-120 - 230_SQL Server 2014 Service Pack 3</t>
  </si>
  <si>
    <t>S&amp;R-120 - 230_SQL Server 2014 Service Pack 3 - support for MSCF Security Management system (SMS)</t>
  </si>
  <si>
    <t>PTMRecordsToBeAdded2848</t>
  </si>
  <si>
    <t>C13565</t>
  </si>
  <si>
    <t>S&amp;R-124 - 200_Apex One Trend Micro - End Point Application Control Trend Micro -</t>
  </si>
  <si>
    <t>S&amp;R-124 - 200_Apex One
Trend Micro - End Point Application Control
Trend Micro - Control Manager
Trend Micro - Vunerability Protection
Trend Micro - OfficeScan AV - support for MSCF Security Management system (SMS)</t>
  </si>
  <si>
    <t>PTMRecordsToBeAdded2852</t>
  </si>
  <si>
    <t>C13564</t>
  </si>
  <si>
    <t>S&amp;R-123 - Galleon - Support</t>
  </si>
  <si>
    <t>S&amp;R-123 - Galleon - Support - support for MSCF Security Management system (SMS)</t>
  </si>
  <si>
    <t>PTMRecordsToBeAdded2851</t>
  </si>
  <si>
    <t>C13563</t>
  </si>
  <si>
    <t>S&amp;R-122 - 100_Juniper JSSD / IDP</t>
  </si>
  <si>
    <t>S&amp;R-122 - 100_Juniper JSSD / IDP - support for MSCF Security Management system (SMS)</t>
  </si>
  <si>
    <t>PTMRecordsToBeAdded2850</t>
  </si>
  <si>
    <t>C13562</t>
  </si>
  <si>
    <t>S&amp;R-121 - 240_EMC - VNX5200</t>
  </si>
  <si>
    <t>S&amp;R-121 - 240_EMC - VNX5200 - support for MSCF Security Management system (SMS)</t>
  </si>
  <si>
    <t>PTMRecordsToBeAdded2849</t>
  </si>
  <si>
    <t>C13560</t>
  </si>
  <si>
    <t>S&amp;R-117 - 150_Broadcom - Bluecoat (nee Sheepdip) (STANDARD/S-ICSPI35AGENT-1YR-SU</t>
  </si>
  <si>
    <t>S&amp;R-117 - 150_Broadcom - Bluecoat (nee Sheepdip) (STANDARD/S-ICSPI35AGENT-1YR-SUB) - support for MSCF Security Management system (SMS)</t>
  </si>
  <si>
    <t>PTMRecordsToBeAdded2845</t>
  </si>
  <si>
    <t>C13559</t>
  </si>
  <si>
    <t>S&amp;R-116 - IB Expert - 15 x Enterprise Server</t>
  </si>
  <si>
    <t>S&amp;R-116 - IB Expert - 15 x Enterprise Server - support for MSCF Security Management system (SMS)</t>
  </si>
  <si>
    <t>PTMRecordsToBeAdded2844</t>
  </si>
  <si>
    <t>C13558</t>
  </si>
  <si>
    <t>S&amp;R-115 - 130_HP - Blade 7000 Enclosure &amp; HP Oneview</t>
  </si>
  <si>
    <t>S&amp;R-115 - 130_HP - Blade 7000 Enclosure &amp; HP Oneview - support for MSCF Security Management system (SMS)</t>
  </si>
  <si>
    <t>PTMRecordsToBeAdded2843</t>
  </si>
  <si>
    <t>C13557</t>
  </si>
  <si>
    <t>S&amp;R-114 - 260_Cisco - DC Core, Leaf, Spine, Access and Distribution</t>
  </si>
  <si>
    <t>S&amp;R-114 - 260_Cisco - DC Core, Leaf, Spine, Access and Distribution - support for MSCF Security Management system (SMS)</t>
  </si>
  <si>
    <t>PTMRecordsToBeAdded2842</t>
  </si>
  <si>
    <t>C13555</t>
  </si>
  <si>
    <t>S&amp;R-112 - 100_Juniper  - SRX5400 Firewalls</t>
  </si>
  <si>
    <t>S&amp;R-112 - 100_Juniper  - SRX5400 Firewalls - support for MSCF Security Management system (SMS)</t>
  </si>
  <si>
    <t>PTMRecordsToBeAdded2840</t>
  </si>
  <si>
    <t>C13554</t>
  </si>
  <si>
    <t>S&amp;R-111 - 090_T50 - Tape Library</t>
  </si>
  <si>
    <t>S&amp;R-111 - 090_T50 - Tape Library - support for MSCF Security Management system (SMS)</t>
  </si>
  <si>
    <t>PTMRecordsToBeAdded2839</t>
  </si>
  <si>
    <t>C13553</t>
  </si>
  <si>
    <t>S&amp;R-110 - 080_LogRhythm - SIEM XM x 2 and Webconsole x 2</t>
  </si>
  <si>
    <t>S&amp;R-110 - 080_LogRhythm - SIEM XM x 2 and Webconsole x 2 - support for MSCF Security Management system (SMS)</t>
  </si>
  <si>
    <t>PTMRecordsToBeAdded2838</t>
  </si>
  <si>
    <t>C13552</t>
  </si>
  <si>
    <t>S&amp;R-109 - 070_McAfee VirusScan Enterprise for Linux</t>
  </si>
  <si>
    <t>S&amp;R-109 - 070_McAfee VirusScan Enterprise for Linux - support for MSCF Security Management system (SMS)</t>
  </si>
  <si>
    <t>PTMRecordsToBeAdded2837</t>
  </si>
  <si>
    <t>C13556</t>
  </si>
  <si>
    <t>S&amp;R-113 - 110_Tripwire  - IP360 VnE server appliance, P360 SIH application serve</t>
  </si>
  <si>
    <t>S&amp;R-113 - 110_Tripwire  - IP360 VnE server appliance, P360 SIH application server, IP360 Enterprise Support and 6 DPs - support for MSCF Security Management system (SMS)</t>
  </si>
  <si>
    <t>PTMRecordsToBeAdded2841</t>
  </si>
  <si>
    <t>C13551</t>
  </si>
  <si>
    <t>S&amp;R-108 - 070_McAfee Threat Protection and EPO Management Server</t>
  </si>
  <si>
    <t>S&amp;R-108 - 070_McAfee Threat Protection and EPO Management Server - support for MSCF Security Management system (SMS)</t>
  </si>
  <si>
    <t>PTMRecordsToBeAdded2836</t>
  </si>
  <si>
    <t>C13550</t>
  </si>
  <si>
    <t>S&amp;R-107 - 050_RSA Management Appliances - 320202204</t>
  </si>
  <si>
    <t>S&amp;R-107 - 050_RSA Management Appliances - 320202204 - support for MSCF Security Management system (SMS)</t>
  </si>
  <si>
    <t>PTMRecordsToBeAdded2835</t>
  </si>
  <si>
    <t>C13549</t>
  </si>
  <si>
    <t>S&amp;R-106 - 040_MicroFocus  - Network Automation Platform SAID:  A-S100004327 4 x</t>
  </si>
  <si>
    <t>S&amp;R-106 - 040_MicroFocus  - Network Automation Platform
SAID:  A-S100004327
4 x Net Auto Ultimate Edition 50 Node Packs for 50+ Nodes - support for MSCF Security Management system (SMS)</t>
  </si>
  <si>
    <t>PTMRecordsToBeAdded2834</t>
  </si>
  <si>
    <t>C13548</t>
  </si>
  <si>
    <t>S&amp;R-105 - 040_MicroFocus  - Network Automation Platform 3900753173 - SAID:  2134</t>
  </si>
  <si>
    <t>S&amp;R-105 - 040_MicroFocus  - Network Automation Platform
3900753173 - SAID:  2134653419-A
5 x Net Auto Ultimate Edition 50 Node Packs for 250-950 Nodes - support for MSCF Security Management system (SMS)</t>
  </si>
  <si>
    <t>PTMRecordsToBeAdded2833</t>
  </si>
  <si>
    <t>C13547</t>
  </si>
  <si>
    <t>S&amp;R-104 - 020_F5 - Big-IP LTM VE 10G</t>
  </si>
  <si>
    <t>S&amp;R-104 - 020_F5 - Big-IP LTM VE 10G - support for MSCF Security Management system (SMS)</t>
  </si>
  <si>
    <t>PTMRecordsToBeAdded2832</t>
  </si>
  <si>
    <t>C13546</t>
  </si>
  <si>
    <t>S&amp;R-103 - 010_CA - Performance Manager, Network Flow and Spectrum (DX NetOps) SK</t>
  </si>
  <si>
    <t>S&amp;R-103 - 010_CA - Performance Manager, Network Flow and Spectrum (DX NetOps) SKUDXNOPS990 - support for MSCF Security Management system (SMS)</t>
  </si>
  <si>
    <t>PTMRecordsToBeAdded2831</t>
  </si>
  <si>
    <t>C13545</t>
  </si>
  <si>
    <t>C13544</t>
  </si>
  <si>
    <t>S&amp;R-101b - ISE-SEC-SUB        Cisco Identity Service Engine Subscription ISE-P-L</t>
  </si>
  <si>
    <t>S&amp;R-101b - ISE-SEC-SUB        Cisco Identity Service Engine Subscription
ISE-P-LIC             Cisco Identity Service Engine Premier Subscription
SVS-ISE-SUP-B    Basic Support for Identity Service Engine Subscription - support for MSCF Security Managemen</t>
  </si>
  <si>
    <t>PTMRecordsToBeAdded2829</t>
  </si>
  <si>
    <t>C13543</t>
  </si>
  <si>
    <t>S&amp;R-100 - 250_RHEL - Red Hat Enterprise Linux Server, Premium (Physical or Virtu</t>
  </si>
  <si>
    <t>S&amp;R-100 - 250_RHEL - Red Hat Enterprise Linux Server, Premium (Physical or Virtual
Nodes) - 12636880 - support for MSCF Security Management system (SMS)</t>
  </si>
  <si>
    <t>PTMRecordsToBeAdded2828</t>
  </si>
  <si>
    <t>C13542</t>
  </si>
  <si>
    <t>S&amp;R-029 - LogRhythm - Server Client - Support (additional) LR-SML(1)</t>
  </si>
  <si>
    <t>S&amp;R-029 - LogRhythm - Server Client - Support (additional) LR-SML(1) - support for MSCF Video Wall system</t>
  </si>
  <si>
    <t>PTMRecordsToBeAdded2827</t>
  </si>
  <si>
    <t>C13541</t>
  </si>
  <si>
    <t>S&amp;R-028 - VM Ware - Support</t>
  </si>
  <si>
    <t>S&amp;R-028 - VM Ware - Support - support for MSCF Video Wall system</t>
  </si>
  <si>
    <t>PTMRecordsToBeAdded2826</t>
  </si>
  <si>
    <t>C13540</t>
  </si>
  <si>
    <t>S&amp;R-027 - LogRhythm - Server Client - Support (additional) LR-SML(5)</t>
  </si>
  <si>
    <t>S&amp;R-027 - LogRhythm - Server Client - Support (additional) LR-SML(5) - support for MSCF Video Wall system</t>
  </si>
  <si>
    <t>PTMRecordsToBeAdded2825</t>
  </si>
  <si>
    <t>C13539</t>
  </si>
  <si>
    <t>S&amp;R-026 - LogRhythm - Desktop client - Support</t>
  </si>
  <si>
    <t>S&amp;R-026 - LogRhythm - Desktop client - Support - support for MSCF Video Wall system</t>
  </si>
  <si>
    <t>PTMRecordsToBeAdded2824</t>
  </si>
  <si>
    <t>C13538</t>
  </si>
  <si>
    <t>S&amp;R-025 - LogRhythm - Server Client - LR-SML (16) LR-SMP (1) - Support</t>
  </si>
  <si>
    <t>S&amp;R-025 - LogRhythm - Server Client - LR-SML (16) LR-SMP (1) - Support - support for MSCF Video Wall system</t>
  </si>
  <si>
    <t>PTMRecordsToBeAdded2823</t>
  </si>
  <si>
    <t>C13537</t>
  </si>
  <si>
    <t>S&amp;R-024 - LogRhythm - Master LR-XM4530 (1) LR-SMP (10) - Support</t>
  </si>
  <si>
    <t>S&amp;R-024 - LogRhythm - Master LR-XM4530 (1) LR-SMP (10) - Support - support for MSCF Video Wall system</t>
  </si>
  <si>
    <t>PTMRecordsToBeAdded2822</t>
  </si>
  <si>
    <t>C13536</t>
  </si>
  <si>
    <t>S&amp;R-023 - 3 x Server Hardware - Support</t>
  </si>
  <si>
    <t>S&amp;R-023 - 3 x Server Hardware - Support - support for MSCF Video Wall system</t>
  </si>
  <si>
    <t>PTMRecordsToBeAdded2821</t>
  </si>
  <si>
    <t>C13535</t>
  </si>
  <si>
    <t>S&amp;R-022 - Galleon - Support</t>
  </si>
  <si>
    <t>S&amp;R-022 - Galleon - Support - support for MSCF Video Wall system</t>
  </si>
  <si>
    <t>PTMRecordsToBeAdded2820</t>
  </si>
  <si>
    <t>C13534</t>
  </si>
  <si>
    <t>S&amp;R-021 - Acronis - Support</t>
  </si>
  <si>
    <t>S&amp;R-021 - Acronis - Support - support for MSCF Video Wall system</t>
  </si>
  <si>
    <t>PTMRecordsToBeAdded2819</t>
  </si>
  <si>
    <t>C13533</t>
  </si>
  <si>
    <t>S&amp;R-020 - Cisco 3850 - Support - CON-SNTP-WSC3851X</t>
  </si>
  <si>
    <t>S&amp;R-020 - Cisco 3850 - Support - CON-SNTP-WSC3851X - support for MSCF Video Wall system</t>
  </si>
  <si>
    <t>PTMRecordsToBeAdded2818</t>
  </si>
  <si>
    <t>C13561</t>
  </si>
  <si>
    <t>S&amp;R-118 - 210_Symantec - Endpoint Protection, Subscription License with Support,</t>
  </si>
  <si>
    <t>S&amp;R-118 - 210_Symantec - Endpoint Protection, Subscription License with Support, 1-99 Devices, 1Y
(Dirty Internet PC) - support for MSCF Security Management system (SMS)</t>
  </si>
  <si>
    <t>PTMRecordsToBeAdded2846</t>
  </si>
  <si>
    <t>C13532</t>
  </si>
  <si>
    <t>S&amp;R-019 - Cisco 2960 - Support - CON-SNTP-WSC296FP</t>
  </si>
  <si>
    <t>S&amp;R-019 - Cisco 2960 - Support - CON-SNTP-WSC296FP - support for MSCF Video Wall system</t>
  </si>
  <si>
    <t>PTMRecordsToBeAdded2817</t>
  </si>
  <si>
    <t>C13531</t>
  </si>
  <si>
    <t>S&amp;R-018 - Cisco WS-C2960XR-48FPS-I - Support - CON-SNTP-WS296X48</t>
  </si>
  <si>
    <t>S&amp;R-018 - Cisco WS-C2960XR-48FPS-I - Support - CON-SNTP-WS296X48 - support for MSCF Video Wall system</t>
  </si>
  <si>
    <t>PTMRecordsToBeAdded2816</t>
  </si>
  <si>
    <t>C13530</t>
  </si>
  <si>
    <t>S&amp;R-017 - Cisco (2 x 3850-48P-E) (additional 2) - Support - CON-SNTP-WSC388PE</t>
  </si>
  <si>
    <t>S&amp;R-017 - Cisco (2 x 3850-48P-E) (additional 2) - Support - CON-SNTP-WSC388PE - support for MSCF Video Wall system</t>
  </si>
  <si>
    <t>PTMRecordsToBeAdded2815</t>
  </si>
  <si>
    <t>C13529</t>
  </si>
  <si>
    <t>S&amp;R-014 - McAfee - MVISION Protect Standard U/G +  Endpoint Threat Protect</t>
  </si>
  <si>
    <t>S&amp;R-014 McAfee - MVISION Protect Standard U/G +  Endpoint Threat Protection + Device Control for MV ePO Add On - support for MSCF Video Wall system</t>
  </si>
  <si>
    <t>PTMRecordsToBeAdded2814</t>
  </si>
  <si>
    <t>C13528</t>
  </si>
  <si>
    <t>S&amp;R-013 - OPSWAT - METADEFENDER KIOSK 1 YEAR - Support</t>
  </si>
  <si>
    <t>S&amp;R-013 - OPSWAT - METADEFENDER KIOSK 1 YEAR - Support - support for MSCF Video Wall system</t>
  </si>
  <si>
    <t>PTMRecordsToBeAdded2813</t>
  </si>
  <si>
    <t>C13527</t>
  </si>
  <si>
    <t>S&amp;R-012 - OPSWAT - Metadefender - Windows ONLY antimalware Engines - Support</t>
  </si>
  <si>
    <t>S&amp;R-012 - OPSWAT - Metadefender - Windows ONLY antimalware Engines - Support - support for MSCF Video Wall system</t>
  </si>
  <si>
    <t>PTMRecordsToBeAdded2812</t>
  </si>
  <si>
    <t>C13526</t>
  </si>
  <si>
    <t>S&amp;R-011 - OPSWAT - Metadefender - PLATINUM SUPPORT ENTERPRISE</t>
  </si>
  <si>
    <t>S&amp;R-011 - OPSWAT - Metadefender - PLATINUM SUPPORT ENTERPRISE - support for MSCF Video Wall system</t>
  </si>
  <si>
    <t>PTMRecordsToBeAdded2811</t>
  </si>
  <si>
    <t>C13525</t>
  </si>
  <si>
    <t>S&amp;R-010 - OPSWAT - MetaDefender Vault - Support</t>
  </si>
  <si>
    <t>S&amp;R-010 - OPSWAT - MetaDefender Vault - Support - support for MSCF Video Wall system</t>
  </si>
  <si>
    <t>PTMRecordsToBeAdded2810</t>
  </si>
  <si>
    <t>C13524</t>
  </si>
  <si>
    <t>S&amp;R-009 - OPSWAT - MetaDefender Platform - Support</t>
  </si>
  <si>
    <t>S&amp;R-009 - OPSWAT - MetaDefender Platform - Support - support for MSCF Video Wall system</t>
  </si>
  <si>
    <t>PTMRecordsToBeAdded2809</t>
  </si>
  <si>
    <t>C13523</t>
  </si>
  <si>
    <t>PTMRecordsToBeAdded2808</t>
  </si>
  <si>
    <t>C13522</t>
  </si>
  <si>
    <t>S&amp;R-006 / 007- Juniper - DB5218AK0038 &amp; DB0219AK0027- Support</t>
  </si>
  <si>
    <t>S&amp;R-006 / 007 - Juniper - DB5218AK0038 &amp; DB0219AK0027 - Support - support for MSCF Video Wall system</t>
  </si>
  <si>
    <t>PTMRecordsToBeAdded2807</t>
  </si>
  <si>
    <t>C13521</t>
  </si>
  <si>
    <t>S&amp;R-005 - Veritas NetBackup - Support</t>
  </si>
  <si>
    <t>S&amp;R-005 - Veritas NetBackup - Support - support for MSCF Video Wall system</t>
  </si>
  <si>
    <t>PTMRecordsToBeAdded2806</t>
  </si>
  <si>
    <t>C13520</t>
  </si>
  <si>
    <t>S&amp;R-004 - Cisco (7x3850-48) - Support - CON-3SNTP-WSC388PE</t>
  </si>
  <si>
    <t>S&amp;R-004 - Cisco (7x3850-48) - Support - CON-3SNTP-WSC388PE - support for MSCF Video Wall system</t>
  </si>
  <si>
    <t>PTMRecordsToBeAdded2805</t>
  </si>
  <si>
    <t>C13519</t>
  </si>
  <si>
    <t>S&amp;R-003 - Cisco (2x3850-12) - Support - CON-3SNTP-WSC3851X</t>
  </si>
  <si>
    <t>S&amp;R-003 - Cisco (2x3850-12) - Support - CON-3SNTP-WSC3851X - support for MSCF Video Wall system</t>
  </si>
  <si>
    <t>PTMRecordsToBeAdded2804</t>
  </si>
  <si>
    <t>C13504</t>
  </si>
  <si>
    <t>C13484</t>
  </si>
  <si>
    <t>Provision of Subject Matter Expert Support</t>
  </si>
  <si>
    <t>C13422</t>
  </si>
  <si>
    <t>MSSS SEP 2 Package Umbilical</t>
  </si>
  <si>
    <t>MSSS Retrievals SEP 2 Package Umbilical (H9276/01)</t>
  </si>
  <si>
    <t xml:space="preserve">Dates moved out to allow PO to be set up correctly _x000D_
Dates moved out as awaiting MM to be raised _x000D_
Dates moved out as still awaiting outstanding clarification 18.10.2023_x000D_
Dates moved out as awaiting outstanding clarification 09.10.23 _x000D_
Dates moved out as </t>
  </si>
  <si>
    <t>C13403</t>
  </si>
  <si>
    <t>InfoWorks InfoAsset Exchange Floating - InfoCare Maintenance &amp; Support</t>
  </si>
  <si>
    <t>InfoAsset Exchange Floating - InfoCare Renewal (ESD)  - Maintenance &amp; Support. SL App ID: 8939 / 533986</t>
  </si>
  <si>
    <t>C17553</t>
  </si>
  <si>
    <t>Amplify User Licence and support - 50 User Subs. Connexion Systems (C17552)</t>
  </si>
  <si>
    <t>C17550</t>
  </si>
  <si>
    <t>C17549</t>
  </si>
  <si>
    <t>Veritas NBU renewal. NETBACKUP ENTERPRISE XPLAT 1 FRONT END TB ONPREMISE STANDARD SUBSCRIPTION + ESSENTIAL MAINTENANCE LICENSE INITIAL 12MO GOV (C17548)</t>
  </si>
  <si>
    <t>XFID0309 SEL-487</t>
  </si>
  <si>
    <t>C17541</t>
  </si>
  <si>
    <t>WA02642 GRC Tool (Pathlock)</t>
  </si>
  <si>
    <t>annual renewal for AD subscription(C17539)</t>
  </si>
  <si>
    <t>C17538</t>
  </si>
  <si>
    <t>Concretene Phase 2 R&amp;D - PIN for Pre-Market Engagement</t>
  </si>
  <si>
    <t>Potential technology providers are invited to engage with Sellafield Ltd through this PIN and as detailed in an attached document in Atamis detailing the Lines of Enquiry of the potential offered by graphene enhanced cement mixes</t>
  </si>
  <si>
    <t>C17517</t>
  </si>
  <si>
    <t>Zetaline - PipeData-Pro - 10 User S/W Licenses &amp; Support (C17516)</t>
  </si>
  <si>
    <t>C17494</t>
  </si>
  <si>
    <t>Annual maintenance fees for J5/Hexagon licences for Plant Logs - Intergraph Ltd (T/A Hexagon/J5) - SEL-112 - XFID0109 (C17491)</t>
  </si>
  <si>
    <t>C17490</t>
  </si>
  <si>
    <t>FARO Scene Licenses</t>
  </si>
  <si>
    <t>FARO Scene Licenses (C17489)</t>
  </si>
  <si>
    <t>C17488</t>
  </si>
  <si>
    <t>Platform SaaS Licence Yearly SP-001-Y Manufacturing Execution System Annual Subscrip on  - MER Inlets - MSSS - Sandbox/Dev/PreProd_x000D_
Description: 12 months support &amp; maintenance Ser003 (C17487)</t>
  </si>
  <si>
    <t>C17486</t>
  </si>
  <si>
    <t>ANSYSMECHANICAL- PREPPOSTTECS - S/W licensing and maintenance agreement - refer to Full Description for  further details of all modules (C17485)</t>
  </si>
  <si>
    <t>C17483</t>
  </si>
  <si>
    <t>Plaxis 2D GINT Pro Select &amp; Bentley Connections</t>
  </si>
  <si>
    <t>Plaxis 2D GINT Pro Select &amp; Bentley connections (C17481)</t>
  </si>
  <si>
    <t>Plaxis 2D &amp; Bentley</t>
  </si>
  <si>
    <t>C17473</t>
  </si>
  <si>
    <t>C17386</t>
  </si>
  <si>
    <t>FDQN and certificates for URLs - WA03005</t>
  </si>
  <si>
    <t>Procurement of  two FDQNs one for non prod and one for prod and  two SSL certificates for non-prod and prod.</t>
  </si>
  <si>
    <t>ISO Ref - WA03005_x000D_
COMODO</t>
  </si>
  <si>
    <t>C17371</t>
  </si>
  <si>
    <t>Assess First Elite online assessment platform</t>
  </si>
  <si>
    <t>Provision of Elite online assessment platform</t>
  </si>
  <si>
    <t>C17370</t>
  </si>
  <si>
    <t>Support to SL's D&amp;I Strategy</t>
  </si>
  <si>
    <t>C17367</t>
  </si>
  <si>
    <t>Independent Assurance of Land Demand Methodology</t>
  </si>
  <si>
    <t>C17352</t>
  </si>
  <si>
    <t>Lakes Environmental Software - S/W Maintenance &amp; Support</t>
  </si>
  <si>
    <t>C17341</t>
  </si>
  <si>
    <t>Digital Services Annual Renewal (Forepoint)</t>
  </si>
  <si>
    <t>C17340</t>
  </si>
  <si>
    <t>Metrology, Technical Investigation Associated Services</t>
  </si>
  <si>
    <t>Metrology, Technical Investigation, and Associated Services</t>
  </si>
  <si>
    <t>C17325</t>
  </si>
  <si>
    <t>FARO SCENE 2022</t>
  </si>
  <si>
    <t>Thomas Graham</t>
  </si>
  <si>
    <t>C17291</t>
  </si>
  <si>
    <t>Symetri S/W licensing and maintenance</t>
  </si>
  <si>
    <t>Symetri S/W licensing:_x000D_
CQFlexMon Base MS SQL (Unlimited number of licenses)_x000D_
Licence Debit Module (Unlimited number of licenses)_x000D_
Application Monitor Module (Unlimited number of licenses)_x000D_
Options File Generation Module_x000D_
CQ FlexMon Vendor Fee Level 7</t>
  </si>
  <si>
    <t>C17261</t>
  </si>
  <si>
    <t>INFOR   ITSA ref: SEL-126 &amp; XFID0082</t>
  </si>
  <si>
    <t>C17255</t>
  </si>
  <si>
    <t>TAURUS licensing</t>
  </si>
  <si>
    <t>Upgrade to the latest version of the software.</t>
  </si>
  <si>
    <t>TAURUS is in use already on the SL estate and was approved at the SL Demand Steering Board under WA02796. We now need to upgrade to the latest version of the software.</t>
  </si>
  <si>
    <t>C17236</t>
  </si>
  <si>
    <t>WA03005 Comodo SSL Certificate</t>
  </si>
  <si>
    <t>WA03005 Comodo SSL Certificate x 3</t>
  </si>
  <si>
    <t>XMA</t>
  </si>
  <si>
    <t>C17214</t>
  </si>
  <si>
    <t>SQL Toolbelt Essentials</t>
  </si>
  <si>
    <t>SQL Toolbelt Essentials_x000D_
3 years x 9 users</t>
  </si>
  <si>
    <t>ITSA Ref: SEL-366 &amp; XFID0219</t>
  </si>
  <si>
    <t>C17172</t>
  </si>
  <si>
    <t>C17167</t>
  </si>
  <si>
    <t>SAP/Beamish/Talent Acquisition Solution</t>
  </si>
  <si>
    <t>C17166</t>
  </si>
  <si>
    <t>Phast and Safeti</t>
  </si>
  <si>
    <t>C17152</t>
  </si>
  <si>
    <t>Replacement of Telescopic Mast and Hoist Assembly Unit</t>
  </si>
  <si>
    <t>To supply replacement telescopic mast and hoist unit inclusive of mast assembly and mast interface.</t>
  </si>
  <si>
    <t>C17150</t>
  </si>
  <si>
    <t>Pleasant Password Server Enterprise Addition</t>
  </si>
  <si>
    <t>Pleasant Password Server Enterprise Edition</t>
  </si>
  <si>
    <t>Pleasant password</t>
  </si>
  <si>
    <t>C17144</t>
  </si>
  <si>
    <t>Met Office Weather Data Service</t>
  </si>
  <si>
    <t>C17101</t>
  </si>
  <si>
    <t>Zone Manager</t>
  </si>
  <si>
    <t>C17096</t>
  </si>
  <si>
    <t>Digicert</t>
  </si>
  <si>
    <t>C17094</t>
  </si>
  <si>
    <t>HazWasteOnline</t>
  </si>
  <si>
    <t>C17072</t>
  </si>
  <si>
    <t>Studio 3T</t>
  </si>
  <si>
    <t>Studio 3T_x000D_
3 years x 6 licenses</t>
  </si>
  <si>
    <t>C17062</t>
  </si>
  <si>
    <t>Red Hat Enterprise Linux Server, Standard (Physical or Virtual Nodes)</t>
  </si>
  <si>
    <t>Red Hat Enterprise Linux Server, Standard (Physical or Virtual Nodes) QTY 20 and Premium QTY 2</t>
  </si>
  <si>
    <t>C17055</t>
  </si>
  <si>
    <t>C17051</t>
  </si>
  <si>
    <t>EQUORUM S/W Maintenance &amp; Support Agreement: Various licences</t>
  </si>
  <si>
    <t>EQUORUM Plot Station Software Maintenance Annual Renewal</t>
  </si>
  <si>
    <t>EQUORUM</t>
  </si>
  <si>
    <t>C17034</t>
  </si>
  <si>
    <t>ISO Ref - WA03005</t>
  </si>
  <si>
    <t>C16977</t>
  </si>
  <si>
    <t>C16976</t>
  </si>
  <si>
    <t>Energus Video Conferencing</t>
  </si>
  <si>
    <t>C16975</t>
  </si>
  <si>
    <t>Hinton Video Conferencing Equipment</t>
  </si>
  <si>
    <t>C16972</t>
  </si>
  <si>
    <t>12 X Pod Monitors</t>
  </si>
  <si>
    <t>C16971</t>
  </si>
  <si>
    <t>Mixed Consumables/Keyboards &amp; Backpacks</t>
  </si>
  <si>
    <t>C16970</t>
  </si>
  <si>
    <t>300 x G10s &amp;  25 x Surface Pro9s</t>
  </si>
  <si>
    <t>C16902</t>
  </si>
  <si>
    <t>This is a 12-month SaaS PoC for new AI technology</t>
  </si>
  <si>
    <t>C16896</t>
  </si>
  <si>
    <t>I Panting Dummy Record</t>
  </si>
  <si>
    <t>C16836</t>
  </si>
  <si>
    <t>Conduct financial audit of contract</t>
  </si>
  <si>
    <t>C16832</t>
  </si>
  <si>
    <t>Algae Mitigation and Organic Matter Management in Nuclear Legacy Ponds</t>
  </si>
  <si>
    <t>C16806</t>
  </si>
  <si>
    <t>WA03217 SAP Signavio Process Mapping and Mining Tool</t>
  </si>
  <si>
    <t>SAP Signavio Process Mapping and Mining Tool</t>
  </si>
  <si>
    <t>C16805</t>
  </si>
  <si>
    <t>WA00941: Operational Risk Information, Intelligence for Sellafield Fire &amp; Rescue</t>
  </si>
  <si>
    <t>Operational Risk Information, Intelligence for Sellafield Fire &amp; Rescue project</t>
  </si>
  <si>
    <t>C16804</t>
  </si>
  <si>
    <t>WA02642 GRC Tool</t>
  </si>
  <si>
    <t>To automate the SL SLAM requirements through the implementation of an AD Connectot/</t>
  </si>
  <si>
    <t>C16800</t>
  </si>
  <si>
    <t>Beamery Talent Acquisition Candidate Relationship Management Solution</t>
  </si>
  <si>
    <t>C16797</t>
  </si>
  <si>
    <t>Tyre Services - Bridging Arrangement 2023-2024</t>
  </si>
  <si>
    <t>C16704</t>
  </si>
  <si>
    <t>C16702</t>
  </si>
  <si>
    <t>McAfee - MFE EP THREAT PRTXN 1YR GL P+ LICS 5011000 COM IN. On-Premise instance for Control Systems Group</t>
  </si>
  <si>
    <t>MCAfee</t>
  </si>
  <si>
    <t>C16696</t>
  </si>
  <si>
    <t>RIS Operator Rounds &amp; Web Reporting SW licensing and maintenance renewal. SL App ID: 3196</t>
  </si>
  <si>
    <t>Boxxee</t>
  </si>
  <si>
    <t>C16688</t>
  </si>
  <si>
    <t>Heavy Maintenance Works - Trackworks DAR 2023</t>
  </si>
  <si>
    <t>Provision of Labour, Plant &amp; Materials to Undertake Heavy Maintenance Works at Sellafield Ltd</t>
  </si>
  <si>
    <t>C16678</t>
  </si>
  <si>
    <t>APACHESIM - Integrated Environmental Solutions</t>
  </si>
  <si>
    <t>APACHESIM - Integrated Environmental Solutions, Annual Maintenance</t>
  </si>
  <si>
    <t>C15362</t>
  </si>
  <si>
    <t>ASC Migration work - Blackberry</t>
  </si>
  <si>
    <t>To support ASC migration (C15362)</t>
  </si>
  <si>
    <t>C15353</t>
  </si>
  <si>
    <t>Kwizcom</t>
  </si>
  <si>
    <t>C15350</t>
  </si>
  <si>
    <t>ESCROW Annual Services contract - Sept'24 to Aug'25</t>
  </si>
  <si>
    <t>Previous Contract C15349</t>
  </si>
  <si>
    <t>C15347</t>
  </si>
  <si>
    <t>C15334</t>
  </si>
  <si>
    <t>VMWare 5 year ELA</t>
  </si>
  <si>
    <t>VMWare 5 year ELA - Previous contract C15331. Set up for ASC Exit but probably grown to include all SL's VMWare requirements.</t>
  </si>
  <si>
    <t>C15304</t>
  </si>
  <si>
    <t>C15297</t>
  </si>
  <si>
    <t>Line Protection Replacement – Grid Transformer 2 &amp; 3</t>
  </si>
  <si>
    <t>C15281</t>
  </si>
  <si>
    <t>Cable Sealing End Replacement Grid Transformers 2 &amp; 3</t>
  </si>
  <si>
    <t>C15276</t>
  </si>
  <si>
    <t>KXA-C General Repairs</t>
  </si>
  <si>
    <t>KXA-C Flatrol General Repairs</t>
  </si>
  <si>
    <t>C15273</t>
  </si>
  <si>
    <t>27” Monitors SRP Project</t>
  </si>
  <si>
    <t>C15272</t>
  </si>
  <si>
    <t>High Spec Laptops - BAU Stock Replenishment</t>
  </si>
  <si>
    <t>C15271</t>
  </si>
  <si>
    <t>Mixed Goods BAU Stock Replenishment</t>
  </si>
  <si>
    <t>All equipment to be delivered to Lillyhall stores and transported to B582, Sellafield site for installation.  Implementation plan will be covered by the CDR.</t>
  </si>
  <si>
    <t>C17770</t>
  </si>
  <si>
    <t>3D Printer</t>
  </si>
  <si>
    <t>C17768</t>
  </si>
  <si>
    <t>Bulk order of IPM Upgrade Kits</t>
  </si>
  <si>
    <t>Following the completion of the successful trial, direct award purchase of IPM thermo upgrade kits to reduce obsolescence of radiometric equipment</t>
  </si>
  <si>
    <t>C17767</t>
  </si>
  <si>
    <t>Replacement HPIC Cell</t>
  </si>
  <si>
    <t>Replacement of the HPIC cell to enable Sellafield Ltd to continue to deliver calibration and repairs of portable RPI equipment on the Sellafield Site.</t>
  </si>
  <si>
    <t>C17769</t>
  </si>
  <si>
    <t>PAR systems - Kuka Robotics Scope</t>
  </si>
  <si>
    <t>Kuka scope to be delivered through PAR Systems</t>
  </si>
  <si>
    <t>C17725</t>
  </si>
  <si>
    <t>C17722</t>
  </si>
  <si>
    <t>Demineralised Water Contingency</t>
  </si>
  <si>
    <t>C17716</t>
  </si>
  <si>
    <t>NEC 3/4 Renewals</t>
  </si>
  <si>
    <t>C17710</t>
  </si>
  <si>
    <t>V-Ray 6 Plugin. (V-Ray Premium) Singe user Floating license)</t>
  </si>
  <si>
    <t>V-Ray 6 Plugin. (V-Ray Premium)_x000D_
Singe user Floating license)</t>
  </si>
  <si>
    <t>C17707</t>
  </si>
  <si>
    <t>eOPAS additional 6 licenses</t>
  </si>
  <si>
    <t>eOPAS additional 6 licenses purchase plus S&amp;M conract to end of March 2025 (this will then be co-termed with the existing licenses on SEL-282)</t>
  </si>
  <si>
    <t>C17698</t>
  </si>
  <si>
    <t>VMWare consultancy services</t>
  </si>
  <si>
    <t>VMWare consultancy services through the procurement of PSO credits to carry out the data analysis scope as part of the WA02745 vRealize Network Insight project.</t>
  </si>
  <si>
    <t>C17623</t>
  </si>
  <si>
    <t>WA03221 Cobalt Strike Core Impact - 1 Year</t>
  </si>
  <si>
    <t>SEL - 1003, WA03221</t>
  </si>
  <si>
    <t>C17619</t>
  </si>
  <si>
    <t>WA03222 Breach Attack &amp; Simulation Capability study</t>
  </si>
  <si>
    <t>C17607</t>
  </si>
  <si>
    <t>400 RSA tokens for licensing</t>
  </si>
  <si>
    <t>C17601</t>
  </si>
  <si>
    <t>AI ERP Cloud Products for Enterprise (Infor) - licence and maintenance.  SL App ID: 3405 (C17600)</t>
  </si>
  <si>
    <t>C17583</t>
  </si>
  <si>
    <t>SAP Signavio Process Mapping and Mining Tool (C17582)</t>
  </si>
  <si>
    <t>C17577</t>
  </si>
  <si>
    <t>TruTac - TruControl System (Digital) &amp; DigipostPro (GPRS) Annual S/W Maintenance (C17576)</t>
  </si>
  <si>
    <t>C17574</t>
  </si>
  <si>
    <t>C17572</t>
  </si>
  <si>
    <t>SQ-UK-118871- Brocade FCX 624S Switch Qty 2 - H/W support agreement - Agilitas (C12146)</t>
  </si>
  <si>
    <t>C17568</t>
  </si>
  <si>
    <t>MagiCAD S/W Licesning &amp; Maintenance : MagiCAD Supports and Hangers for Revit, MagiCAD Ventilation 2021 for Revit -  Network licence, MagiCAD Ventilation for Revit &amp; MagiCAD for Revit (C17567)</t>
  </si>
  <si>
    <t>C17562</t>
  </si>
  <si>
    <t>Tekla Tedds Structural Analysis S/W Maintenance &amp; Support (8 Licenses) C17560</t>
  </si>
  <si>
    <t>Cancelled</t>
  </si>
  <si>
    <t>Closed (contract handover complete)</t>
  </si>
  <si>
    <t>Pre-Plan</t>
  </si>
  <si>
    <t>&lt;&gt; Y</t>
  </si>
  <si>
    <t>(MID(H4,2,6))*1</t>
  </si>
  <si>
    <t>call-off</t>
  </si>
  <si>
    <t>Status</t>
  </si>
  <si>
    <r>
      <rPr>
        <sz val="10"/>
        <rFont val="Calibri"/>
        <family val="2"/>
      </rPr>
      <t>&lt;&gt; '&lt;</t>
    </r>
    <r>
      <rPr>
        <i/>
        <sz val="10"/>
        <rFont val="Calibri"/>
        <family val="2"/>
      </rPr>
      <t xml:space="preserve"> 100K'</t>
    </r>
  </si>
  <si>
    <t>☆ Record Ref</t>
  </si>
  <si>
    <t>Sourcing to Contract: Record Name</t>
  </si>
  <si>
    <t>☆ Published Description</t>
  </si>
  <si>
    <t>Procurement Route (if known)</t>
  </si>
  <si>
    <t>Value Range</t>
  </si>
  <si>
    <t>Contract Manager Email</t>
  </si>
  <si>
    <t>S2C:ID</t>
  </si>
  <si>
    <t>Contract Sub-Type</t>
  </si>
  <si>
    <t>Parent Contract / Framework</t>
  </si>
  <si>
    <t>a074L000001TaNe</t>
  </si>
  <si>
    <t>Internal Framework Call-off</t>
  </si>
  <si>
    <t>IT Services Agreement (ITSA) - Provision of Information Technology Services</t>
  </si>
  <si>
    <t>SL: E grade - Below Threshold</t>
  </si>
  <si>
    <t>a074L000003eyRy</t>
  </si>
  <si>
    <t>Other External Framework</t>
  </si>
  <si>
    <t>a074L000004RKBa</t>
  </si>
  <si>
    <t>a074L000004RFjV</t>
  </si>
  <si>
    <t>a074L000004RFdX</t>
  </si>
  <si>
    <t>a074L000004RFMJ</t>
  </si>
  <si>
    <t>a074L000004RFLz</t>
  </si>
  <si>
    <t>a074L000004RFLG</t>
  </si>
  <si>
    <t>a074L000004RFHT</t>
  </si>
  <si>
    <t>Sourcing to Contract: Created Date</t>
  </si>
  <si>
    <t>Sourcing to Contract: Last Modified Date</t>
  </si>
  <si>
    <t>C12469</t>
  </si>
  <si>
    <t xml:space="preserve">  Part of a Partnership 
or an Agreement?</t>
  </si>
  <si>
    <r>
      <t xml:space="preserve">Planned </t>
    </r>
    <r>
      <rPr>
        <i/>
        <sz val="10"/>
        <color rgb="FFFF0000"/>
        <rFont val="Calibri"/>
        <family val="2"/>
        <scheme val="minor"/>
      </rPr>
      <t>&amp; live</t>
    </r>
    <r>
      <rPr>
        <i/>
        <sz val="9"/>
        <rFont val="Calibri"/>
        <family val="2"/>
        <scheme val="minor"/>
      </rPr>
      <t xml:space="preserve">
</t>
    </r>
    <r>
      <rPr>
        <i/>
        <sz val="9"/>
        <color theme="0" tint="-0.34998626667073579"/>
        <rFont val="Calibri"/>
        <family val="2"/>
        <scheme val="minor"/>
      </rPr>
      <t>inc. blank for 1st build</t>
    </r>
  </si>
  <si>
    <t>a074L000003VbSD</t>
  </si>
  <si>
    <t>a074L000003e9I6</t>
  </si>
  <si>
    <t>a074L000003ep4T</t>
  </si>
  <si>
    <t>a074L000003ewti</t>
  </si>
  <si>
    <t>a074L000003exr2</t>
  </si>
  <si>
    <t>a074L000003exrg</t>
  </si>
  <si>
    <t>a074L000003exsK</t>
  </si>
  <si>
    <t>a074L000003extD</t>
  </si>
  <si>
    <t>a074L000003extN</t>
  </si>
  <si>
    <t>a074L000003eyRP</t>
  </si>
  <si>
    <t>a074L000003fK4k</t>
  </si>
  <si>
    <t>a074L000003fK5O</t>
  </si>
  <si>
    <t>a074L000003fK6b</t>
  </si>
  <si>
    <t>a074L000003fKga</t>
  </si>
  <si>
    <t>a074L000003fRyv</t>
  </si>
  <si>
    <t>a074L000003gkv6</t>
  </si>
  <si>
    <t>a074L000003gkx2</t>
  </si>
  <si>
    <t>a074L000003gkyn</t>
  </si>
  <si>
    <t>a074L000003gl2z</t>
  </si>
  <si>
    <t>a074L000003uOzM</t>
  </si>
  <si>
    <t>a074L000003uOzq</t>
  </si>
  <si>
    <t>a074L000003uP0A</t>
  </si>
  <si>
    <t>a074L000003uP0B</t>
  </si>
  <si>
    <t>a074L000003uP0y</t>
  </si>
  <si>
    <t>a074L000003uP1D</t>
  </si>
  <si>
    <t>a074L000003uP1E</t>
  </si>
  <si>
    <t>a074L000003uP1X</t>
  </si>
  <si>
    <t>a074L000003uP3J</t>
  </si>
  <si>
    <t>a074L000003uP6Z</t>
  </si>
  <si>
    <t>a074L000003uP8Q</t>
  </si>
  <si>
    <t>a074L000003ub88</t>
  </si>
  <si>
    <t>a074L000003ug48</t>
  </si>
  <si>
    <t>a074L0000045hfw</t>
  </si>
  <si>
    <t>a074L0000045hia</t>
  </si>
  <si>
    <t>a074L0000045hip</t>
  </si>
  <si>
    <t>a074L0000045mng</t>
  </si>
  <si>
    <t>a074L000004BlfY</t>
  </si>
  <si>
    <t>a074L000004PvBQ</t>
  </si>
  <si>
    <t>a074L000004RKHc</t>
  </si>
  <si>
    <t>a074L000004RuId</t>
  </si>
  <si>
    <t>a074L000004WjcN</t>
  </si>
  <si>
    <t>a074L000004WjdQ</t>
  </si>
  <si>
    <t>a074L000003e94f</t>
  </si>
  <si>
    <t>a074L000001Taep</t>
  </si>
  <si>
    <t>a074L0000046zh6</t>
  </si>
  <si>
    <t>a074L0000046zf9</t>
  </si>
  <si>
    <t>a074L000003UNno</t>
  </si>
  <si>
    <t>a074L000003Uho3</t>
  </si>
  <si>
    <t>a074L000003gbKQ</t>
  </si>
  <si>
    <t>a074L000004Wj7J</t>
  </si>
  <si>
    <t>a074L000003eDE5</t>
  </si>
  <si>
    <t>a074L000003emZB</t>
  </si>
  <si>
    <t>a074L000003h66d</t>
  </si>
  <si>
    <t>a074L000003h67g</t>
  </si>
  <si>
    <t>a074L000003h690</t>
  </si>
  <si>
    <t>a074L000003h6FZ</t>
  </si>
  <si>
    <t>a074L000003h6Fo</t>
  </si>
  <si>
    <t>a074L000003h6Gr</t>
  </si>
  <si>
    <t>a074L000003h6Gs</t>
  </si>
  <si>
    <t>a074L000003h6KF</t>
  </si>
  <si>
    <t>a074L000003h6QY</t>
  </si>
  <si>
    <t>a074L000003h6RC</t>
  </si>
  <si>
    <t>a074L000003h6SA</t>
  </si>
  <si>
    <t>a074L000003h6Se</t>
  </si>
  <si>
    <t>a074L000003h6TD</t>
  </si>
  <si>
    <t>a074L000003h6Tm</t>
  </si>
  <si>
    <t>a074L000003h6U1</t>
  </si>
  <si>
    <t>a074L000003h6UG</t>
  </si>
  <si>
    <t>a074L000003empK</t>
  </si>
  <si>
    <t>a074L000004R7r3</t>
  </si>
  <si>
    <t>a074L000003guGn</t>
  </si>
  <si>
    <t>a074L000004FnOY</t>
  </si>
  <si>
    <t>a074L000004avP6</t>
  </si>
  <si>
    <t>a074L000003jZzU</t>
  </si>
  <si>
    <t>a074L000001TaUu</t>
  </si>
  <si>
    <t>a074L000003UxU5</t>
  </si>
  <si>
    <t>a074L000001TaNK</t>
  </si>
  <si>
    <t>a074L000001TaP1</t>
  </si>
  <si>
    <t>a074L000001TaP6</t>
  </si>
  <si>
    <t>a074L000001TaPB</t>
  </si>
  <si>
    <t>a074L000001TaPG</t>
  </si>
  <si>
    <t>a074L000001TaPu</t>
  </si>
  <si>
    <t>a074L000001TaPz</t>
  </si>
  <si>
    <t>a074L000001TaRC</t>
  </si>
  <si>
    <t>a074L000001TaRM</t>
  </si>
  <si>
    <t>a074L000001TaRR</t>
  </si>
  <si>
    <t>a074L000001TaSe</t>
  </si>
  <si>
    <t>a074L000001TaX0</t>
  </si>
  <si>
    <t>a074L000001TaX5</t>
  </si>
  <si>
    <t>a074L000001TaYS</t>
  </si>
  <si>
    <t>a074L000001TaYm</t>
  </si>
  <si>
    <t>a074L000001TaZ1</t>
  </si>
  <si>
    <t>a074L000001TaZB</t>
  </si>
  <si>
    <t>a074L000003UTjU</t>
  </si>
  <si>
    <t>a074L000003UWqQ</t>
  </si>
  <si>
    <t>a074L000003Ug1k</t>
  </si>
  <si>
    <t>a074L000003Ug7s</t>
  </si>
  <si>
    <t>a074L000003UiEy</t>
  </si>
  <si>
    <t>a074L000003UiNH</t>
  </si>
  <si>
    <t>a074L000003UsRJ</t>
  </si>
  <si>
    <t>a074L000003V77R</t>
  </si>
  <si>
    <t>a074L000003VEi4</t>
  </si>
  <si>
    <t>a074L000003VFRm</t>
  </si>
  <si>
    <t>a074L000003VGKv</t>
  </si>
  <si>
    <t>a074L000003VGLo</t>
  </si>
  <si>
    <t>a074L000003VGPk</t>
  </si>
  <si>
    <t>a074L000003VQvw</t>
  </si>
  <si>
    <t>a074L000003VTOU</t>
  </si>
  <si>
    <t>a074L000003VTOo</t>
  </si>
  <si>
    <t>a074L000003e6FA</t>
  </si>
  <si>
    <t>a074L000003e8VM</t>
  </si>
  <si>
    <t>a074L000003e9Iq</t>
  </si>
  <si>
    <t>a074L000003eBGg</t>
  </si>
  <si>
    <t>a074L000003eD9P</t>
  </si>
  <si>
    <t>a074L000003eKbc</t>
  </si>
  <si>
    <t>a074L000003enz5</t>
  </si>
  <si>
    <t>a074L000003enzj</t>
  </si>
  <si>
    <t>a074L000003etnQ</t>
  </si>
  <si>
    <t>a074L000003euPF</t>
  </si>
  <si>
    <t>a074L000003f2u5</t>
  </si>
  <si>
    <t>a074L000003gZeA</t>
  </si>
  <si>
    <t>a074L000003gZiM</t>
  </si>
  <si>
    <t>a074L000003gaQQ</t>
  </si>
  <si>
    <t>a074L000003gdeS</t>
  </si>
  <si>
    <t>a074L000003gfLo</t>
  </si>
  <si>
    <t>a074L000003gjjL</t>
  </si>
  <si>
    <t>a074L000003gknM</t>
  </si>
  <si>
    <t>a074L000003gmKe</t>
  </si>
  <si>
    <t>a074L000003h6y3</t>
  </si>
  <si>
    <t>a074L000003h7xB</t>
  </si>
  <si>
    <t>a074L000003h8iU</t>
  </si>
  <si>
    <t>a074L000003hAAD</t>
  </si>
  <si>
    <t>a074L000003hPSg</t>
  </si>
  <si>
    <t>a074L000003hSqR</t>
  </si>
  <si>
    <t>a074L000003hWWd</t>
  </si>
  <si>
    <t>a074L000003hWlW</t>
  </si>
  <si>
    <t>a074L000003hWmA</t>
  </si>
  <si>
    <t>a074L000003hXCb</t>
  </si>
  <si>
    <t>a074L000003jZzN</t>
  </si>
  <si>
    <t>a074L000003jZzP</t>
  </si>
  <si>
    <t>a074L000003jZzf</t>
  </si>
  <si>
    <t>a074L000003jsZ2</t>
  </si>
  <si>
    <t>a074L000003jt1L</t>
  </si>
  <si>
    <t>a074L000003jvf7</t>
  </si>
  <si>
    <t>a074L000003kEw1</t>
  </si>
  <si>
    <t>a074L000003kH6M</t>
  </si>
  <si>
    <t>a074L000003sHqP</t>
  </si>
  <si>
    <t>a074L000003scEG</t>
  </si>
  <si>
    <t>a074L000003skcm</t>
  </si>
  <si>
    <t>a074L000003slRD</t>
  </si>
  <si>
    <t>a074L000003snHz</t>
  </si>
  <si>
    <t>a074L000003sxUV</t>
  </si>
  <si>
    <t>a074L000003tYKJ</t>
  </si>
  <si>
    <t>a074L000003tmsX</t>
  </si>
  <si>
    <t>a074L000003uXOK</t>
  </si>
  <si>
    <t>a074L0000045Pte</t>
  </si>
  <si>
    <t>a074L0000045U2O</t>
  </si>
  <si>
    <t>a074L0000045Vfy</t>
  </si>
  <si>
    <t>a074L0000045Vgh</t>
  </si>
  <si>
    <t>a074L0000045VhL</t>
  </si>
  <si>
    <t>a074L0000045ViE</t>
  </si>
  <si>
    <t>a074L0000045ahI</t>
  </si>
  <si>
    <t>a074L0000045fNf</t>
  </si>
  <si>
    <t>a074L0000045mfm</t>
  </si>
  <si>
    <t>a074L0000046O6w</t>
  </si>
  <si>
    <t>a074L0000046O6x</t>
  </si>
  <si>
    <t>a074L0000046O7f</t>
  </si>
  <si>
    <t>a074L0000046O8T</t>
  </si>
  <si>
    <t>a074L0000046O9H</t>
  </si>
  <si>
    <t>a074L0000046O9b</t>
  </si>
  <si>
    <t>a074L0000046OAU</t>
  </si>
  <si>
    <t>a074L0000046OBN</t>
  </si>
  <si>
    <t>a074L0000046jdu</t>
  </si>
  <si>
    <t>a074L0000046m7J</t>
  </si>
  <si>
    <t>a074L0000046oFz</t>
  </si>
  <si>
    <t>a074L0000046xVB</t>
  </si>
  <si>
    <t>a074L00000472Jp</t>
  </si>
  <si>
    <t>a074L0000047EZM</t>
  </si>
  <si>
    <t>a074L000004CXe8</t>
  </si>
  <si>
    <t>a074L000004CZoD</t>
  </si>
  <si>
    <t>a074L000004FsKW</t>
  </si>
  <si>
    <t>a074L000004FsUW</t>
  </si>
  <si>
    <t>a074L000004FsVK</t>
  </si>
  <si>
    <t>a074L000004FxGc</t>
  </si>
  <si>
    <t>a074L000004FyJF</t>
  </si>
  <si>
    <t>a074L000004Pfju</t>
  </si>
  <si>
    <t>a074L000004Q0KO</t>
  </si>
  <si>
    <t>a074L000004Q7K2</t>
  </si>
  <si>
    <t>a074L000004QP5D</t>
  </si>
  <si>
    <t>a074L000004QVVO</t>
  </si>
  <si>
    <t>a074L000004QVVi</t>
  </si>
  <si>
    <t>a074L000004QX1a</t>
  </si>
  <si>
    <t>a074L000004Qrqz</t>
  </si>
  <si>
    <t>a074L000004QrsH</t>
  </si>
  <si>
    <t>a074L000004Qwct</t>
  </si>
  <si>
    <t>a074L000004Qwek</t>
  </si>
  <si>
    <t>a074L000004RKU1</t>
  </si>
  <si>
    <t>a074L000004RKi1</t>
  </si>
  <si>
    <t>a074L000004Wf2J</t>
  </si>
  <si>
    <t>a074L000004apA8</t>
  </si>
  <si>
    <t>a074L000004avJr</t>
  </si>
  <si>
    <t>a074L000003udFs</t>
  </si>
  <si>
    <t>a074L0000046fpW</t>
  </si>
  <si>
    <t>a074L0000046jU8</t>
  </si>
  <si>
    <t>a074L000004RLcG</t>
  </si>
  <si>
    <t>a074L000003gp9j</t>
  </si>
  <si>
    <t>a074L000003gpG7</t>
  </si>
  <si>
    <t>a074L000003sJSV</t>
  </si>
  <si>
    <t>a074L000003t4j5</t>
  </si>
  <si>
    <t>a074L0000046AWM</t>
  </si>
  <si>
    <t>a074L000004QIEU</t>
  </si>
  <si>
    <t>a074L000004RDSu</t>
  </si>
  <si>
    <t>a074L000001Taez</t>
  </si>
  <si>
    <t>a074L000003sbqt</t>
  </si>
  <si>
    <t>a074L000003VT8v</t>
  </si>
  <si>
    <t>a074L000003UQhS</t>
  </si>
  <si>
    <t>a074L000003fVmM</t>
  </si>
  <si>
    <t>a074L000003uXJr</t>
  </si>
  <si>
    <t>a074L000003esLy</t>
  </si>
  <si>
    <t>a074L000003UQok</t>
  </si>
  <si>
    <t>a074L000003f33l</t>
  </si>
  <si>
    <t>a074L000004CaCW</t>
  </si>
  <si>
    <t>a074L000003exRS</t>
  </si>
  <si>
    <t>a074L000003exSL</t>
  </si>
  <si>
    <t>a074L000003exWI</t>
  </si>
  <si>
    <t>a074L000003exYY</t>
  </si>
  <si>
    <t>a074L000003excd</t>
  </si>
  <si>
    <t>a074L000003exfX</t>
  </si>
  <si>
    <t>a074L000003exhE</t>
  </si>
  <si>
    <t>a074L000003gqNJ</t>
  </si>
  <si>
    <t>a074L000003h4Jz</t>
  </si>
  <si>
    <t>a074L000003h7Ef</t>
  </si>
  <si>
    <t>a074L000003h8Tx</t>
  </si>
  <si>
    <t>a074L000003july</t>
  </si>
  <si>
    <t>a074L000003t2i8</t>
  </si>
  <si>
    <t>a074L000003t2jV</t>
  </si>
  <si>
    <t>a074L000003t2kY</t>
  </si>
  <si>
    <t>a074L000003uJAH</t>
  </si>
  <si>
    <t>a074L000003uJDf</t>
  </si>
  <si>
    <t>a074L0000046vaL</t>
  </si>
  <si>
    <t>a074L000004Q2K5</t>
  </si>
  <si>
    <t>a074L000004QDAK</t>
  </si>
  <si>
    <t>a074L000004QHYj</t>
  </si>
  <si>
    <t>a074L000004QbmW</t>
  </si>
  <si>
    <t>a074L000004QozZ</t>
  </si>
  <si>
    <t>a074L000004RmZl</t>
  </si>
  <si>
    <t>a074L000004WfBa</t>
  </si>
  <si>
    <t>a074L000004aouP</t>
  </si>
  <si>
    <t>a074L000004apIq</t>
  </si>
  <si>
    <t>a074L000003fKK4</t>
  </si>
  <si>
    <t>a074L000004Wf3l</t>
  </si>
  <si>
    <t>a074L000003fbKK</t>
  </si>
  <si>
    <t>a074L0000046GJ5</t>
  </si>
  <si>
    <t>a074L000001TaeL</t>
  </si>
  <si>
    <t>a074L000001Taf9</t>
  </si>
  <si>
    <t>a074L000003UgIg</t>
  </si>
  <si>
    <t>a074L000003gcAL</t>
  </si>
  <si>
    <t>a074L000003gqEH</t>
  </si>
  <si>
    <t>a074L000003gvP8</t>
  </si>
  <si>
    <t>a074L000003h4PY</t>
  </si>
  <si>
    <t>a074L000003hWkO</t>
  </si>
  <si>
    <t>a074L000003sQ9A</t>
  </si>
  <si>
    <t>a074L000003soQ5</t>
  </si>
  <si>
    <t>a074L000003t2tN</t>
  </si>
  <si>
    <t>a074L000003ttRL</t>
  </si>
  <si>
    <t>a074L000003uAAN</t>
  </si>
  <si>
    <t>a074L000003uAGf</t>
  </si>
  <si>
    <t>a074L0000045Vzo</t>
  </si>
  <si>
    <t>a074L0000045cyM</t>
  </si>
  <si>
    <t>a074L0000046Cdj</t>
  </si>
  <si>
    <t>a074L0000047IiK</t>
  </si>
  <si>
    <t>a074L0000047Ir4</t>
  </si>
  <si>
    <t>a074L000004QITc</t>
  </si>
  <si>
    <t>a074L0000046akf</t>
  </si>
  <si>
    <t>a074L000003uP5C</t>
  </si>
  <si>
    <t>a074L000003te8g</t>
  </si>
  <si>
    <t>a074L000003tx3O</t>
  </si>
  <si>
    <t>a074L000003uR0B</t>
  </si>
  <si>
    <t>a074L000003uR0k</t>
  </si>
  <si>
    <t>a074L000003uR1E</t>
  </si>
  <si>
    <t>a074L000003uR1O</t>
  </si>
  <si>
    <t>a074L000003uYZ5</t>
  </si>
  <si>
    <t>a074L000003uYp8</t>
  </si>
  <si>
    <t>a074L000003uZwR</t>
  </si>
  <si>
    <t>a074L00000473hY</t>
  </si>
  <si>
    <t>a074L00000473j0</t>
  </si>
  <si>
    <t>a074L00000473kc</t>
  </si>
  <si>
    <t>a074L00000473kr</t>
  </si>
  <si>
    <t>a074L000004Phox</t>
  </si>
  <si>
    <t>a074L000004WcXb</t>
  </si>
  <si>
    <t>a074L000004Wcc7</t>
  </si>
  <si>
    <t>a074L000001Taai</t>
  </si>
  <si>
    <t>a074L000003uP1Y</t>
  </si>
  <si>
    <t>a074L000003gYdE</t>
  </si>
  <si>
    <t>a074L0000046vgM</t>
  </si>
  <si>
    <t>a074L0000046zfS</t>
  </si>
  <si>
    <t>a074L00000472Dl</t>
  </si>
  <si>
    <t>a074L00000472E5</t>
  </si>
  <si>
    <t>a074L000001TaOm</t>
  </si>
  <si>
    <t>a074L000003f3ZM</t>
  </si>
  <si>
    <t>a074L000003hzk1</t>
  </si>
  <si>
    <t>a074L000003hzyc</t>
  </si>
  <si>
    <t>a074L000003slzv</t>
  </si>
  <si>
    <t>a074L000003uJeM</t>
  </si>
  <si>
    <t>a074L000003UhxC</t>
  </si>
  <si>
    <t>a074L000003V7ZI</t>
  </si>
  <si>
    <t>a074L000003g8Sw</t>
  </si>
  <si>
    <t>a074L00000472Fh</t>
  </si>
  <si>
    <t>a074L000003f0JQ</t>
  </si>
  <si>
    <t>a074L000001TabC</t>
  </si>
  <si>
    <t>a074L000001TabM</t>
  </si>
  <si>
    <t>a074L000001TagW</t>
  </si>
  <si>
    <t>a074L000003etAd</t>
  </si>
  <si>
    <t>a074L0000045hSg</t>
  </si>
  <si>
    <t>a074L000003ez2L</t>
  </si>
  <si>
    <t>a074L000001TaYX</t>
  </si>
  <si>
    <t>a074L000001TaaE</t>
  </si>
  <si>
    <t>a074L000003tP7z</t>
  </si>
  <si>
    <t>a074L000003u55D</t>
  </si>
  <si>
    <t>a074L000003ufrQ</t>
  </si>
  <si>
    <t>a074L00000474Ih</t>
  </si>
  <si>
    <t>a074L000004CZxy</t>
  </si>
  <si>
    <t>a074L000004Pw26</t>
  </si>
  <si>
    <t>a074L000004QHn9</t>
  </si>
  <si>
    <t>a074L000004QeFl</t>
  </si>
  <si>
    <t>a074L000004Qqiv</t>
  </si>
  <si>
    <t>a074L000004QwXZ</t>
  </si>
  <si>
    <t>a074L000004QyXQ</t>
  </si>
  <si>
    <t>a074L000004RCxo</t>
  </si>
  <si>
    <t>a074L000004RFK8</t>
  </si>
  <si>
    <t>a074L000004RFsE</t>
  </si>
  <si>
    <t>a074L000004Rf6l</t>
  </si>
  <si>
    <t>a074L000004Rux7</t>
  </si>
  <si>
    <t>a074L000004Wf5D</t>
  </si>
  <si>
    <t>a074L000004Wf7J</t>
  </si>
  <si>
    <t>a074L000004Wf7s</t>
  </si>
  <si>
    <t>a074L000004Wh12</t>
  </si>
  <si>
    <t>a074L000003jZzW</t>
  </si>
  <si>
    <t>a074L000004C911</t>
  </si>
  <si>
    <t>a074L000003ephr</t>
  </si>
  <si>
    <t>a074L000001Tae1</t>
  </si>
  <si>
    <t>a074L000003t4am</t>
  </si>
  <si>
    <t>a074L000003gcBc</t>
  </si>
  <si>
    <t>a074L000003sHg6</t>
  </si>
  <si>
    <t>a074L0000046AsR</t>
  </si>
  <si>
    <t>a074L000003t1Ej</t>
  </si>
  <si>
    <t>a074L00000461KM</t>
  </si>
  <si>
    <t>a074L000003u5Ua</t>
  </si>
  <si>
    <t>a074L000003VFfm</t>
  </si>
  <si>
    <t>a074L000004Q6hD</t>
  </si>
  <si>
    <t>a074L000004QQfW</t>
  </si>
  <si>
    <t>a074L000003exPl</t>
  </si>
  <si>
    <t>a074L000003fRo3</t>
  </si>
  <si>
    <t>a074L000003fRpe</t>
  </si>
  <si>
    <t>a074L000003fRpj</t>
  </si>
  <si>
    <t>a074L000003fRpo</t>
  </si>
  <si>
    <t>a074L000003fRq3</t>
  </si>
  <si>
    <t>a074L000003fRq8</t>
  </si>
  <si>
    <t>a074L000003fRqD</t>
  </si>
  <si>
    <t>a074L000003fRqN</t>
  </si>
  <si>
    <t>a074L000003fRqS</t>
  </si>
  <si>
    <t>a074L000003fRqc</t>
  </si>
  <si>
    <t>a074L000003fRqm</t>
  </si>
  <si>
    <t>a074L000003fRqr</t>
  </si>
  <si>
    <t>a074L000003fRr1</t>
  </si>
  <si>
    <t>a074L000003fRrB</t>
  </si>
  <si>
    <t>a074L000003fRrQ</t>
  </si>
  <si>
    <t>a074L000003fRrV</t>
  </si>
  <si>
    <t>a074L000003fRrf</t>
  </si>
  <si>
    <t>a074L000003fRrk</t>
  </si>
  <si>
    <t>a074L000003fRrp</t>
  </si>
  <si>
    <t>a074L000003fRs4</t>
  </si>
  <si>
    <t>a074L000003fRs9</t>
  </si>
  <si>
    <t>a074L000003fRsJ</t>
  </si>
  <si>
    <t>a074L000003fRuz</t>
  </si>
  <si>
    <t>a074L000003fRvN</t>
  </si>
  <si>
    <t>a074L000003fRzV</t>
  </si>
  <si>
    <t>a074L000003fS1p</t>
  </si>
  <si>
    <t>a074L000003fS29</t>
  </si>
  <si>
    <t>a074L000003fS2E</t>
  </si>
  <si>
    <t>a074L000003fS2J</t>
  </si>
  <si>
    <t>a074L000003fS2O</t>
  </si>
  <si>
    <t>a074L000003fS2T</t>
  </si>
  <si>
    <t>a074L000003fS2Y</t>
  </si>
  <si>
    <t>a074L000003fS2d</t>
  </si>
  <si>
    <t>a074L000003fS3g</t>
  </si>
  <si>
    <t>a074L000003sQ5c</t>
  </si>
  <si>
    <t>a074L000003sULV</t>
  </si>
  <si>
    <t>a074L000003ub4b</t>
  </si>
  <si>
    <t>a074L000003udJg</t>
  </si>
  <si>
    <t>a074L0000045hMQ</t>
  </si>
  <si>
    <t>a074L0000046YgV</t>
  </si>
  <si>
    <t>a074L0000046fW5</t>
  </si>
  <si>
    <t>a074L000004Wim1</t>
  </si>
  <si>
    <t>a074L0000045z5b</t>
  </si>
  <si>
    <t>a074L000004WiaC</t>
  </si>
  <si>
    <t>a074L0000046C9F</t>
  </si>
  <si>
    <t>a074L000004PsTK</t>
  </si>
  <si>
    <t>a074L000001TaVY</t>
  </si>
  <si>
    <t>a074L000003tLN0</t>
  </si>
  <si>
    <t>a074L000003tLOm</t>
  </si>
  <si>
    <t>a074L000003tLZD</t>
  </si>
  <si>
    <t>a074L000003tbYh</t>
  </si>
  <si>
    <t>a074L000003te7x</t>
  </si>
  <si>
    <t>a074L000001TaNF</t>
  </si>
  <si>
    <t>a074L000001TaNU</t>
  </si>
  <si>
    <t>a074L000001TaNV</t>
  </si>
  <si>
    <t>a074L000001TaNp</t>
  </si>
  <si>
    <t>a074L000001TaOA</t>
  </si>
  <si>
    <t>a074L000001TaOB</t>
  </si>
  <si>
    <t>a074L000001TaON</t>
  </si>
  <si>
    <t>a074L000001TaOS</t>
  </si>
  <si>
    <t>a074L000001TaOX</t>
  </si>
  <si>
    <t>a074L000001TaOc</t>
  </si>
  <si>
    <t>a074L000001TaOd</t>
  </si>
  <si>
    <t>a074L000001TaOh</t>
  </si>
  <si>
    <t>a074L000001TaOi</t>
  </si>
  <si>
    <t>a074L000001TaOr</t>
  </si>
  <si>
    <t>a074L000001TaOs</t>
  </si>
  <si>
    <t>a074L000001TaP2</t>
  </si>
  <si>
    <t>a074L000001TaPQ</t>
  </si>
  <si>
    <t>a074L000001TaPV</t>
  </si>
  <si>
    <t>a074L000001TaPa</t>
  </si>
  <si>
    <t>a074L000001TaPf</t>
  </si>
  <si>
    <t>a074L000001TaPk</t>
  </si>
  <si>
    <t>a074L000001TaPl</t>
  </si>
  <si>
    <t>a074L000001TaPp</t>
  </si>
  <si>
    <t>a074L000001TaPq</t>
  </si>
  <si>
    <t>a074L000001TaPv</t>
  </si>
  <si>
    <t>a074L000001TaQ0</t>
  </si>
  <si>
    <t>a074L000001TaQ4</t>
  </si>
  <si>
    <t>a074L000001TaQ9</t>
  </si>
  <si>
    <t>a074L000001TaQA</t>
  </si>
  <si>
    <t>a074L000001TaQE</t>
  </si>
  <si>
    <t>a074L000001TaQJ</t>
  </si>
  <si>
    <t>a074L000001TaQO</t>
  </si>
  <si>
    <t>a074L000001TaQT</t>
  </si>
  <si>
    <t>a074L000001TaQt</t>
  </si>
  <si>
    <t>a074L000001TaRI</t>
  </si>
  <si>
    <t>a074L000001TaRW</t>
  </si>
  <si>
    <t>a074L000001TaRs</t>
  </si>
  <si>
    <t>a074L000001TaRv</t>
  </si>
  <si>
    <t>a074L000001TaRw</t>
  </si>
  <si>
    <t>a074L000001TaS0</t>
  </si>
  <si>
    <t>a074L000001TaS5</t>
  </si>
  <si>
    <t>a074L000001TaSA</t>
  </si>
  <si>
    <t>a074L000001TaSF</t>
  </si>
  <si>
    <t>a074L000001TaSG</t>
  </si>
  <si>
    <t>a074L000001TaSK</t>
  </si>
  <si>
    <t>a074L000001TaSP</t>
  </si>
  <si>
    <t>a074L000001TaSU</t>
  </si>
  <si>
    <t>a074L000001TaSZ</t>
  </si>
  <si>
    <t>a074L000001TaSj</t>
  </si>
  <si>
    <t>a074L000001TaSo</t>
  </si>
  <si>
    <t>a074L000001TaSp</t>
  </si>
  <si>
    <t>a074L000001TaSt</t>
  </si>
  <si>
    <t>a074L000001TaSu</t>
  </si>
  <si>
    <t>a074L000001TaSy</t>
  </si>
  <si>
    <t>a074L000001TaT3</t>
  </si>
  <si>
    <t>a074L000001TaT8</t>
  </si>
  <si>
    <t>a074L000001TaTD</t>
  </si>
  <si>
    <t>a074L000001TaTE</t>
  </si>
  <si>
    <t>a074L000001TaTI</t>
  </si>
  <si>
    <t>a074L000001TaTJ</t>
  </si>
  <si>
    <t>a074L000001TaTT</t>
  </si>
  <si>
    <t>a074L000001TaTc</t>
  </si>
  <si>
    <t>a074L000001TaTh</t>
  </si>
  <si>
    <t>a074L000001TaTm</t>
  </si>
  <si>
    <t>a074L000001TaTr</t>
  </si>
  <si>
    <t>a074L000001TaTw</t>
  </si>
  <si>
    <t>a074L000001TaU1</t>
  </si>
  <si>
    <t>a074L000001TaU6</t>
  </si>
  <si>
    <t>a074L000001TaUB</t>
  </si>
  <si>
    <t>a074L000001TaUC</t>
  </si>
  <si>
    <t>a074L000001TaUG</t>
  </si>
  <si>
    <t>a074L000001TaUa</t>
  </si>
  <si>
    <t>a074L000001TaUf</t>
  </si>
  <si>
    <t>a074L000001TaUg</t>
  </si>
  <si>
    <t>a074L000001TaUk</t>
  </si>
  <si>
    <t>a074L000001TaUl</t>
  </si>
  <si>
    <t>a074L000001TaUp</t>
  </si>
  <si>
    <t>a074L000001TaUv</t>
  </si>
  <si>
    <t>a074L000001TaUz</t>
  </si>
  <si>
    <t>a074L000001TaV4</t>
  </si>
  <si>
    <t>a074L000001TaV9</t>
  </si>
  <si>
    <t>a074L000001TaVA</t>
  </si>
  <si>
    <t>a074L000001TaVE</t>
  </si>
  <si>
    <t>a074L000001TaVJ</t>
  </si>
  <si>
    <t>a074L000001TaVO</t>
  </si>
  <si>
    <t>a074L000001TaVP</t>
  </si>
  <si>
    <t>a074L000001TaVT</t>
  </si>
  <si>
    <t>a074L000001TaVd</t>
  </si>
  <si>
    <t>a074L000001TaVi</t>
  </si>
  <si>
    <t>a074L000001TaVn</t>
  </si>
  <si>
    <t>a074L000001TaVs</t>
  </si>
  <si>
    <t>a074L000001TaVx</t>
  </si>
  <si>
    <t>a074L000001TaW2</t>
  </si>
  <si>
    <t>a074L000001TaW8</t>
  </si>
  <si>
    <t>a074L000001TaWC</t>
  </si>
  <si>
    <t>a074L000001TaWM</t>
  </si>
  <si>
    <t>a074L000001TaWR</t>
  </si>
  <si>
    <t>a074L000001TaWW</t>
  </si>
  <si>
    <t>a074L000001TaWX</t>
  </si>
  <si>
    <t>a074L000001TaWg</t>
  </si>
  <si>
    <t>a074L000001TaWh</t>
  </si>
  <si>
    <t>a074L000001TaWl</t>
  </si>
  <si>
    <t>a074L000001TaWq</t>
  </si>
  <si>
    <t>a074L000001TaWv</t>
  </si>
  <si>
    <t>a074L000001TaX1</t>
  </si>
  <si>
    <t>a074L000001TaXA</t>
  </si>
  <si>
    <t>a074L000001TaXK</t>
  </si>
  <si>
    <t>a074L000001TaXP</t>
  </si>
  <si>
    <t>a074L000001TaXU</t>
  </si>
  <si>
    <t>a074L000001TaXZ</t>
  </si>
  <si>
    <t>a074L000001TaXa</t>
  </si>
  <si>
    <t>a074L000001TaXe</t>
  </si>
  <si>
    <t>a074L000001TaXj</t>
  </si>
  <si>
    <t>a074L000001TaXo</t>
  </si>
  <si>
    <t>a074L000001TaXt</t>
  </si>
  <si>
    <t>a074L000001TaY8</t>
  </si>
  <si>
    <t>a074L000001TaYE</t>
  </si>
  <si>
    <t>a074L000001TaYF</t>
  </si>
  <si>
    <t>a074L000001TaYI</t>
  </si>
  <si>
    <t>a074L000001TaYN</t>
  </si>
  <si>
    <t>a074L000001TaYr</t>
  </si>
  <si>
    <t>a074L000001TaZ6</t>
  </si>
  <si>
    <t>a074L000001TaZG</t>
  </si>
  <si>
    <t>a074L000001TaZM</t>
  </si>
  <si>
    <t>a074L000001TaZQ</t>
  </si>
  <si>
    <t>a074L000001TaZV</t>
  </si>
  <si>
    <t>a074L000001TaZa</t>
  </si>
  <si>
    <t>a074L000001TaZk</t>
  </si>
  <si>
    <t>a074L000001TaZp</t>
  </si>
  <si>
    <t>a074L000001TaZu</t>
  </si>
  <si>
    <t>a074L000001TaZw</t>
  </si>
  <si>
    <t>a074L000001TaZx</t>
  </si>
  <si>
    <t>a074L000001Taa4</t>
  </si>
  <si>
    <t>a074L000001Taa5</t>
  </si>
  <si>
    <t>a074L000001Taa9</t>
  </si>
  <si>
    <t>a074L000001TaaF</t>
  </si>
  <si>
    <t>a074L000001TaaO</t>
  </si>
  <si>
    <t>a074L000001Taad</t>
  </si>
  <si>
    <t>a074L000001Taan</t>
  </si>
  <si>
    <t>a074L000001Taax</t>
  </si>
  <si>
    <t>a074L000001Tab2</t>
  </si>
  <si>
    <t>a074L000001Tab7</t>
  </si>
  <si>
    <t>a074L000001Tabb</t>
  </si>
  <si>
    <t>a074L000001Tabg</t>
  </si>
  <si>
    <t>a074L000001Tabl</t>
  </si>
  <si>
    <t>a074L000001TacF</t>
  </si>
  <si>
    <t>a074L000001TacK</t>
  </si>
  <si>
    <t>a074L000001TacP</t>
  </si>
  <si>
    <t>a074L000001TacQ</t>
  </si>
  <si>
    <t>a074L000001Tace</t>
  </si>
  <si>
    <t>a074L000001Tacj</t>
  </si>
  <si>
    <t>a074L000001Taco</t>
  </si>
  <si>
    <t>a074L000001Tact</t>
  </si>
  <si>
    <t>a074L000001Tacy</t>
  </si>
  <si>
    <t>a074L000001Tad3</t>
  </si>
  <si>
    <t>a074L000001Tad8</t>
  </si>
  <si>
    <t>a074L000001TadD</t>
  </si>
  <si>
    <t>a074L000001TadI</t>
  </si>
  <si>
    <t>a074L000001TadJ</t>
  </si>
  <si>
    <t>a074L000001TadN</t>
  </si>
  <si>
    <t>a074L000001TadS</t>
  </si>
  <si>
    <t>a074L000001TadX</t>
  </si>
  <si>
    <t>a074L000001Tadc</t>
  </si>
  <si>
    <t>a074L000001Tadh</t>
  </si>
  <si>
    <t>a074L000001Tadm</t>
  </si>
  <si>
    <t>a074L000001Tadr</t>
  </si>
  <si>
    <t>a074L000001Tadw</t>
  </si>
  <si>
    <t>a074L000001Tae6</t>
  </si>
  <si>
    <t>a074L000001TaeB</t>
  </si>
  <si>
    <t>a074L000001TaeG</t>
  </si>
  <si>
    <t>a074L000001TaeQ</t>
  </si>
  <si>
    <t>a074L000001TaeV</t>
  </si>
  <si>
    <t>a074L000001Taea</t>
  </si>
  <si>
    <t>a074L000001Taef</t>
  </si>
  <si>
    <t>a074L000001Taeu</t>
  </si>
  <si>
    <t>a074L000001Taf4</t>
  </si>
  <si>
    <t>a074L000001TafE</t>
  </si>
  <si>
    <t>a074L000001TafJ</t>
  </si>
  <si>
    <t>a074L000001TafO</t>
  </si>
  <si>
    <t>a074L000001TafT</t>
  </si>
  <si>
    <t>a074L000001TafY</t>
  </si>
  <si>
    <t>a074L000001Tafd</t>
  </si>
  <si>
    <t>a074L000001Tafi</t>
  </si>
  <si>
    <t>a074L000001Tafn</t>
  </si>
  <si>
    <t>a074L000001Tafs</t>
  </si>
  <si>
    <t>a074L000001Tafx</t>
  </si>
  <si>
    <t>a074L000001Tag2</t>
  </si>
  <si>
    <t>a074L000001Tag7</t>
  </si>
  <si>
    <t>a074L000001TagC</t>
  </si>
  <si>
    <t>a074L000001TagM</t>
  </si>
  <si>
    <t>a074L000001Tagb</t>
  </si>
  <si>
    <t>a074L000001Tagg</t>
  </si>
  <si>
    <t>a074L000001Tagl</t>
  </si>
  <si>
    <t>a074L000001Tagq</t>
  </si>
  <si>
    <t>a074L000001Tagv</t>
  </si>
  <si>
    <t>a074L000001Tah0</t>
  </si>
  <si>
    <t>a074L000001Tah5</t>
  </si>
  <si>
    <t>a074L000001TahZ</t>
  </si>
  <si>
    <t>a074L000001Tahe</t>
  </si>
  <si>
    <t>a074L000001Tahj</t>
  </si>
  <si>
    <t>a074L000001Taho</t>
  </si>
  <si>
    <t>a074L000001Taht</t>
  </si>
  <si>
    <t>a074L000001Tahy</t>
  </si>
  <si>
    <t>a074L000001Tai3</t>
  </si>
  <si>
    <t>a074L000001Tai8</t>
  </si>
  <si>
    <t>a074L000001TaiD</t>
  </si>
  <si>
    <t>a074L000001TaiI</t>
  </si>
  <si>
    <t>a074L000001TaiN</t>
  </si>
  <si>
    <t>a074L000001TaiS</t>
  </si>
  <si>
    <t>a074L000001TaiT</t>
  </si>
  <si>
    <t>a074L000001TaiX</t>
  </si>
  <si>
    <t>a074L000001Tair</t>
  </si>
  <si>
    <t>a074L000003UTh5</t>
  </si>
  <si>
    <t>a074L000003UWIJ</t>
  </si>
  <si>
    <t>a074L000003Uf3e</t>
  </si>
  <si>
    <t>a074L000003UgFr</t>
  </si>
  <si>
    <t>a074L000003UgH9</t>
  </si>
  <si>
    <t>a074L000003UjAE</t>
  </si>
  <si>
    <t>a074L000003UplV</t>
  </si>
  <si>
    <t>a074L000003Uslp</t>
  </si>
  <si>
    <t>a074L000003UtDJ</t>
  </si>
  <si>
    <t>a074L000003UuQp</t>
  </si>
  <si>
    <t>a074L000003UxNi</t>
  </si>
  <si>
    <t>a074L000003UxbB</t>
  </si>
  <si>
    <t>a074L000003Uxbs</t>
  </si>
  <si>
    <t>a074L000003Uxsh</t>
  </si>
  <si>
    <t>a074L000003UxuO</t>
  </si>
  <si>
    <t>a074L000003VCg5</t>
  </si>
  <si>
    <t>a074L000003VEI2</t>
  </si>
  <si>
    <t>a074L000003VEIS</t>
  </si>
  <si>
    <t>a074L000003VEJM</t>
  </si>
  <si>
    <t>a074L000003VEKA</t>
  </si>
  <si>
    <t>a074L000003VEKZ</t>
  </si>
  <si>
    <t>a074L000003VESJ</t>
  </si>
  <si>
    <t>a074L000003VGBt</t>
  </si>
  <si>
    <t>a074L000003VTL1</t>
  </si>
  <si>
    <t>a074L000003VWiY</t>
  </si>
  <si>
    <t>a074L000003Va0J</t>
  </si>
  <si>
    <t>a074L000003e5jC</t>
  </si>
  <si>
    <t>a074L000003e5mz</t>
  </si>
  <si>
    <t>a074L000003e5pK</t>
  </si>
  <si>
    <t>a074L000003e5qm</t>
  </si>
  <si>
    <t>a074L000003e7rr</t>
  </si>
  <si>
    <t>a074L000003e7xL</t>
  </si>
  <si>
    <t>a074L000003e8wI</t>
  </si>
  <si>
    <t>a074L000003eA2L</t>
  </si>
  <si>
    <t>a074L000003eJg5</t>
  </si>
  <si>
    <t>a074L000003enP6</t>
  </si>
  <si>
    <t>a074L000003envX</t>
  </si>
  <si>
    <t>a074L000003epmd</t>
  </si>
  <si>
    <t>a074L000003ergt</t>
  </si>
  <si>
    <t>a074L000003erj9</t>
  </si>
  <si>
    <t>a074L000003et2l</t>
  </si>
  <si>
    <t>a074L000003evCn</t>
  </si>
  <si>
    <t>a074L000003evc5</t>
  </si>
  <si>
    <t>a074L000003ew2J</t>
  </si>
  <si>
    <t>a074L000003exNa</t>
  </si>
  <si>
    <t>a074L000003exQ5</t>
  </si>
  <si>
    <t>a074L000003exQj</t>
  </si>
  <si>
    <t>a074L000003exS1</t>
  </si>
  <si>
    <t>a074L000003exTJ</t>
  </si>
  <si>
    <t>a074L000003exUc</t>
  </si>
  <si>
    <t>a074L000003exaP</t>
  </si>
  <si>
    <t>a074L000003excx</t>
  </si>
  <si>
    <t>a074L000003exim</t>
  </si>
  <si>
    <t>a074L000003eyQW</t>
  </si>
  <si>
    <t>a074L000003eyVh</t>
  </si>
  <si>
    <t>a074L000003eyX4</t>
  </si>
  <si>
    <t>a074L000003ez3H</t>
  </si>
  <si>
    <t>a074L000003ez8u</t>
  </si>
  <si>
    <t>a074L000003ezDF</t>
  </si>
  <si>
    <t>a074L000003ezxi</t>
  </si>
  <si>
    <t>a074L000003f0Ig</t>
  </si>
  <si>
    <t>a074L000003f0d1</t>
  </si>
  <si>
    <t>a074L000003f1dv</t>
  </si>
  <si>
    <t>a074L000003f1eF</t>
  </si>
  <si>
    <t>a074L000003f1fD</t>
  </si>
  <si>
    <t>a074L000003f2r1</t>
  </si>
  <si>
    <t>a074L000003f31W</t>
  </si>
  <si>
    <t>a074L000003f3lB</t>
  </si>
  <si>
    <t>a074L000003f4Bd</t>
  </si>
  <si>
    <t>a074L000003f4CC</t>
  </si>
  <si>
    <t>a074L000003f4QJ</t>
  </si>
  <si>
    <t>a074L000003f4Zu</t>
  </si>
  <si>
    <t>a074L000003f4d8</t>
  </si>
  <si>
    <t>a074L000003f4ef</t>
  </si>
  <si>
    <t>a074L000003fQ5v</t>
  </si>
  <si>
    <t>a074L000003fQeH</t>
  </si>
  <si>
    <t>a074L000003fRns</t>
  </si>
  <si>
    <t>a074L000003fRnx</t>
  </si>
  <si>
    <t>a074L000003fRo2</t>
  </si>
  <si>
    <t>a074L000003fRo7</t>
  </si>
  <si>
    <t>a074L000003fRoC</t>
  </si>
  <si>
    <t>a074L000003fRoD</t>
  </si>
  <si>
    <t>a074L000003fRoH</t>
  </si>
  <si>
    <t>a074L000003fRoM</t>
  </si>
  <si>
    <t>a074L000003fRoR</t>
  </si>
  <si>
    <t>a074L000003fRoW</t>
  </si>
  <si>
    <t>a074L000003fRob</t>
  </si>
  <si>
    <t>a074L000003fRoc</t>
  </si>
  <si>
    <t>a074L000003fRog</t>
  </si>
  <si>
    <t>a074L000003fRoh</t>
  </si>
  <si>
    <t>a074L000003fRol</t>
  </si>
  <si>
    <t>a074L000003fRoq</t>
  </si>
  <si>
    <t>a074L000003fRov</t>
  </si>
  <si>
    <t>a074L000003fRp0</t>
  </si>
  <si>
    <t>a074L000003fRp5</t>
  </si>
  <si>
    <t>a074L000003fRp6</t>
  </si>
  <si>
    <t>a074L000003fRpA</t>
  </si>
  <si>
    <t>a074L000003fRpF</t>
  </si>
  <si>
    <t>a074L000003fRpK</t>
  </si>
  <si>
    <t>a074L000003fRpP</t>
  </si>
  <si>
    <t>a074L000003fRpU</t>
  </si>
  <si>
    <t>a074L000003fRpZ</t>
  </si>
  <si>
    <t>a074L000003fRpa</t>
  </si>
  <si>
    <t>a074L000003fRpt</t>
  </si>
  <si>
    <t>a074L000003fRqJ</t>
  </si>
  <si>
    <t>a074L000003fRqT</t>
  </si>
  <si>
    <t>a074L000003fRqX</t>
  </si>
  <si>
    <t>a074L000003fRqh</t>
  </si>
  <si>
    <t>a074L000003fRqw</t>
  </si>
  <si>
    <t>a074L000003fRr6</t>
  </si>
  <si>
    <t>a074L000003fRrC</t>
  </si>
  <si>
    <t>a074L000003fRrG</t>
  </si>
  <si>
    <t>a074L000003fRrL</t>
  </si>
  <si>
    <t>a074L000003fRra</t>
  </si>
  <si>
    <t>a074L000003fRrq</t>
  </si>
  <si>
    <t>a074L000003fRru</t>
  </si>
  <si>
    <t>a074L000003fRrz</t>
  </si>
  <si>
    <t>a074L000003fRsE</t>
  </si>
  <si>
    <t>a074L000003fRsO</t>
  </si>
  <si>
    <t>a074L000003fRsP</t>
  </si>
  <si>
    <t>a074L000003fRsT</t>
  </si>
  <si>
    <t>a074L000003fRsY</t>
  </si>
  <si>
    <t>a074L000003fRsd</t>
  </si>
  <si>
    <t>a074L000003fRsi</t>
  </si>
  <si>
    <t>a074L000003fRsn</t>
  </si>
  <si>
    <t>a074L000003fRss</t>
  </si>
  <si>
    <t>a074L000003fRst</t>
  </si>
  <si>
    <t>a074L000003fRsx</t>
  </si>
  <si>
    <t>a074L000003fRsy</t>
  </si>
  <si>
    <t>a074L000003fRt2</t>
  </si>
  <si>
    <t>a074L000003fRt7</t>
  </si>
  <si>
    <t>a074L000003fRtC</t>
  </si>
  <si>
    <t>a074L000003fRtH</t>
  </si>
  <si>
    <t>a074L000003fRtM</t>
  </si>
  <si>
    <t>a074L000003fRtR</t>
  </si>
  <si>
    <t>a074L000003fRtW</t>
  </si>
  <si>
    <t>a074L000003fRtb</t>
  </si>
  <si>
    <t>a074L000003fRtg</t>
  </si>
  <si>
    <t>a074L000003fRtl</t>
  </si>
  <si>
    <t>a074L000003fRtq</t>
  </si>
  <si>
    <t>a074L000003fRtv</t>
  </si>
  <si>
    <t>a074L000003fRtw</t>
  </si>
  <si>
    <t>a074L000003fRu0</t>
  </si>
  <si>
    <t>a074L000003fRu5</t>
  </si>
  <si>
    <t>a074L000003fRuA</t>
  </si>
  <si>
    <t>a074L000003fRuF</t>
  </si>
  <si>
    <t>a074L000003fRuG</t>
  </si>
  <si>
    <t>a074L000003fRuK</t>
  </si>
  <si>
    <t>a074L000003fRuP</t>
  </si>
  <si>
    <t>a074L000003fRuU</t>
  </si>
  <si>
    <t>a074L000003fRuZ</t>
  </si>
  <si>
    <t>a074L000003fRue</t>
  </si>
  <si>
    <t>a074L000003fRuj</t>
  </si>
  <si>
    <t>a074L000003fRuo</t>
  </si>
  <si>
    <t>a074L000003fRut</t>
  </si>
  <si>
    <t>a074L000003fRuy</t>
  </si>
  <si>
    <t>a074L000003fRv3</t>
  </si>
  <si>
    <t>a074L000003fRv8</t>
  </si>
  <si>
    <t>a074L000003fRvD</t>
  </si>
  <si>
    <t>a074L000003fRvI</t>
  </si>
  <si>
    <t>a074L000003fRvJ</t>
  </si>
  <si>
    <t>a074L000003fRvS</t>
  </si>
  <si>
    <t>a074L000003fRvX</t>
  </si>
  <si>
    <t>a074L000003fRvc</t>
  </si>
  <si>
    <t>a074L000003fRvh</t>
  </si>
  <si>
    <t>a074L000003fRvm</t>
  </si>
  <si>
    <t>a074L000003fRvr</t>
  </si>
  <si>
    <t>a074L000003fRvw</t>
  </si>
  <si>
    <t>a074L000003fRw1</t>
  </si>
  <si>
    <t>a074L000003fRw6</t>
  </si>
  <si>
    <t>a074L000003fRwB</t>
  </si>
  <si>
    <t>a074L000003fRwG</t>
  </si>
  <si>
    <t>a074L000003fRwL</t>
  </si>
  <si>
    <t>a074L000003fRwQ</t>
  </si>
  <si>
    <t>a074L000003fRwV</t>
  </si>
  <si>
    <t>a074L000003fRwa</t>
  </si>
  <si>
    <t>a074L000003fRwb</t>
  </si>
  <si>
    <t>a074L000003fRwf</t>
  </si>
  <si>
    <t>a074L000003fRwk</t>
  </si>
  <si>
    <t>a074L000003fRwp</t>
  </si>
  <si>
    <t>a074L000003fRwu</t>
  </si>
  <si>
    <t>a074L000003fRwz</t>
  </si>
  <si>
    <t>a074L000003fRx4</t>
  </si>
  <si>
    <t>a074L000003fRx9</t>
  </si>
  <si>
    <t>a074L000003fRxE</t>
  </si>
  <si>
    <t>a074L000003fRxJ</t>
  </si>
  <si>
    <t>a074L000003fRxO</t>
  </si>
  <si>
    <t>a074L000003fRxY</t>
  </si>
  <si>
    <t>a074L000003fRxd</t>
  </si>
  <si>
    <t>a074L000003fRxi</t>
  </si>
  <si>
    <t>a074L000003fRxn</t>
  </si>
  <si>
    <t>a074L000003fRxo</t>
  </si>
  <si>
    <t>a074L000003fRxs</t>
  </si>
  <si>
    <t>a074L000003fRxx</t>
  </si>
  <si>
    <t>a074L000003fRy2</t>
  </si>
  <si>
    <t>a074L000003fRy7</t>
  </si>
  <si>
    <t>a074L000003fRy8</t>
  </si>
  <si>
    <t>a074L000003fRyC</t>
  </si>
  <si>
    <t>a074L000003fRyH</t>
  </si>
  <si>
    <t>a074L000003fRyM</t>
  </si>
  <si>
    <t>a074L000003fRyR</t>
  </si>
  <si>
    <t>a074L000003fRyS</t>
  </si>
  <si>
    <t>a074L000003fRyT</t>
  </si>
  <si>
    <t>a074L000003fRyW</t>
  </si>
  <si>
    <t>a074L000003fRyb</t>
  </si>
  <si>
    <t>a074L000003fRyg</t>
  </si>
  <si>
    <t>a074L000003fRyl</t>
  </si>
  <si>
    <t>a074L000003fRyq</t>
  </si>
  <si>
    <t>a074L000003fRyr</t>
  </si>
  <si>
    <t>a074L000003fRys</t>
  </si>
  <si>
    <t>a074L000003fRz0</t>
  </si>
  <si>
    <t>a074L000003fRz5</t>
  </si>
  <si>
    <t>a074L000003fRz6</t>
  </si>
  <si>
    <t>a074L000003fRzA</t>
  </si>
  <si>
    <t>a074L000003fRzF</t>
  </si>
  <si>
    <t>a074L000003fRzK</t>
  </si>
  <si>
    <t>a074L000003fRzP</t>
  </si>
  <si>
    <t>a074L000003fRzU</t>
  </si>
  <si>
    <t>a074L000003fRzZ</t>
  </si>
  <si>
    <t>a074L000003fRze</t>
  </si>
  <si>
    <t>a074L000003fRzj</t>
  </si>
  <si>
    <t>a074L000003fRzo</t>
  </si>
  <si>
    <t>a074L000003fRzt</t>
  </si>
  <si>
    <t>a074L000003fRzy</t>
  </si>
  <si>
    <t>a074L000003fS03</t>
  </si>
  <si>
    <t>a074L000003fS08</t>
  </si>
  <si>
    <t>a074L000003fS0D</t>
  </si>
  <si>
    <t>a074L000003fS0I</t>
  </si>
  <si>
    <t>a074L000003fS0N</t>
  </si>
  <si>
    <t>a074L000003fS0O</t>
  </si>
  <si>
    <t>a074L000003fS0S</t>
  </si>
  <si>
    <t>a074L000003fS0X</t>
  </si>
  <si>
    <t>a074L000003fS0c</t>
  </si>
  <si>
    <t>a074L000003fS0h</t>
  </si>
  <si>
    <t>a074L000003fS0m</t>
  </si>
  <si>
    <t>a074L000003fS0r</t>
  </si>
  <si>
    <t>a074L000003fS0w</t>
  </si>
  <si>
    <t>a074L000003fS11</t>
  </si>
  <si>
    <t>a074L000003fS16</t>
  </si>
  <si>
    <t>a074L000003fS17</t>
  </si>
  <si>
    <t>a074L000003fS1B</t>
  </si>
  <si>
    <t>a074L000003fS1G</t>
  </si>
  <si>
    <t>a074L000003fS1L</t>
  </si>
  <si>
    <t>a074L000003fS1Q</t>
  </si>
  <si>
    <t>a074L000003fS1V</t>
  </si>
  <si>
    <t>a074L000003fS1a</t>
  </si>
  <si>
    <t>a074L000003fS1f</t>
  </si>
  <si>
    <t>a074L000003fS1k</t>
  </si>
  <si>
    <t>a074L000003fS1u</t>
  </si>
  <si>
    <t>a074L000003fS1z</t>
  </si>
  <si>
    <t>a074L000003fS24</t>
  </si>
  <si>
    <t>a074L000003fS25</t>
  </si>
  <si>
    <t>a074L000003fS2i</t>
  </si>
  <si>
    <t>a074L000003fS2n</t>
  </si>
  <si>
    <t>a074L000003fS2s</t>
  </si>
  <si>
    <t>a074L000003fS2x</t>
  </si>
  <si>
    <t>a074L000003fS32</t>
  </si>
  <si>
    <t>a074L000003fS37</t>
  </si>
  <si>
    <t>a074L000003fS3C</t>
  </si>
  <si>
    <t>a074L000003fS3H</t>
  </si>
  <si>
    <t>a074L000003fS3M</t>
  </si>
  <si>
    <t>a074L000003fS3R</t>
  </si>
  <si>
    <t>a074L000003fS3W</t>
  </si>
  <si>
    <t>a074L000003fS3b</t>
  </si>
  <si>
    <t>a074L000003fS3l</t>
  </si>
  <si>
    <t>a074L000003fS3q</t>
  </si>
  <si>
    <t>a074L000003fS3v</t>
  </si>
  <si>
    <t>a074L000003fS40</t>
  </si>
  <si>
    <t>a074L000003fS45</t>
  </si>
  <si>
    <t>a074L000003fS4A</t>
  </si>
  <si>
    <t>a074L000003fS4F</t>
  </si>
  <si>
    <t>a074L000003fS4K</t>
  </si>
  <si>
    <t>a074L000003fS4P</t>
  </si>
  <si>
    <t>a074L000003fS4U</t>
  </si>
  <si>
    <t>a074L000003fS4Z</t>
  </si>
  <si>
    <t>a074L000003fS4e</t>
  </si>
  <si>
    <t>a074L000003fS4j</t>
  </si>
  <si>
    <t>a074L000003fS4o</t>
  </si>
  <si>
    <t>a074L000003fS4t</t>
  </si>
  <si>
    <t>a074L000003fS53</t>
  </si>
  <si>
    <t>a074L000003fS58</t>
  </si>
  <si>
    <t>a074L000003fS5D</t>
  </si>
  <si>
    <t>a074L000003fS5I</t>
  </si>
  <si>
    <t>a074L000003fS5N</t>
  </si>
  <si>
    <t>a074L000003fS5S</t>
  </si>
  <si>
    <t>a074L000003fS5X</t>
  </si>
  <si>
    <t>a074L000003fS5c</t>
  </si>
  <si>
    <t>a074L000003fT8v</t>
  </si>
  <si>
    <t>a074L000003fUyq</t>
  </si>
  <si>
    <t>a074L000003fW9y</t>
  </si>
  <si>
    <t>a074L000003fZtP</t>
  </si>
  <si>
    <t>a074L000003gYEi</t>
  </si>
  <si>
    <t>a074L000003gYbm</t>
  </si>
  <si>
    <t>a074L000003geoT</t>
  </si>
  <si>
    <t>a074L000003gesp</t>
  </si>
  <si>
    <t>a074L000003getY</t>
  </si>
  <si>
    <t>a074L000003getZ</t>
  </si>
  <si>
    <t>a074L000003gfUM</t>
  </si>
  <si>
    <t>a074L000003gg5t</t>
  </si>
  <si>
    <t>a074L000003gg7L</t>
  </si>
  <si>
    <t>a074L000003gi3Y</t>
  </si>
  <si>
    <t>a074L000003giBw</t>
  </si>
  <si>
    <t>a074L000003glea</t>
  </si>
  <si>
    <t>a074L000003glkW</t>
  </si>
  <si>
    <t>a074L000003glph</t>
  </si>
  <si>
    <t>a074L000003glqK</t>
  </si>
  <si>
    <t>a074L000003gmSJ</t>
  </si>
  <si>
    <t>a074L000003gnfP</t>
  </si>
  <si>
    <t>a074L000003gpR3</t>
  </si>
  <si>
    <t>a074L000003gpUg</t>
  </si>
  <si>
    <t>a074L000003guaN</t>
  </si>
  <si>
    <t>a074L000003guom</t>
  </si>
  <si>
    <t>a074L000003gwV6</t>
  </si>
  <si>
    <t>a074L000003gzjp</t>
  </si>
  <si>
    <t>a074L000003h0Yh</t>
  </si>
  <si>
    <t>a074L000003h0eL</t>
  </si>
  <si>
    <t>a074L000003h0xA</t>
  </si>
  <si>
    <t>a074L000003h1ge</t>
  </si>
  <si>
    <t>a074L000003h1mn</t>
  </si>
  <si>
    <t>a074L000003h4e5</t>
  </si>
  <si>
    <t>a074L000003h5XK</t>
  </si>
  <si>
    <t>a074L000003h6vJ</t>
  </si>
  <si>
    <t>a074L000003h9tG</t>
  </si>
  <si>
    <t>a074L000003hA5I</t>
  </si>
  <si>
    <t>a074L000003hA5J</t>
  </si>
  <si>
    <t>a074L000003hK3X</t>
  </si>
  <si>
    <t>a074L000003jZzC</t>
  </si>
  <si>
    <t>a074L000003jZzD</t>
  </si>
  <si>
    <t>a074L000003jZzF</t>
  </si>
  <si>
    <t>a074L000003jZzG</t>
  </si>
  <si>
    <t>a074L000003jZzI</t>
  </si>
  <si>
    <t>a074L000003jZzJ</t>
  </si>
  <si>
    <t>a074L000003jZzK</t>
  </si>
  <si>
    <t>a074L000003jZzM</t>
  </si>
  <si>
    <t>a074L000003jZzQ</t>
  </si>
  <si>
    <t>a074L000003jZzR</t>
  </si>
  <si>
    <t>a074L000003jZzS</t>
  </si>
  <si>
    <t>a074L000003jZzX</t>
  </si>
  <si>
    <t>a074L000003jt29</t>
  </si>
  <si>
    <t>a074L000003jtSo</t>
  </si>
  <si>
    <t>a074L000003jzuo</t>
  </si>
  <si>
    <t>a074L000003k1iq</t>
  </si>
  <si>
    <t>a074L000003kCca</t>
  </si>
  <si>
    <t>a074L000003kCuZ</t>
  </si>
  <si>
    <t>a074L000003kEdX</t>
  </si>
  <si>
    <t>a074L000003kEfS</t>
  </si>
  <si>
    <t>a074L000003kEgB</t>
  </si>
  <si>
    <t>a074L000003kGjt</t>
  </si>
  <si>
    <t>a074L000003kH9g</t>
  </si>
  <si>
    <t>a074L000003kIzL</t>
  </si>
  <si>
    <t>a074L000003kJ6l</t>
  </si>
  <si>
    <t>a074L000003kLD3</t>
  </si>
  <si>
    <t>a074L000003kLoW</t>
  </si>
  <si>
    <t>a074L000003sHjO</t>
  </si>
  <si>
    <t>a074L000003sItz</t>
  </si>
  <si>
    <t>a074L000003sIxT</t>
  </si>
  <si>
    <t>a074L000003sP83</t>
  </si>
  <si>
    <t>a074L000003sPDS</t>
  </si>
  <si>
    <t>a074L000003sQ4V</t>
  </si>
  <si>
    <t>a074L000003sUHo</t>
  </si>
  <si>
    <t>a074L000003sbqZ</t>
  </si>
  <si>
    <t>a074L000003sc0Z</t>
  </si>
  <si>
    <t>a074L000003scF9</t>
  </si>
  <si>
    <t>a074L000003scgp</t>
  </si>
  <si>
    <t>a074L000003skOh</t>
  </si>
  <si>
    <t>a074L000003skPa</t>
  </si>
  <si>
    <t>a074L000003sm19</t>
  </si>
  <si>
    <t>a074L000003syUc</t>
  </si>
  <si>
    <t>a074L000003t3Ni</t>
  </si>
  <si>
    <t>a074L000003t7cM</t>
  </si>
  <si>
    <t>a074L000003tBVW</t>
  </si>
  <si>
    <t>a074L000003tLNU</t>
  </si>
  <si>
    <t>a074L000003tVWi</t>
  </si>
  <si>
    <t>a074L000003tXGQ</t>
  </si>
  <si>
    <t>a074L000003tXHO</t>
  </si>
  <si>
    <t>a074L000003tXHY</t>
  </si>
  <si>
    <t>a074L000003tbfD</t>
  </si>
  <si>
    <t>a074L000003tilP</t>
  </si>
  <si>
    <t>a074L000003tis8</t>
  </si>
  <si>
    <t>a074L000003titB</t>
  </si>
  <si>
    <t>a074L000003trzM</t>
  </si>
  <si>
    <t>a074L000003trzq</t>
  </si>
  <si>
    <t>a074L000003ttHM</t>
  </si>
  <si>
    <t>a074L000003twwC</t>
  </si>
  <si>
    <t>a074L000003u0aR</t>
  </si>
  <si>
    <t>a074L000003u50w</t>
  </si>
  <si>
    <t>a074L000003u52i</t>
  </si>
  <si>
    <t>a074L000003u54j</t>
  </si>
  <si>
    <t>a074L000003uARE</t>
  </si>
  <si>
    <t>a074L000003uFCq</t>
  </si>
  <si>
    <t>a074L000003uJy9</t>
  </si>
  <si>
    <t>a074L000003uMiZ</t>
  </si>
  <si>
    <t>a074L000003uMkB</t>
  </si>
  <si>
    <t>a074L000003uMnZ</t>
  </si>
  <si>
    <t>a074L000003uOvP</t>
  </si>
  <si>
    <t>a074L000003uOvy</t>
  </si>
  <si>
    <t>a074L000003uOwX</t>
  </si>
  <si>
    <t>a074L000003uP6y</t>
  </si>
  <si>
    <t>a074L000003uPDk</t>
  </si>
  <si>
    <t>a074L000003uPFg</t>
  </si>
  <si>
    <t>a074L000003uPH8</t>
  </si>
  <si>
    <t>a074L000003uPHN</t>
  </si>
  <si>
    <t>a074L000003uPIf</t>
  </si>
  <si>
    <t>a074L000003uPIg</t>
  </si>
  <si>
    <t>a074L000003uPIh</t>
  </si>
  <si>
    <t>a074L000003uPJ4</t>
  </si>
  <si>
    <t>a074L000003uQwd</t>
  </si>
  <si>
    <t>a074L000003uQxb</t>
  </si>
  <si>
    <t>a074L000003uRKa</t>
  </si>
  <si>
    <t>a074L000003uROw</t>
  </si>
  <si>
    <t>a074L000003uRQE</t>
  </si>
  <si>
    <t>a074L000003uRR7</t>
  </si>
  <si>
    <t>a074L000003uRRv</t>
  </si>
  <si>
    <t>a074L000003uXX9</t>
  </si>
  <si>
    <t>a074L000003uXZx</t>
  </si>
  <si>
    <t>a074L000003uaQE</t>
  </si>
  <si>
    <t>a074L000003uacj</t>
  </si>
  <si>
    <t>a074L000003uafE</t>
  </si>
  <si>
    <t>a074L000003ub91</t>
  </si>
  <si>
    <t>a074L000003ubBh</t>
  </si>
  <si>
    <t>a074L000003uf6p</t>
  </si>
  <si>
    <t>a074L000003uhtm</t>
  </si>
  <si>
    <t>a074L0000045Q6D</t>
  </si>
  <si>
    <t>a074L0000045Vm1</t>
  </si>
  <si>
    <t>a074L0000045Y95</t>
  </si>
  <si>
    <t>a074L0000045dAw</t>
  </si>
  <si>
    <t>a074L0000045hK1</t>
  </si>
  <si>
    <t>a074L0000045hKy</t>
  </si>
  <si>
    <t>a074L0000045hKz</t>
  </si>
  <si>
    <t>a074L0000045hLN</t>
  </si>
  <si>
    <t>a074L0000045hLm</t>
  </si>
  <si>
    <t>a074L0000045hd5</t>
  </si>
  <si>
    <t>a074L0000045heP</t>
  </si>
  <si>
    <t>a074L0000045ozr</t>
  </si>
  <si>
    <t>a074L0000045p9p</t>
  </si>
  <si>
    <t>a074L0000045pBb</t>
  </si>
  <si>
    <t>a074L0000045rp6</t>
  </si>
  <si>
    <t>a074L0000045vDo</t>
  </si>
  <si>
    <t>a074L0000045z8G</t>
  </si>
  <si>
    <t>a074L0000045zCJ</t>
  </si>
  <si>
    <t>a074L00000461HS</t>
  </si>
  <si>
    <t>a074L00000461I7</t>
  </si>
  <si>
    <t>a074L0000046AQx</t>
  </si>
  <si>
    <t>a074L0000046AXA</t>
  </si>
  <si>
    <t>a074L0000046AXU</t>
  </si>
  <si>
    <t>a074L0000046AcG</t>
  </si>
  <si>
    <t>a074L0000046AkN</t>
  </si>
  <si>
    <t>a074L0000046CDH</t>
  </si>
  <si>
    <t>a074L0000046CrH</t>
  </si>
  <si>
    <t>a074L0000046IWV</t>
  </si>
  <si>
    <t>a074L0000046IWf</t>
  </si>
  <si>
    <t>a074L0000046JOB</t>
  </si>
  <si>
    <t>a074L0000046Ll2</t>
  </si>
  <si>
    <t>a074L0000046LlC</t>
  </si>
  <si>
    <t>a074L0000046O4w</t>
  </si>
  <si>
    <t>a074L0000046TUa</t>
  </si>
  <si>
    <t>a074L0000046UiI</t>
  </si>
  <si>
    <t>a074L0000046W6Z</t>
  </si>
  <si>
    <t>a074L0000046WfW</t>
  </si>
  <si>
    <t>a074L0000046Y6p</t>
  </si>
  <si>
    <t>a074L0000046Y7x</t>
  </si>
  <si>
    <t>a074L0000046Y8g</t>
  </si>
  <si>
    <t>a074L0000046Yk3</t>
  </si>
  <si>
    <t>a074L0000046ap2</t>
  </si>
  <si>
    <t>a074L0000046aqy</t>
  </si>
  <si>
    <t>a074L0000046b4x</t>
  </si>
  <si>
    <t>a074L0000046b53</t>
  </si>
  <si>
    <t>a074L0000046clB</t>
  </si>
  <si>
    <t>a074L0000046efx</t>
  </si>
  <si>
    <t>a074L0000046fTB</t>
  </si>
  <si>
    <t>a074L0000046fcL</t>
  </si>
  <si>
    <t>a074L0000046fmf</t>
  </si>
  <si>
    <t>a074L0000046fsp</t>
  </si>
  <si>
    <t>a074L0000046hHV</t>
  </si>
  <si>
    <t>a074L0000046joM</t>
  </si>
  <si>
    <t>a074L0000046k3Y</t>
  </si>
  <si>
    <t>a074L0000046k6X</t>
  </si>
  <si>
    <t>a074L0000046k9v</t>
  </si>
  <si>
    <t>a074L0000046lxe</t>
  </si>
  <si>
    <t>a074L0000046o5g</t>
  </si>
  <si>
    <t>a074L0000046o9D</t>
  </si>
  <si>
    <t>a074L0000046oA7</t>
  </si>
  <si>
    <t>a074L0000046oGO</t>
  </si>
  <si>
    <t>a074L0000046qoO</t>
  </si>
  <si>
    <t>a074L0000046sWZ</t>
  </si>
  <si>
    <t>a074L0000046sXh</t>
  </si>
  <si>
    <t>a074L0000046t8B</t>
  </si>
  <si>
    <t>a074L0000046uwd</t>
  </si>
  <si>
    <t>a074L0000046x7j</t>
  </si>
  <si>
    <t>a074L0000046x7o</t>
  </si>
  <si>
    <t>a074L0000046xQz</t>
  </si>
  <si>
    <t>a074L0000046xR0</t>
  </si>
  <si>
    <t>a074L0000046xR9</t>
  </si>
  <si>
    <t>a074L0000046xRO</t>
  </si>
  <si>
    <t>a074L0000046xRd</t>
  </si>
  <si>
    <t>a074L0000046xRe</t>
  </si>
  <si>
    <t>a074L0000046xct</t>
  </si>
  <si>
    <t>a074L0000046zf8</t>
  </si>
  <si>
    <t>a074L0000046zhA</t>
  </si>
  <si>
    <t>a074L0000046zjl</t>
  </si>
  <si>
    <t>a074L0000046zt7</t>
  </si>
  <si>
    <t>a074L00000470F6</t>
  </si>
  <si>
    <t>a074L00000471RX</t>
  </si>
  <si>
    <t>a074L000004727O</t>
  </si>
  <si>
    <t>a074L00000473fD</t>
  </si>
  <si>
    <t>a074L00000474VO</t>
  </si>
  <si>
    <t>a074L00000474WW</t>
  </si>
  <si>
    <t>a074L00000474aJ</t>
  </si>
  <si>
    <t>a074L00000475FS</t>
  </si>
  <si>
    <t>a074L00000475PX</t>
  </si>
  <si>
    <t>a074L0000047ARg</t>
  </si>
  <si>
    <t>a074L0000047BVK</t>
  </si>
  <si>
    <t>a074L0000047EPH</t>
  </si>
  <si>
    <t>a074L0000047FY7</t>
  </si>
  <si>
    <t>a074L0000047I9Q</t>
  </si>
  <si>
    <t>a074L000004Bktj</t>
  </si>
  <si>
    <t>a074L000004BlY8</t>
  </si>
  <si>
    <t>a074L000004BnOz</t>
  </si>
  <si>
    <t>a074L000004CQFa</t>
  </si>
  <si>
    <t>a074L000004CR0t</t>
  </si>
  <si>
    <t>a074L000004CSii</t>
  </si>
  <si>
    <t>a074L000004CSin</t>
  </si>
  <si>
    <t>a074L000004CSis</t>
  </si>
  <si>
    <t>a074L000004CSix</t>
  </si>
  <si>
    <t>a074L000004CSj2</t>
  </si>
  <si>
    <t>a074L000004CSj7</t>
  </si>
  <si>
    <t>a074L000004CSjC</t>
  </si>
  <si>
    <t>a074L000004CSjH</t>
  </si>
  <si>
    <t>a074L000004CSjM</t>
  </si>
  <si>
    <t>a074L000004CSjR</t>
  </si>
  <si>
    <t>a074L000004CSjW</t>
  </si>
  <si>
    <t>a074L000004CSjb</t>
  </si>
  <si>
    <t>a074L000004CSjg</t>
  </si>
  <si>
    <t>a074L000004CSjl</t>
  </si>
  <si>
    <t>a074L000004CSjm</t>
  </si>
  <si>
    <t>a074L000004CSjq</t>
  </si>
  <si>
    <t>a074L000004CSjv</t>
  </si>
  <si>
    <t>a074L000004CSk0</t>
  </si>
  <si>
    <t>a074L000004CSk5</t>
  </si>
  <si>
    <t>a074L000004CSkA</t>
  </si>
  <si>
    <t>a074L000004CSkF</t>
  </si>
  <si>
    <t>a074L000004CSkK</t>
  </si>
  <si>
    <t>a074L000004CSkP</t>
  </si>
  <si>
    <t>a074L000004CSkU</t>
  </si>
  <si>
    <t>a074L000004CSkZ</t>
  </si>
  <si>
    <t>a074L000004CSke</t>
  </si>
  <si>
    <t>a074L000004CSkj</t>
  </si>
  <si>
    <t>a074L000004CSko</t>
  </si>
  <si>
    <t>a074L000004CSkt</t>
  </si>
  <si>
    <t>a074L000004CSky</t>
  </si>
  <si>
    <t>a074L000004CSl3</t>
  </si>
  <si>
    <t>a074L000004CSl8</t>
  </si>
  <si>
    <t>a074L000004CSlD</t>
  </si>
  <si>
    <t>a074L000004CSlI</t>
  </si>
  <si>
    <t>a074L000004CSlJ</t>
  </si>
  <si>
    <t>a074L000004CSlN</t>
  </si>
  <si>
    <t>a074L000004CSlS</t>
  </si>
  <si>
    <t>a074L000004CSlX</t>
  </si>
  <si>
    <t>a074L000004CSlc</t>
  </si>
  <si>
    <t>a074L000004CSlh</t>
  </si>
  <si>
    <t>a074L000004CSlm</t>
  </si>
  <si>
    <t>a074L000004CSlr</t>
  </si>
  <si>
    <t>a074L000004CSlw</t>
  </si>
  <si>
    <t>a074L000004CSm1</t>
  </si>
  <si>
    <t>a074L000004CSm6</t>
  </si>
  <si>
    <t>a074L000004CSmB</t>
  </si>
  <si>
    <t>a074L000004CSmG</t>
  </si>
  <si>
    <t>a074L000004CSmQ</t>
  </si>
  <si>
    <t>a074L000004CSmV</t>
  </si>
  <si>
    <t>a074L000004CSma</t>
  </si>
  <si>
    <t>a074L000004CX2G</t>
  </si>
  <si>
    <t>a074L000004CXgY</t>
  </si>
  <si>
    <t>a074L000004CXgx</t>
  </si>
  <si>
    <t>a074L000004CXhg</t>
  </si>
  <si>
    <t>a074L000004CXjN</t>
  </si>
  <si>
    <t>a074L000004Ftrk</t>
  </si>
  <si>
    <t>a074L000004FtwQ</t>
  </si>
  <si>
    <t>a074L000004Fu0m</t>
  </si>
  <si>
    <t>a074L000004Fxze</t>
  </si>
  <si>
    <t>a074L000004Phl0</t>
  </si>
  <si>
    <t>a074L000004Phs6</t>
  </si>
  <si>
    <t>a074L000004PhvU</t>
  </si>
  <si>
    <t>a074L000004PhyO</t>
  </si>
  <si>
    <t>a074L000004Pi1w</t>
  </si>
  <si>
    <t>a074L000004PvJP</t>
  </si>
  <si>
    <t>a074L000004Pw1m</t>
  </si>
  <si>
    <t>a074L000004Q2N9</t>
  </si>
  <si>
    <t>a074L000004Q2f2</t>
  </si>
  <si>
    <t>a074L000004Q4YB</t>
  </si>
  <si>
    <t>a074L000004QAoz</t>
  </si>
  <si>
    <t>a074L000004QApO</t>
  </si>
  <si>
    <t>a074L000004QApd</t>
  </si>
  <si>
    <t>a074L000004QAps</t>
  </si>
  <si>
    <t>a074L000004QAq2</t>
  </si>
  <si>
    <t>a074L000004QAqg</t>
  </si>
  <si>
    <t>a074L000004QFHe</t>
  </si>
  <si>
    <t>a074L000004QHKA</t>
  </si>
  <si>
    <t>a074L000004QHVF</t>
  </si>
  <si>
    <t>a074L000004QIIR</t>
  </si>
  <si>
    <t>a074L000004QINq</t>
  </si>
  <si>
    <t>a074L000004QIVY</t>
  </si>
  <si>
    <t>a074L000004QLwL</t>
  </si>
  <si>
    <t>a074L000004QOM3</t>
  </si>
  <si>
    <t>a074L000004QOOO</t>
  </si>
  <si>
    <t>a074L000004QPH0</t>
  </si>
  <si>
    <t>a074L000004QX4y</t>
  </si>
  <si>
    <t>a074L000004QXK9</t>
  </si>
  <si>
    <t>a074L000004QZNG</t>
  </si>
  <si>
    <t>a074L000004QbgT</t>
  </si>
  <si>
    <t>a074L000004QbhR</t>
  </si>
  <si>
    <t>a074L000004Qbp2</t>
  </si>
  <si>
    <t>a074L000004Qdus</t>
  </si>
  <si>
    <t>a074L000004QgMg</t>
  </si>
  <si>
    <t>a074L000004QkOx</t>
  </si>
  <si>
    <t>a074L000004QmgU</t>
  </si>
  <si>
    <t>a074L000004QmuU</t>
  </si>
  <si>
    <t>a074L000004QoxJ</t>
  </si>
  <si>
    <t>a074L000004Qqo0</t>
  </si>
  <si>
    <t>a074L000004QwFH</t>
  </si>
  <si>
    <t>a074L000004QwVx</t>
  </si>
  <si>
    <t>a074L000004QwWH</t>
  </si>
  <si>
    <t>a074L000004QyPn</t>
  </si>
  <si>
    <t>a074L000004Qz4h</t>
  </si>
  <si>
    <t>a074L000004Qz5G</t>
  </si>
  <si>
    <t>a074L000004Qz5Q</t>
  </si>
  <si>
    <t>a074L000004Qz5p</t>
  </si>
  <si>
    <t>a074L000004Qz6T</t>
  </si>
  <si>
    <t>a074L000004QzX9</t>
  </si>
  <si>
    <t>a074L000004RA0k</t>
  </si>
  <si>
    <t>a074L000004RB2c</t>
  </si>
  <si>
    <t>a074L000004RBIG</t>
  </si>
  <si>
    <t>a074L000004RBPW</t>
  </si>
  <si>
    <t>a074L000004RBU7</t>
  </si>
  <si>
    <t>a074L000004RBft</t>
  </si>
  <si>
    <t>a074L000004RDWI</t>
  </si>
  <si>
    <t>a074L000004REWv</t>
  </si>
  <si>
    <t>a074L000004REax</t>
  </si>
  <si>
    <t>a074L000004REzd</t>
  </si>
  <si>
    <t>a074L000004RF0v</t>
  </si>
  <si>
    <t>a074L000004RF2S</t>
  </si>
  <si>
    <t>a074L000004RKmD</t>
  </si>
  <si>
    <t>a074L000004RKxs</t>
  </si>
  <si>
    <t>a074L000004RLTs</t>
  </si>
  <si>
    <t>a074L000004RLvO</t>
  </si>
  <si>
    <t>a074L000004RMoq</t>
  </si>
  <si>
    <t>a074L000004RN9c</t>
  </si>
  <si>
    <t>a074L000004RmfK</t>
  </si>
  <si>
    <t>a074L000004Rn59</t>
  </si>
  <si>
    <t>a074L000004Rpp6</t>
  </si>
  <si>
    <t>a074L000004Rq9i</t>
  </si>
  <si>
    <t>a074L000004RqMw</t>
  </si>
  <si>
    <t>a074L000004RqcA</t>
  </si>
  <si>
    <t>a074L000004Rwyt</t>
  </si>
  <si>
    <t>a074L000004Rx1X</t>
  </si>
  <si>
    <t>a074L000004Rx2G</t>
  </si>
  <si>
    <t>a074L000004Rx6S</t>
  </si>
  <si>
    <t>a074L000004WaeQ</t>
  </si>
  <si>
    <t>a074L000004Wagl</t>
  </si>
  <si>
    <t>a074L000004Wc8R</t>
  </si>
  <si>
    <t>a074L000004WcRn</t>
  </si>
  <si>
    <t>a074L000004WcWE</t>
  </si>
  <si>
    <t>a074L000004WdKG</t>
  </si>
  <si>
    <t>a074L000004WeSS</t>
  </si>
  <si>
    <t>a074L000004WevG</t>
  </si>
  <si>
    <t>a074L000004Wgy5</t>
  </si>
  <si>
    <t>a074L000004Wicg</t>
  </si>
  <si>
    <t>a074L000004Widz</t>
  </si>
  <si>
    <t>a074L000004WigK</t>
  </si>
  <si>
    <t>a074L000004WjLM</t>
  </si>
  <si>
    <t>a074L000004apG2</t>
  </si>
  <si>
    <t>a074L000004aq1U</t>
  </si>
  <si>
    <t>a074L000004aq7x</t>
  </si>
  <si>
    <t>a074L000004aqNl</t>
  </si>
  <si>
    <t>a074L000004aqRT</t>
  </si>
  <si>
    <t>Closed</t>
  </si>
  <si>
    <t>Exclude from Reports</t>
  </si>
  <si>
    <t>Other Bespoke Terms</t>
  </si>
  <si>
    <t>NDA Group Framework</t>
  </si>
  <si>
    <t>Other External Framework Call-off</t>
  </si>
  <si>
    <t>Infrastructure Strategic Alliance</t>
  </si>
  <si>
    <t>PO Standard Terms</t>
  </si>
  <si>
    <t>Logistics Service Provider</t>
  </si>
  <si>
    <t>Sellafield Fire and Rescue Training - Incident Command</t>
  </si>
  <si>
    <t>DPS Framework</t>
  </si>
  <si>
    <t>Sellafield Fire and Rescue Training - Trauma Resus</t>
  </si>
  <si>
    <t>Messaging Suppliers Only</t>
  </si>
  <si>
    <t>Request for Information only</t>
  </si>
  <si>
    <t>NEC4 Engineering and Construction Contract</t>
  </si>
  <si>
    <t>Dialogue/Negotiation Only</t>
  </si>
  <si>
    <t>NEC4 Framework Contract</t>
  </si>
  <si>
    <t>Compressor Maintenance- (reporting only)</t>
  </si>
  <si>
    <t>Conventional Health &amp; Safety Services</t>
  </si>
  <si>
    <t>Decommissioning Delivery Partnership</t>
  </si>
  <si>
    <t>Task Order</t>
  </si>
  <si>
    <t>NEC3 Engineering and Construction Contract</t>
  </si>
  <si>
    <t>NEC3 Professional Services Contract</t>
  </si>
  <si>
    <t>Enabling Innovation Framework 4</t>
  </si>
  <si>
    <t>Internal Framework</t>
  </si>
  <si>
    <t>Environmental Services Framework</t>
  </si>
  <si>
    <t>MRO - Engineering Consumables &amp; Janitorial</t>
  </si>
  <si>
    <t>Design Services Alliance</t>
  </si>
  <si>
    <t>Panacea Annual Support and Maintenance</t>
  </si>
  <si>
    <t>CCS Framework Call-off</t>
  </si>
  <si>
    <t>RM6187: Management Consultancy Framework Three (MCF3)</t>
  </si>
  <si>
    <t>RM3808: Network Services 2 - Expired</t>
  </si>
  <si>
    <t>RM6175: Records Information Management, Digital Solutions &amp; Associated Services</t>
  </si>
  <si>
    <t>RM6179: Legal Services Panel</t>
  </si>
  <si>
    <t>RM6262 - Crown Hosting II</t>
  </si>
  <si>
    <t>G-Cloud 13</t>
  </si>
  <si>
    <t>RM1557.13: G-Cloud 13 (Reporting only)</t>
  </si>
  <si>
    <t>Supplier Terms</t>
  </si>
  <si>
    <t>NEC4 Professional Services Contract</t>
  </si>
  <si>
    <t>Business &amp; Technical Service Marketplace</t>
  </si>
  <si>
    <t>Other</t>
  </si>
  <si>
    <t>Engineering and Technology Solutions Marketplace DPS (Suppliers)</t>
  </si>
  <si>
    <t>LINC with Sellafield (Suppliers)</t>
  </si>
  <si>
    <t>PICTS Contract #3: Hosted Infrastructure Management Services</t>
  </si>
  <si>
    <t>PICTS Contract #5: Network Services</t>
  </si>
  <si>
    <t>RM6188: Audit &amp; Assurance Services (A&amp;AS)</t>
  </si>
  <si>
    <t>PICTS Contract #4: Applications Service Management</t>
  </si>
  <si>
    <t>Online Legal Resource Subscription - Thomson Reuters</t>
  </si>
  <si>
    <t>Breathing Apparatus Instructor Training &amp; SFJ qualification</t>
  </si>
  <si>
    <t>Rope Rescue Training (Working at Heights)</t>
  </si>
  <si>
    <t>"High Volume Pump &amp;  Prime mover Vehicle Demountable container system instructor</t>
  </si>
  <si>
    <t>Civil Service Learning Cluster Contract RM6145 Lot 6</t>
  </si>
  <si>
    <t>H-DIM Training (SFRS)</t>
  </si>
  <si>
    <t>RM6100: Technology Services 3</t>
  </si>
  <si>
    <t>RM6174: Multifunctional Devices, Print &amp; Digital Workflow Software Services...</t>
  </si>
  <si>
    <t>RM6157: Building Materials and Equipment</t>
  </si>
  <si>
    <t>NEC3 Supply Contract</t>
  </si>
  <si>
    <t>PICTS Contract #4: Applications Service Management - ICT Discovery Framework</t>
  </si>
  <si>
    <t>DPS Framework Call-off</t>
  </si>
  <si>
    <t>Health Physics 3 (HP3) Dynamic Purchasing System (DPS)</t>
  </si>
  <si>
    <t>RM6102 Apprenticeship Training Dynamic Marketplace DPS - CCS</t>
  </si>
  <si>
    <t>G-Cloud 12</t>
  </si>
  <si>
    <t>G-Cloud 11 or earlier</t>
  </si>
  <si>
    <t>NEC4 Term Service Contract</t>
  </si>
  <si>
    <t>NDA Group Framework Call-off</t>
  </si>
  <si>
    <t>Disposal</t>
  </si>
  <si>
    <t>NEC4 Engineering and Construction Sub-contract</t>
  </si>
  <si>
    <t>SL: D grade - Med Complex Above Threshold</t>
  </si>
  <si>
    <t>Template: Single Tender Action / Direct Award Incl Framework Call Off</t>
  </si>
  <si>
    <t>Template: Request For Information</t>
  </si>
  <si>
    <t>Template: Dialogue/Negotiation</t>
  </si>
  <si>
    <t>SL: G grade - Single Tender Action under a framework</t>
  </si>
  <si>
    <t>Template: Framework / DPS Call-Off – Mini-Competition</t>
  </si>
  <si>
    <t>SL: C grade - Med Complex Value £20m-£50m</t>
  </si>
  <si>
    <t>Template: G-Cloud Planning &amp; Procurement Combined</t>
  </si>
  <si>
    <t>SL: F grade - Emergent Procurements</t>
  </si>
  <si>
    <t>Template: Create DPS With Lots</t>
  </si>
  <si>
    <t>All: Pre-Procurement Transition (Notice(s) &amp; Contract)</t>
  </si>
  <si>
    <t>SL: B grade - Complex Med Value £50m-£100m</t>
  </si>
  <si>
    <t>Template: GCloud &amp; Offline Competed</t>
  </si>
  <si>
    <t>Template: Universal Template</t>
  </si>
  <si>
    <t>SL: A grade - Complex High Value &gt;£100m</t>
  </si>
  <si>
    <t>Template: FTS/OJEU Above Threshold – Open Procedure</t>
  </si>
  <si>
    <t>Template: FTS/OJEU Above Threshold – Restricted Procedure with Lots</t>
  </si>
  <si>
    <t>Template: FTS/OJEU Above Threshold – Restricted Procedure</t>
  </si>
  <si>
    <t>Template: Create Framework Without Lots – Open Procedure</t>
  </si>
  <si>
    <t>Template: Disposal - Single Package</t>
  </si>
  <si>
    <t>STA / Direct Award</t>
  </si>
  <si>
    <t>Civilianised Guard Force</t>
  </si>
  <si>
    <t>FTS/OJEU Open</t>
  </si>
  <si>
    <t>Market Engagement</t>
  </si>
  <si>
    <t>Dialogue/Negotiation</t>
  </si>
  <si>
    <t>Framework Call-Off</t>
  </si>
  <si>
    <t>Standard Procedure</t>
  </si>
  <si>
    <t>a07Q2000008WGvm</t>
  </si>
  <si>
    <t>C17797</t>
  </si>
  <si>
    <t>DDP00736 - Remediation Minor Tasks &amp; Redundant Assets FY24/25</t>
  </si>
  <si>
    <t>Remediation Minor Tasks &amp; Redundant Assets FY24/25</t>
  </si>
  <si>
    <t>a07Q2000008VOkK</t>
  </si>
  <si>
    <t>C17791</t>
  </si>
  <si>
    <t>Task 0171 FY 24/25 FGMSP Operational Support</t>
  </si>
  <si>
    <t>This task order is a consolidation of various elements of engineering support required across Legacy Ponds.</t>
  </si>
  <si>
    <t>a07Q2000008VBpR</t>
  </si>
  <si>
    <t>C17785</t>
  </si>
  <si>
    <t>Task 0170 FY 24/25 FGMSP Engineering Support</t>
  </si>
  <si>
    <t>This task order is a continuation of the scope completed in FY23/24.  The engineering scope of work applies to FGMSP and PFSP</t>
  </si>
  <si>
    <t>Framework / DPS Call-off WITH lots</t>
  </si>
  <si>
    <t>Lease of GPS Trackers</t>
  </si>
  <si>
    <t>*Call-off from Framework (Direct Award or Competed)</t>
  </si>
  <si>
    <t>GCloud / Offline Competed</t>
  </si>
  <si>
    <t>J-2-C Phase 13: Atos implementation activities to deploy MCS J-2-C Phase 13</t>
  </si>
  <si>
    <t>J-2-C Phase 13: Atos implementation activities to deploy MCS J-2-C Phase 13 design</t>
  </si>
  <si>
    <t>Standard DPS with Lots</t>
  </si>
  <si>
    <t>Below Threshold - Open Procedure</t>
  </si>
  <si>
    <t>Supply and delivery of Fuel Oil to Sellafield Site &amp; CHP</t>
  </si>
  <si>
    <t>Bodywork Repairs - 2022/23 PO</t>
  </si>
  <si>
    <t>HealthTrust Europe’s (HTE’s) ICT Solutions 2019 (Expired)</t>
  </si>
  <si>
    <t>Restricted Procedure with Lots</t>
  </si>
  <si>
    <t>Clayton Locos Maintenance &amp; Service: 2023-2026</t>
  </si>
  <si>
    <t>a07Q2000008bdkF</t>
  </si>
  <si>
    <t>HealthTrust Europe (HTE) ICT Solutions 2023 Digital Technology FW (ComIT 3)</t>
  </si>
  <si>
    <t>C17808</t>
  </si>
  <si>
    <t>Conker Mobile Devices</t>
  </si>
  <si>
    <t>HealthTrust Europe’s (HTE’s) Dell ESEE ICT 2020 Framework (sole supplier F/W)</t>
  </si>
  <si>
    <t>Create Framework - FTS/OJEU Open</t>
  </si>
  <si>
    <t>Restricted Procedure with Lots (IDP USE ONLY)</t>
  </si>
  <si>
    <t>Create Framework with Lots - FTS/OJEU Open</t>
  </si>
  <si>
    <t>Create Framework with Lots - FTS/OJEU Restricted</t>
  </si>
  <si>
    <t>Open Procedure with Lots</t>
  </si>
  <si>
    <t>Kerry has requested Existing contract end date_x000D_
30/04/2024 to be extended to 30.04.2025. lmb4 10.10.23</t>
  </si>
  <si>
    <t>FTS/OJEU Open - Accelerated</t>
  </si>
  <si>
    <t>Procurement of 47 seat VIP coach</t>
  </si>
  <si>
    <t>Updated information from the client meant an alternative method has been deployed by commercial and legal to extend the duration (not value or additional scope) via a variation letter (adding 2 years to the existing agreement) as there is still scope from</t>
  </si>
  <si>
    <t>Disposal - Single Package</t>
  </si>
  <si>
    <t>a07Q2000008bRJS</t>
  </si>
  <si>
    <t>C17807</t>
  </si>
  <si>
    <t>Birchwood Shuttle Bus Service</t>
  </si>
  <si>
    <t>a07Q2000008bKjA</t>
  </si>
  <si>
    <t>C17806</t>
  </si>
  <si>
    <t>Tyre Services</t>
  </si>
  <si>
    <t>Provision of Tyre Services</t>
  </si>
  <si>
    <t>a07Q2000008W9Ok</t>
  </si>
  <si>
    <t>C17793</t>
  </si>
  <si>
    <t>Research and Public Option Polling across Cumberland on behalf of Sellafield Ltd.</t>
  </si>
  <si>
    <t>a074L000004RxCp</t>
  </si>
  <si>
    <t>C17781</t>
  </si>
  <si>
    <t>Nuclear Material Assay - New missions</t>
  </si>
  <si>
    <t>a074L000004RxAt</t>
  </si>
  <si>
    <t>C17780</t>
  </si>
  <si>
    <t>Site Wide Security Framework (Post 2026)</t>
  </si>
  <si>
    <t>Site wide security replacement framework.</t>
  </si>
  <si>
    <t>a074L000004Rx6r</t>
  </si>
  <si>
    <t>C17771</t>
  </si>
  <si>
    <t>MTE External calibration</t>
  </si>
  <si>
    <t>format dates &amp; values (£)</t>
  </si>
  <si>
    <r>
      <t>Run '</t>
    </r>
    <r>
      <rPr>
        <i/>
        <sz val="10"/>
        <color theme="1"/>
        <rFont val="Calibri"/>
        <family val="2"/>
        <scheme val="minor"/>
      </rPr>
      <t>SL Website - ALL Procurements</t>
    </r>
    <r>
      <rPr>
        <sz val="11"/>
        <color theme="1"/>
        <rFont val="Calibri"/>
        <family val="2"/>
        <scheme val="minor"/>
      </rPr>
      <t>' out of ATAMIS and save to this Qs folder</t>
    </r>
  </si>
  <si>
    <t>all</t>
  </si>
  <si>
    <t>Current 
Value</t>
  </si>
  <si>
    <t>y</t>
  </si>
  <si>
    <t>manual</t>
  </si>
  <si>
    <r>
      <rPr>
        <b/>
        <i/>
        <sz val="12"/>
        <color rgb="FFC00000"/>
        <rFont val="Calibri"/>
        <family val="2"/>
        <scheme val="minor"/>
      </rPr>
      <t xml:space="preserve">1. </t>
    </r>
    <r>
      <rPr>
        <i/>
        <sz val="9"/>
        <color rgb="FFC00000"/>
        <rFont val="Calibri"/>
        <family val="2"/>
        <scheme val="minor"/>
      </rPr>
      <t>center</t>
    </r>
  </si>
  <si>
    <r>
      <rPr>
        <b/>
        <sz val="9"/>
        <color theme="3" tint="0.59999389629810485"/>
        <rFont val="Calibri"/>
        <family val="2"/>
        <scheme val="minor"/>
      </rPr>
      <t xml:space="preserve">Procurement </t>
    </r>
    <r>
      <rPr>
        <sz val="9"/>
        <color theme="0" tint="-0.34998626667073579"/>
        <rFont val="Calibri"/>
        <family val="2"/>
        <scheme val="minor"/>
      </rPr>
      <t xml:space="preserve">
Procedure (from 
</t>
    </r>
    <r>
      <rPr>
        <b/>
        <sz val="9"/>
        <color theme="3" tint="0.59999389629810485"/>
        <rFont val="Calibri"/>
        <family val="2"/>
        <scheme val="minor"/>
      </rPr>
      <t>Template</t>
    </r>
    <r>
      <rPr>
        <sz val="9"/>
        <color theme="0" tint="-0.34998626667073579"/>
        <rFont val="Calibri"/>
        <family val="2"/>
        <scheme val="minor"/>
      </rPr>
      <t>)</t>
    </r>
  </si>
  <si>
    <r>
      <t xml:space="preserve">Project </t>
    </r>
    <r>
      <rPr>
        <b/>
        <sz val="9"/>
        <color theme="3" tint="0.59999389629810485"/>
        <rFont val="Calibri"/>
        <family val="2"/>
        <scheme val="minor"/>
      </rPr>
      <t>Template</t>
    </r>
    <r>
      <rPr>
        <sz val="9"/>
        <color theme="0" tint="-0.34998626667073579"/>
        <rFont val="Calibri"/>
        <family val="2"/>
        <scheme val="minor"/>
      </rPr>
      <t xml:space="preserve"> 
aka </t>
    </r>
    <r>
      <rPr>
        <b/>
        <sz val="9"/>
        <color theme="3" tint="0.59999389629810485"/>
        <rFont val="Calibri"/>
        <family val="2"/>
        <scheme val="minor"/>
      </rPr>
      <t>Planning</t>
    </r>
  </si>
  <si>
    <t>&lt;&gt; JR106, &lt;&gt; IRP1</t>
  </si>
  <si>
    <t>CLOSED</t>
  </si>
  <si>
    <t>paste here</t>
  </si>
  <si>
    <t>hide</t>
  </si>
  <si>
    <t>DDP00741 - RAHF Op 5 &amp; 6 Decommissioning (Main Works)</t>
  </si>
  <si>
    <t>a074L000003fPoc</t>
  </si>
  <si>
    <t>Standard DPS</t>
  </si>
  <si>
    <t>Template: Create DPS Without Lots</t>
  </si>
  <si>
    <t>Cancelled - Duplicate of C13252 Employee Engagement Application</t>
  </si>
  <si>
    <t>Ncrunch Company Seat Licence - maintenance and support</t>
  </si>
  <si>
    <t>TREND MICRO MAXIMUM SECURITY 2021 \ MULTI LANG 3 USER</t>
  </si>
  <si>
    <t>JetBrains ReSharper Ultimate Maintenance &amp; Support Agreement</t>
  </si>
  <si>
    <t>EPPlus Software EPPLUSCOMM  - S/W support and maintenance</t>
  </si>
  <si>
    <t>AI Lab Upgrades - enhancements and additional processing/compute: Dell</t>
  </si>
  <si>
    <t>AI Lab Upgrades - enhancements and additional processing/compute; Dell HCi</t>
  </si>
  <si>
    <t>Text to Video AI POC - New Demand for Synthesia Enterprise plan – 10 x Con Share</t>
  </si>
  <si>
    <t>Text to Video AI POC - New Demand for Synthesia Enterprise plan – 10 x Content editors - WA03175</t>
  </si>
  <si>
    <t>a07Q2000008fSYS</t>
  </si>
  <si>
    <t>C17822</t>
  </si>
  <si>
    <t>THORP Air Compressors Project</t>
  </si>
  <si>
    <t>Replacing the following now obsolete Air Compressors on THORP (B570) Sellafield):_x000D_
-	R8001 A, B, C &amp; D – Instrument Air Compressors_x000D_
-	R8003 A, B, C &amp; D – Process Air Compressors_x000D_
-	R8024 HP Air Compressor_x000D_
-	R8025 A &amp; B – Breathing Air Compressors</t>
  </si>
  <si>
    <t>a07Q2000008f9VJ</t>
  </si>
  <si>
    <t>C17821</t>
  </si>
  <si>
    <t>APP ID 9163 Maintenance &amp; Support_x000D_
Variance Monitor for HCM</t>
  </si>
  <si>
    <t>ITSA Ref: SEL-313 &amp; XFID010</t>
  </si>
  <si>
    <t>a07Q2000008eiTl</t>
  </si>
  <si>
    <t>C17819</t>
  </si>
  <si>
    <t>DDP00740 - RROBO Active Demonstration</t>
  </si>
  <si>
    <t>a07Q2000008ehEB</t>
  </si>
  <si>
    <t>C17818</t>
  </si>
  <si>
    <t>a07Q2000008efQ3</t>
  </si>
  <si>
    <t>C17813</t>
  </si>
  <si>
    <t>SIS Defined Cost Audits</t>
  </si>
  <si>
    <t>Defined Cost Audits on the Sellafield Industrial Services Framework</t>
  </si>
  <si>
    <t>Format using Text-To-Columns and save as 'formatted -SL Website - Notes' and save to this Qs folder</t>
  </si>
  <si>
    <t>Copy &amp; save last Q's "In progress - Final Qn …...." to this Q's folder as "In progress - DRAFT Qn….."</t>
  </si>
  <si>
    <t>Unhide sheets;  All Procuments, Exceptions and How To Update</t>
  </si>
  <si>
    <r>
      <t xml:space="preserve">All Procurements </t>
    </r>
    <r>
      <rPr>
        <sz val="11"/>
        <color theme="1"/>
        <rFont val="Calibri"/>
        <family val="2"/>
        <scheme val="minor"/>
      </rPr>
      <t>tab</t>
    </r>
  </si>
  <si>
    <t>unhide all columns</t>
  </si>
  <si>
    <t>copy and paste 'SL Website - ALL Procurements's date &amp; time at A1</t>
  </si>
  <si>
    <r>
      <t xml:space="preserve">copy 'SL Website - ALL Procurements' A:S and PSV into 'All Procurements' Tab at E7 </t>
    </r>
    <r>
      <rPr>
        <i/>
        <sz val="9"/>
        <color theme="1"/>
        <rFont val="Calibri"/>
        <family val="2"/>
        <scheme val="minor"/>
      </rPr>
      <t>(S2C:ID)</t>
    </r>
  </si>
  <si>
    <t>refresh the formula in columns A:C</t>
  </si>
  <si>
    <t>extend the formulae in columns A:D down to the last data row</t>
  </si>
  <si>
    <r>
      <rPr>
        <b/>
        <sz val="11"/>
        <color theme="1"/>
        <rFont val="Calibri"/>
        <family val="2"/>
        <scheme val="minor"/>
      </rPr>
      <t>Exceptions</t>
    </r>
    <r>
      <rPr>
        <sz val="11"/>
        <color theme="1"/>
        <rFont val="Calibri"/>
        <family val="2"/>
        <scheme val="minor"/>
      </rPr>
      <t xml:space="preserve"> tab</t>
    </r>
  </si>
  <si>
    <t>update 'Exceptions tab' with the latest information from the Pipeline TOOL</t>
  </si>
  <si>
    <t>identify any new PINs etc and add to the Exceptions list</t>
  </si>
  <si>
    <t>update column C</t>
  </si>
  <si>
    <t>follow the instructions in rows 3:5</t>
  </si>
  <si>
    <t>format column L to currency (£)</t>
  </si>
  <si>
    <t>format column Q, R , V &amp; W to dates Data&gt; Text-To-Columns</t>
  </si>
  <si>
    <t>Filters:</t>
  </si>
  <si>
    <t>filter column C '&lt;&gt; y' ie. PINs etc.</t>
  </si>
  <si>
    <t>filter column F = Planned &amp; Live</t>
  </si>
  <si>
    <t>filter &lt;&gt; Admin test, &lt;&gt; Procurement test</t>
  </si>
  <si>
    <r>
      <t xml:space="preserve">filter column P </t>
    </r>
    <r>
      <rPr>
        <sz val="11"/>
        <color theme="1"/>
        <rFont val="Calibri"/>
        <family val="2"/>
      </rPr>
      <t>≥ today()</t>
    </r>
  </si>
  <si>
    <t>filter column S &lt;&gt; JR or IRP</t>
  </si>
  <si>
    <t xml:space="preserve">filter column U &lt;&gt; inc. records 'not to be published  and &lt;&gt; </t>
  </si>
  <si>
    <t>filter out any INTERNAL notes from column U</t>
  </si>
  <si>
    <t>filter out notes not appropriate for the external website from column U</t>
  </si>
  <si>
    <t>filter out Pins etc. from column C</t>
  </si>
  <si>
    <t>hide columns D &amp; G:J</t>
  </si>
  <si>
    <t>hide the exceptions sheet</t>
  </si>
  <si>
    <t>a07Q2000008jd4d</t>
  </si>
  <si>
    <t>C17842</t>
  </si>
  <si>
    <t>Cyber - Network Time System - Services</t>
  </si>
  <si>
    <t>a07Q2000008mtUc</t>
  </si>
  <si>
    <t>C17847</t>
  </si>
  <si>
    <t>Task nr 172 TDA Management Capability</t>
  </si>
  <si>
    <t>Faisal Ali</t>
  </si>
  <si>
    <t>faisal.ali@sellafieldsites.com</t>
  </si>
  <si>
    <t>a07Q2000008jn4u</t>
  </si>
  <si>
    <t>Template: Framework / DPS Call-Off – Mini-Competition WITH Lots</t>
  </si>
  <si>
    <t>C17841</t>
  </si>
  <si>
    <t>DPS 009 - Large Language Model &amp; RAG Tool Task</t>
  </si>
  <si>
    <t>Develop prototype localised Large Language Model (LLM) and Retrieval Augmented Generation (RAG) toolkit which will enable research into applicability of the use of AI techniques for several use cases across the NDA estate.</t>
  </si>
  <si>
    <t>Red Gate - User license for Deployment Suite for Oracle - 3 Year</t>
  </si>
  <si>
    <t>Datalust Pty Ltd SEQPRO-3YRS SEQ PROFFESSIONAL S/W Licence &amp; Support</t>
  </si>
  <si>
    <t>JetBrains - Maintenance &amp; Support - TeamCity Enterprise Server</t>
  </si>
  <si>
    <t>a07Q2000008kJXJ</t>
  </si>
  <si>
    <t>C17844</t>
  </si>
  <si>
    <t>a07Q2000008istF</t>
  </si>
  <si>
    <t>C17831</t>
  </si>
  <si>
    <t>The Managing Losses System is a simple to use and rapidly deployable and scalable mobile and desktop system and will be used by Sellafield on mobile devices along with windows devices set in Kiosk mode for operators to capture, log and report in real time</t>
  </si>
  <si>
    <t>Cyber - Network Time System BoM</t>
  </si>
  <si>
    <t>Joanna Mackie</t>
  </si>
  <si>
    <t>a07Q2000008n1Om</t>
  </si>
  <si>
    <t>C17848</t>
  </si>
  <si>
    <t>Samsung Phones &amp; Tablets (IRIS)</t>
  </si>
  <si>
    <t>IRIS Replacement - to procure 10no. Samsung Galaxy A34 Mobiles (with ruggedized cases) and 10no. Samsung Galaxy Tab Active 3 Tablets (with ruggedized cases)</t>
  </si>
  <si>
    <t>a07Q2000008k6kd</t>
  </si>
  <si>
    <t>C17843</t>
  </si>
  <si>
    <t>Digital Signage - Pre Market Evaluation</t>
  </si>
  <si>
    <t>Isabella Burnham</t>
  </si>
  <si>
    <t>isabella.m.burnham@sellafieldsites.com</t>
  </si>
  <si>
    <t>a07Q2000008jSnS</t>
  </si>
  <si>
    <t>C17837</t>
  </si>
  <si>
    <t>Legacy Production Boxes</t>
  </si>
  <si>
    <t>Manufacture of legacy waste containers</t>
  </si>
  <si>
    <t>Gillian Warburton</t>
  </si>
  <si>
    <t>gillian.a.warburton@sellafieldsites.com</t>
  </si>
  <si>
    <t>This is currently being reviewed</t>
  </si>
  <si>
    <t>a07Q2000008jNDh</t>
  </si>
  <si>
    <t>C17835</t>
  </si>
  <si>
    <t>Procurement of two 6155M TRACTOR</t>
  </si>
  <si>
    <t>The procurement of two 6155M TRACTOR</t>
  </si>
  <si>
    <t>a07Q2000008j494</t>
  </si>
  <si>
    <t>C17838</t>
  </si>
  <si>
    <t>Krone 40' 12 lock sliding skeletal Trailer</t>
  </si>
  <si>
    <t>Procurement of Krone 40' 12 lock sliding skeletal Trailer</t>
  </si>
  <si>
    <t>Contract Manager 
(Buyer)</t>
  </si>
  <si>
    <t xml:space="preserve">  PIN,EOI, Market Engagement, IDP Negotiation, DPS Qualification</t>
  </si>
  <si>
    <t>Identify records for the filters in columns B &amp; D</t>
  </si>
  <si>
    <t>31/03/2024</t>
  </si>
  <si>
    <t>25/07/2022</t>
  </si>
  <si>
    <t>13/10/2023</t>
  </si>
  <si>
    <t>28/07/2023</t>
  </si>
  <si>
    <t>08/12/2022</t>
  </si>
  <si>
    <t>15/09/2023</t>
  </si>
  <si>
    <t>30/06/2024</t>
  </si>
  <si>
    <t>30/06/2025</t>
  </si>
  <si>
    <t>19/01/2024</t>
  </si>
  <si>
    <t>30/06/2023</t>
  </si>
  <si>
    <t>07/12/2022</t>
  </si>
  <si>
    <t>29/09/2023</t>
  </si>
  <si>
    <t>08/11/2023</t>
  </si>
  <si>
    <t>17/01/2023</t>
  </si>
  <si>
    <t>28/04/2023</t>
  </si>
  <si>
    <t>06/12/2022</t>
  </si>
  <si>
    <t>24/11/2022</t>
  </si>
  <si>
    <t>30/11/2022</t>
  </si>
  <si>
    <t>31/01/2024</t>
  </si>
  <si>
    <t>20/10/2022</t>
  </si>
  <si>
    <t>11/05/2023</t>
  </si>
  <si>
    <t>30/11/2023</t>
  </si>
  <si>
    <t>31/03/2026</t>
  </si>
  <si>
    <t>21/12/2022</t>
  </si>
  <si>
    <t>20/12/2022</t>
  </si>
  <si>
    <t>09/10/2023</t>
  </si>
  <si>
    <t>05/10/2023</t>
  </si>
  <si>
    <t>30/12/2023</t>
  </si>
  <si>
    <t>29/12/2024</t>
  </si>
  <si>
    <t>06/01/2023</t>
  </si>
  <si>
    <t>18/12/2023</t>
  </si>
  <si>
    <t>31/08/2023</t>
  </si>
  <si>
    <t>30/08/2024</t>
  </si>
  <si>
    <t>08/02/2023</t>
  </si>
  <si>
    <t>17/10/2023</t>
  </si>
  <si>
    <t>16/10/2023</t>
  </si>
  <si>
    <t>10/03/2023</t>
  </si>
  <si>
    <t>31/03/2023</t>
  </si>
  <si>
    <t>30/03/2024</t>
  </si>
  <si>
    <t>30/09/2023</t>
  </si>
  <si>
    <t>13/07/2023</t>
  </si>
  <si>
    <t>31/10/2023</t>
  </si>
  <si>
    <t>29/06/2025</t>
  </si>
  <si>
    <t>24/01/2024</t>
  </si>
  <si>
    <t>15/12/2023</t>
  </si>
  <si>
    <t>10/10/2023</t>
  </si>
  <si>
    <t>22/01/2024</t>
  </si>
  <si>
    <t>13/03/2023</t>
  </si>
  <si>
    <t>15/08/2023</t>
  </si>
  <si>
    <t>30/03/2025</t>
  </si>
  <si>
    <t>11/08/2023</t>
  </si>
  <si>
    <t>20/03/2024</t>
  </si>
  <si>
    <t>01/11/2023</t>
  </si>
  <si>
    <t>12/10/2023</t>
  </si>
  <si>
    <t>04/03/2024</t>
  </si>
  <si>
    <t>21/07/2023</t>
  </si>
  <si>
    <t>19/07/2023</t>
  </si>
  <si>
    <t>01/01/2024</t>
  </si>
  <si>
    <t>31/12/2024</t>
  </si>
  <si>
    <t>22/03/2023</t>
  </si>
  <si>
    <t>12/01/2024</t>
  </si>
  <si>
    <t>24/10/2023</t>
  </si>
  <si>
    <t>02/01/2024</t>
  </si>
  <si>
    <t>01/04/2025</t>
  </si>
  <si>
    <t>25/01/2024</t>
  </si>
  <si>
    <t>14/03/2024</t>
  </si>
  <si>
    <t>31/07/2023</t>
  </si>
  <si>
    <t>a07Q200000BoXxf</t>
  </si>
  <si>
    <t>C18994</t>
  </si>
  <si>
    <t>Pro Mon Priority Installation (Group 1)</t>
  </si>
  <si>
    <t>31/03/2025</t>
  </si>
  <si>
    <t>31/08/2026</t>
  </si>
  <si>
    <t>13/03/2024</t>
  </si>
  <si>
    <t>19/03/2024</t>
  </si>
  <si>
    <t>a07Q200000BoERs</t>
  </si>
  <si>
    <t>C18995</t>
  </si>
  <si>
    <t>Pro Mon Priority Installation (Group 2)</t>
  </si>
  <si>
    <t>14/12/2023</t>
  </si>
  <si>
    <t>14/11/2030</t>
  </si>
  <si>
    <t>23/01/2024</t>
  </si>
  <si>
    <t>01/12/2024</t>
  </si>
  <si>
    <t>01/12/2028</t>
  </si>
  <si>
    <t>26/03/2024</t>
  </si>
  <si>
    <t>07/01/2025</t>
  </si>
  <si>
    <t>06/01/2028</t>
  </si>
  <si>
    <t>02/10/2023</t>
  </si>
  <si>
    <t>22/12/2023</t>
  </si>
  <si>
    <t>01/06/2023</t>
  </si>
  <si>
    <t>12/04/2023</t>
  </si>
  <si>
    <t>30/03/2023</t>
  </si>
  <si>
    <t>27/03/2023</t>
  </si>
  <si>
    <t>26/01/2023</t>
  </si>
  <si>
    <t>01/07/2040</t>
  </si>
  <si>
    <t>21/11/2022</t>
  </si>
  <si>
    <t>26/10/2022</t>
  </si>
  <si>
    <t>09/03/2023</t>
  </si>
  <si>
    <t>31/07/2024</t>
  </si>
  <si>
    <t>29/07/2034</t>
  </si>
  <si>
    <t>Peter Hargreaves</t>
  </si>
  <si>
    <t>peter.hargreaves@sellafieldsites.com</t>
  </si>
  <si>
    <t>01/02/2024</t>
  </si>
  <si>
    <t>a07Q200000CIFG7</t>
  </si>
  <si>
    <t>C19166</t>
  </si>
  <si>
    <t>Project Academy PIN</t>
  </si>
  <si>
    <t>Project Academy for Sellafield delivers project management short courses, professional qualifications and degree programmes to prepare and educate employees</t>
  </si>
  <si>
    <t>20/01/2035</t>
  </si>
  <si>
    <t>21/03/2024</t>
  </si>
  <si>
    <t>01/04/2027</t>
  </si>
  <si>
    <t>31/03/2031</t>
  </si>
  <si>
    <t>07/11/2023</t>
  </si>
  <si>
    <t>a07Q200000B0POd</t>
  </si>
  <si>
    <t>C18651</t>
  </si>
  <si>
    <t>Flexera Implementation: Phase 1</t>
  </si>
  <si>
    <t>Flexera Implementation:_x000D_
Phase 1</t>
  </si>
  <si>
    <t>28/03/2024</t>
  </si>
  <si>
    <t>18/04/2025</t>
  </si>
  <si>
    <t>29/02/2024</t>
  </si>
  <si>
    <t>15/03/2024</t>
  </si>
  <si>
    <t>PACE PIN  Market Engagement Information</t>
  </si>
  <si>
    <t>31/03/2042</t>
  </si>
  <si>
    <t>22/03/2024</t>
  </si>
  <si>
    <t>a07Q200000CobnZ</t>
  </si>
  <si>
    <t>C19356</t>
  </si>
  <si>
    <t>PACE PIN 2 Market Engagement Information</t>
  </si>
  <si>
    <t>Projects and Asset Care Execution (PACE) PIN 2 Market Engagement Information.</t>
  </si>
  <si>
    <t>14/07/2025</t>
  </si>
  <si>
    <t>31/03/2032</t>
  </si>
  <si>
    <t>21/02/2023</t>
  </si>
  <si>
    <t>15/05/2023</t>
  </si>
  <si>
    <t>23/10/2023</t>
  </si>
  <si>
    <t>18/10/2023</t>
  </si>
  <si>
    <t>21/11/2023</t>
  </si>
  <si>
    <t>01/07/2027</t>
  </si>
  <si>
    <t>01/07/2032</t>
  </si>
  <si>
    <t>15/09/2022</t>
  </si>
  <si>
    <t>30/06/2034</t>
  </si>
  <si>
    <t>01/05/2026</t>
  </si>
  <si>
    <t>30/04/2031</t>
  </si>
  <si>
    <t>01/04/2024</t>
  </si>
  <si>
    <t>31/03/2028</t>
  </si>
  <si>
    <t>19/04/2023</t>
  </si>
  <si>
    <t>21/06/2022</t>
  </si>
  <si>
    <t>30/09/2024</t>
  </si>
  <si>
    <t>30/09/2025</t>
  </si>
  <si>
    <t>20/10/2023</t>
  </si>
  <si>
    <t>04/12/2023</t>
  </si>
  <si>
    <t>27/03/2024</t>
  </si>
  <si>
    <t>01/05/2028</t>
  </si>
  <si>
    <t>07/07/2027</t>
  </si>
  <si>
    <t>06/02/2024</t>
  </si>
  <si>
    <t>01/02/2028</t>
  </si>
  <si>
    <t>31/03/2027</t>
  </si>
  <si>
    <t>28/02/2024</t>
  </si>
  <si>
    <t>03/11/2023</t>
  </si>
  <si>
    <t>31/05/2024</t>
  </si>
  <si>
    <t>30/01/2026</t>
  </si>
  <si>
    <t>30/04/2023</t>
  </si>
  <si>
    <t>13/02/2024</t>
  </si>
  <si>
    <t>31/10/2022</t>
  </si>
  <si>
    <t>31/12/2022</t>
  </si>
  <si>
    <t>31/03/2022</t>
  </si>
  <si>
    <t>29/03/2024</t>
  </si>
  <si>
    <t>28/06/2024</t>
  </si>
  <si>
    <t>25/04/2023</t>
  </si>
  <si>
    <t>19/02/2024</t>
  </si>
  <si>
    <t>18/09/2023</t>
  </si>
  <si>
    <t>14/03/2025</t>
  </si>
  <si>
    <t>20/04/2023</t>
  </si>
  <si>
    <t>16/06/2023</t>
  </si>
  <si>
    <t>17/04/2023</t>
  </si>
  <si>
    <t>09/11/2023</t>
  </si>
  <si>
    <t>Michael Humphreys</t>
  </si>
  <si>
    <t>michael.a.humphreys@sellafieldsites.com</t>
  </si>
  <si>
    <t>13/04/2023</t>
  </si>
  <si>
    <t>31/05/2025</t>
  </si>
  <si>
    <t>30/10/2023</t>
  </si>
  <si>
    <t>08/01/2024</t>
  </si>
  <si>
    <t>05/04/2023</t>
  </si>
  <si>
    <t>03/04/2023</t>
  </si>
  <si>
    <t>02/12/2022</t>
  </si>
  <si>
    <t>10/08/2023</t>
  </si>
  <si>
    <t>30/04/2024</t>
  </si>
  <si>
    <t>01/12/2022</t>
  </si>
  <si>
    <t>14/11/2023</t>
  </si>
  <si>
    <t>23/11/2022</t>
  </si>
  <si>
    <t>01/02/2023</t>
  </si>
  <si>
    <t>07/11/2022</t>
  </si>
  <si>
    <t>13/11/2023</t>
  </si>
  <si>
    <t>26/10/2023</t>
  </si>
  <si>
    <t>24/10/2022</t>
  </si>
  <si>
    <t>18/12/2022</t>
  </si>
  <si>
    <t>10/05/2023</t>
  </si>
  <si>
    <t>28/02/2023</t>
  </si>
  <si>
    <t>19/10/2022</t>
  </si>
  <si>
    <t>27/11/2023</t>
  </si>
  <si>
    <t>16/01/2023</t>
  </si>
  <si>
    <t>16/01/2024</t>
  </si>
  <si>
    <t>18/10/2022</t>
  </si>
  <si>
    <t>26/06/2023</t>
  </si>
  <si>
    <t>04/05/2023</t>
  </si>
  <si>
    <t>03/05/2023</t>
  </si>
  <si>
    <t>09/06/2023</t>
  </si>
  <si>
    <t>27/04/2023</t>
  </si>
  <si>
    <t>26/04/2023</t>
  </si>
  <si>
    <t>15/12/2022</t>
  </si>
  <si>
    <t>09/02/2023</t>
  </si>
  <si>
    <t>12/03/2024</t>
  </si>
  <si>
    <t>07/02/2023</t>
  </si>
  <si>
    <t>24/11/2023</t>
  </si>
  <si>
    <t>26/12/2025</t>
  </si>
  <si>
    <t>30/01/2023</t>
  </si>
  <si>
    <t>31/05/2023</t>
  </si>
  <si>
    <t>25/01/2023</t>
  </si>
  <si>
    <t>24/01/2023</t>
  </si>
  <si>
    <t>07/08/2023</t>
  </si>
  <si>
    <t>20/05/2026</t>
  </si>
  <si>
    <t>19/05/2023</t>
  </si>
  <si>
    <t>13/10/2022</t>
  </si>
  <si>
    <t>10/01/2024</t>
  </si>
  <si>
    <t>02/02/2024</t>
  </si>
  <si>
    <t>12/10/2022</t>
  </si>
  <si>
    <t>09/01/2023</t>
  </si>
  <si>
    <t>03/10/2022</t>
  </si>
  <si>
    <t>16/12/2022</t>
  </si>
  <si>
    <t>28/09/2022</t>
  </si>
  <si>
    <t>20/12/2024</t>
  </si>
  <si>
    <t>27/09/2022</t>
  </si>
  <si>
    <t>03/01/2024</t>
  </si>
  <si>
    <t>01/06/2024</t>
  </si>
  <si>
    <t>31/12/2023</t>
  </si>
  <si>
    <t>16/03/2023</t>
  </si>
  <si>
    <t>31/10/2024</t>
  </si>
  <si>
    <t>31/10/2025</t>
  </si>
  <si>
    <t>15/03/2023</t>
  </si>
  <si>
    <t>15/01/2024</t>
  </si>
  <si>
    <t>30/11/2024</t>
  </si>
  <si>
    <t>03/08/2023</t>
  </si>
  <si>
    <t>31/07/2025</t>
  </si>
  <si>
    <t>06/11/2023</t>
  </si>
  <si>
    <t>14/03/2023</t>
  </si>
  <si>
    <t>15/09/2025</t>
  </si>
  <si>
    <t>27/06/2023</t>
  </si>
  <si>
    <t>13/06/2023</t>
  </si>
  <si>
    <t>18/08/2023</t>
  </si>
  <si>
    <t>31/05/2026</t>
  </si>
  <si>
    <t>07/06/2023</t>
  </si>
  <si>
    <t>17/01/2024</t>
  </si>
  <si>
    <t>06/06/2023</t>
  </si>
  <si>
    <t>07/09/2023</t>
  </si>
  <si>
    <t>06/03/2024</t>
  </si>
  <si>
    <t>08/02/2024</t>
  </si>
  <si>
    <t>20/02/2024</t>
  </si>
  <si>
    <t>31/08/2024</t>
  </si>
  <si>
    <t>08/08/2023</t>
  </si>
  <si>
    <t>04/08/2023</t>
  </si>
  <si>
    <t>23/02/2024</t>
  </si>
  <si>
    <t>18/03/2024</t>
  </si>
  <si>
    <t>12/04/2024</t>
  </si>
  <si>
    <t>31/01/2026</t>
  </si>
  <si>
    <t>02/08/2023</t>
  </si>
  <si>
    <t>27/02/2024</t>
  </si>
  <si>
    <t>17/07/2023</t>
  </si>
  <si>
    <t>11/03/2024</t>
  </si>
  <si>
    <t>03/10/2023</t>
  </si>
  <si>
    <t>28/03/2025</t>
  </si>
  <si>
    <t>01/11/2024</t>
  </si>
  <si>
    <t>25/09/2023</t>
  </si>
  <si>
    <t>22/09/2023</t>
  </si>
  <si>
    <t>20/09/2023</t>
  </si>
  <si>
    <t>01/03/2024</t>
  </si>
  <si>
    <t>Sadie Kane (do not use)</t>
  </si>
  <si>
    <t>19/10/2023</t>
  </si>
  <si>
    <t>18/05/2023</t>
  </si>
  <si>
    <t>17/05/2023</t>
  </si>
  <si>
    <t>15/02/2024</t>
  </si>
  <si>
    <t>03/03/2025</t>
  </si>
  <si>
    <t>20/06/2023</t>
  </si>
  <si>
    <t>29/03/2023</t>
  </si>
  <si>
    <t>05/12/2023</t>
  </si>
  <si>
    <t>25/03/2024</t>
  </si>
  <si>
    <t>05/03/2024</t>
  </si>
  <si>
    <t>05/07/2024</t>
  </si>
  <si>
    <t>17/11/2023</t>
  </si>
  <si>
    <t>06/05/2024</t>
  </si>
  <si>
    <t>26/01/2024</t>
  </si>
  <si>
    <t>02/11/2023</t>
  </si>
  <si>
    <t>27/10/2023</t>
  </si>
  <si>
    <t>12/02/2024</t>
  </si>
  <si>
    <t>09/02/2024</t>
  </si>
  <si>
    <t>27/07/2023</t>
  </si>
  <si>
    <t>08/03/2024</t>
  </si>
  <si>
    <t>a07Q2000009xCWG</t>
  </si>
  <si>
    <t>C18113</t>
  </si>
  <si>
    <t>DDP00748 - IIND B204 Building Modifications Design Contract</t>
  </si>
  <si>
    <t>a07Q2000009wymz</t>
  </si>
  <si>
    <t>C18110</t>
  </si>
  <si>
    <t>DDP00746 - RAD WAGR Main Demolition</t>
  </si>
  <si>
    <t>a07Q2000009wrU4</t>
  </si>
  <si>
    <t>C18111</t>
  </si>
  <si>
    <t>DDP00747 - RAD Calder enabling works</t>
  </si>
  <si>
    <t>a07Q2000009wgKt</t>
  </si>
  <si>
    <t>C18109</t>
  </si>
  <si>
    <t>DDP00745 - RAD WAGR Enabling works and ECI</t>
  </si>
  <si>
    <t>DDP745 - RAD WAGR Enabling works and ECI</t>
  </si>
  <si>
    <t>a07Q2000009uBhO</t>
  </si>
  <si>
    <t>C18100</t>
  </si>
  <si>
    <t>DDPxxx - RAHF Op 2.03 Design &amp; Build - Replacement Fire System</t>
  </si>
  <si>
    <t>01/10/2025</t>
  </si>
  <si>
    <t>a07Q2000009uAUk</t>
  </si>
  <si>
    <t>C18103</t>
  </si>
  <si>
    <t>DDP00744 - RAD Calder Welfare Provision</t>
  </si>
  <si>
    <t>a07Q2000009u9Ge</t>
  </si>
  <si>
    <t>C18099</t>
  </si>
  <si>
    <t>DDP00XXX - RAHF Op 9 SMTC Decommissioning</t>
  </si>
  <si>
    <t>07/01/2031</t>
  </si>
  <si>
    <t>a07Q2000009u3pF</t>
  </si>
  <si>
    <t>C18097</t>
  </si>
  <si>
    <t>DDP00743 - Salt Evaporator and Medium Active Storage (SEMAS) Feasibility Study</t>
  </si>
  <si>
    <t>a07Q2000009tppv</t>
  </si>
  <si>
    <t>C18095</t>
  </si>
  <si>
    <t>DDPxxx - NGC packages of work (x4)</t>
  </si>
  <si>
    <t>a07Q2000009tTpW</t>
  </si>
  <si>
    <t>C18089</t>
  </si>
  <si>
    <t>DDPxxx - FGRP HASO main works contract</t>
  </si>
  <si>
    <t>a07Q2000009tP6b</t>
  </si>
  <si>
    <t>C18094</t>
  </si>
  <si>
    <t>DDPxxx - Fuel Fabrication Facility C5 containment - phase 2</t>
  </si>
  <si>
    <t>26/02/2024</t>
  </si>
  <si>
    <t>a07Q2000009tOsP</t>
  </si>
  <si>
    <t>C18092</t>
  </si>
  <si>
    <t>DDPxxx - FGRP Vent box and plenum chamber main works contract</t>
  </si>
  <si>
    <t>a07Q2000009tJhR</t>
  </si>
  <si>
    <t>C18090</t>
  </si>
  <si>
    <t>DDPxxx - FGRP MAN cell &amp; WHF main works contract</t>
  </si>
  <si>
    <t>a07Q2000009tEPv</t>
  </si>
  <si>
    <t>C18091</t>
  </si>
  <si>
    <t>DDPxx - FGRP West Dissolver Main Works Contract</t>
  </si>
  <si>
    <t>a07Q2000009iM4f</t>
  </si>
  <si>
    <t>C18057</t>
  </si>
  <si>
    <t>DDP00XXX - B50 Sentencing Cell - Construction</t>
  </si>
  <si>
    <t>01/04/2028</t>
  </si>
  <si>
    <t>01/04/2030</t>
  </si>
  <si>
    <t>a07Q2000009iM1F</t>
  </si>
  <si>
    <t>C18052</t>
  </si>
  <si>
    <t>DDP00XXX - B52 Shield Valve Room &amp; Carousel Equipment Room - Detail Design</t>
  </si>
  <si>
    <t>31/10/2028</t>
  </si>
  <si>
    <t>a07Q2000009iJ8V</t>
  </si>
  <si>
    <t>C18062</t>
  </si>
  <si>
    <t>DDP00XXX - B50 PDP Room - Design</t>
  </si>
  <si>
    <t>a07Q2000009iFiG</t>
  </si>
  <si>
    <t>C18054</t>
  </si>
  <si>
    <t>DDP00XXX - B50 Sentencing Cell - Study</t>
  </si>
  <si>
    <t>30/09/2026</t>
  </si>
  <si>
    <t>a07Q2000009iENl</t>
  </si>
  <si>
    <t>C18056</t>
  </si>
  <si>
    <t>DDP00XXX - B50 Sentencing Cell - Detail Design</t>
  </si>
  <si>
    <t>a07Q2000009iDfu</t>
  </si>
  <si>
    <t>C18053</t>
  </si>
  <si>
    <t>DDP00XXX - B52 Shield Valve Room &amp; Carousel Equipment Room - Construction</t>
  </si>
  <si>
    <t>01/10/2029</t>
  </si>
  <si>
    <t>a07Q2000009iDUt</t>
  </si>
  <si>
    <t>C18055</t>
  </si>
  <si>
    <t>DDP00XXX - B50 Sentencing Cell - Concept Design</t>
  </si>
  <si>
    <t>a07Q2000009iDII</t>
  </si>
  <si>
    <t>C18061</t>
  </si>
  <si>
    <t>DDP00XXX - B50 Maintenance Cell - Construction</t>
  </si>
  <si>
    <t>a07Q2000009iB7N</t>
  </si>
  <si>
    <t>C18063</t>
  </si>
  <si>
    <t>DDP00XXX - B50 PDP Room - Construction</t>
  </si>
  <si>
    <t>a07Q2000009iB6l</t>
  </si>
  <si>
    <t>C18049</t>
  </si>
  <si>
    <t>DDP00XXX - B52 Shield Valve Room &amp; Carousel Equipment Room - Study</t>
  </si>
  <si>
    <t>31/10/2026</t>
  </si>
  <si>
    <t>a07Q2000009iACO</t>
  </si>
  <si>
    <t>C18058</t>
  </si>
  <si>
    <t>DDP00XXX - B50 Maintenance Cell - Study</t>
  </si>
  <si>
    <t>a07Q2000009i8Cr</t>
  </si>
  <si>
    <t>C18037</t>
  </si>
  <si>
    <t>DDP00XXX - WAGR GDTP - Phase 6 (B58)</t>
  </si>
  <si>
    <t>Soft strip &amp; study</t>
  </si>
  <si>
    <t>30/06/2029</t>
  </si>
  <si>
    <t>a07Q2000009i70m</t>
  </si>
  <si>
    <t>C18038</t>
  </si>
  <si>
    <t>DDP00XXX - WAGR GDTP - Phase 7 (End state)</t>
  </si>
  <si>
    <t>Backfill to end state</t>
  </si>
  <si>
    <t>01/07/2029</t>
  </si>
  <si>
    <t>01/07/2030</t>
  </si>
  <si>
    <t>a07Q2000009i6Xx</t>
  </si>
  <si>
    <t>C18040</t>
  </si>
  <si>
    <t>DDP00XXX - B52 PIE ILW - Detail Design</t>
  </si>
  <si>
    <t>DDP00XXX - B52 PIE ILW Detail Design</t>
  </si>
  <si>
    <t>01/01/2025</t>
  </si>
  <si>
    <t>30/06/2026</t>
  </si>
  <si>
    <t>a07Q2000009i68m</t>
  </si>
  <si>
    <t>C18051</t>
  </si>
  <si>
    <t>DDP00XXX - B52 Shield Valve Room &amp; Carousel Equipment Room - Concept Design</t>
  </si>
  <si>
    <t>31/10/2027</t>
  </si>
  <si>
    <t>a07Q2000009i4hP</t>
  </si>
  <si>
    <t>C18035</t>
  </si>
  <si>
    <t>DDP00XXX - WAGR GDTP - Phase 4 (B69)</t>
  </si>
  <si>
    <t>01/01/2027</t>
  </si>
  <si>
    <t>30/06/2028</t>
  </si>
  <si>
    <t>a07Q2000009i4SB</t>
  </si>
  <si>
    <t>C18059</t>
  </si>
  <si>
    <t>DDP00XXX - B50 Maintenance Cell - Concept Design</t>
  </si>
  <si>
    <t>a07Q2000009i4N8</t>
  </si>
  <si>
    <t>C18060</t>
  </si>
  <si>
    <t>DDP00XXX - B50 Maintenance Cell - Detail Design</t>
  </si>
  <si>
    <t>31/03/2029</t>
  </si>
  <si>
    <t>a07Q2000009i3nP</t>
  </si>
  <si>
    <t>C18039</t>
  </si>
  <si>
    <t>DDP00XXX - B52 PIE ILW - Concept Design &amp; Trialling</t>
  </si>
  <si>
    <t>DDP00XXX - B52 Concept Design &amp; Trialling</t>
  </si>
  <si>
    <t>a07Q2000009i063</t>
  </si>
  <si>
    <t>C18033</t>
  </si>
  <si>
    <t>DDP00XXX - WAGR GDTP - Phase 2</t>
  </si>
  <si>
    <t>Prep new pumping system, investigate water ingress, inspect other areas, access tunnel, install ladder access, sampling</t>
  </si>
  <si>
    <t>01/01/2026</t>
  </si>
  <si>
    <t>31/12/2026</t>
  </si>
  <si>
    <t>a07Q2000009hx8q</t>
  </si>
  <si>
    <t>C18042</t>
  </si>
  <si>
    <t>DDP00XXX - B52 Cave Network - Study</t>
  </si>
  <si>
    <t>31/12/2029</t>
  </si>
  <si>
    <t>a07Q2000009hvUw</t>
  </si>
  <si>
    <t>C18034</t>
  </si>
  <si>
    <t>DDP00XXX - WAGR GDTP - Phase 3</t>
  </si>
  <si>
    <t>Drop skips, soft strip, remove water tanks with crane</t>
  </si>
  <si>
    <t>a07Q2000009hqLN</t>
  </si>
  <si>
    <t>C18041</t>
  </si>
  <si>
    <t>DDP00XXX - B52 PIE ILW - Construction</t>
  </si>
  <si>
    <t>DDP00XXX - B52 PIE ILW Construction</t>
  </si>
  <si>
    <t>31/08/2028</t>
  </si>
  <si>
    <t>a07Q2000009hlKv</t>
  </si>
  <si>
    <t>C18032</t>
  </si>
  <si>
    <t>DDP00XXX - WAGR Mortuary Tubes - Construction</t>
  </si>
  <si>
    <t>Procurement, Install, Commission</t>
  </si>
  <si>
    <t>01/06/2030</t>
  </si>
  <si>
    <t>a07Q2000009gct9</t>
  </si>
  <si>
    <t>C18036</t>
  </si>
  <si>
    <t>DDP00XXX - WAGR GDTP - Phase 5 (Tunnel)</t>
  </si>
  <si>
    <t>31/12/2028</t>
  </si>
  <si>
    <t>a07Q2000009eE4H</t>
  </si>
  <si>
    <t>C18019</t>
  </si>
  <si>
    <t>DDPxxx - CEP decontamination module vent removal Detailed Design</t>
  </si>
  <si>
    <t>a07Q2000009eDEw</t>
  </si>
  <si>
    <t>C18020</t>
  </si>
  <si>
    <t>DDPxxx or SIS - CEP decontamination module vent removal enabling works</t>
  </si>
  <si>
    <t>a07Q200000BRQBR</t>
  </si>
  <si>
    <t>C18817</t>
  </si>
  <si>
    <t>DAR 1329 - NDDP System</t>
  </si>
  <si>
    <t>07/03/2024</t>
  </si>
  <si>
    <t>a07Q200000BJ1k4</t>
  </si>
  <si>
    <t>C18728</t>
  </si>
  <si>
    <t>DDP00749 - Calder Turbine Hall B Works Portfolio</t>
  </si>
  <si>
    <t>a07Q200000AlRoe</t>
  </si>
  <si>
    <t>C18411</t>
  </si>
  <si>
    <t>DDP00XXX - IIND Offsite Testing - Test Phase</t>
  </si>
  <si>
    <t>a07Q200000BkgLD</t>
  </si>
  <si>
    <t>C18967</t>
  </si>
  <si>
    <t>DDP00750 Calder Surveillance and Maintenance Works</t>
  </si>
  <si>
    <t>20/07/2023</t>
  </si>
  <si>
    <t>19/09/2023</t>
  </si>
  <si>
    <t>05/02/2024</t>
  </si>
  <si>
    <t>04/01/2024</t>
  </si>
  <si>
    <t>14/02/2023</t>
  </si>
  <si>
    <t>22/05/2023</t>
  </si>
  <si>
    <t>19/06/2023</t>
  </si>
  <si>
    <t>30/08/2023</t>
  </si>
  <si>
    <t>19/12/2023</t>
  </si>
  <si>
    <t>a07Q200000AIBgX</t>
  </si>
  <si>
    <t>C18216</t>
  </si>
  <si>
    <t>ESSR 281 - BEP Environment Case (Re-Competition)</t>
  </si>
  <si>
    <t>a07Q200000Alrrq</t>
  </si>
  <si>
    <t>C18461</t>
  </si>
  <si>
    <t>ESSR 282 - Groundwater Sampling</t>
  </si>
  <si>
    <t>ESSR 282- Groundwater Sampling</t>
  </si>
  <si>
    <t>14/10/2025</t>
  </si>
  <si>
    <t>17/01/2029</t>
  </si>
  <si>
    <t>a07Q200000BNB37</t>
  </si>
  <si>
    <t>C18760</t>
  </si>
  <si>
    <t>Cyber Design Support</t>
  </si>
  <si>
    <t>Linked to DSA at Framework Level not through Atamis</t>
  </si>
  <si>
    <t>30/04/2028</t>
  </si>
  <si>
    <t>10/07/2024</t>
  </si>
  <si>
    <t>09/07/2029</t>
  </si>
  <si>
    <t>12/01/2023</t>
  </si>
  <si>
    <t>21/02/2024</t>
  </si>
  <si>
    <t>31/07/2026</t>
  </si>
  <si>
    <t>07/07/2024</t>
  </si>
  <si>
    <t>29/11/2022</t>
  </si>
  <si>
    <t>06/10/2023</t>
  </si>
  <si>
    <t>04/10/2024</t>
  </si>
  <si>
    <t>03/01/2023</t>
  </si>
  <si>
    <t>26/05/2023</t>
  </si>
  <si>
    <t>25/05/2028</t>
  </si>
  <si>
    <t>16/11/2023</t>
  </si>
  <si>
    <t>15/11/2027</t>
  </si>
  <si>
    <t>09/07/2025</t>
  </si>
  <si>
    <t>08/07/2029</t>
  </si>
  <si>
    <t>15/05/2030</t>
  </si>
  <si>
    <t>24/04/2030</t>
  </si>
  <si>
    <t>06/10/2027</t>
  </si>
  <si>
    <t>15/11/2023</t>
  </si>
  <si>
    <t>10/11/2023</t>
  </si>
  <si>
    <t>09/11/2026</t>
  </si>
  <si>
    <t>29/11/2023</t>
  </si>
  <si>
    <t>23/03/2027</t>
  </si>
  <si>
    <t>21/03/2024 - Contract drafting underway by Keith Robson.</t>
  </si>
  <si>
    <t>07/03/2023</t>
  </si>
  <si>
    <t>25/08/2023</t>
  </si>
  <si>
    <t>15/02/2023</t>
  </si>
  <si>
    <t>30/09/2022</t>
  </si>
  <si>
    <t>30/11/2028</t>
  </si>
  <si>
    <t>11/07/2023</t>
  </si>
  <si>
    <t>07/02/2024</t>
  </si>
  <si>
    <t>27/09/2024</t>
  </si>
  <si>
    <t>Contract 12: Cloud Service Support (CSS) contract</t>
  </si>
  <si>
    <t>MS Azure, O365 and Power BI cloud support services (CSS) contract</t>
  </si>
  <si>
    <t>02/05/2027</t>
  </si>
  <si>
    <t>23/08/2023</t>
  </si>
  <si>
    <t>28/09/2023</t>
  </si>
  <si>
    <t>21/11/2027</t>
  </si>
  <si>
    <t>15/11/2029</t>
  </si>
  <si>
    <t>06/10/2026</t>
  </si>
  <si>
    <t>04/10/2026</t>
  </si>
  <si>
    <t>05/11/2024</t>
  </si>
  <si>
    <t>30/05/2025</t>
  </si>
  <si>
    <t xml:space="preserve">28/03/24 KR - Basware - Awaitng for sanction and po to be raised -NO RISK - NEW DEMAND_x000D_
_x000D_
SaaS procurement per recommendation of ISO study into a replacement Automated Accounts Payable solution. Basware is the solution selected, and they are available on </t>
  </si>
  <si>
    <t>a07Q200000BS3aj</t>
  </si>
  <si>
    <t>C18831</t>
  </si>
  <si>
    <t>J-2-C Application Vulnerability Detection and Remediation Cyber Services</t>
  </si>
  <si>
    <t>J-2-C Application Vulnerability Detection and Remediation Cyber Security (Ethical Hacking) Services; enabling hardening of Sellafield environments and infrastructure</t>
  </si>
  <si>
    <t>01/03/2025</t>
  </si>
  <si>
    <t>a07Q200000Cem7z</t>
  </si>
  <si>
    <t>C19259</t>
  </si>
  <si>
    <t>DocuSign SaaS Renewal - 2028 onwards</t>
  </si>
  <si>
    <t>24/03/2032</t>
  </si>
  <si>
    <t>01/12/2023</t>
  </si>
  <si>
    <t>30/11/2026</t>
  </si>
  <si>
    <t>01/09/2023</t>
  </si>
  <si>
    <t>08/05/2024</t>
  </si>
  <si>
    <t>22/02/2023</t>
  </si>
  <si>
    <t>03/02/2025</t>
  </si>
  <si>
    <t>31/01/2027</t>
  </si>
  <si>
    <t>27/01/2023</t>
  </si>
  <si>
    <t>25/05/2023</t>
  </si>
  <si>
    <t>10/07/2023</t>
  </si>
  <si>
    <t>26/09/2023</t>
  </si>
  <si>
    <t>04/07/2023</t>
  </si>
  <si>
    <t>10/08/2026</t>
  </si>
  <si>
    <t>12/06/2023</t>
  </si>
  <si>
    <t>30/10/2025</t>
  </si>
  <si>
    <t>09/08/2023</t>
  </si>
  <si>
    <t>04/09/2023</t>
  </si>
  <si>
    <t>22/02/2024</t>
  </si>
  <si>
    <t>20/11/2023</t>
  </si>
  <si>
    <t>a07Q2000009e4w0</t>
  </si>
  <si>
    <t>C18016</t>
  </si>
  <si>
    <t>Linc 113 - Computational Fluid Dynamic (CFD) Modelling of Thermal Melt Pools</t>
  </si>
  <si>
    <t>31/08/2027</t>
  </si>
  <si>
    <t>All scope is aligned to the Legacy IT Delivery plan agreed with the ONR and declared as part of the Sellafield Security Improvement schedule.  Desired contract start date amended due to ISO delays confirming scope.</t>
  </si>
  <si>
    <t>16/02/2024</t>
  </si>
  <si>
    <t>Build new SharePoint SSE environment in B2534 (WA03184)</t>
  </si>
  <si>
    <t>29/04/2024</t>
  </si>
  <si>
    <t>29/07/2024</t>
  </si>
  <si>
    <t>06/07/2023</t>
  </si>
  <si>
    <t>Louise Miller</t>
  </si>
  <si>
    <t>louise.miller@sellafieldsites.com</t>
  </si>
  <si>
    <t>30/06/2032</t>
  </si>
  <si>
    <t>09/12/2022</t>
  </si>
  <si>
    <t>11/07/2025</t>
  </si>
  <si>
    <t>08/12/2025</t>
  </si>
  <si>
    <t>08/12/2026</t>
  </si>
  <si>
    <t>30/06/2027</t>
  </si>
  <si>
    <t>31/08/2025</t>
  </si>
  <si>
    <t>28/11/2026</t>
  </si>
  <si>
    <t>05/07/2023</t>
  </si>
  <si>
    <t>20/12/2023</t>
  </si>
  <si>
    <t>18/07/2023</t>
  </si>
  <si>
    <t>07/12/2023</t>
  </si>
  <si>
    <t>30/12/2024</t>
  </si>
  <si>
    <t>28/03/2023</t>
  </si>
  <si>
    <t>26/07/2023</t>
  </si>
  <si>
    <t>a07Q200000B42N3</t>
  </si>
  <si>
    <t>C18665</t>
  </si>
  <si>
    <t>Distributed Denial of Service (DDoS)</t>
  </si>
  <si>
    <t>Due to ongoing thread of DDoS attacks and ransomeware attack.  the need to protect and maintain the business with minimal distruption.</t>
  </si>
  <si>
    <t>a07Q200000B3cUH</t>
  </si>
  <si>
    <t>C18659</t>
  </si>
  <si>
    <t>5G Proof of Concept - Surveys</t>
  </si>
  <si>
    <t>Requirement for a 5G private POC to establish whether a private network would be a suitable fit for Sellafield in order to provide ubiquitous connectivity across site.</t>
  </si>
  <si>
    <t>31/01/2025</t>
  </si>
  <si>
    <t>a07Q200000B3ZTI</t>
  </si>
  <si>
    <t>C18658</t>
  </si>
  <si>
    <t>5G Proof of Concept</t>
  </si>
  <si>
    <t>02/09/2025</t>
  </si>
  <si>
    <t>01/03/2027</t>
  </si>
  <si>
    <t>14/07/2023</t>
  </si>
  <si>
    <t>23/01/2023</t>
  </si>
  <si>
    <t>PICTS Contract #9: On-Site Networks</t>
  </si>
  <si>
    <t>06/03/2032</t>
  </si>
  <si>
    <t>08/06/2028</t>
  </si>
  <si>
    <t>15/04/2028</t>
  </si>
  <si>
    <t>30/08/2028</t>
  </si>
  <si>
    <t>06/11/2028</t>
  </si>
  <si>
    <t>The provision of media in support of development and behavioural change programmes._x000D_
***INTERNAL NOTES*** route to market is now CCS framework RM6145 Lot 6 rather than Open procedure as initially anticipated.</t>
  </si>
  <si>
    <t>17/06/2041</t>
  </si>
  <si>
    <t>24/03/2023</t>
  </si>
  <si>
    <t>20/03/2023</t>
  </si>
  <si>
    <t>12/07/2023</t>
  </si>
  <si>
    <t>08/06/2023</t>
  </si>
  <si>
    <t>31/10/2029</t>
  </si>
  <si>
    <t>a07Q200000BN8ea</t>
  </si>
  <si>
    <t>C18758</t>
  </si>
  <si>
    <t>Cyber Security - Technical Refresh (Emergent Work)</t>
  </si>
  <si>
    <t>a07Q200000BMlZO</t>
  </si>
  <si>
    <t>C18757</t>
  </si>
  <si>
    <t>Cyber Security - Log Feeds</t>
  </si>
  <si>
    <t>a07Q200000BMU23</t>
  </si>
  <si>
    <t>C18753</t>
  </si>
  <si>
    <t>SEE/SCR</t>
  </si>
  <si>
    <t>a07Q200000BMN8G</t>
  </si>
  <si>
    <t>C18751</t>
  </si>
  <si>
    <t>Plant Interface Remaining Facilities (Group 2)</t>
  </si>
  <si>
    <t>Plant Interface Remaining Facilities _x000D_
(Group 2)</t>
  </si>
  <si>
    <t>a07Q200000BMMW6</t>
  </si>
  <si>
    <t>C18750</t>
  </si>
  <si>
    <t>Plant Interface Priority Facilities (Group 1)</t>
  </si>
  <si>
    <t>Plant Interface Priority Facilities _x000D_
(Group 1)</t>
  </si>
  <si>
    <t>a07Q200000BJVcM</t>
  </si>
  <si>
    <t>C18737</t>
  </si>
  <si>
    <t>Pro-Mon Priority Group 2</t>
  </si>
  <si>
    <t>Cyber - Protective Monitoring - Priority Group 2: Plants 3, 4 &amp; 5</t>
  </si>
  <si>
    <t>Calciners 3-5 blanks to tubes PO4510455900</t>
  </si>
  <si>
    <t>21/04/2023</t>
  </si>
  <si>
    <t>06/09/2027</t>
  </si>
  <si>
    <t>18/01/2023</t>
  </si>
  <si>
    <t>28/02/2026</t>
  </si>
  <si>
    <t>27/02/2029</t>
  </si>
  <si>
    <t>12/12/2022</t>
  </si>
  <si>
    <t>03/09/2027</t>
  </si>
  <si>
    <t>02/09/2029</t>
  </si>
  <si>
    <t>24/12/2024</t>
  </si>
  <si>
    <t>14/02/2024</t>
  </si>
  <si>
    <t>a07Q2000009eIzt</t>
  </si>
  <si>
    <t>C18021</t>
  </si>
  <si>
    <t>DNWPxxx - CEP decontamination module vent removal main works contract</t>
  </si>
  <si>
    <t>01/08/2027</t>
  </si>
  <si>
    <t>18/09/2026</t>
  </si>
  <si>
    <t>21/09/2023</t>
  </si>
  <si>
    <t>03/11/2024</t>
  </si>
  <si>
    <t>22/06/2025</t>
  </si>
  <si>
    <t>04/10/2023</t>
  </si>
  <si>
    <t>21/12/2023</t>
  </si>
  <si>
    <t>30/03/2026</t>
  </si>
  <si>
    <t>06/12/2023</t>
  </si>
  <si>
    <t>12/12/2023</t>
  </si>
  <si>
    <t>12/12/2024</t>
  </si>
  <si>
    <t>30/03/2027</t>
  </si>
  <si>
    <t>22/11/2023</t>
  </si>
  <si>
    <t>25/10/2025</t>
  </si>
  <si>
    <t>24/10/2027</t>
  </si>
  <si>
    <t>25/10/2023</t>
  </si>
  <si>
    <t>11/10/2023</t>
  </si>
  <si>
    <t>09/01/2024</t>
  </si>
  <si>
    <t>23/03/2023</t>
  </si>
  <si>
    <t>25/11/2022</t>
  </si>
  <si>
    <t>31/07/2029</t>
  </si>
  <si>
    <t>19/12/2024</t>
  </si>
  <si>
    <t>Crown Hosting II Data Centre (CHDC) Co-Lo Hosting Services</t>
  </si>
  <si>
    <t>25/07/2023</t>
  </si>
  <si>
    <t>RM6116: Network Services 3 (Lots 1a, 1c, 1d and 4e currently available)</t>
  </si>
  <si>
    <t>18/02/2032</t>
  </si>
  <si>
    <t>16/02/2027</t>
  </si>
  <si>
    <t>29/03/2027</t>
  </si>
  <si>
    <t>a07Q2000009yxd4</t>
  </si>
  <si>
    <t>C18145</t>
  </si>
  <si>
    <t>4G Service for OSCF</t>
  </si>
  <si>
    <t>full 4G coverage within operational areas of OSCF to support 65-100 concurrent users (WA03121)</t>
  </si>
  <si>
    <t>a07Q2000009Vo9C</t>
  </si>
  <si>
    <t>C17970</t>
  </si>
  <si>
    <t>OSCF Emergency Radio Connectivity</t>
  </si>
  <si>
    <t>Connectivity from site to satellite radio places</t>
  </si>
  <si>
    <t>31/05/2027</t>
  </si>
  <si>
    <t>Manufacture &amp; Supply of SRP Products</t>
  </si>
  <si>
    <t>23/12/2035</t>
  </si>
  <si>
    <t>07/07/2023</t>
  </si>
  <si>
    <t>a07Q20000097192</t>
  </si>
  <si>
    <t>C17899</t>
  </si>
  <si>
    <t>14/12/2027</t>
  </si>
  <si>
    <t>Network Vulnerability Management Tool - Phases 1-3</t>
  </si>
  <si>
    <t>WA03098 Network Vulnerability Management Tool - Phase 2.  Added to contract C16018</t>
  </si>
  <si>
    <t>30/09/2029</t>
  </si>
  <si>
    <t>30/09/2027</t>
  </si>
  <si>
    <t>29/09/2031</t>
  </si>
  <si>
    <t>a07Q200000B3ked</t>
  </si>
  <si>
    <t>RM6098: TePAS2 Technology Products and Associated Services 2 - no suppliers yet</t>
  </si>
  <si>
    <t>C18661</t>
  </si>
  <si>
    <t>Cisco Enterprise Licence Agreement</t>
  </si>
  <si>
    <t>Consolidation of all existing Cisco licencing into one subscription style agreement</t>
  </si>
  <si>
    <t>30/04/2027</t>
  </si>
  <si>
    <t>a07Q200000B3ZsK</t>
  </si>
  <si>
    <t>C18662</t>
  </si>
  <si>
    <t>CUBE Licences (ASC)</t>
  </si>
  <si>
    <t>Cisco Flex Subscription to provide CUBE licences to support ASC</t>
  </si>
  <si>
    <t>31/12/2025</t>
  </si>
  <si>
    <t>a07Q200000CITPd</t>
  </si>
  <si>
    <t>CDW: BAU Goods VAR #1 awarded under HTE 2019 ECEE; incl. Bonding</t>
  </si>
  <si>
    <t>C19153</t>
  </si>
  <si>
    <t>2024.03.25 - Weekly Goods order 1</t>
  </si>
  <si>
    <t>Procurement of IT BAU Goods for ISO Client (1247 items into Bonded stock)</t>
  </si>
  <si>
    <t>27.03.24 - Still awaiting PR. Alex Brennan and Debs Burns advised this is likely to be submitted week commencing 8th April, therefore award date pushed out from 05/04/2024 to 30/04/2024._x000D_
Lead - Patsy Davies</t>
  </si>
  <si>
    <t>a07Q200000CISIQ</t>
  </si>
  <si>
    <t>C19154</t>
  </si>
  <si>
    <t>2024.03.25 - Weekly Goods order 2</t>
  </si>
  <si>
    <t>Procurement of IT BAU Goods for ISO Client (Escalations)</t>
  </si>
  <si>
    <t>a07Q200000CI8zB</t>
  </si>
  <si>
    <t>C19155</t>
  </si>
  <si>
    <t>2024.03.25 - Weekly Goods order 3</t>
  </si>
  <si>
    <t>Procurement of IT BAU Goods for ISO Client (VC equipment)</t>
  </si>
  <si>
    <t>27.03.24 - Still awaiting PR.  Alex Brennan and Debs Burns advised this is likely to be submitted week commencing 8th April, therefore award date pushed out from 05/04/2024 to 30/04/2024._x000D_
Lead - Patsy Davies</t>
  </si>
  <si>
    <t>a07Q200000Bzxmo</t>
  </si>
  <si>
    <t>C19113</t>
  </si>
  <si>
    <t>75 x Desktops/Bill &amp; Hold Warehousing</t>
  </si>
  <si>
    <t>a07Q200000BzVcZ</t>
  </si>
  <si>
    <t>C19110</t>
  </si>
  <si>
    <t>65 Desktops, Surface Pro's &amp; Keyboards</t>
  </si>
  <si>
    <t>HTE Framework/CDW - All SPs and keyboards for immediate dispatch to PRB, 65 desktops for immediate dispatch to PRB with the rest (75 Desktops) called_x000D_
off by Alex Brennan as and when required under B&amp;H arrangements - see Cxxxxx</t>
  </si>
  <si>
    <t>a07Q200000CjuPC</t>
  </si>
  <si>
    <t>C19327</t>
  </si>
  <si>
    <t>2024.04.15- Weekly Goods order 1</t>
  </si>
  <si>
    <t>Procurement of IT BAU Goods for ISO Client</t>
  </si>
  <si>
    <t>27.03.24 - Still awaiting PR. Alex Brennan and Debs Burns advised this is likely to be submitted week commencing 8th April._x000D_
Lead - Patsy Davies</t>
  </si>
  <si>
    <t>Applications Software VAR #1 via HTE: BAU renewals</t>
  </si>
  <si>
    <t>30/04/2025</t>
  </si>
  <si>
    <t>ITSA Ref: SEL-291 &amp; XFID0191_x000D_
_x000D_
21/03/2024 - Awaiting approval of quotation which was sent to David Waugh.</t>
  </si>
  <si>
    <t>25/04/2025</t>
  </si>
  <si>
    <t>24/04/2026</t>
  </si>
  <si>
    <t>15/04/2025</t>
  </si>
  <si>
    <t>ITSA Ref: SEL-452 &amp; XFID0188_x000D_
_x000D_
21/03/2024 - Quote sent to Michael Garstang on 19/03/2024.  Awaiting confirmation from APM.</t>
  </si>
  <si>
    <t>12/04/2025</t>
  </si>
  <si>
    <t>ITSA Ref: SEL-386 &amp; XFID0185_x000D_
_x000D_
21/03/2024 - Awaiting quote confirmation from Jamie-Marie Fox (APM).  Renewal date changed from 13/04/2024 to 23/05/2024.</t>
  </si>
  <si>
    <t>23/04/2027</t>
  </si>
  <si>
    <t>ITSA Ref:  SEL-413 &amp; XFID0183_x000D_
_x000D_
21/03/2024 - This been aggregated into a wider Autodesk procurement under CDW, (see procurement record C12160 Symetri Autodesk).</t>
  </si>
  <si>
    <t>ITSA Ref: SEL-191 &amp; XFID0174_x000D_
_x000D_
27/03/24 - Boxxe confirmed this has now been procured, following approval from Beth Armstrong.  Await VAL Cert before closing procurement and creating the Contract Record_x000D_
_x000D_
21/03/2024 - Quote sent to Beth Armstrong on 11/0</t>
  </si>
  <si>
    <t>ITSA Ref: SEL-294 &amp; XFID0156_x000D_
_x000D_
21/03/2024 - No longer required by SL as confirmed by Lee Barwise.</t>
  </si>
  <si>
    <t>ITSA Ref: SEL-091 - XFID0155_x000D_
_x000D_
21/03/2024 - APM (Lee Barwise) is reviewing the quote, awaiting confirmation of whether we can place.</t>
  </si>
  <si>
    <t>ITSA Ref: SEL-065 &amp; XFID0159_x000D_
_x000D_
21/03/2024 - Procured by boxxe.  Awaiting March 2024 Val Cert to update Atamis record.</t>
  </si>
  <si>
    <t>18/03/2025</t>
  </si>
  <si>
    <t>ITSA Ref: SEL-088 &amp; XFID0150_x000D_
_x000D_
21/03/2024 - No longer required by SL.  Dave Waugh (APM) has confirmed this is no longer required.</t>
  </si>
  <si>
    <t>OPAS Genohsis licenses - Maintenance &amp; Support and eOPAS additional 6 licenses</t>
  </si>
  <si>
    <t>17/03/2025</t>
  </si>
  <si>
    <t>10/03/2025</t>
  </si>
  <si>
    <t>ITSA Ref: SEL-441 &amp; XFID0146_x000D_
_x000D_
21/03/2024 - Procured by boxxe.  Awaiting March 2024 Val Cert to update Atamis record.</t>
  </si>
  <si>
    <t>04/04/2025</t>
  </si>
  <si>
    <t>ITSA Ref: SEL-074 &amp; XFID0145_x000D_
_x000D_
21/03/2024 - Awaiting APM confirmation for quote.  Send to Beth Armstrong on 19/03/2024.  Ian Wilson to advise which APM can approve in her absence.</t>
  </si>
  <si>
    <t>22/02/2025</t>
  </si>
  <si>
    <t>ITSA Ref: SEL-375 &amp; XFID0141_x000D_
_x000D_
21/03/2024 - Renewal currently in  progress with boxxe. Lee  Barwise confirmed that quotation is acceptable.</t>
  </si>
  <si>
    <t>14/02/2025</t>
  </si>
  <si>
    <t>ITSA Ref: SEL-449 &amp; XFID0139_x000D_
_x000D_
21/03/2024 - Procured by boxxe.  Awaiting March 2024 Val Cert to update Atamis record.</t>
  </si>
  <si>
    <t>17/03/2024</t>
  </si>
  <si>
    <t>16/03/2025</t>
  </si>
  <si>
    <t>ITSA Ref: SEL-407 &amp; XFID0148_x000D_
_x000D_
21/03/2024 - Procured by boxxe.  Awaiting March 2024 Val Cert to update Atamis record.</t>
  </si>
  <si>
    <t>11/03/2025</t>
  </si>
  <si>
    <t>ITSA Ref:  SEL-285 &amp; XFID0232_x000D_
_x000D_
21/03/2024 - Procured by boxxe.  Awaiting March 2024 Val Cert to update Atamis record.</t>
  </si>
  <si>
    <t>29/03/2025</t>
  </si>
  <si>
    <t>ITSA Ref: SEL-219 &amp; XFID0166_x000D_
_x000D_
21/03/2024 - Awaiting APM (Micheal Garstang) of quote before placing.</t>
  </si>
  <si>
    <t>28/05/2025</t>
  </si>
  <si>
    <t>ITSA Ref: SEL-387 &amp; XFID0195_x000D_
_x000D_
21/03/2024 - Awaiting quote from boxxe.</t>
  </si>
  <si>
    <t>07/05/2025</t>
  </si>
  <si>
    <t>ITSA Ref:  SEL-424 &amp; XFID0236_x000D_
_x000D_
21/03/2024 - boxxe unable to obtain quotation.  Seeking to understand issue but looking for route to market in parallel.</t>
  </si>
  <si>
    <t>23/05/2025</t>
  </si>
  <si>
    <t>17/05/2024</t>
  </si>
  <si>
    <t>18/05/2025</t>
  </si>
  <si>
    <t>18/01/2024</t>
  </si>
  <si>
    <t>ITSA Ref: SEL-416 &amp; XFID0193_x000D_
_x000D_
21/03/2024 - boxxe unable to quote for this work.  Seeking to understand issues but looking for alternative RTM in paralell.</t>
  </si>
  <si>
    <t>12/04/2027</t>
  </si>
  <si>
    <t>ITSA Ref: SEL-205 &amp; XFID0187_x000D_
_x000D_
21/03/2024 - Procured by boxxe.  Awaiting March 2024 Val Cert to update Atamis record.</t>
  </si>
  <si>
    <t>08/04/2025</t>
  </si>
  <si>
    <t>ITSA Ref: SEL-450 &amp; XFID0184_x000D_
21/03/2024 - Rick Johnston (APM) to confirm he's ok with the quotation boxxe sent across on 20/03/2024.</t>
  </si>
  <si>
    <t>02/04/2024</t>
  </si>
  <si>
    <t>ITSA Ref: SEL-379 &amp; XFID0181_x000D_
_x000D_
21/03/2024 - £16,496.74 was the FY 23/24 renewal price. Awaiting quote from boxxe.</t>
  </si>
  <si>
    <t>17/02/2025</t>
  </si>
  <si>
    <t>21/03/2024 - Fortra reviewing. Lee Barwise to update Richard Longhawn as this product is apparently end of life for Sellafield so renewal may not be required.</t>
  </si>
  <si>
    <t>ITSA Ref: SEL-155 &amp; XFID0165_x000D_
_x000D_
21/03/2024 - Boxxe awaiting quote.</t>
  </si>
  <si>
    <t>17/05/2025</t>
  </si>
  <si>
    <t>17/08/2023</t>
  </si>
  <si>
    <t>22/03/2025</t>
  </si>
  <si>
    <t>XFID0298   SEL-473_x000D_
_x000D_
21/03/2024 - Procured by boxxe.  Awaiting March 2024 Val Cert to update Atamis record.</t>
  </si>
  <si>
    <t>29/06/2024</t>
  </si>
  <si>
    <t>28/06/2025</t>
  </si>
  <si>
    <t>26/06/2024</t>
  </si>
  <si>
    <t>25/06/2025</t>
  </si>
  <si>
    <t>14/09/2023</t>
  </si>
  <si>
    <t>Cisco Licences for  Inbound Malware Défense andANYL, &amp; SMA Reporting</t>
  </si>
  <si>
    <t>Cisco Licences for Inbound Malware Défense andANYL, &amp; SMA Reporting</t>
  </si>
  <si>
    <t>15,000 Cisco Secure Email Essential Inbound Malware Defense andANYL, 15,000 SMA Centralized Email Management Reporting License. 36 month cover from 18/12/2023 to 17/12/2026.</t>
  </si>
  <si>
    <t>16/12/2029</t>
  </si>
  <si>
    <t>01/12/2026</t>
  </si>
  <si>
    <t>30/11/2029</t>
  </si>
  <si>
    <t>22/08/2023</t>
  </si>
  <si>
    <t>09/08/2029</t>
  </si>
  <si>
    <t>11/01/2024</t>
  </si>
  <si>
    <t>22/10/2029</t>
  </si>
  <si>
    <t>25/07/2028</t>
  </si>
  <si>
    <t>Rungway</t>
  </si>
  <si>
    <t>18/04/2023</t>
  </si>
  <si>
    <t>ITSA Ref: SEL-003 &amp; XFID0157_x000D_
_x000D_
28/03/2024 - PO issued to supplier - can be closed down and new contract and pre plan set up.</t>
  </si>
  <si>
    <t>27/02/2025</t>
  </si>
  <si>
    <t>30/01/2027</t>
  </si>
  <si>
    <t>28/11/2024</t>
  </si>
  <si>
    <t>ITSA Ref: XFID0044_x000D_
28/03/2024: AL - Tied to ASC exit - part of ITSA - NO RISK</t>
  </si>
  <si>
    <t>12/11/2024</t>
  </si>
  <si>
    <t>29/09/2024</t>
  </si>
  <si>
    <t>17/10/2028</t>
  </si>
  <si>
    <t>09/10/2026</t>
  </si>
  <si>
    <t>29/09/2025</t>
  </si>
  <si>
    <t>29/09/2026</t>
  </si>
  <si>
    <t>12/09/2025</t>
  </si>
  <si>
    <t>26/12/2024</t>
  </si>
  <si>
    <t>30/01/2025</t>
  </si>
  <si>
    <t>ITSA Ref: SEL-394 &amp; XFID0230_x000D_
_x000D_
28/03/2024 AL - Discussed with ATOS - part of ASC - CAN BE REMOVED</t>
  </si>
  <si>
    <t>22/09/2025</t>
  </si>
  <si>
    <t>21/07/2025</t>
  </si>
  <si>
    <t>26/02/2025</t>
  </si>
  <si>
    <t>25/03/2025</t>
  </si>
  <si>
    <t>27/03/2027</t>
  </si>
  <si>
    <t>ITSA Ref: SEL-335 &amp; XFID0154_x000D_
This relates to the replacement of the current 1-year Mass licence and support agreement_x000D_
28/03/24: IB - 2nd part with Monique_x000D_
28/03/24: KC - PO raised and issued, system to be fully updated when JM returns from holiday.</t>
  </si>
  <si>
    <t>07/01/2029</t>
  </si>
  <si>
    <t>13/07/2024</t>
  </si>
  <si>
    <t>12/07/2025</t>
  </si>
  <si>
    <t>19/12/2029</t>
  </si>
  <si>
    <t>28/03/2024 KR -Awaiting business needs update - Not likely to be a procurement</t>
  </si>
  <si>
    <t>03/07/2023</t>
  </si>
  <si>
    <t>29/07/2025</t>
  </si>
  <si>
    <t>21/03/2023</t>
  </si>
  <si>
    <t>30/08/2025</t>
  </si>
  <si>
    <t>08/08/2025</t>
  </si>
  <si>
    <t>03/08/2025</t>
  </si>
  <si>
    <t>15/07/2025</t>
  </si>
  <si>
    <t>12/09/2023</t>
  </si>
  <si>
    <t>29/10/2028</t>
  </si>
  <si>
    <t>01/10/2022</t>
  </si>
  <si>
    <t>30/03/2028</t>
  </si>
  <si>
    <t>20/08/2026</t>
  </si>
  <si>
    <t>02/06/2026</t>
  </si>
  <si>
    <t>25/05/2025</t>
  </si>
  <si>
    <t>24/03/2025</t>
  </si>
  <si>
    <t>Quantum Scaler i3 Annual Support Renewal (S&amp;R-008) - MSCF</t>
  </si>
  <si>
    <t>Annual Support contract for Quantum Scaler i3 mid-range tape library system (S&amp;R-008) - part of MSCF Video Wall system</t>
  </si>
  <si>
    <t>25/03/2026</t>
  </si>
  <si>
    <t>06/10/2025</t>
  </si>
  <si>
    <t>Plant Interface &amp; Obsolescence - SIEM - BOM</t>
  </si>
  <si>
    <t>Plant Interface &amp; Obsolescence - Plant Security Information &amp; Event Management System - Phase 2 BOM</t>
  </si>
  <si>
    <t>07/04/2025</t>
  </si>
  <si>
    <t>11/02/2025</t>
  </si>
  <si>
    <t>WA02948 Managing Losses System - TCP Pro S/W and integration activities</t>
  </si>
  <si>
    <t>Managing Losses System - TCP Pro S/W and integration activities</t>
  </si>
  <si>
    <t>01/05/2025</t>
  </si>
  <si>
    <t>Conker Mobile Devices - Hex J5 Specialist Devices</t>
  </si>
  <si>
    <t>23/07/2025</t>
  </si>
  <si>
    <t>Tactical Software &amp; Hardware Support &amp; Maintenance VAR for OTG</t>
  </si>
  <si>
    <t>30/07/2025</t>
  </si>
  <si>
    <t>28/03/24 KR- SL solution now being considered - supplier demo 8th April</t>
  </si>
  <si>
    <t>Procurement of 400 RSA tokens for licensing . Which will be used with the 2FA Solution to support the ASC Exit migration for this application.</t>
  </si>
  <si>
    <t>a07Q200000AJAxh</t>
  </si>
  <si>
    <t>C18219</t>
  </si>
  <si>
    <t>KVM switches for C10 re-pivot BOM (WA03139) - OoB solution</t>
  </si>
  <si>
    <t>a07Q200000A5IfI</t>
  </si>
  <si>
    <t>C18178</t>
  </si>
  <si>
    <t>HPE Server OoB BOM</t>
  </si>
  <si>
    <t>28/02/2025</t>
  </si>
  <si>
    <t>a07Q200000A2ekN</t>
  </si>
  <si>
    <t>C18161</t>
  </si>
  <si>
    <t>2 x Samsung Screens for Video Conferencing</t>
  </si>
  <si>
    <t>2 x Samsung Screens for Video Conferencing - 75 " &amp; 82"</t>
  </si>
  <si>
    <t>a07Q200000A2R8j</t>
  </si>
  <si>
    <t>C18159</t>
  </si>
  <si>
    <t>Digital Signage Solution</t>
  </si>
  <si>
    <t>WA02850 Digital Signage Solution</t>
  </si>
  <si>
    <t>TePAS_x000D_
28/03/24 KR - Move out end of July for study report</t>
  </si>
  <si>
    <t>a07Q2000009yNco</t>
  </si>
  <si>
    <t>C18135</t>
  </si>
  <si>
    <t>a07Q2000009sCnI</t>
  </si>
  <si>
    <t>C18085</t>
  </si>
  <si>
    <t>Cisco N/W BOM to host Veritas back-up &amp; OoB for C10 re-pivot (WA03139)</t>
  </si>
  <si>
    <t>26/04/2024</t>
  </si>
  <si>
    <t>a07Q2000009HoXP</t>
  </si>
  <si>
    <t>C17932</t>
  </si>
  <si>
    <t>Mathworks Matlab full software commercial (standard) license. Required for 1 us</t>
  </si>
  <si>
    <t>01/02/2025</t>
  </si>
  <si>
    <t>28/03/2024: AL Awaiting 2nd part of PR  (Monique)_x000D_
28/03/2024 - PO issued to supplier - can be closed down and new contract and pre plan set up.</t>
  </si>
  <si>
    <t>a07Q20000096j3U</t>
  </si>
  <si>
    <t>C17898</t>
  </si>
  <si>
    <t>WA03179 Surface Hubs for Albion and Hinton House.</t>
  </si>
  <si>
    <t>Surface Hubs for Albion and Hinton House.</t>
  </si>
  <si>
    <t>a07Q200000BVX1N</t>
  </si>
  <si>
    <t>C18861</t>
  </si>
  <si>
    <t>Cisco FirePower Management System (FMC) v300 Licences for C10 re-pivot (WA03139)</t>
  </si>
  <si>
    <t>Cisco FirePower Management System (FMC) v300 Platform Licences for C10 re-pivot (WA03139)</t>
  </si>
  <si>
    <t>a07Q200000BSnRe</t>
  </si>
  <si>
    <t>C18844</t>
  </si>
  <si>
    <t>Renewal of the application CivilFEM</t>
  </si>
  <si>
    <t>There is a requirement for the renewal of the application CivilFEM.</t>
  </si>
  <si>
    <t>Wilde Analysis</t>
  </si>
  <si>
    <t>a07Q200000BMMoC</t>
  </si>
  <si>
    <t>C18754</t>
  </si>
  <si>
    <t>SEE/SCR (BoM)</t>
  </si>
  <si>
    <t>Cyber - SEE/SCR - Bill of Materials</t>
  </si>
  <si>
    <t>a07Q200000BJZvq</t>
  </si>
  <si>
    <t>C18739</t>
  </si>
  <si>
    <t>Plant Interface - Production (BoM)</t>
  </si>
  <si>
    <t>Cyber - Plant Interface - Production - Bill of Materials</t>
  </si>
  <si>
    <t>a07Q200000BJSrI</t>
  </si>
  <si>
    <t>C18734</t>
  </si>
  <si>
    <t>Surface Hubs for B582 &amp; B111</t>
  </si>
  <si>
    <t>a07Q200000BFEHv</t>
  </si>
  <si>
    <t>C18694</t>
  </si>
  <si>
    <t>Additional licence of ISYCAD for Revit</t>
  </si>
  <si>
    <t>Extra licences required for ISY CAD for Revit</t>
  </si>
  <si>
    <t>10/10/2024</t>
  </si>
  <si>
    <t>Norconsult.   SEL-352  to renew with C17818 in Oct 24</t>
  </si>
  <si>
    <t>a07Q200000B4pT1</t>
  </si>
  <si>
    <t>C18680</t>
  </si>
  <si>
    <t>WA02642 GRC Tools Project</t>
  </si>
  <si>
    <t>WA02642 GRC Tools Project  - AD module and all maintenance and support</t>
  </si>
  <si>
    <t>Lots of addition information saved in the documents</t>
  </si>
  <si>
    <t>a07Q200000AzwB4</t>
  </si>
  <si>
    <t>C18641</t>
  </si>
  <si>
    <t>Flexera Support and Maintenance (Year 2 &amp; 3)</t>
  </si>
  <si>
    <t>18/04/2024</t>
  </si>
  <si>
    <t>a07Q200000AzpUT</t>
  </si>
  <si>
    <t>C18630</t>
  </si>
  <si>
    <t>Flexera Licences (Year 2 &amp; 3)</t>
  </si>
  <si>
    <t>a07Q200000AzpLP</t>
  </si>
  <si>
    <t>C18639</t>
  </si>
  <si>
    <t>19/02/2025</t>
  </si>
  <si>
    <t>18/02/2026</t>
  </si>
  <si>
    <t>a07Q200000AzmAU</t>
  </si>
  <si>
    <t>C18638</t>
  </si>
  <si>
    <t>Flexera Support and Maintenance (Year 1)</t>
  </si>
  <si>
    <t>a07Q200000Aw6ah</t>
  </si>
  <si>
    <t>C18598</t>
  </si>
  <si>
    <t>a07Q200000AvNj9</t>
  </si>
  <si>
    <t>C18593</t>
  </si>
  <si>
    <t>Flexera Licences (Year 1)</t>
  </si>
  <si>
    <t>a07Q200000AckVQ</t>
  </si>
  <si>
    <t>C18407</t>
  </si>
  <si>
    <t>WA03023 FEPipe (inc NozzlePro &amp; FEATools)</t>
  </si>
  <si>
    <t>WA03023 FEPipe (inc NozzlePro &amp; FEATools).  Upgraded from Nozzle Pro to FePipe…but FePipe includes the Nozzle Pro product, 1 licence for upto 5 users</t>
  </si>
  <si>
    <t>05/08/2024</t>
  </si>
  <si>
    <t>Finglow</t>
  </si>
  <si>
    <t>a07Q200000CIJlP</t>
  </si>
  <si>
    <t>C19152</t>
  </si>
  <si>
    <t>Tactical Goods VAR</t>
  </si>
  <si>
    <t>Procurement of IT Goods for ISO Client</t>
  </si>
  <si>
    <t>a07Q200000BzcO8</t>
  </si>
  <si>
    <t>C19111</t>
  </si>
  <si>
    <t>a07Q200000Bzavm</t>
  </si>
  <si>
    <t>C19112</t>
  </si>
  <si>
    <t>Laptop Components to Support SI Drive Phase 2</t>
  </si>
  <si>
    <t>HTE Framework/CDW</t>
  </si>
  <si>
    <t>a07Q200000Bxssj</t>
  </si>
  <si>
    <t>C19069</t>
  </si>
  <si>
    <t>a07Q200000Bv8Vf</t>
  </si>
  <si>
    <t>C19062</t>
  </si>
  <si>
    <t>Digital Guardian - S/W Maintenance &amp; Support - various licences. Refer Full description field for precise details of licences types and volumes</t>
  </si>
  <si>
    <t>27/02/2026</t>
  </si>
  <si>
    <t>a07Q200000BqJBA</t>
  </si>
  <si>
    <t>C19014</t>
  </si>
  <si>
    <t>Urgent Cisco BOM for Crown Hosting</t>
  </si>
  <si>
    <t>Ross Laws</t>
  </si>
  <si>
    <t>ross.laws@sellafieldsites.com</t>
  </si>
  <si>
    <t>a07Q200000BpeCQ</t>
  </si>
  <si>
    <t>C19008</t>
  </si>
  <si>
    <t>Top up order for 700 standard laptops</t>
  </si>
  <si>
    <t>Top up order for standard laptop to fulfil pending and near term catalogue requests</t>
  </si>
  <si>
    <t>a07Q200000CeMde</t>
  </si>
  <si>
    <t>C19253</t>
  </si>
  <si>
    <t>18/04/2028</t>
  </si>
  <si>
    <t>a07Q200000CaCCT</t>
  </si>
  <si>
    <t>C19229</t>
  </si>
  <si>
    <t>Veritas Infoscale LNX Storage/Enterprise - Vault Email - On-Premise Standard Per</t>
  </si>
  <si>
    <t>Veritas Infoscale LNX Storage/Enterprise - Vault Email - On-Premise Standard Perpetual Licences</t>
  </si>
  <si>
    <t>27/03/2026</t>
  </si>
  <si>
    <t>VMware ELA - re-procurement of 2022 2-Year ELA scope</t>
  </si>
  <si>
    <t>31/07/2028</t>
  </si>
  <si>
    <t>Below List is full-scope of 2-year ELA and NOT ALL needs re-procuring:_x000D_
Required ongoing resource VMware Multi-Cloud TAM - 1 day per week for the duration of the ELA - ONR/SC Cleared - 1 off_x000D_
Private Cloud Upgrade: VMware vRealize Network Insight 6 Advanc</t>
  </si>
  <si>
    <t>VMWare S/W Maint &amp; Support - CANCELLED - DUPLICATE of C8407</t>
  </si>
  <si>
    <t>Duplicate of C8407:  VMWare S/W Maintenance &amp; Support: vSphere 6, vCenter Server 6 &amp; vRealize Suite – various licences and licence #’s – refer Full Description field for precise details_x000D_
_x000D_
Created in Error as part of a Mass Create based on Atos data entry</t>
  </si>
  <si>
    <t>26/04/2025</t>
  </si>
  <si>
    <t>ITSA Ref: SEL-360 &amp; XFID0235_x000D_
Maintenance &amp; Support (SEL-360):_x000D_
VMware vSphere 6 Enterprise Plus for 1 processor 040AN-2YJ06-5898W-0V3RM-3DQJJ VS6-EPL-P-SSS-C - 6_x000D_
VMware vSphere 6 Enterprise Plus for 1 processor 1M69M-4YJ84-18384-003H0-A9H1H VS6-EPL-G-SS</t>
  </si>
  <si>
    <t>VMware vRealize Operations 8 Enterprise (25 OSI Pack) Pro (S&amp;R-102-060)</t>
  </si>
  <si>
    <t>VMware vRealize Operations 8 Enterprise (25 OSI Pack) - S&amp;R 102-060._x000D_
Production Support for VMware vRealize Operations 8 Enterprise (25 OSI Pack) for MSCF Security Management system (SMS).  New contract to be coterminous with C15331 5-Year ELA</t>
  </si>
  <si>
    <t>S&amp;R-102 - 060_VMware</t>
  </si>
  <si>
    <t>VMWare Cloud Foundation (VCF) - Professional Services &amp; Credits</t>
  </si>
  <si>
    <t xml:space="preserve">In order to support the ASC exit Programme Sellafield are implementing a new Hyper Converged Infrastructure (HCI) running VMWare Cloud Foundation (VCF).  As part of the VCF implementation Sellafield need to utilise VMWare Professional Services and need a </t>
  </si>
  <si>
    <t>a07Q2000009b1Be</t>
  </si>
  <si>
    <t>C18003</t>
  </si>
  <si>
    <t>VMware : additional Licensing for AI Labs, OTG, MSCF and Business</t>
  </si>
  <si>
    <t>VMware : various additional Licensing including for AI Labs (RAICO), OTG, MSCF and Business - licences assumed to be coterminous with extant 5-year VMWare ELA (C15331)</t>
  </si>
  <si>
    <t>Various additional VMWare licensing to cover AI Labs, OTG and MSCF as follows:_x000D_
1 - RAICO licensing for the AI Labs to replace the Free Trial Licences;_x000D_
2 - Interim licence credits from the business such as known demand from MSCF (Stuart Bass) - circa £50</t>
  </si>
  <si>
    <t>a07Q200000934uq</t>
  </si>
  <si>
    <t>C17880</t>
  </si>
  <si>
    <t>Dell Desktop PCs x 50 for user testing against SL Gold Builds</t>
  </si>
  <si>
    <t>30/01/2024</t>
  </si>
  <si>
    <t>a07Q200000BNLyb</t>
  </si>
  <si>
    <t>C18763</t>
  </si>
  <si>
    <t>Dell VXRail upgrades for SL on-prem and CoLo DCs</t>
  </si>
  <si>
    <t>Dell VXRail upgrades for Sellafield On-Premise and Co-Lo data centre facilities</t>
  </si>
  <si>
    <t>RM6261: Mobile Voice and Data Services (Lot 1 available)</t>
  </si>
  <si>
    <t>18/09/2025</t>
  </si>
  <si>
    <t>19/09/2027</t>
  </si>
  <si>
    <t>a07Q2000009DPeH</t>
  </si>
  <si>
    <t>Contract #6 Paging &amp; Alerting</t>
  </si>
  <si>
    <t>C17919</t>
  </si>
  <si>
    <t>Contract #6 Paging &amp; Alerting - Re Procurement</t>
  </si>
  <si>
    <t>Provision of airtime and service charges for paging and alterting</t>
  </si>
  <si>
    <t>16/02/2030</t>
  </si>
  <si>
    <t>BlackBerry Spark UEM Suite &amp; BBMe Secure Messaging</t>
  </si>
  <si>
    <t>BlackBerry Spark UEM Suite Device License - Premium &amp; Spark Support plus Hub+ for Business support and maintenance agreement – Refer Full Description field for precise licence types and volumes (new contract C17956)</t>
  </si>
  <si>
    <t>a07Q2000009SFVK</t>
  </si>
  <si>
    <t>C17957</t>
  </si>
  <si>
    <t>BlackBerry Spark UEM Suite &amp; BBMe Secure Messaging - Re procurement</t>
  </si>
  <si>
    <t>Re-procurement of Blackberry licences.  End date May 2025.  Possibility of 3 year contract to enhance pricing terms</t>
  </si>
  <si>
    <t>25/05/2027</t>
  </si>
  <si>
    <t>a07Q200000BfyU9</t>
  </si>
  <si>
    <t>OTG Software and Hardware Maintenance and Support VAR via HTE: BAU renewals</t>
  </si>
  <si>
    <t>C18911</t>
  </si>
  <si>
    <t>OTG-SEE - VMWare VSphere/VCenter</t>
  </si>
  <si>
    <t>Account No.  918535593, Service Agreement: 108518186180._x000D_
22-March - submitted to Change Board for April to move into FY24/25</t>
  </si>
  <si>
    <t>a07Q200000Bfxmp</t>
  </si>
  <si>
    <t>C18920</t>
  </si>
  <si>
    <t>OTG-SEE - LogRhythm LR-XM6411 (Production)</t>
  </si>
  <si>
    <t>PO 4510452675 - Upgraded service to Enhanced</t>
  </si>
  <si>
    <t>a07Q200000BfxkO</t>
  </si>
  <si>
    <t>C18903</t>
  </si>
  <si>
    <t>S&amp;R-PIN - McAffee Endpoint Support x8</t>
  </si>
  <si>
    <t>04/02/2025</t>
  </si>
  <si>
    <t>2024.03.27 – Boxxe confirmed order placed and submitted Val Cert.  Chris Smith provided SEN 1001851231._x000D_
2024.03.25 - Chris Smith emailed Richard Longhawn to confirm "I have reviewed the Quotes and happy for you to progress"._x000D_
2024.03.22 - QU0034901 recei</t>
  </si>
  <si>
    <t>a07Q200000Bfw8h</t>
  </si>
  <si>
    <t>C18906</t>
  </si>
  <si>
    <t>S&amp;R-PIN - Palo Alto Support</t>
  </si>
  <si>
    <t>Serial numbers: 001801051631, 001801035998, 009401028023</t>
  </si>
  <si>
    <t>a07Q200000BfrkG</t>
  </si>
  <si>
    <t>C18900</t>
  </si>
  <si>
    <t>S&amp;R-PIN - Broadcom Bluecoat ESS Support - End Customer Support, Level 1-&gt;3 Softw</t>
  </si>
  <si>
    <t>S&amp;R-PIN - Broadcom Bluecoat ESS Support - End Customer Support, Level 1-&gt;3 Software Support &amp; Return to Factory Hardware Support</t>
  </si>
  <si>
    <t>04/11/2024</t>
  </si>
  <si>
    <t>2024.03.27 – Boxxe confirmed order placed and submitted Val Cert.  Chris Smith provided SEN 1001851231._x000D_
2024.03.25 - Chris Smith emailed Richard Longhawn to confirm "I have reviewed the Quotes and happy for you to progress"._x000D_
2024.03.22 - QU0034897 recei</t>
  </si>
  <si>
    <t>a07Q200000BfnUk</t>
  </si>
  <si>
    <t>C18896</t>
  </si>
  <si>
    <t>S&amp;R-PIN - LogRhythm Support - Enhanced LR-XM6410</t>
  </si>
  <si>
    <t>Previous PO 4510452675</t>
  </si>
  <si>
    <t>a07Q200000Bfjtl</t>
  </si>
  <si>
    <t>C18905</t>
  </si>
  <si>
    <t>S&amp;R-PIN - Cisco Support - Extension to Contract No. 204913637</t>
  </si>
  <si>
    <t>16/01/2025</t>
  </si>
  <si>
    <t>2024.03.27 – Boxxe confirmed order placed and submitted Val Cert.  Chris Smith provided SEN 1001851231._x000D_
2024.03.25 - Chris Smith emailed Richard Longhawn to confirm "I have reviewed the Quotes and happy for you to progress"._x000D_
2024.03.22 - QU0034910 recei</t>
  </si>
  <si>
    <t>a07Q200000Bfjhq</t>
  </si>
  <si>
    <t>C18913</t>
  </si>
  <si>
    <t>OTG-SEE - MDT Autosave 3 Years Extended (Production System)</t>
  </si>
  <si>
    <t>28/06/2027</t>
  </si>
  <si>
    <t>Production System, Site ID: A-9136D-4563</t>
  </si>
  <si>
    <t>a07Q200000BfdCj</t>
  </si>
  <si>
    <t>C18909</t>
  </si>
  <si>
    <t>OTG-SEE - Waterfowl/OWL Diode x2</t>
  </si>
  <si>
    <t>Sellafied-Sys-367, hardware Serial Number WFSC1000367_x000D_
LICENCE KEY(S) : J5CCH-95C4D-PJD3Q-045F, S/N : WFSC1000367</t>
  </si>
  <si>
    <t>a07Q200000BfciQ</t>
  </si>
  <si>
    <t>C18902</t>
  </si>
  <si>
    <t>S&amp;R-PIN - VEEAM Backup Standard - Basic Support</t>
  </si>
  <si>
    <t>17/01/2025</t>
  </si>
  <si>
    <t>2024.03.27 – Boxxe confirmed order placed and submitted Val Cert.  Chris Smith provided SEN 1001851231._x000D_
2024.03.25 - Chris Smith emailed Richard Longhawn to confirm "I have reviewed the Quotes and happy for you to progress"._x000D_
2024.03.22 - QU0034900 recei</t>
  </si>
  <si>
    <t>a07Q200000BfYP0</t>
  </si>
  <si>
    <t>C18894</t>
  </si>
  <si>
    <t>S&amp;R-PIN - Nessus Tenable support for VAT</t>
  </si>
  <si>
    <t>13/03/2028</t>
  </si>
  <si>
    <t>CID No. 41406. Tenable order No. 71233533</t>
  </si>
  <si>
    <t>a07Q200000BhtpT</t>
  </si>
  <si>
    <t>C18949</t>
  </si>
  <si>
    <t>OTG-CFS - 5 x McAfee CEBCDE-AA-AA MCAFEE INTEL SECURITY COMPLETE ENDPOINT PROTEC</t>
  </si>
  <si>
    <t>OTG-CFS - 5 x McAfee CEBCDE-AA-AA MCAFEE INTEL SECURITY COMPLETE ENDPOINT PROTECTION</t>
  </si>
  <si>
    <t>05/12/2024</t>
  </si>
  <si>
    <t>2024.03.27 – Boxxe confirmed order placed and submitted Val Cert.  Chris Smith provided SEN 1001851231._x000D_
2024.03.25 - Chris Smith emailed Richard Longhawn to advise "still waiting for a decision from the System Manager"_x000D_
2024.03.22 - QU0034924 received fr</t>
  </si>
  <si>
    <t>a07Q200000BhtRS</t>
  </si>
  <si>
    <t>C18950</t>
  </si>
  <si>
    <t>OTG-MIS - VMWare Vsphere 8 (3 Hosts, 2 CPU's per host)</t>
  </si>
  <si>
    <t>22/05/2025</t>
  </si>
  <si>
    <t>Contract 4160555687, A/C No. 311883966_x000D_
22-March - this is affected by the VMWare VCF impasse which is not expected to be resolved before end May'24 and cannot be procured until a new deal agreed.  SL will not be out of support but new procurements cannot</t>
  </si>
  <si>
    <t>a07Q200000Bht1T</t>
  </si>
  <si>
    <t>C18951</t>
  </si>
  <si>
    <t>OTG-CFS - VMWare Workstation Pro x 10</t>
  </si>
  <si>
    <t>03/10/2025</t>
  </si>
  <si>
    <t>Likely raised in error and covered by C18947 - awaiting OTG confirmation_x000D_
_x000D_
Contract No. 4167129915, A/C No. 767956964</t>
  </si>
  <si>
    <t>a07Q200000Bhryt</t>
  </si>
  <si>
    <t>C18946</t>
  </si>
  <si>
    <t>OTG-MIS - Palo Alto PAN-SOFTWARE-NGFW-LAB</t>
  </si>
  <si>
    <t>21/02/2025</t>
  </si>
  <si>
    <t>2024.03.27 – Boxxe confirmed order placed and submitted Val Cert.  Chris Smith provided SEN 1001851231._x000D_
2024.03.25 - Chris Smith emailed Richard Longhawn to confirm "I have reviewed the Quotes and happy for you to progress"._x000D_
2024.03.22 - QU0034919 recei</t>
  </si>
  <si>
    <t>a07Q200000BhpkK</t>
  </si>
  <si>
    <t>C18945</t>
  </si>
  <si>
    <t>OTG-MIS - VMware Workstation 17 Pro for Linux and Windows x 10</t>
  </si>
  <si>
    <t>13/02/2025</t>
  </si>
  <si>
    <t>2024.03.27 – Boxxe confirmed order placed and submitted Val Cert.  Chris Smith provided SEN 1001851231._x000D_
2024.03.25 - Discussed with Andy that OTG should place for this, due to the value._x000D_
Likely raised in error and covered by C18947 - awaiting OTG confir</t>
  </si>
  <si>
    <t>a07Q200000BhpU1</t>
  </si>
  <si>
    <t>C18938</t>
  </si>
  <si>
    <t>OTG-CFS - McAfee Complete Endpoint protection Business</t>
  </si>
  <si>
    <t>08/05/2025</t>
  </si>
  <si>
    <t>a07Q200000Bhoo8</t>
  </si>
  <si>
    <t>C18948</t>
  </si>
  <si>
    <t>OTG-HLWP - VMWare Workstation Pro</t>
  </si>
  <si>
    <t>23/06/2025</t>
  </si>
  <si>
    <t>Likely raised in error and covered by C18947 - awaiting OTG confirmation_x000D_
_x000D_
Previous CONTRACT 4143955316</t>
  </si>
  <si>
    <t>a07Q200000Bhn2t</t>
  </si>
  <si>
    <t>C18947</t>
  </si>
  <si>
    <t>VMWare Workstation 17 Pro Linus &amp; windows - 50 off perpetual licences (OTG)</t>
  </si>
  <si>
    <t>29-Mar - description completely amended per discussion with VMWare and OTG to merge C18945, C18947, C18948 &amp; C18951 into a single procurement to buy a pool of 50 licences that can be used to cover all of these individual renewals 'mass-created' for very l</t>
  </si>
  <si>
    <t>a07Q200000BhmNy</t>
  </si>
  <si>
    <t>C18944</t>
  </si>
  <si>
    <t>OTG-RSG - 5 x McAfee CEBYFM-AA-AA INTEL SECURITY MCAFEE GOLD BUSINESS SUPPORT</t>
  </si>
  <si>
    <t>2024.03.22 - Query raised by boxxe "Grant 17016962-NAI was purchased 17/03/2022 and expired 16/03/2023. A reinstatement of the Support for these 5 x licenses woud include backdated fees. Are you wishing to renew the Support for these licenses held under G</t>
  </si>
  <si>
    <t>a07Q200000BhmEd</t>
  </si>
  <si>
    <t>C18936</t>
  </si>
  <si>
    <t>OTG-BEPPS/DIF - MUPR0600MRWSKFE12C Arcserve UDP</t>
  </si>
  <si>
    <t>OTG-BEPPS/DIF - MUPR0600MRWSKFE12C Arcserve UDP Premium Edition - Socket - One Year Enterprise Maintenance - Renewal x5</t>
  </si>
  <si>
    <t>23/04/2025</t>
  </si>
  <si>
    <t>Arcserve Contract No. 604628</t>
  </si>
  <si>
    <t>a07Q200000BhkDE</t>
  </si>
  <si>
    <t>C18943</t>
  </si>
  <si>
    <t>OTG-HLWP NW Hard - McAfee Cloud Server Security Workload (CWSA)</t>
  </si>
  <si>
    <t>OTG-HLWP NW Hard - McAfee Cloud Server Security Workload (CWSA) for Servers x2</t>
  </si>
  <si>
    <t>15/12/2024</t>
  </si>
  <si>
    <t>2024.03.27 – Boxxe confirmed order placed and submitted Val Cert.  Chris Smith provided SEN 1001851231._x000D_
2024.03.25 - Chris Smith emailed Richard Longhawn to confirm "I have reviewed the Quotes and happy for you to progress"._x000D_
2024.03.22 - QU0034923 recei</t>
  </si>
  <si>
    <t>a07Q200000Bhhtn</t>
  </si>
  <si>
    <t>C18942</t>
  </si>
  <si>
    <t>OTG-HLWP NW Hard - Mcafee CEP Protection x 6</t>
  </si>
  <si>
    <t>2024.03.27 – Boxxe confirmed order placed and submitted Val Cert.  Chris Smith provided SEN 1001851231._x000D_
2024.03.25 - Chris Smith emailed Richard Longhawn to confirm "I have reviewed the Quotes and happy for you to progress"._x000D_
2024.03.22 - QU0034922 recei</t>
  </si>
  <si>
    <t>a07Q200000Bhh5c</t>
  </si>
  <si>
    <t>C18941</t>
  </si>
  <si>
    <t>OTG-HLWP NW Hard - Cisco C9300L-DNA-A-24-3Y, C9300L Cisco DNA Advantage, 24-port</t>
  </si>
  <si>
    <t>OTG-HLWP NW Hard - Cisco C9300L-DNA-A-24-3Y, C9300L Cisco DNA Advantage, 24-port, 3 Year Term License Service duration in months: 36  (x3 Devices)</t>
  </si>
  <si>
    <t>01/06/2028</t>
  </si>
  <si>
    <t>a07Q200000Bhddc</t>
  </si>
  <si>
    <t>C18937</t>
  </si>
  <si>
    <t>OTG-LAEMG - CHARON-VAX Support for (Serial No. 1004903 &amp; 1006335)</t>
  </si>
  <si>
    <t>2024.03.27 – Boxxe confirmed order placed and submitted Val Cert.  Chris Smith provided SEN 1001851231._x000D_
2024.03.25 - Chris Smith emailed Richard Longhawn to confirm "I have reviewed the Quotes and happy for you to progress"._x000D_
2024.03.22 - QU0037724 recei</t>
  </si>
  <si>
    <t>a07Q200000Bhd21</t>
  </si>
  <si>
    <t>C18935</t>
  </si>
  <si>
    <t>OTG-CFS - Acronis Cyber Backup Advanced Workstation Subscription</t>
  </si>
  <si>
    <t>OTG-CFS - Acronis Cyber Backup Advanced Workstation Subscription License x 5 (2019 Bulk Buy)</t>
  </si>
  <si>
    <t>07/05/2028</t>
  </si>
  <si>
    <t>Licence AAN 02493362, Invoice No. INVCH687090, Date of issue 09/05/22</t>
  </si>
  <si>
    <t>a07Q200000BhZLg</t>
  </si>
  <si>
    <t>C18940</t>
  </si>
  <si>
    <t>OTG-HLWP NW Hard - Cisco C9200L-DNA-A-24-3Y, C9200L Cisco DNA Advantage, 24-port</t>
  </si>
  <si>
    <t>OTG-HLWP NW Hard - Cisco C9200L-DNA-A-24-3Y, C9200L Cisco DNA Advantage, 24-port, 3 Year Term License</t>
  </si>
  <si>
    <t>01/09/2028</t>
  </si>
  <si>
    <t>a07Q200000BhTrI</t>
  </si>
  <si>
    <t>C18934</t>
  </si>
  <si>
    <t>OTG-PROJECTS - McAfee MVISION PROTECT STANDARD+Application Control (x15 of each)</t>
  </si>
  <si>
    <t>11/12/2023</t>
  </si>
  <si>
    <t>11/12/2024</t>
  </si>
  <si>
    <t>2024.03.27 – Boxxe confirmed order placed and submitted Val Cert.  Chris Smith provided SEN 1001851231._x000D_
2024.03.25 - Chris Smith emailed Richard Longhawn to confirm "I have reviewed the Quotes and happy for you to progress"._x000D_
2024.03.22 - QU0034921 recei</t>
  </si>
  <si>
    <t>a07Q200000Bh9Hd</t>
  </si>
  <si>
    <t>C18939</t>
  </si>
  <si>
    <t>OTG-HLWP NW Hard - PAN-PA-3220-TP-3YR PALO ALTO THREAT PREVENTION</t>
  </si>
  <si>
    <t>OTG-HLWP NW Hard - PAN-PA-3220-TP-3YR PALO ALTO THREAT PREVENTION SUBSCRIPTION 3-YEAR PREPAID PA-3 (x2 Devices)</t>
  </si>
  <si>
    <t>08/05/2028</t>
  </si>
  <si>
    <t>a07Q200000BgLmi</t>
  </si>
  <si>
    <t>C18926</t>
  </si>
  <si>
    <t>OTG-THORP - Annual GOLD subscription license for Charon-AXP/4100 Single CPU</t>
  </si>
  <si>
    <t>2024.03.27 – Boxxe confirmed order placed and submitted Val Cert.  Chris Smith provided SEN 1001851231._x000D_
2024.03.25 - Chris Smith emailed Richard Longhawn to confirm "I have reviewed the Quotes and happy for you to progress"._x000D_
2024.03.22 - QU0037721 recei</t>
  </si>
  <si>
    <t>a07Q200000BgIgn</t>
  </si>
  <si>
    <t>C18923</t>
  </si>
  <si>
    <t>OTG-SEE - Blackberry protect (Cylance)</t>
  </si>
  <si>
    <t>2024.03.25 - Chris Smith emailed Richard Longhawn to advise "still waiting for a decision from the System Manager"_x000D_
2024.03.22 - boxxe emailed querying status</t>
  </si>
  <si>
    <t>a07Q200000BgHsl</t>
  </si>
  <si>
    <t>C18924</t>
  </si>
  <si>
    <t>OTG-Networks - NW Hardening - Palo Alto Firewall Support</t>
  </si>
  <si>
    <t>22/01/2027</t>
  </si>
  <si>
    <t>2024.03.27 – Boxxe confirmed order placed and submitted Val Cert.  Chris Smith provided SEN 1001851231._x000D_
2024.03.25 - Chris Smith emailed Richard Longhawn to confirm "I have reviewed the Quotes and happy for you to progress"._x000D_
2024.03.22 - QU0034920 recei</t>
  </si>
  <si>
    <t>a07Q200000BgEbg</t>
  </si>
  <si>
    <t>C18925</t>
  </si>
  <si>
    <t>OTG-MOXDEV - MOXDEV: McAfee EP Threat Protection</t>
  </si>
  <si>
    <t>OTG-MOXDEV - MOXDEV: McAfee EP Threat Protection x 71</t>
  </si>
  <si>
    <t>Asked Eddie to see if we can renew - 27/02/23</t>
  </si>
  <si>
    <t>a07Q200000BgEAG</t>
  </si>
  <si>
    <t>C18922</t>
  </si>
  <si>
    <t>OTG-SEE - Arcserve UDP Premium Edition x 2 (Development)</t>
  </si>
  <si>
    <t>13/06/2025</t>
  </si>
  <si>
    <t>13/06/2028</t>
  </si>
  <si>
    <t>Previous Contract no. 500813.</t>
  </si>
  <si>
    <t>a07Q200000BgD5n</t>
  </si>
  <si>
    <t>C18917</t>
  </si>
  <si>
    <t>OTG-SEE - Palo Alto Firewall Support (Threat Prevention)</t>
  </si>
  <si>
    <t>QT862997.  Approved and ordered 18/08/23 (missed off original quote)</t>
  </si>
  <si>
    <t>a07Q200000BgBmu</t>
  </si>
  <si>
    <t>C18927</t>
  </si>
  <si>
    <t>OTG-THORP - Annual GOLD subscription license for Charon- License: 1007459</t>
  </si>
  <si>
    <t>2024.03.27 – Boxxe confirmed order placed and submitted Val Cert.  Chris Smith provided SEN 1001851231._x000D_
2024.03.25 - Chris Smith emailed Richard Longhawn to confirm "I have reviewed the Quotes and happy for you to progress"._x000D_
2024.03.22 - QU0037720 recei</t>
  </si>
  <si>
    <t>a07Q200000BgBGr</t>
  </si>
  <si>
    <t>C18915</t>
  </si>
  <si>
    <t>OTG-SEE - Bluecoat ESS Support - Broadcom ISCP Scanner</t>
  </si>
  <si>
    <t>S/No.'s EL1805008, EL1805009, EL1805023, EL1805024, EL1805025, EL1805027, EL1805030, EL1805056, EL1805058</t>
  </si>
  <si>
    <t>a07Q200000Bg8no</t>
  </si>
  <si>
    <t>C18916</t>
  </si>
  <si>
    <t>OTG-SEE - Palo Alto Firewall Support (Hardware &amp; Telephone Support)</t>
  </si>
  <si>
    <t>QT832018.  Approved and ordered 28/04/23</t>
  </si>
  <si>
    <t>a07Q200000Bg5zl</t>
  </si>
  <si>
    <t>C18918</t>
  </si>
  <si>
    <t>OTG-SEE - TSHECE-AA - MFE Endpoint Prxtn Ess SMB 1:1BZ x20</t>
  </si>
  <si>
    <t>08/02/2025</t>
  </si>
  <si>
    <t>2024.03.27 – Boxxe confirmed order placed and submitted Val Cert.  Chris Smith provided SEN 1001851231._x000D_
2024.03.25 - Chris Smith emailed Richard Longhawn to confirm "I have reviewed the Quotes and happy for you to progress"._x000D_
2024.03.22 - QU0034914 recei</t>
  </si>
  <si>
    <t>a07Q200000Bg4Yj</t>
  </si>
  <si>
    <t>C18907</t>
  </si>
  <si>
    <t>S&amp;R-PIN - Acronis Cyber Protect - Backup Advanced Server Subscription License x3</t>
  </si>
  <si>
    <t>2024.03.27 – Boxxe confirmed order placed and submitted Val Cert.  Chris Smith provided SEN 1001851231._x000D_
2024.03.25 - Chris Smith emailed Richard Longhawn to confirm "I have reviewed the Quotes and happy for you to progress"._x000D_
2024.03.22 - QU0034913 recei</t>
  </si>
  <si>
    <t>a07Q200000Bg4Ua</t>
  </si>
  <si>
    <t>C18919</t>
  </si>
  <si>
    <t>OTG-SEE - Arcserve UDP Premium Edition x 4 (Production)</t>
  </si>
  <si>
    <t>27/03/2025</t>
  </si>
  <si>
    <t>2024.03.27 – Boxxe confirmed order placed and submitted Val Cert.  Chris Smith provided SEN 1001851231._x000D_
2024.03.25 - Chris Smith emailed Richard Longhawn to confirm "I have reviewed the Quotes and happy for you to progress"._x000D_
2024.03.22 - QU0037715 recei</t>
  </si>
  <si>
    <t>a07Q200000Bg3zm</t>
  </si>
  <si>
    <t>C18914</t>
  </si>
  <si>
    <t>S&amp;R-PIN - Thales Encryption 3 Year Renewal</t>
  </si>
  <si>
    <t>09/12/2026</t>
  </si>
  <si>
    <t>2024.03.25 - Chris Smith emailed Richard Longhawn to advise "still waiting for a decision from the System Manager"_x000D_
2024.03.22 - boxxe emailed querying status_x000D_
_x000D_
"SOF-008695 HSM - Reinstatement Fee - Contract: GUKF1-002667 1 off @ £1,317.84 = £1,317.84_x000D_
S</t>
  </si>
  <si>
    <t>a07Q200000Bg3hi</t>
  </si>
  <si>
    <t>C18910</t>
  </si>
  <si>
    <t>OTG-SEE - MDT Autosave 3 Years Extended (Offline System)</t>
  </si>
  <si>
    <t>28/06/2028</t>
  </si>
  <si>
    <t>Offline System, Site ID : A-8832G-4387</t>
  </si>
  <si>
    <t>a07Q200000Bg1Ht</t>
  </si>
  <si>
    <t>C18912</t>
  </si>
  <si>
    <t>OTG-SEE - Trend Micro Smart Protection x 300</t>
  </si>
  <si>
    <t>2024.03.27 – Boxxe confirmed order placed and submitted Val Cert.  Chris Smith provided SEN 1001851231._x000D_
2024.03.25 - Chris Smith emailed Richard Longhawn to confirm "I have reviewed the Quotes and happy for you to progress"._x000D_
2024.03.22 - QU0037714 recei</t>
  </si>
  <si>
    <t>a07Q200000Bg0Lj</t>
  </si>
  <si>
    <t>C18904</t>
  </si>
  <si>
    <t>S&amp;R-PIN - Cisco Support</t>
  </si>
  <si>
    <t>2024.03.25 - Chris Smith emailed Richard Longhawn to advise "I am waiting for a decision from the System Manager"_x000D_
2024.03.22 - boxxe emailed querying status "QU0034904 - the SW Serial Numbers provided in this spreadsheet do not align to any software lice</t>
  </si>
  <si>
    <t>a07Q200000Bg07r</t>
  </si>
  <si>
    <t>C18921</t>
  </si>
  <si>
    <t>OTG-SEE - LR-SV-MNS-R724 Renewal</t>
  </si>
  <si>
    <t>OTG-SEE - LR-SV-MNS-R724 Renewal of Prepaid</t>
  </si>
  <si>
    <t>Quote reference # EST-020815</t>
  </si>
  <si>
    <t>a07Q200000CbFqx</t>
  </si>
  <si>
    <t>C19242</t>
  </si>
  <si>
    <t>J5 Developer resources for Enterprise Waste Management Plat. User Case 1</t>
  </si>
  <si>
    <t>J5 Developer resource for Enterprise Waste Management Plat. (EWMP) User Case 1 proposed solution</t>
  </si>
  <si>
    <t>a07Q200000CbFqw</t>
  </si>
  <si>
    <t>C19241</t>
  </si>
  <si>
    <t>SAs and TAs to produce HLD for Asset &amp; Maintenance Mgt platform (WA03032)</t>
  </si>
  <si>
    <t>Relevant supply chain Solution and Technical Architects to produce an HLD for the Asset &amp; Maintenance Mgt platform for SLs Digital Asset Management architecture based on selected technologies (WA03032) - Hexagon EAM</t>
  </si>
  <si>
    <t>a07Q200000CPyjJ</t>
  </si>
  <si>
    <t>C19184</t>
  </si>
  <si>
    <t>a07Q200000CfifS</t>
  </si>
  <si>
    <t>Box Encapsulation Plant (BEP) Radiometric Equipment</t>
  </si>
  <si>
    <t>C19280</t>
  </si>
  <si>
    <t>a07Q200000CfifR</t>
  </si>
  <si>
    <t>C19279</t>
  </si>
  <si>
    <t>a07Q200000Cj9L7</t>
  </si>
  <si>
    <t>Procurement of 2 trailers</t>
  </si>
  <si>
    <t>C19316</t>
  </si>
  <si>
    <t>PKI Design work via NDA Group contract for ASC Exit</t>
  </si>
  <si>
    <t>PKI Design work via NDA Group contract</t>
  </si>
  <si>
    <t>a07Q200000Cj9L6</t>
  </si>
  <si>
    <t>C19315</t>
  </si>
  <si>
    <t>a07Q200000Cj9L5</t>
  </si>
  <si>
    <t>C19314</t>
  </si>
  <si>
    <t>20/04/2034</t>
  </si>
  <si>
    <t>30/07/2035</t>
  </si>
  <si>
    <t>31/03/2030</t>
  </si>
  <si>
    <t>31/08/2029</t>
  </si>
  <si>
    <t>31/08/2040</t>
  </si>
  <si>
    <t>21/02/2027</t>
  </si>
  <si>
    <t>28/04/2022</t>
  </si>
  <si>
    <t>12/11/2022</t>
  </si>
  <si>
    <t>01/03/2023</t>
  </si>
  <si>
    <t>01/01/2023</t>
  </si>
  <si>
    <t>15/05/2024</t>
  </si>
  <si>
    <t>25/08/2025</t>
  </si>
  <si>
    <t>31/07/2027</t>
  </si>
  <si>
    <t>08/09/2022</t>
  </si>
  <si>
    <t>Rachael.A Ellis</t>
  </si>
  <si>
    <t>rachael.a.ellis@sellafieldsites.com</t>
  </si>
  <si>
    <t>28/02/2029</t>
  </si>
  <si>
    <t>19/08/2022</t>
  </si>
  <si>
    <t>25/04/2024</t>
  </si>
  <si>
    <t>01/02/2033</t>
  </si>
  <si>
    <t>29/06/2036</t>
  </si>
  <si>
    <t>18/10/2026</t>
  </si>
  <si>
    <t>04/04/2028</t>
  </si>
  <si>
    <t>12/10/2029</t>
  </si>
  <si>
    <t>15/02/2031</t>
  </si>
  <si>
    <t>30/11/2030</t>
  </si>
  <si>
    <t>01/01/2031</t>
  </si>
  <si>
    <t>16/07/2029</t>
  </si>
  <si>
    <t>30/03/2029</t>
  </si>
  <si>
    <t>16/07/2026</t>
  </si>
  <si>
    <t>15/03/2025</t>
  </si>
  <si>
    <t>30/08/2027</t>
  </si>
  <si>
    <t>29/09/2022</t>
  </si>
  <si>
    <t>20/07/2022</t>
  </si>
  <si>
    <t>19/12/2022</t>
  </si>
  <si>
    <t>29/11/2026</t>
  </si>
  <si>
    <t>31/05/2028</t>
  </si>
  <si>
    <t>14/06/2024</t>
  </si>
  <si>
    <t>01/02/2032</t>
  </si>
  <si>
    <t>31/03/2040</t>
  </si>
  <si>
    <t>31/08/2022</t>
  </si>
  <si>
    <t>01/11/2022</t>
  </si>
  <si>
    <t>01/03/2022</t>
  </si>
  <si>
    <t>04/04/2029</t>
  </si>
  <si>
    <t>27/07/2026</t>
  </si>
  <si>
    <t>15/11/2035</t>
  </si>
  <si>
    <t>09/08/2026</t>
  </si>
  <si>
    <t>08/09/2026</t>
  </si>
  <si>
    <t>05/01/2028</t>
  </si>
  <si>
    <t>01/01/2032</t>
  </si>
  <si>
    <t>20/01/2024</t>
  </si>
  <si>
    <t>24/04/2023</t>
  </si>
  <si>
    <t>27/06/2024</t>
  </si>
  <si>
    <t>29/01/2027</t>
  </si>
  <si>
    <t>CANCELLED SL Drum Store SGV Replacement Project</t>
  </si>
  <si>
    <t>No update from client from commercial request 30/08/23, this was to investigate the potential to procure equipment outside of the main Jacobs control system contract</t>
  </si>
  <si>
    <t>14/04/2023</t>
  </si>
  <si>
    <t>05/01/2024</t>
  </si>
  <si>
    <t>Rhyannon Harding (Left)</t>
  </si>
  <si>
    <t>11/04/2023</t>
  </si>
  <si>
    <t>04/04/2023</t>
  </si>
  <si>
    <t>200L Drums/Liners- Direct Award Request - CURRENT</t>
  </si>
  <si>
    <t>13/03/2029</t>
  </si>
  <si>
    <t>18/04/2027</t>
  </si>
  <si>
    <t>06/01/2027</t>
  </si>
  <si>
    <t>31/01/2023</t>
  </si>
  <si>
    <t>06/07/2022</t>
  </si>
  <si>
    <t>22/12/2025</t>
  </si>
  <si>
    <t>17/11/2026</t>
  </si>
  <si>
    <t>17/01/2026</t>
  </si>
  <si>
    <t>Supply of External Flask Spare Consumables - EDF A2 Flasks</t>
  </si>
  <si>
    <t>Supply of External Flask Spare Consumables</t>
  </si>
  <si>
    <t>22/12/2028</t>
  </si>
  <si>
    <t>30/04/2029</t>
  </si>
  <si>
    <t>28/11/2023</t>
  </si>
  <si>
    <t>31/01/2029</t>
  </si>
  <si>
    <t>13/12/2022</t>
  </si>
  <si>
    <t>17/01/2027</t>
  </si>
  <si>
    <t>02/09/2032</t>
  </si>
  <si>
    <t>05/12/2022</t>
  </si>
  <si>
    <t>13/02/2023</t>
  </si>
  <si>
    <t>28/11/2022</t>
  </si>
  <si>
    <t>22/11/2022</t>
  </si>
  <si>
    <t>04/11/2022</t>
  </si>
  <si>
    <t>21/10/2022</t>
  </si>
  <si>
    <t>** DO NOT INCLUDE THIS RECORD IN ANY REPORTS (KCS2 28MAR24) ** Risley/Sellafield Bus and Ad-Hoc Car &amp; Coach Service</t>
  </si>
  <si>
    <t>10/03/2028</t>
  </si>
  <si>
    <t>09/05/2023</t>
  </si>
  <si>
    <t>29/01/2024</t>
  </si>
  <si>
    <t>05/05/2023</t>
  </si>
  <si>
    <t>06/04/2025</t>
  </si>
  <si>
    <t>05/07/2028</t>
  </si>
  <si>
    <t>21/01/2025</t>
  </si>
  <si>
    <t>09/01/2025</t>
  </si>
  <si>
    <t>28/09/2024</t>
  </si>
  <si>
    <t>28/12/2024</t>
  </si>
  <si>
    <t>04/12/2024</t>
  </si>
  <si>
    <t>04/01/2023</t>
  </si>
  <si>
    <t>12/11/2025</t>
  </si>
  <si>
    <t>12/11/2040</t>
  </si>
  <si>
    <t>11/03/2027</t>
  </si>
  <si>
    <t>06/07/2026</t>
  </si>
  <si>
    <t>23/06/2026</t>
  </si>
  <si>
    <t>29/11/2024</t>
  </si>
  <si>
    <t>23/11/2023</t>
  </si>
  <si>
    <t>21/03/2026</t>
  </si>
  <si>
    <t>13/12/2023</t>
  </si>
  <si>
    <t>04/07/2024</t>
  </si>
  <si>
    <t>28/06/2023</t>
  </si>
  <si>
    <t>27/09/2023</t>
  </si>
  <si>
    <t>25/06/2024</t>
  </si>
  <si>
    <t>17/06/2024</t>
  </si>
  <si>
    <t>02/03/2023</t>
  </si>
  <si>
    <t>16/12/2023</t>
  </si>
  <si>
    <t>14/10/2024</t>
  </si>
  <si>
    <t>11/12/2025</t>
  </si>
  <si>
    <t>10/12/2024</t>
  </si>
  <si>
    <t>06/12/2024</t>
  </si>
  <si>
    <t>09/11/2024</t>
  </si>
  <si>
    <t>02/11/2024</t>
  </si>
  <si>
    <t>29/10/2024</t>
  </si>
  <si>
    <t>22/10/2024</t>
  </si>
  <si>
    <t>18/09/2024</t>
  </si>
  <si>
    <t>ITSA Ref: SEL-405 &amp; XFID0116_x000D_
_x000D_
28/03/24: RA - Working with business on timescales - NO RISK</t>
  </si>
  <si>
    <t>14/09/2024</t>
  </si>
  <si>
    <t>29/08/2024</t>
  </si>
  <si>
    <t>24/08/2024</t>
  </si>
  <si>
    <t>06/08/2024</t>
  </si>
  <si>
    <t>02/08/2024</t>
  </si>
  <si>
    <t>24/07/2023</t>
  </si>
  <si>
    <t>23/07/2024</t>
  </si>
  <si>
    <t>15/07/2024</t>
  </si>
  <si>
    <t>25/07/2025</t>
  </si>
  <si>
    <t>26/04/2028</t>
  </si>
  <si>
    <t>13/12/2024</t>
  </si>
  <si>
    <t>08/07/2024</t>
  </si>
  <si>
    <t>20/05/2024</t>
  </si>
  <si>
    <t>06/11/2024</t>
  </si>
  <si>
    <t>28/10/2024</t>
  </si>
  <si>
    <t>09/10/2024</t>
  </si>
  <si>
    <t>21/08/2024</t>
  </si>
  <si>
    <t>27/04/2026</t>
  </si>
  <si>
    <t>23/02/2025</t>
  </si>
  <si>
    <t>08/12/2024</t>
  </si>
  <si>
    <t>06/03/2027</t>
  </si>
  <si>
    <t>07/02/2027</t>
  </si>
  <si>
    <t>25/01/2027</t>
  </si>
  <si>
    <t>05/12/2026</t>
  </si>
  <si>
    <t>07/07/2026</t>
  </si>
  <si>
    <t>30/12/2025</t>
  </si>
  <si>
    <t>ITSA Ref: SEL-196 &amp; XFID0127_x000D_
RA confirmed been renewed - need to update our atamis</t>
  </si>
  <si>
    <t>25/11/2024</t>
  </si>
  <si>
    <t>11/06/2027</t>
  </si>
  <si>
    <t>16/03/2027</t>
  </si>
  <si>
    <t>18/11/2026</t>
  </si>
  <si>
    <t>08/03/2023</t>
  </si>
  <si>
    <t>29/11/2028</t>
  </si>
  <si>
    <t>23/02/2023</t>
  </si>
  <si>
    <t>06/02/2023</t>
  </si>
  <si>
    <t>02/02/2023</t>
  </si>
  <si>
    <t>29/09/2027</t>
  </si>
  <si>
    <t>11/01/2023</t>
  </si>
  <si>
    <t>30/08/2038</t>
  </si>
  <si>
    <t>24/02/2027</t>
  </si>
  <si>
    <t>05/10/2026</t>
  </si>
  <si>
    <t>30/08/2026</t>
  </si>
  <si>
    <t>22/06/2024</t>
  </si>
  <si>
    <t>28/12/2023</t>
  </si>
  <si>
    <t>11/01/2025</t>
  </si>
  <si>
    <t>02/06/2023</t>
  </si>
  <si>
    <t>29/08/2025</t>
  </si>
  <si>
    <t>ON HOLD</t>
  </si>
  <si>
    <t>04/06/2028</t>
  </si>
  <si>
    <t>24/05/2023</t>
  </si>
  <si>
    <t>25/05/2024</t>
  </si>
  <si>
    <t>31/03/2033</t>
  </si>
  <si>
    <t>17/10/2022</t>
  </si>
  <si>
    <t>14/10/2022</t>
  </si>
  <si>
    <t>11/10/2022</t>
  </si>
  <si>
    <t>10/10/2022</t>
  </si>
  <si>
    <t>18/07/2027</t>
  </si>
  <si>
    <t>07/10/2022</t>
  </si>
  <si>
    <t>17/12/2022</t>
  </si>
  <si>
    <t>30/10/2024</t>
  </si>
  <si>
    <t>01/11/2026</t>
  </si>
  <si>
    <t>27/11/2028</t>
  </si>
  <si>
    <t>29/11/2027</t>
  </si>
  <si>
    <t>13/02/2026</t>
  </si>
  <si>
    <t>10/04/2024</t>
  </si>
  <si>
    <t>23/07/2023</t>
  </si>
  <si>
    <t>04/01/2036</t>
  </si>
  <si>
    <t>02/07/2024</t>
  </si>
  <si>
    <t>31/12/2047</t>
  </si>
  <si>
    <t>21/06/2023</t>
  </si>
  <si>
    <t>30/09/2028</t>
  </si>
  <si>
    <t>14/06/2023</t>
  </si>
  <si>
    <t>06/08/2025</t>
  </si>
  <si>
    <t>06/09/2023</t>
  </si>
  <si>
    <t>26/01/2029</t>
  </si>
  <si>
    <t>05/09/2023</t>
  </si>
  <si>
    <t>31/08/2035</t>
  </si>
  <si>
    <t>16/08/2023</t>
  </si>
  <si>
    <t>18/12/2024</t>
  </si>
  <si>
    <t>17/12/2024</t>
  </si>
  <si>
    <t>06/06/2024</t>
  </si>
  <si>
    <t>27/06/2029</t>
  </si>
  <si>
    <t>26/06/2025</t>
  </si>
  <si>
    <t>28/09/2029</t>
  </si>
  <si>
    <t>29/09/2029</t>
  </si>
  <si>
    <t>21/08/2025</t>
  </si>
  <si>
    <t>30/09/2031</t>
  </si>
  <si>
    <t>31/08/2032</t>
  </si>
  <si>
    <t>Cancelled - no requirement to retender for 4610002546, this record was autogenerated by Atamis</t>
  </si>
  <si>
    <t>4610002545 is not being replaced</t>
  </si>
  <si>
    <t>24/09/2029</t>
  </si>
  <si>
    <t>24/09/2025</t>
  </si>
  <si>
    <t>29/05/2029</t>
  </si>
  <si>
    <t>31/12/2031</t>
  </si>
  <si>
    <t>18/11/2028</t>
  </si>
  <si>
    <t>27/09/2025</t>
  </si>
  <si>
    <t>28/02/2027</t>
  </si>
  <si>
    <t>28/02/2030</t>
  </si>
  <si>
    <t>BlackBerry Licence Renewal (new contract C17956)</t>
  </si>
  <si>
    <t>BlackBerry Spark UEM Suite Device License - Premium &amp; Spark Support plus Hub+ for Business support and maintenance agreement</t>
  </si>
  <si>
    <t>01/01/2029</t>
  </si>
  <si>
    <t>13/09/2023</t>
  </si>
  <si>
    <t>03/02/2028</t>
  </si>
  <si>
    <t>11/09/2023</t>
  </si>
  <si>
    <t>09/11/2029</t>
  </si>
  <si>
    <t>18/06/2005</t>
  </si>
  <si>
    <t>16/05/2023</t>
  </si>
  <si>
    <t>08/07/2025</t>
  </si>
  <si>
    <t>24/04/2025</t>
  </si>
  <si>
    <t>29/12/2025</t>
  </si>
  <si>
    <t>07/01/2026</t>
  </si>
  <si>
    <t>13/12/2025</t>
  </si>
  <si>
    <t>17/12/2025</t>
  </si>
  <si>
    <t>14/12/2025</t>
  </si>
  <si>
    <t>23/11/2025</t>
  </si>
  <si>
    <t>Independent Assurance of Land Demand Methodology - Phase 1</t>
  </si>
  <si>
    <t>09/12/2025</t>
  </si>
  <si>
    <t>31/12/2027</t>
  </si>
  <si>
    <t>04/12/2029</t>
  </si>
  <si>
    <t>02/11/2029</t>
  </si>
  <si>
    <t>21/11/2025</t>
  </si>
  <si>
    <t>29/11/2029</t>
  </si>
  <si>
    <t>27/11/2025</t>
  </si>
  <si>
    <t>10/11/2029</t>
  </si>
  <si>
    <t>20/11/2029</t>
  </si>
  <si>
    <t>22/02/2026</t>
  </si>
  <si>
    <t>28/09/2025</t>
  </si>
  <si>
    <t>23/11/2024</t>
  </si>
  <si>
    <t>Date for contract start extended until material spec is confirmed and revised quotation received._x000D_
Date changed back to 07.03.24 to wait for change board approval</t>
  </si>
  <si>
    <t>03/01/2028</t>
  </si>
  <si>
    <t>Research and Public Option Polling - CAN</t>
  </si>
  <si>
    <t>08/04/2024</t>
  </si>
  <si>
    <t>16/09/2029</t>
  </si>
  <si>
    <t>31/07/2033</t>
  </si>
  <si>
    <t>11/08/2024</t>
  </si>
  <si>
    <t>01/08/2030</t>
  </si>
  <si>
    <t>14/01/2026</t>
  </si>
  <si>
    <t>Manufacture &amp; calibration of measurement and test equipment</t>
  </si>
  <si>
    <t>01/12/2032</t>
  </si>
  <si>
    <t>a07Q200000AOLlO</t>
  </si>
  <si>
    <t>C18306</t>
  </si>
  <si>
    <t>Procurement of S &amp; R MDA units</t>
  </si>
  <si>
    <t>Provision of MDA units</t>
  </si>
  <si>
    <t>a07Q200000AOFY5</t>
  </si>
  <si>
    <t>C18293</t>
  </si>
  <si>
    <t>Procurement of S &amp; R small hook loader</t>
  </si>
  <si>
    <t>Provision of 1 small hook loader</t>
  </si>
  <si>
    <t>a07Q200000AO1MD</t>
  </si>
  <si>
    <t>C18292</t>
  </si>
  <si>
    <t>Procurement of S &amp; R Access control vehicles x 2</t>
  </si>
  <si>
    <t>Provision of 2 ACVs</t>
  </si>
  <si>
    <t>a07Q200000ANyAi</t>
  </si>
  <si>
    <t>C18290</t>
  </si>
  <si>
    <t>Procurement of S &amp; R REPA vehicles x 2</t>
  </si>
  <si>
    <t>Provision of 2 REPA vehicles</t>
  </si>
  <si>
    <t>a07Q200000ANXI4</t>
  </si>
  <si>
    <t>C18267</t>
  </si>
  <si>
    <t>Procurement of S &amp; R Health Physics vehicles x 3</t>
  </si>
  <si>
    <t>Provision of 3 HP&amp;S vehicles</t>
  </si>
  <si>
    <t>a07Q200000AKDd7</t>
  </si>
  <si>
    <t>C18238</t>
  </si>
  <si>
    <t>Click Travels</t>
  </si>
  <si>
    <t>Travels procurement</t>
  </si>
  <si>
    <t>28/05/2030</t>
  </si>
  <si>
    <t>a07Q200000AK2zv</t>
  </si>
  <si>
    <t>C18232</t>
  </si>
  <si>
    <t>Secure Site Wildcard - 1 Year Subscription - DMS Zone Manager - Digicert</t>
  </si>
  <si>
    <t>a07Q200000AJvci</t>
  </si>
  <si>
    <t>C18234</t>
  </si>
  <si>
    <t>CHP Fellside PIDS</t>
  </si>
  <si>
    <t>Design, Installation and Commissioning of PIDS at CHP Fellside.</t>
  </si>
  <si>
    <t>a07Q200000AJozG</t>
  </si>
  <si>
    <t>C18233</t>
  </si>
  <si>
    <t>Hire Car</t>
  </si>
  <si>
    <t>Vehicle Hire car</t>
  </si>
  <si>
    <t>26/05/2030</t>
  </si>
  <si>
    <t>a07Q200000AJFSo</t>
  </si>
  <si>
    <t>C18224</t>
  </si>
  <si>
    <t>InfoWorks - Maintenance &amp; Support</t>
  </si>
  <si>
    <t>InfoWorks ICM - Sewer Edition Floating (5,000 Nodes) Maintenance &amp; Support and InfoWorks InfoAsset Exchange Floating - InfoCare Maintenance &amp; Support</t>
  </si>
  <si>
    <t>a07Q200000A67Ce</t>
  </si>
  <si>
    <t>C18183</t>
  </si>
  <si>
    <t>FM Consortium Contract - Option 1 Years 6-8</t>
  </si>
  <si>
    <t>FM Consortium Contract - Option 1 Years 6-8.  The FM Contract is 10 years in totality with a break after year 5 and year 8.  This amendment is to procure option 1 from 01.04.2027 - 31.03.2030.</t>
  </si>
  <si>
    <t>Margaret Doggett</t>
  </si>
  <si>
    <t>margaret.c.doggett@sellafieldsites.com</t>
  </si>
  <si>
    <t>a07Q200000A3aVw</t>
  </si>
  <si>
    <t>C18174</t>
  </si>
  <si>
    <t>MARTIN TEST</t>
  </si>
  <si>
    <t>a07Q2000009yljh</t>
  </si>
  <si>
    <t>C18142</t>
  </si>
  <si>
    <t>SAP Secure Support Renewal 2025</t>
  </si>
  <si>
    <t>a07Q2000009xpG6</t>
  </si>
  <si>
    <t>C18127</t>
  </si>
  <si>
    <t>RAHF DDP00XXX - Design in Support of Gap Analysis Change</t>
  </si>
  <si>
    <t>a07Q2000009iggR</t>
  </si>
  <si>
    <t>C18069</t>
  </si>
  <si>
    <t>a07Q2000009e3M2</t>
  </si>
  <si>
    <t>C18018</t>
  </si>
  <si>
    <t>Plant Interface &amp; Obsolescence - SIEM Phase 2 Service</t>
  </si>
  <si>
    <t>a07Q2000009WguN</t>
  </si>
  <si>
    <t>C17998</t>
  </si>
  <si>
    <t>PORTSWIGGER - Burp Suite professional single user - 3 years subscription renewal</t>
  </si>
  <si>
    <t>21/01/2030</t>
  </si>
  <si>
    <t>a07Q2000009W9IM</t>
  </si>
  <si>
    <t>C17992</t>
  </si>
  <si>
    <t>Amec -Jacobs Connect Flow single licence (CPM) only, I yr subscription renewal</t>
  </si>
  <si>
    <t>a07Q2000009Vq3L</t>
  </si>
  <si>
    <t>C17976</t>
  </si>
  <si>
    <t>16/01/2026</t>
  </si>
  <si>
    <t>a07Q2000009QgOM</t>
  </si>
  <si>
    <t>C17941</t>
  </si>
  <si>
    <t>NK05 HTV - Telescopic Boom Van Batch 1854</t>
  </si>
  <si>
    <t>Mercedes Sprinter 4x4 Telescopic Boom Van_x000D_
Year 2005, Plated weight - 4600kgs, Mileage - 9775kms(6074 miles), MOT 31/12/2023, 4 wheel drive</t>
  </si>
  <si>
    <t>andrea.m waddington</t>
  </si>
  <si>
    <t>andrea.m.waddington@sellafieldsites.com</t>
  </si>
  <si>
    <t>a07Q2000009Qd2g</t>
  </si>
  <si>
    <t>C17942</t>
  </si>
  <si>
    <t>15t Capacity Morris EOT</t>
  </si>
  <si>
    <t>Sale of 1 X 15t Capacity Morris EOT_x000D_
_x000D_
Used for construction of equipment 25 years old</t>
  </si>
  <si>
    <t>cheryl madrick</t>
  </si>
  <si>
    <t>cheryl.madrick@sellafieldsites.com</t>
  </si>
  <si>
    <t>a07Q2000009Q4N8</t>
  </si>
  <si>
    <t>C17936</t>
  </si>
  <si>
    <t>Pillar Drill sale - Batch 1855</t>
  </si>
  <si>
    <t>Workshop Pillar Drill (AXMINSTER ENGINEER SERIES SB-16 FLOOR PILLAR DRILL 505208)</t>
  </si>
  <si>
    <t>gareth.d kendall</t>
  </si>
  <si>
    <t>gareth.d.kendall@sellafieldsites.com</t>
  </si>
  <si>
    <t>a07Q2000009HlaS</t>
  </si>
  <si>
    <t>C17931</t>
  </si>
  <si>
    <t>Employer Branding and support to recruitment campaigns</t>
  </si>
  <si>
    <t>a07Q2000009CCzp</t>
  </si>
  <si>
    <t>C17912</t>
  </si>
  <si>
    <t>Provision of Tickets to ICT Symposiums - CAN</t>
  </si>
  <si>
    <t>Subscription based Research Services</t>
  </si>
  <si>
    <t>a07Q20000098nZc</t>
  </si>
  <si>
    <t>C17910</t>
  </si>
  <si>
    <t>Autodesk Engineering and Construction software Renewals</t>
  </si>
  <si>
    <t>02/01/2026</t>
  </si>
  <si>
    <t>a07Q20000098MLj</t>
  </si>
  <si>
    <t>C17908</t>
  </si>
  <si>
    <t>The Sample Management Capability (SMC) -  PIN 1 Market Sounding Event</t>
  </si>
  <si>
    <t>This PIN is intended to give the supply chain the opportunity to register their interest in attending a Market Sounding Event, to be held on 22nd Feb. at 09:00 over Microsoft Teams, where SL will present an outline of the procurement</t>
  </si>
  <si>
    <t>31/01/2028</t>
  </si>
  <si>
    <t>Emma Sloan</t>
  </si>
  <si>
    <t>emma.sloan@sellafieldsites.com</t>
  </si>
  <si>
    <t>a07Q20000097Cgt</t>
  </si>
  <si>
    <t>C17901</t>
  </si>
  <si>
    <t>31/12/2032</t>
  </si>
  <si>
    <t>a07Q20000096hGK</t>
  </si>
  <si>
    <t>C17896</t>
  </si>
  <si>
    <t>a07Q200000BfgwC</t>
  </si>
  <si>
    <t>C18898</t>
  </si>
  <si>
    <t>40 x Double door manual combination lockers</t>
  </si>
  <si>
    <t>FOR SALE 40 x Double door manual combination lockers</t>
  </si>
  <si>
    <t>a07Q200000BfXqU</t>
  </si>
  <si>
    <t>C18890</t>
  </si>
  <si>
    <t>*** ISF Frequency Drive Spares,  Installation and Commissioning Task ***</t>
  </si>
  <si>
    <t>***DO NOT INCLUDE IN PIPELINE REPORT***</t>
  </si>
  <si>
    <t>a07Q200000BVcvy</t>
  </si>
  <si>
    <t>C18866</t>
  </si>
  <si>
    <t>PACE OBC - Allora</t>
  </si>
  <si>
    <t>Develop a commercial Multi Party Commercial model and principles for PACE based on proven external experience and developed by recognised industry leaders.</t>
  </si>
  <si>
    <t>19/06/2024</t>
  </si>
  <si>
    <t>a07Q200000BT0NR</t>
  </si>
  <si>
    <t>C18848</t>
  </si>
  <si>
    <t>Call off contract for Managed Service Provider under ESPO - 383-21 - Lot 1.</t>
  </si>
  <si>
    <t>***INTERNAL NOTE*** _x000D_
Call off contract via ESPO completed.</t>
  </si>
  <si>
    <t>a07Q200000BNJxF</t>
  </si>
  <si>
    <t>C18764</t>
  </si>
  <si>
    <t>Recruitment of Executive Directors for Sellafield Ltd</t>
  </si>
  <si>
    <t>Professional retained search agreement for the recruitment of Executive Directors for Sellafield Ltd</t>
  </si>
  <si>
    <t>a07Q200000BN7ED</t>
  </si>
  <si>
    <t>C18759</t>
  </si>
  <si>
    <t>Pega Platform</t>
  </si>
  <si>
    <t>a07Q200000BJbQw</t>
  </si>
  <si>
    <t>C18733</t>
  </si>
  <si>
    <t>a07Q200000BF1vS</t>
  </si>
  <si>
    <t>C18688</t>
  </si>
  <si>
    <t>LINC 114 development and implementation of a Portfolio Management Office</t>
  </si>
  <si>
    <t>Development and implementation of a Portfolio Management Office</t>
  </si>
  <si>
    <t>a07Q200000B4nRz</t>
  </si>
  <si>
    <t>C18677</t>
  </si>
  <si>
    <t>Fellside replacement circuits for SWMCS</t>
  </si>
  <si>
    <t>Vodafone circuits that connect Sellafield to National Grid need to be replaced due to service being withdrawn by British Telecom.  Additional DSL connections utilise PSTN connections which are ceasing in 2025.</t>
  </si>
  <si>
    <t>a07Q200000AqqTy</t>
  </si>
  <si>
    <t>C18535</t>
  </si>
  <si>
    <t>Recruitment Marketing Campaigns &amp; Employer Brand Activation</t>
  </si>
  <si>
    <t>a07Q200000ApmUU</t>
  </si>
  <si>
    <t>C18487</t>
  </si>
  <si>
    <t>Support to HAL Reset Plan - Orano Recyclage</t>
  </si>
  <si>
    <t>Orano Support to HAL Reset Plan</t>
  </si>
  <si>
    <t>a07Q200000AnEH8</t>
  </si>
  <si>
    <t>C18476</t>
  </si>
  <si>
    <t>Corporate Promotional Items</t>
  </si>
  <si>
    <t>a07Q200000An8db</t>
  </si>
  <si>
    <t>C18477</t>
  </si>
  <si>
    <t>30/10/2033</t>
  </si>
  <si>
    <t>a07Q200000Alv0e</t>
  </si>
  <si>
    <t>C18439</t>
  </si>
  <si>
    <t>Gull Control</t>
  </si>
  <si>
    <t>a07Q200000AZ1lw</t>
  </si>
  <si>
    <t>C18400</t>
  </si>
  <si>
    <t>a07Q200000AYyyO</t>
  </si>
  <si>
    <t>C18397</t>
  </si>
  <si>
    <t>Access UK e-Learning</t>
  </si>
  <si>
    <t>a07Q200000AYWJN</t>
  </si>
  <si>
    <t>C18369</t>
  </si>
  <si>
    <t>Business and management e-learning courses</t>
  </si>
  <si>
    <t>a07Q200000AU5Hh</t>
  </si>
  <si>
    <t>C18360</t>
  </si>
  <si>
    <t>Procurement of F &amp; R HVP hose</t>
  </si>
  <si>
    <t>Provision of HVP hose</t>
  </si>
  <si>
    <t>a07Q200000AU1pI</t>
  </si>
  <si>
    <t>C18358</t>
  </si>
  <si>
    <t>Procurement of F &amp; R mobile water tanks x 6  &amp; foam skid</t>
  </si>
  <si>
    <t>Provision of 6 mobile water tanks &amp; foam skid</t>
  </si>
  <si>
    <t>a07Q200000ATu2f</t>
  </si>
  <si>
    <t>C18353</t>
  </si>
  <si>
    <t>Procurement of F &amp; R Prime Movers(Hook lift vehicles) x 2</t>
  </si>
  <si>
    <t>Provision of 2 Prime movers (hook lift vehicles)</t>
  </si>
  <si>
    <t>a07Q200000ATqAs</t>
  </si>
  <si>
    <t>C18354</t>
  </si>
  <si>
    <t>Procurement of F &amp; R DIM Sprinter (Dejection identification &amp; mounting vehicle)</t>
  </si>
  <si>
    <t>Provision of DIM vehicle</t>
  </si>
  <si>
    <t>a07Q200000ATp81</t>
  </si>
  <si>
    <t>C18352</t>
  </si>
  <si>
    <t>Procurement of F &amp; R MTA vehicle</t>
  </si>
  <si>
    <t>Provision of MTA vehicle</t>
  </si>
  <si>
    <t>a07Q200000AThhF</t>
  </si>
  <si>
    <t>C18350</t>
  </si>
  <si>
    <t>Procurement of F &amp; R Ford Ranger pickups (with lights/sirens etc) x 2</t>
  </si>
  <si>
    <t>Provision of 2 Ford Ranger pickups (with lights/sirens etc)</t>
  </si>
  <si>
    <t>a07Q200000ATgKK</t>
  </si>
  <si>
    <t>C18359</t>
  </si>
  <si>
    <t>Procurement of F &amp; R High volume pumps x 2 &amp; Hose recovery units x 2</t>
  </si>
  <si>
    <t>Provision of 2 high volume pumps &amp; 2 hose recovery units</t>
  </si>
  <si>
    <t>a07Q200000ATLBD</t>
  </si>
  <si>
    <t>C18345</t>
  </si>
  <si>
    <t>Procurement of F &amp; R Prime Mover (hook lift vehicle)</t>
  </si>
  <si>
    <t>Provision of Prime mover (hook lift vehicle)</t>
  </si>
  <si>
    <t>a07Q200000ATJ3d</t>
  </si>
  <si>
    <t>C18343</t>
  </si>
  <si>
    <t>Procurement of F &amp; R EPU (7.5ton box van)</t>
  </si>
  <si>
    <t>Provision of EPU (7.5 ton box van)</t>
  </si>
  <si>
    <t>a07Q200000ATFKq</t>
  </si>
  <si>
    <t>C18339</t>
  </si>
  <si>
    <t>Procurement of F &amp; R BA vans x 2</t>
  </si>
  <si>
    <t>Provision of 2 BA vans</t>
  </si>
  <si>
    <t>a07Q200000ATDE5</t>
  </si>
  <si>
    <t>C18337</t>
  </si>
  <si>
    <t>Procurement of F &amp; R Isuzu Pickup (with lights/sirens etc)</t>
  </si>
  <si>
    <t>Provision of Isuzu Pickup</t>
  </si>
  <si>
    <t>a07Q200000ATCp4</t>
  </si>
  <si>
    <t>C18340</t>
  </si>
  <si>
    <t>30/11/2032</t>
  </si>
  <si>
    <t>a07Q200000ATAty</t>
  </si>
  <si>
    <t>C18355</t>
  </si>
  <si>
    <t>Procurement of F &amp; R Trailer pumps x 2</t>
  </si>
  <si>
    <t>Provision of 2 trailer pumps</t>
  </si>
  <si>
    <t>a07Q200000ASzxo</t>
  </si>
  <si>
    <t>C18336</t>
  </si>
  <si>
    <t>Procurement of F &amp; R multi roll tender fire appliances x 2</t>
  </si>
  <si>
    <t>Provision of 2 multi roll tender fire appliances</t>
  </si>
  <si>
    <t>a07Q200000ASyp9</t>
  </si>
  <si>
    <t>C18342</t>
  </si>
  <si>
    <t>Procurement of F &amp; R Ambulances x 2</t>
  </si>
  <si>
    <t>Provision of 2 Ambulances</t>
  </si>
  <si>
    <t>a07Q200000ASiTc</t>
  </si>
  <si>
    <t>C18312</t>
  </si>
  <si>
    <t>Procurement of F &amp; R 9 seater mini-bus</t>
  </si>
  <si>
    <t>Provision of 9 seater mini-bus</t>
  </si>
  <si>
    <t>a07Q200000ASFrv</t>
  </si>
  <si>
    <t>C18311</t>
  </si>
  <si>
    <t>Procurement of S &amp; Remote operated vehicle</t>
  </si>
  <si>
    <t>Provision of Remote operated vehicle</t>
  </si>
  <si>
    <t>a07Q200000AP5Gu</t>
  </si>
  <si>
    <t>C18304</t>
  </si>
  <si>
    <t>Procurement of S &amp; R  Metmast trailer</t>
  </si>
  <si>
    <t>Provision of Metmast trailer</t>
  </si>
  <si>
    <t>a07Q200000AOmKL</t>
  </si>
  <si>
    <t>C18301</t>
  </si>
  <si>
    <t>Procurement of S &amp; R 29 seater bus and 18 seater bus</t>
  </si>
  <si>
    <t>Provision of 1 x 29 seater bus and 1 x 18 seater bus</t>
  </si>
  <si>
    <t>a07Q200000AOkzq</t>
  </si>
  <si>
    <t>C18303</t>
  </si>
  <si>
    <t>Procurement of S &amp; R diesel mobile lighting towers x 10</t>
  </si>
  <si>
    <t>Provision of 10 diesel mobile lighting towers</t>
  </si>
  <si>
    <t>a07Q200000AOkWz</t>
  </si>
  <si>
    <t>C18300</t>
  </si>
  <si>
    <t>Procurement of S &amp; R ICC vehicles x 2</t>
  </si>
  <si>
    <t>Provision of 2 ICC Vehicles</t>
  </si>
  <si>
    <t>a07Q200000AOgBP</t>
  </si>
  <si>
    <t>C18305</t>
  </si>
  <si>
    <t>Procurement of S &amp; R Mass decontamination units x 6</t>
  </si>
  <si>
    <t>Provision of 6 MDUs</t>
  </si>
  <si>
    <t>a07Q200000AOfs3</t>
  </si>
  <si>
    <t>C18302</t>
  </si>
  <si>
    <t>Procurement of S &amp; R Mobile Led signs x 7</t>
  </si>
  <si>
    <t>Provision of 7 Mobile LED signs</t>
  </si>
  <si>
    <t>a07Q200000AOaUj</t>
  </si>
  <si>
    <t>C18298</t>
  </si>
  <si>
    <t>Procurement of S &amp; R Access control vehicles x 1</t>
  </si>
  <si>
    <t>Provision of 1 ACV</t>
  </si>
  <si>
    <t>a07Q200000AOXDw</t>
  </si>
  <si>
    <t>C18299</t>
  </si>
  <si>
    <t>Procurement of S &amp; R REPA vehicle x 1</t>
  </si>
  <si>
    <t>Provision of 1 REPA vehicle</t>
  </si>
  <si>
    <t>a07Q200000AOVGO</t>
  </si>
  <si>
    <t>C18295</t>
  </si>
  <si>
    <t>Procurement of S &amp; R excavators x 2</t>
  </si>
  <si>
    <t>Provision of 2 excavators</t>
  </si>
  <si>
    <t>a07Q200000AORrx</t>
  </si>
  <si>
    <t>C18297</t>
  </si>
  <si>
    <t>Procurement of S &amp; R Gas Forklifts x 2</t>
  </si>
  <si>
    <t>Provision of 2 Gas Forklifts</t>
  </si>
  <si>
    <t>a07Q200000AOQXU</t>
  </si>
  <si>
    <t>C18296</t>
  </si>
  <si>
    <t>Procurement of S &amp; R Telehandler</t>
  </si>
  <si>
    <t>Provision of 1 Telehandler</t>
  </si>
  <si>
    <t>a07Q200000CNC93</t>
  </si>
  <si>
    <t>C19175</t>
  </si>
  <si>
    <t>Junheinrich Fork Lift Truck - EFG430</t>
  </si>
  <si>
    <t>FOR SALE_x000D_
Junheinrich Fork Lift Truck - EFG430_x000D_
Year 2006_x000D_
Drives but has NO hydraulics_x000D_
Truck - general condition_x000D_
NOTE- Truck comes with no forks</t>
  </si>
  <si>
    <t>a07Q200000CLX0H</t>
  </si>
  <si>
    <t>C19164</t>
  </si>
  <si>
    <t>Sale/Yokogawa EJX 110A Differential Pressure Transmitter 1746</t>
  </si>
  <si>
    <t>Sale/ 7 x Yokogawa EJX 110A Differential Pressure Transmitter</t>
  </si>
  <si>
    <t>a07Q200000CIQP5</t>
  </si>
  <si>
    <t>C19157</t>
  </si>
  <si>
    <t>a07Q200000CIQHz</t>
  </si>
  <si>
    <t>C19159</t>
  </si>
  <si>
    <t>200L Drums/Liners- Direct Award Request - FUTURE</t>
  </si>
  <si>
    <t>200L Drums/Liners</t>
  </si>
  <si>
    <t>a07Q200000CI0DG</t>
  </si>
  <si>
    <t>C19150</t>
  </si>
  <si>
    <t>Algae Mitigation and Organic Matter Management in Nuclear Legacy Ponds PIN 2</t>
  </si>
  <si>
    <t>Debbie Todd</t>
  </si>
  <si>
    <t>debbie.todd@sellafieldsites.com</t>
  </si>
  <si>
    <t>a07Q200000C70g5</t>
  </si>
  <si>
    <t>C19114</t>
  </si>
  <si>
    <t>Strategic Procurement Readiness Review</t>
  </si>
  <si>
    <t>a07Q200000ByHmx</t>
  </si>
  <si>
    <t>C19085</t>
  </si>
  <si>
    <t>Test procurement  19085 - 13609  **exclude from reports**</t>
  </si>
  <si>
    <t>Test procurement - **exclude from reports**</t>
  </si>
  <si>
    <t>a07Q200000BuvBW</t>
  </si>
  <si>
    <t>C19064</t>
  </si>
  <si>
    <t>Box Encapsulation Plant (BEP) Assurance Review</t>
  </si>
  <si>
    <t>Independent Review of the BEP Project - Overall Cost and Schedule Outturns</t>
  </si>
  <si>
    <t>Tracy Tuck</t>
  </si>
  <si>
    <t>tracy.d.tuck@sellafieldsites.com</t>
  </si>
  <si>
    <t>a07Q200000Bug9u</t>
  </si>
  <si>
    <t>C19054</t>
  </si>
  <si>
    <t>a07Q200000BucHC</t>
  </si>
  <si>
    <t>C19052</t>
  </si>
  <si>
    <t>a07Q200000BuTXi</t>
  </si>
  <si>
    <t>Template: Disposal - With Lots</t>
  </si>
  <si>
    <t>C19051</t>
  </si>
  <si>
    <t>Sale/King Triaxle Skeletal Trailers 1853</t>
  </si>
  <si>
    <t>Sale/King Triaxle Skeletal Trailers</t>
  </si>
  <si>
    <t>a07Q200000BuSx1</t>
  </si>
  <si>
    <t>C19053</t>
  </si>
  <si>
    <t>a07Q200000BuPiU</t>
  </si>
  <si>
    <t>C19050</t>
  </si>
  <si>
    <t>a07Q200000Btyhx</t>
  </si>
  <si>
    <t>C19044</t>
  </si>
  <si>
    <t>Phase 2 Concretene</t>
  </si>
  <si>
    <t>Phase 2 Concretene R&amp;D trials</t>
  </si>
  <si>
    <t>a07Q200000BtteJ</t>
  </si>
  <si>
    <t>C19049</t>
  </si>
  <si>
    <t>a07Q200000Bt1B4</t>
  </si>
  <si>
    <t>C19025</t>
  </si>
  <si>
    <t>For Sale 5 x Drager PAC</t>
  </si>
  <si>
    <t>For Sale 5 x Drager Pac 7000 O2 personal monitor  4 x Drager Multi Gas detector XAM 5000</t>
  </si>
  <si>
    <t>a07Q200000BpMs1</t>
  </si>
  <si>
    <t>C19006</t>
  </si>
  <si>
    <t>Aaseya</t>
  </si>
  <si>
    <t>Aaseya - SEMS/GBS development resource for core delivery</t>
  </si>
  <si>
    <t>a07Q200000Botht</t>
  </si>
  <si>
    <t>C18999</t>
  </si>
  <si>
    <t>300 x Hansen/Guyson Coupling 1¼” (LL10T41BS) Commercial off shelf items</t>
  </si>
  <si>
    <t>FOR SALE 300 x Hansen/Guyson coupling 1¼” (LL10T41BS) Commercial off shelf items</t>
  </si>
  <si>
    <t>a07Q200000BolnN</t>
  </si>
  <si>
    <t>C18998</t>
  </si>
  <si>
    <t>Flood Barriers &amp; weights 1850</t>
  </si>
  <si>
    <t>Sale/Flood Barriers &amp; weights</t>
  </si>
  <si>
    <t>a07Q200000Blqo4</t>
  </si>
  <si>
    <t>C18981</t>
  </si>
  <si>
    <t>a07Q200000Blo2b</t>
  </si>
  <si>
    <t>C18985</t>
  </si>
  <si>
    <t>a07Q200000BlhnK</t>
  </si>
  <si>
    <t>C18982</t>
  </si>
  <si>
    <t>a07Q200000Blfqb</t>
  </si>
  <si>
    <t>C18984</t>
  </si>
  <si>
    <t>Cube Licences (ASC)</t>
  </si>
  <si>
    <t>a07Q200000BleUV</t>
  </si>
  <si>
    <t>C18986</t>
  </si>
  <si>
    <t>a07Q200000BldVU</t>
  </si>
  <si>
    <t>C18979</t>
  </si>
  <si>
    <t>a07Q200000BhSHc</t>
  </si>
  <si>
    <t>C18933</t>
  </si>
  <si>
    <t>Apprentice training - Business Admin (Lot 6)</t>
  </si>
  <si>
    <t>a07Q200000BhDHn</t>
  </si>
  <si>
    <t>C18931</t>
  </si>
  <si>
    <t>Digital &amp; Technology Solutions apprenticeship</t>
  </si>
  <si>
    <t>a07Q200000Bg3b7</t>
  </si>
  <si>
    <t>C18908</t>
  </si>
  <si>
    <t>Risley/Sellafield Bus Service - to 31st March 2024</t>
  </si>
  <si>
    <t>a07Q200000CnTYG</t>
  </si>
  <si>
    <t>C19342</t>
  </si>
  <si>
    <t>The Sample Management Capability (SMC) - PIN 2 Technical Dialogue</t>
  </si>
  <si>
    <t>This PIN is intended to invite the supply chain to engage in the Technical Dialogue by responding to the Lines of Enquiry set out in Section 5 of the Technical Dialogue paper.</t>
  </si>
  <si>
    <t>a07Q200000CjGOo</t>
  </si>
  <si>
    <t>C19312</t>
  </si>
  <si>
    <t>a07Q200000Cery1</t>
  </si>
  <si>
    <t>C19257</t>
  </si>
  <si>
    <t>Sale/Colcrete Pump &amp; Pan Mixer 1775</t>
  </si>
  <si>
    <t>Sale/Colcrete Pump &amp; Pan Mixer</t>
  </si>
  <si>
    <t>a07Q200000CaHQq</t>
  </si>
  <si>
    <t>C19230</t>
  </si>
  <si>
    <t>Engineering Centre of Excellence</t>
  </si>
  <si>
    <t>a07Q200000CZumv</t>
  </si>
  <si>
    <t>C19217</t>
  </si>
  <si>
    <t>Stakeholder Survey *PLACEHOLDER*</t>
  </si>
  <si>
    <t>Stakeholder Survey - *PLACEHOLDER*</t>
  </si>
  <si>
    <t>a07Q200000CZevh</t>
  </si>
  <si>
    <t>C19214</t>
  </si>
  <si>
    <t>PoliticsHome,&amp; Monitoring Subscription *PLACEHOLDER*</t>
  </si>
  <si>
    <t>17/06/2027</t>
  </si>
  <si>
    <t>a07Q200000CZddJ</t>
  </si>
  <si>
    <t>C19216</t>
  </si>
  <si>
    <t>Research and Public Option Polling *PLACEHOLDER*</t>
  </si>
  <si>
    <t>a07Q200000CPwFC</t>
  </si>
  <si>
    <t>C19182</t>
  </si>
  <si>
    <t>Darktrace Detect Licence Subscription</t>
  </si>
  <si>
    <t>a07Q200000CPpyV</t>
  </si>
  <si>
    <t>C19179</t>
  </si>
  <si>
    <t>Measure &amp; Test Equipment</t>
  </si>
  <si>
    <t>SL Website - ALL Procurements-2024-04-02-03-18-52.xlsx</t>
  </si>
  <si>
    <t>Cref</t>
  </si>
  <si>
    <t>## MUST NOT BE INCLUDED IN REPORTS ##</t>
  </si>
  <si>
    <r>
      <rPr>
        <sz val="11"/>
        <rFont val="Calibri"/>
        <family val="2"/>
        <scheme val="minor"/>
      </rPr>
      <t>Taken from the most recent Pipeline TOOL</t>
    </r>
    <r>
      <rPr>
        <sz val="11"/>
        <color theme="10"/>
        <rFont val="Calibri"/>
        <family val="2"/>
        <scheme val="minor"/>
      </rPr>
      <t xml:space="preserve"> "</t>
    </r>
    <r>
      <rPr>
        <sz val="11"/>
        <color rgb="FF00B050"/>
        <rFont val="Calibri"/>
        <family val="2"/>
        <scheme val="minor"/>
      </rPr>
      <t>POST ISSUE Procurement Pipeline Planning Tool 240328"</t>
    </r>
  </si>
  <si>
    <t>add any identified exceptional cases e.g. failed procurement C10343</t>
  </si>
  <si>
    <t>manually update column D 9F,G &amp; H if applivcable)</t>
  </si>
  <si>
    <t>manually update column F,G &amp; H, when applicable</t>
  </si>
  <si>
    <t>duplicate records error</t>
  </si>
  <si>
    <r>
      <rPr>
        <b/>
        <i/>
        <sz val="9"/>
        <rFont val="Calibri"/>
        <family val="2"/>
        <scheme val="minor"/>
      </rPr>
      <t xml:space="preserve">DUPLICATE
</t>
    </r>
    <r>
      <rPr>
        <i/>
        <sz val="9"/>
        <rFont val="Calibri"/>
        <family val="2"/>
        <scheme val="minor"/>
      </rPr>
      <t xml:space="preserve">'system 
generated'
</t>
    </r>
    <r>
      <rPr>
        <b/>
        <i/>
        <sz val="9"/>
        <rFont val="Calibri"/>
        <family val="2"/>
        <scheme val="minor"/>
      </rPr>
      <t>RECORDS</t>
    </r>
  </si>
  <si>
    <t>Record Type</t>
  </si>
  <si>
    <t>Owner</t>
  </si>
  <si>
    <t>missing</t>
  </si>
  <si>
    <t>Claire McLaughlin</t>
  </si>
  <si>
    <r>
      <rPr>
        <b/>
        <i/>
        <sz val="12"/>
        <color rgb="FFFF0000"/>
        <rFont val="Calibri"/>
        <family val="2"/>
        <scheme val="minor"/>
      </rPr>
      <t>14</t>
    </r>
    <r>
      <rPr>
        <b/>
        <i/>
        <sz val="9"/>
        <color rgb="FFFF0000"/>
        <rFont val="Calibri"/>
        <family val="2"/>
        <scheme val="minor"/>
      </rPr>
      <t xml:space="preserve">. </t>
    </r>
    <r>
      <rPr>
        <b/>
        <i/>
        <sz val="9"/>
        <color rgb="FF0000FF"/>
        <rFont val="Calibri"/>
        <family val="2"/>
        <scheme val="minor"/>
      </rPr>
      <t>xref Live with awarded records</t>
    </r>
  </si>
  <si>
    <t>Id where £ (value) and Value Range (Q) don't align</t>
  </si>
  <si>
    <t>convert to currency</t>
  </si>
  <si>
    <t>&lt;&gt; Admin test, &lt;&gt; LINC with Sellafield Ltd Qualification</t>
  </si>
  <si>
    <r>
      <t xml:space="preserve">≥ 28/03/24
</t>
    </r>
    <r>
      <rPr>
        <i/>
        <sz val="10"/>
        <rFont val="Calibri"/>
        <family val="2"/>
      </rPr>
      <t>i.e the pipeline date</t>
    </r>
  </si>
  <si>
    <r>
      <rPr>
        <b/>
        <i/>
        <sz val="12"/>
        <color rgb="FFC00000"/>
        <rFont val="Calibri"/>
        <family val="2"/>
        <scheme val="minor"/>
      </rPr>
      <t>2.</t>
    </r>
    <r>
      <rPr>
        <b/>
        <i/>
        <sz val="9"/>
        <color rgb="FFC00000"/>
        <rFont val="Calibri"/>
        <family val="2"/>
        <scheme val="minor"/>
      </rPr>
      <t xml:space="preserve"> </t>
    </r>
    <r>
      <rPr>
        <i/>
        <sz val="9"/>
        <color rgb="FFC00000"/>
        <rFont val="Calibri"/>
        <family val="2"/>
        <scheme val="minor"/>
      </rPr>
      <t>convert using Data Tools &gt; Text to Columns</t>
    </r>
  </si>
  <si>
    <t>&lt;&gt; must not share in the public domain,   &lt;&gt; CCS Framework with CCS issuing the tender via an e-auction,
&lt;&gt; Mini Competition run by CCS under RM6102. This procurement is not run in Atamis, &lt;&gt; Services to be procured via LINC</t>
  </si>
  <si>
    <t>gProms Model Builder &amp; gO:RUN Maintenance &amp; Support: PSE.  gProms Model Builder - Site Wide - 5 Licenses.  gO:RUN - Site Wide - 1 License.</t>
  </si>
  <si>
    <t>Provision of Services for the SEMS (Sellafield Enterprise Management System)</t>
  </si>
  <si>
    <t>Removal of existing roof finishes and insulation and disposable waste. Procure and install new insulation and new roof finishes.  Inspection, removal of rust build up, prime and re paint of structural steelwork to Relief Lute Platform  Room.</t>
  </si>
  <si>
    <t>Aveva - Various S/W Licence Maintenance &amp; Support Renewals.  Refer to Full description for exact licence modules.</t>
  </si>
  <si>
    <t>Plant Interface Remaining Facilities 
(Group 2)</t>
  </si>
  <si>
    <t>TBD</t>
  </si>
  <si>
    <t>Pre market engagement being progressed to determine purchasing route.</t>
  </si>
  <si>
    <t>Cisco FirePower H/W support and Maintenance agreements - Tech Data</t>
  </si>
  <si>
    <t>Various additional VMWare licensing to cover AI Labs, OTG and MSCF as follows:
1 - RAICO licensing for the AI Labs to replace the Free Trial Licences;
2 - Interim licence credits from the business such as known demand from MSCF - circa £50</t>
  </si>
  <si>
    <t>Microsoft SPLA Windows licensing 
(rolling agreement)</t>
  </si>
  <si>
    <t>VMware ELA - re-procurement of 2022 23-Year ELA scope</t>
  </si>
  <si>
    <t>Plant Interface &amp; Obsolescence - 
SIEM - BOM</t>
  </si>
  <si>
    <t>Plant Interface Priority Facilities 
(Group 1)</t>
  </si>
  <si>
    <t>WPEP Distribution Control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</si>
</sst>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F800]dddd\,\ mmmm\ dd\,\ yyyy"/>
    <numFmt numFmtId="166" formatCode="dd\ mmm\ yy"/>
    <numFmt numFmtId="167" formatCode="&quot;£&quot;#,##0"/>
  </numFmts>
  <fonts count="86" x14ac:knownFonts="1">
    <font>
      <sz val="11"/>
      <color theme="1"/>
      <name val="Calibri"/>
      <family val="2"/>
      <scheme val="minor"/>
    </font>
    <font>
      <sz val="12"/>
      <color theme="1"/>
      <name val="Calibri"/>
      <family val="2"/>
      <scheme val="minor"/>
    </font>
    <font>
      <sz val="10"/>
      <name val="Arial"/>
      <family val="2"/>
    </font>
    <font>
      <sz val="8"/>
      <name val="Calibri"/>
      <family val="2"/>
    </font>
    <font>
      <sz val="11"/>
      <color rgb="FF000000"/>
      <name val="Calibri"/>
      <family val="2"/>
      <scheme val="minor"/>
    </font>
    <font>
      <sz val="11"/>
      <color theme="1"/>
      <name val="Calibri"/>
      <family val="2"/>
      <scheme val="minor"/>
    </font>
    <font>
      <sz val="10"/>
      <name val="Arial"/>
      <family val="2"/>
    </font>
    <font>
      <sz val="10"/>
      <name val="Arial"/>
      <family val="2"/>
    </font>
    <font>
      <sz val="11"/>
      <color rgb="FFFF0000"/>
      <name val="Calibri"/>
      <family val="2"/>
      <scheme val="minor"/>
    </font>
    <font>
      <sz val="11"/>
      <name val="Calibri"/>
      <family val="2"/>
      <scheme val="minor"/>
    </font>
    <font>
      <b/>
      <sz val="11"/>
      <name val="Calibri"/>
      <family val="2"/>
      <scheme val="minor"/>
    </font>
    <font>
      <b/>
      <sz val="14"/>
      <color indexed="8"/>
      <name val="Calibri"/>
      <family val="2"/>
      <scheme val="minor"/>
    </font>
    <font>
      <sz val="10"/>
      <name val="Calibri"/>
      <family val="2"/>
      <scheme val="minor"/>
    </font>
    <font>
      <sz val="12"/>
      <name val="Calibri"/>
      <family val="2"/>
      <scheme val="minor"/>
    </font>
    <font>
      <b/>
      <sz val="12"/>
      <name val="Calibri"/>
      <family val="2"/>
      <scheme val="minor"/>
    </font>
    <font>
      <b/>
      <sz val="14"/>
      <name val="Calibri"/>
      <family val="2"/>
      <scheme val="minor"/>
    </font>
    <font>
      <b/>
      <sz val="10"/>
      <name val="Calibri"/>
      <family val="2"/>
      <scheme val="minor"/>
    </font>
    <font>
      <b/>
      <sz val="10"/>
      <color indexed="8"/>
      <name val="Calibri"/>
      <family val="2"/>
      <scheme val="minor"/>
    </font>
    <font>
      <b/>
      <u/>
      <sz val="11"/>
      <name val="Calibri"/>
      <family val="2"/>
      <scheme val="minor"/>
    </font>
    <font>
      <sz val="14"/>
      <color theme="1"/>
      <name val="Calibri"/>
      <family val="2"/>
      <scheme val="minor"/>
    </font>
    <font>
      <i/>
      <sz val="10"/>
      <color rgb="FF0000FF"/>
      <name val="Calibri"/>
      <family val="2"/>
      <scheme val="minor"/>
    </font>
    <font>
      <b/>
      <sz val="11"/>
      <color rgb="FFFF0000"/>
      <name val="Calibri"/>
      <family val="2"/>
      <scheme val="minor"/>
    </font>
    <font>
      <sz val="11"/>
      <color indexed="8"/>
      <name val="Calibri"/>
      <family val="2"/>
      <scheme val="minor"/>
    </font>
    <font>
      <i/>
      <sz val="8"/>
      <color rgb="FFFF0000"/>
      <name val="Calibri"/>
      <family val="2"/>
      <scheme val="minor"/>
    </font>
    <font>
      <i/>
      <sz val="9"/>
      <color theme="1" tint="0.499984740745262"/>
      <name val="Calibri"/>
      <family val="2"/>
      <scheme val="minor"/>
    </font>
    <font>
      <b/>
      <u/>
      <sz val="12"/>
      <name val="Calibri"/>
      <family val="2"/>
      <scheme val="minor"/>
    </font>
    <font>
      <i/>
      <sz val="10"/>
      <color theme="4"/>
      <name val="Calibri"/>
      <family val="2"/>
      <scheme val="minor"/>
    </font>
    <font>
      <i/>
      <sz val="10"/>
      <color rgb="FFFF0000"/>
      <name val="Calibri"/>
      <family val="2"/>
      <scheme val="minor"/>
    </font>
    <font>
      <i/>
      <sz val="8"/>
      <name val="Calibri"/>
      <family val="2"/>
      <scheme val="minor"/>
    </font>
    <font>
      <i/>
      <sz val="9"/>
      <name val="Calibri"/>
      <family val="2"/>
      <scheme val="minor"/>
    </font>
    <font>
      <u/>
      <sz val="11"/>
      <color theme="10"/>
      <name val="Calibri"/>
      <family val="2"/>
      <scheme val="minor"/>
    </font>
    <font>
      <b/>
      <sz val="14"/>
      <color theme="1"/>
      <name val="Calibri"/>
      <family val="2"/>
      <scheme val="minor"/>
    </font>
    <font>
      <sz val="11"/>
      <color theme="10"/>
      <name val="Calibri"/>
      <family val="2"/>
      <scheme val="minor"/>
    </font>
    <font>
      <sz val="12"/>
      <color theme="0" tint="-0.499984740745262"/>
      <name val="Calibri"/>
      <family val="2"/>
      <scheme val="minor"/>
    </font>
    <font>
      <i/>
      <sz val="11"/>
      <color rgb="FFFF0000"/>
      <name val="Calibri"/>
      <family val="2"/>
      <scheme val="minor"/>
    </font>
    <font>
      <b/>
      <sz val="12"/>
      <color rgb="FFFF0000"/>
      <name val="Calibri"/>
      <family val="2"/>
      <scheme val="minor"/>
    </font>
    <font>
      <i/>
      <sz val="11"/>
      <color rgb="FF0000FF"/>
      <name val="Calibri"/>
      <family val="2"/>
      <scheme val="minor"/>
    </font>
    <font>
      <b/>
      <i/>
      <sz val="8"/>
      <color rgb="FFFF0000"/>
      <name val="Calibri"/>
      <family val="2"/>
      <scheme val="minor"/>
    </font>
    <font>
      <b/>
      <i/>
      <sz val="9"/>
      <color rgb="FFFF0000"/>
      <name val="Calibri"/>
      <family val="2"/>
      <scheme val="minor"/>
    </font>
    <font>
      <i/>
      <sz val="10"/>
      <color theme="0" tint="-0.249977111117893"/>
      <name val="Calibri"/>
      <family val="2"/>
      <scheme val="minor"/>
    </font>
    <font>
      <b/>
      <i/>
      <sz val="10"/>
      <color theme="0" tint="-0.249977111117893"/>
      <name val="Calibri"/>
      <family val="2"/>
      <scheme val="minor"/>
    </font>
    <font>
      <i/>
      <sz val="10"/>
      <name val="Calibri"/>
      <family val="2"/>
      <scheme val="minor"/>
    </font>
    <font>
      <b/>
      <i/>
      <sz val="9"/>
      <color rgb="FFC00000"/>
      <name val="Calibri"/>
      <family val="2"/>
      <scheme val="minor"/>
    </font>
    <font>
      <b/>
      <i/>
      <sz val="12"/>
      <color rgb="FFC00000"/>
      <name val="Calibri"/>
      <family val="2"/>
      <scheme val="minor"/>
    </font>
    <font>
      <i/>
      <sz val="9"/>
      <color rgb="FFC00000"/>
      <name val="Calibri"/>
      <family val="2"/>
      <scheme val="minor"/>
    </font>
    <font>
      <sz val="10"/>
      <color theme="0" tint="-0.34998626667073579"/>
      <name val="Calibri"/>
      <family val="2"/>
      <scheme val="minor"/>
    </font>
    <font>
      <b/>
      <sz val="9"/>
      <color indexed="81"/>
      <name val="Tahoma"/>
      <family val="2"/>
    </font>
    <font>
      <sz val="9"/>
      <color indexed="81"/>
      <name val="Tahoma"/>
      <family val="2"/>
    </font>
    <font>
      <i/>
      <sz val="8"/>
      <color indexed="8"/>
      <name val="Calibri"/>
      <family val="2"/>
      <scheme val="minor"/>
    </font>
    <font>
      <i/>
      <sz val="9"/>
      <color indexed="8"/>
      <name val="Calibri"/>
      <family val="2"/>
      <scheme val="minor"/>
    </font>
    <font>
      <i/>
      <sz val="9"/>
      <color theme="0" tint="-0.34998626667073579"/>
      <name val="Calibri"/>
      <family val="2"/>
      <scheme val="minor"/>
    </font>
    <font>
      <i/>
      <sz val="10"/>
      <name val="Calibri"/>
      <family val="2"/>
    </font>
    <font>
      <sz val="10"/>
      <name val="Calibri"/>
      <family val="2"/>
    </font>
    <font>
      <b/>
      <sz val="12"/>
      <color rgb="FF56585B"/>
      <name val="Calibri"/>
      <family val="2"/>
    </font>
    <font>
      <sz val="12"/>
      <color rgb="FF000000"/>
      <name val="Calibri"/>
      <family val="2"/>
    </font>
    <font>
      <i/>
      <sz val="9"/>
      <color rgb="FFFF0000"/>
      <name val="Calibri"/>
      <family val="2"/>
      <scheme val="minor"/>
    </font>
    <font>
      <b/>
      <i/>
      <u/>
      <sz val="9"/>
      <name val="Calibri"/>
      <family val="2"/>
      <scheme val="minor"/>
    </font>
    <font>
      <sz val="8"/>
      <name val="Calibri"/>
      <family val="2"/>
      <scheme val="minor"/>
    </font>
    <font>
      <sz val="9"/>
      <color theme="0" tint="-0.34998626667073579"/>
      <name val="Calibri"/>
      <family val="2"/>
      <scheme val="minor"/>
    </font>
    <font>
      <i/>
      <sz val="9"/>
      <color theme="0" tint="-0.34998626667073579"/>
      <name val="Calibri"/>
      <family val="2"/>
    </font>
    <font>
      <i/>
      <sz val="9"/>
      <color theme="0" tint="-0.499984740745262"/>
      <name val="Calibri"/>
      <family val="2"/>
      <scheme val="minor"/>
    </font>
    <font>
      <b/>
      <sz val="14"/>
      <color rgb="FF0000FF"/>
      <name val="Calibri"/>
      <family val="2"/>
      <scheme val="minor"/>
    </font>
    <font>
      <b/>
      <sz val="14"/>
      <color rgb="FFFF0000"/>
      <name val="Calibri"/>
      <family val="2"/>
      <scheme val="minor"/>
    </font>
    <font>
      <b/>
      <sz val="11"/>
      <color theme="1"/>
      <name val="Calibri"/>
      <family val="2"/>
      <scheme val="minor"/>
    </font>
    <font>
      <sz val="9"/>
      <color rgb="FF00B050"/>
      <name val="Calibri"/>
      <family val="2"/>
      <scheme val="minor"/>
    </font>
    <font>
      <i/>
      <sz val="10"/>
      <color theme="1"/>
      <name val="Calibri"/>
      <family val="2"/>
      <scheme val="minor"/>
    </font>
    <font>
      <b/>
      <sz val="9"/>
      <color theme="3" tint="0.59999389629810485"/>
      <name val="Calibri"/>
      <family val="2"/>
      <scheme val="minor"/>
    </font>
    <font>
      <i/>
      <sz val="10"/>
      <color rgb="FFFF0000"/>
      <name val="Calibri"/>
      <family val="2"/>
    </font>
    <font>
      <i/>
      <sz val="10"/>
      <color rgb="FFC00000"/>
      <name val="Calibri"/>
      <family val="2"/>
      <scheme val="minor"/>
    </font>
    <font>
      <i/>
      <sz val="9"/>
      <color rgb="FFC00000"/>
      <name val="Calibri"/>
      <family val="2"/>
    </font>
    <font>
      <i/>
      <sz val="9"/>
      <color theme="1"/>
      <name val="Calibri"/>
      <family val="2"/>
      <scheme val="minor"/>
    </font>
    <font>
      <sz val="11"/>
      <color theme="1"/>
      <name val="Calibri"/>
      <family val="2"/>
    </font>
    <font>
      <b/>
      <sz val="12"/>
      <color rgb="FF0000FF"/>
      <name val="Calibri"/>
      <family val="2"/>
      <scheme val="minor"/>
    </font>
    <font>
      <b/>
      <i/>
      <sz val="12"/>
      <color rgb="FFFF0000"/>
      <name val="Calibri"/>
      <family val="2"/>
      <scheme val="minor"/>
    </font>
    <font>
      <i/>
      <sz val="9"/>
      <color rgb="FFFFFF00"/>
      <name val="Calibri"/>
      <family val="2"/>
    </font>
    <font>
      <sz val="11"/>
      <color rgb="FFFFFF00"/>
      <name val="Calibri"/>
      <family val="2"/>
      <scheme val="minor"/>
    </font>
    <font>
      <b/>
      <i/>
      <sz val="9"/>
      <color rgb="FF0000FF"/>
      <name val="Calibri"/>
      <family val="2"/>
      <scheme val="minor"/>
    </font>
    <font>
      <b/>
      <i/>
      <sz val="14"/>
      <color rgb="FFFFFF00"/>
      <name val="Calibri"/>
      <family val="2"/>
      <scheme val="minor"/>
    </font>
    <font>
      <sz val="11"/>
      <color rgb="FF00B050"/>
      <name val="Calibri"/>
      <family val="2"/>
      <scheme val="minor"/>
    </font>
    <font>
      <i/>
      <sz val="11"/>
      <color theme="1"/>
      <name val="Calibri"/>
      <family val="2"/>
      <scheme val="minor"/>
    </font>
    <font>
      <sz val="9"/>
      <color rgb="FFFF0000"/>
      <name val="Calibri"/>
      <family val="2"/>
      <scheme val="minor"/>
    </font>
    <font>
      <b/>
      <i/>
      <sz val="9"/>
      <name val="Calibri"/>
      <family val="2"/>
      <scheme val="minor"/>
    </font>
    <font>
      <i/>
      <sz val="10"/>
      <color theme="0" tint="-0.34998626667073579"/>
      <name val="Calibri"/>
      <family val="2"/>
      <scheme val="minor"/>
    </font>
    <font>
      <i/>
      <sz val="9"/>
      <color rgb="FFFF0000"/>
      <name val="Calibri"/>
      <family val="2"/>
    </font>
    <font>
      <b/>
      <i/>
      <sz val="9"/>
      <color rgb="FFFFFF00"/>
      <name val="Calibri"/>
      <family val="2"/>
    </font>
    <font>
      <b/>
      <i/>
      <sz val="10"/>
      <name val="Calibri"/>
      <family val="2"/>
      <scheme val="minor"/>
    </font>
  </fonts>
  <fills count="13">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theme="4" tint="0.79998168889431442"/>
        <bgColor indexed="64"/>
      </patternFill>
    </fill>
    <fill>
      <patternFill patternType="solid">
        <fgColor rgb="FFE3EFF9"/>
        <bgColor indexed="64"/>
      </patternFill>
    </fill>
    <fill>
      <patternFill patternType="solid">
        <fgColor rgb="FFFFFF00"/>
        <bgColor indexed="64"/>
      </patternFill>
    </fill>
    <fill>
      <patternFill patternType="solid">
        <fgColor rgb="FFE1EAF3"/>
        <bgColor indexed="64"/>
      </patternFill>
    </fill>
    <fill>
      <patternFill patternType="solid">
        <fgColor theme="0" tint="-4.9989318521683403E-2"/>
        <bgColor indexed="64"/>
      </patternFill>
    </fill>
    <fill>
      <patternFill patternType="solid">
        <fgColor rgb="FFE9E8E5"/>
      </patternFill>
    </fill>
    <fill>
      <patternFill patternType="solid">
        <fgColor rgb="FFFFFFFF"/>
      </patternFill>
    </fill>
    <fill>
      <patternFill patternType="solid">
        <fgColor theme="0" tint="-4.9989318521683403E-2"/>
        <bgColor rgb="FF4C68A2"/>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top/>
      <bottom style="medium">
        <color indexed="64"/>
      </bottom>
      <diagonal/>
    </border>
    <border>
      <left style="double">
        <color auto="1"/>
      </left>
      <right style="thin">
        <color auto="1"/>
      </right>
      <top style="thin">
        <color auto="1"/>
      </top>
      <bottom style="thin">
        <color auto="1"/>
      </bottom>
      <diagonal/>
    </border>
    <border>
      <left style="thin">
        <color indexed="64"/>
      </left>
      <right style="double">
        <color indexed="64"/>
      </right>
      <top style="thin">
        <color indexed="64"/>
      </top>
      <bottom style="thin">
        <color indexed="64"/>
      </bottom>
      <diagonal/>
    </border>
    <border>
      <left style="thin">
        <color rgb="FFD5D3D1"/>
      </left>
      <right style="thin">
        <color rgb="FFD5D3D1"/>
      </right>
      <top style="thin">
        <color rgb="FFD5D3D1"/>
      </top>
      <bottom style="thin">
        <color rgb="FFD5D3D1"/>
      </bottom>
      <diagonal/>
    </border>
    <border>
      <left style="thin">
        <color theme="0" tint="-0.24994659260841701"/>
      </left>
      <right style="thin">
        <color theme="0" tint="-0.24994659260841701"/>
      </right>
      <top/>
      <bottom/>
      <diagonal/>
    </border>
    <border>
      <left style="medium">
        <color auto="1"/>
      </left>
      <right style="thin">
        <color auto="1"/>
      </right>
      <top style="thin">
        <color auto="1"/>
      </top>
      <bottom style="thin">
        <color indexed="64"/>
      </bottom>
      <diagonal/>
    </border>
    <border>
      <left style="thin">
        <color indexed="64"/>
      </left>
      <right style="medium">
        <color auto="1"/>
      </right>
      <top style="thin">
        <color indexed="64"/>
      </top>
      <bottom style="thin">
        <color indexed="64"/>
      </bottom>
      <diagonal/>
    </border>
  </borders>
  <cellStyleXfs count="27">
    <xf numFmtId="0" fontId="0" fillId="0" borderId="0"/>
    <xf numFmtId="0" fontId="2" fillId="0" borderId="0"/>
    <xf numFmtId="0" fontId="4" fillId="0" borderId="0"/>
    <xf numFmtId="0" fontId="2" fillId="0" borderId="0"/>
    <xf numFmtId="0" fontId="2" fillId="0" borderId="0"/>
    <xf numFmtId="0" fontId="4" fillId="0" borderId="0"/>
    <xf numFmtId="0" fontId="2" fillId="0" borderId="0"/>
    <xf numFmtId="0" fontId="5" fillId="0" borderId="0"/>
    <xf numFmtId="0" fontId="5" fillId="0" borderId="0"/>
    <xf numFmtId="0" fontId="6" fillId="0" borderId="0"/>
    <xf numFmtId="0" fontId="2"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2" fillId="0" borderId="0"/>
    <xf numFmtId="0" fontId="2" fillId="0" borderId="0"/>
    <xf numFmtId="0" fontId="4" fillId="0" borderId="0"/>
    <xf numFmtId="0" fontId="1" fillId="0" borderId="0"/>
    <xf numFmtId="0" fontId="22" fillId="0" borderId="0"/>
    <xf numFmtId="0" fontId="30" fillId="0" borderId="0" applyNumberFormat="0" applyFill="0" applyBorder="0" applyAlignment="0" applyProtection="0"/>
  </cellStyleXfs>
  <cellXfs count="249">
    <xf numFmtId="0" fontId="0" fillId="0" borderId="0" xfId="0"/>
    <xf numFmtId="0" fontId="12" fillId="0" borderId="0" xfId="3" applyFont="1" applyAlignment="1">
      <alignment vertical="center"/>
    </xf>
    <xf numFmtId="0" fontId="9" fillId="0" borderId="0" xfId="3" applyFont="1" applyAlignment="1">
      <alignment vertical="center"/>
    </xf>
    <xf numFmtId="0" fontId="12" fillId="0" borderId="0" xfId="3" applyFont="1" applyAlignment="1">
      <alignment horizontal="left" vertical="center"/>
    </xf>
    <xf numFmtId="0" fontId="10" fillId="0" borderId="0" xfId="3" applyFont="1" applyAlignment="1">
      <alignment vertical="center"/>
    </xf>
    <xf numFmtId="0" fontId="12" fillId="0" borderId="0" xfId="3" applyFont="1" applyAlignment="1">
      <alignment vertical="center"/>
    </xf>
    <xf numFmtId="0" fontId="12" fillId="0" borderId="0" xfId="3" applyFont="1" applyAlignment="1">
      <alignment horizontal="left" vertical="top" indent="2"/>
    </xf>
    <xf numFmtId="0" fontId="12" fillId="0" borderId="0" xfId="3" applyFont="1" applyAlignment="1">
      <alignment vertical="center"/>
    </xf>
    <xf numFmtId="0" fontId="16" fillId="0" borderId="0" xfId="3" applyFont="1" applyAlignment="1">
      <alignment horizontal="left" vertical="center"/>
    </xf>
    <xf numFmtId="0" fontId="17" fillId="0" borderId="0" xfId="0" applyFont="1" applyAlignment="1">
      <alignment horizontal="left" vertical="center"/>
    </xf>
    <xf numFmtId="0" fontId="12" fillId="0" borderId="0" xfId="3" applyFont="1" applyAlignment="1">
      <alignment horizontal="left" vertical="top"/>
    </xf>
    <xf numFmtId="0" fontId="15" fillId="0" borderId="0" xfId="3" applyFont="1" applyAlignment="1">
      <alignment horizontal="left" vertical="center"/>
    </xf>
    <xf numFmtId="0" fontId="9" fillId="0" borderId="0" xfId="3" quotePrefix="1" applyFont="1" applyAlignment="1">
      <alignment horizontal="left" vertical="top"/>
    </xf>
    <xf numFmtId="0" fontId="14" fillId="0" borderId="0" xfId="3" applyFont="1" applyAlignment="1">
      <alignment vertical="center"/>
    </xf>
    <xf numFmtId="0" fontId="12" fillId="0" borderId="0" xfId="3" applyFont="1" applyAlignment="1">
      <alignment horizontal="left" indent="2"/>
    </xf>
    <xf numFmtId="0" fontId="19" fillId="0" borderId="0" xfId="0" applyFont="1" applyAlignment="1">
      <alignment horizontal="left" vertical="center"/>
    </xf>
    <xf numFmtId="0" fontId="9" fillId="0" borderId="0" xfId="3" applyFont="1" applyAlignment="1">
      <alignment horizontal="left" vertical="top"/>
    </xf>
    <xf numFmtId="0" fontId="14" fillId="0" borderId="0" xfId="3" applyFont="1" applyAlignment="1">
      <alignment horizontal="left" vertical="center"/>
    </xf>
    <xf numFmtId="0" fontId="14" fillId="0" borderId="0" xfId="3" quotePrefix="1" applyFont="1" applyAlignment="1">
      <alignment horizontal="left" vertical="center"/>
    </xf>
    <xf numFmtId="0" fontId="9" fillId="0" borderId="0" xfId="23" applyFont="1" applyFill="1" applyBorder="1" applyAlignment="1">
      <alignment vertical="top" wrapText="1"/>
    </xf>
    <xf numFmtId="165" fontId="14" fillId="0" borderId="0" xfId="3" quotePrefix="1" applyNumberFormat="1" applyFont="1" applyAlignment="1">
      <alignment horizontal="left" vertical="center"/>
    </xf>
    <xf numFmtId="0" fontId="9" fillId="0" borderId="0" xfId="23" applyFont="1" applyFill="1" applyBorder="1" applyAlignment="1">
      <alignment vertical="top"/>
    </xf>
    <xf numFmtId="0" fontId="9" fillId="0" borderId="0" xfId="23" applyFont="1" applyFill="1" applyBorder="1" applyAlignment="1">
      <alignment horizontal="center" vertical="top"/>
    </xf>
    <xf numFmtId="0" fontId="18" fillId="0" borderId="0" xfId="3" applyFont="1" applyAlignment="1">
      <alignment vertical="top"/>
    </xf>
    <xf numFmtId="0" fontId="9" fillId="0" borderId="0" xfId="0" applyFont="1" applyAlignment="1">
      <alignment horizontal="left" vertical="center"/>
    </xf>
    <xf numFmtId="0" fontId="9" fillId="0" borderId="0" xfId="3" applyFont="1" applyAlignment="1">
      <alignment horizontal="left" vertical="center"/>
    </xf>
    <xf numFmtId="0" fontId="9" fillId="0" borderId="0" xfId="3" applyFont="1" applyAlignment="1">
      <alignment horizontal="center" vertical="top"/>
    </xf>
    <xf numFmtId="0" fontId="13" fillId="0" borderId="0" xfId="0" applyFont="1" applyAlignment="1">
      <alignment horizontal="right"/>
    </xf>
    <xf numFmtId="0" fontId="14" fillId="0" borderId="0" xfId="3" applyFont="1" applyAlignment="1">
      <alignment vertical="top"/>
    </xf>
    <xf numFmtId="0" fontId="14" fillId="0" borderId="0" xfId="3" applyFont="1" applyAlignment="1"/>
    <xf numFmtId="0" fontId="9" fillId="0" borderId="0" xfId="3" applyFont="1" applyAlignment="1">
      <alignment horizontal="center" vertical="center"/>
    </xf>
    <xf numFmtId="0" fontId="9" fillId="4" borderId="1" xfId="0" applyFont="1" applyFill="1" applyBorder="1" applyAlignment="1">
      <alignment vertical="top" wrapText="1" readingOrder="1"/>
    </xf>
    <xf numFmtId="0" fontId="24" fillId="0" borderId="0" xfId="3" applyFont="1" applyAlignment="1">
      <alignment horizontal="left" wrapText="1"/>
    </xf>
    <xf numFmtId="0" fontId="26" fillId="0" borderId="0" xfId="3" applyFont="1" applyAlignment="1">
      <alignment horizontal="left" vertical="top" wrapText="1"/>
    </xf>
    <xf numFmtId="0" fontId="9" fillId="0" borderId="0" xfId="1" applyFont="1" applyFill="1" applyBorder="1" applyAlignment="1">
      <alignment vertical="center"/>
    </xf>
    <xf numFmtId="0" fontId="10" fillId="0" borderId="0" xfId="1" applyFont="1" applyFill="1" applyBorder="1" applyAlignment="1">
      <alignment vertical="center"/>
    </xf>
    <xf numFmtId="0" fontId="10" fillId="4" borderId="1" xfId="0" applyFont="1" applyFill="1" applyBorder="1" applyAlignment="1">
      <alignment vertical="center" wrapText="1" readingOrder="1"/>
    </xf>
    <xf numFmtId="0" fontId="10" fillId="4" borderId="1" xfId="0" applyFont="1" applyFill="1" applyBorder="1" applyAlignment="1">
      <alignment horizontal="center" vertical="center" wrapText="1" readingOrder="1"/>
    </xf>
    <xf numFmtId="0" fontId="9" fillId="3" borderId="0" xfId="1" applyFont="1" applyFill="1" applyBorder="1" applyAlignment="1">
      <alignment horizontal="center" vertical="center"/>
    </xf>
    <xf numFmtId="0" fontId="8" fillId="3" borderId="0" xfId="1" applyFont="1" applyFill="1" applyBorder="1" applyAlignment="1">
      <alignment horizontal="right" vertical="center"/>
    </xf>
    <xf numFmtId="0" fontId="9" fillId="3" borderId="0" xfId="1" applyFont="1" applyFill="1" applyBorder="1" applyAlignment="1">
      <alignment horizontal="left" vertical="center" wrapText="1"/>
    </xf>
    <xf numFmtId="0" fontId="28" fillId="3" borderId="0" xfId="0" quotePrefix="1" applyFont="1" applyFill="1" applyBorder="1" applyAlignment="1">
      <alignment horizontal="left" vertical="center" wrapText="1"/>
    </xf>
    <xf numFmtId="0" fontId="10" fillId="0" borderId="0" xfId="1" applyFont="1" applyBorder="1" applyAlignment="1">
      <alignment vertical="center"/>
    </xf>
    <xf numFmtId="0" fontId="11" fillId="2" borderId="0" xfId="1" applyFont="1" applyFill="1" applyBorder="1" applyAlignment="1">
      <alignment horizontal="right" wrapText="1"/>
    </xf>
    <xf numFmtId="0" fontId="29" fillId="0" borderId="0" xfId="1" quotePrefix="1" applyFont="1" applyFill="1" applyBorder="1" applyAlignment="1">
      <alignment horizontal="left" vertical="center" wrapText="1"/>
    </xf>
    <xf numFmtId="164" fontId="9" fillId="3" borderId="0" xfId="1" applyNumberFormat="1" applyFont="1" applyFill="1" applyBorder="1" applyAlignment="1">
      <alignment horizontal="center" vertical="center"/>
    </xf>
    <xf numFmtId="166" fontId="14" fillId="0" borderId="0" xfId="3" quotePrefix="1" applyNumberFormat="1" applyFont="1" applyAlignment="1">
      <alignment horizontal="center" vertical="center"/>
    </xf>
    <xf numFmtId="0" fontId="0" fillId="0" borderId="0" xfId="0" applyAlignment="1">
      <alignment horizontal="left" indent="1"/>
    </xf>
    <xf numFmtId="0" fontId="15" fillId="0" borderId="0" xfId="0" applyFont="1" applyAlignment="1">
      <alignment vertical="top"/>
    </xf>
    <xf numFmtId="0" fontId="31" fillId="0" borderId="0" xfId="0" applyFont="1" applyAlignment="1">
      <alignment vertical="top"/>
    </xf>
    <xf numFmtId="0" fontId="31" fillId="0" borderId="0" xfId="0" applyFont="1"/>
    <xf numFmtId="0" fontId="0" fillId="0" borderId="0" xfId="0" applyAlignment="1">
      <alignment vertical="top"/>
    </xf>
    <xf numFmtId="0" fontId="33" fillId="0" borderId="0" xfId="0" applyFont="1" applyAlignment="1">
      <alignment vertical="top"/>
    </xf>
    <xf numFmtId="0" fontId="0" fillId="0" borderId="0" xfId="0" applyAlignment="1">
      <alignment horizontal="center"/>
    </xf>
    <xf numFmtId="0" fontId="8" fillId="0" borderId="0" xfId="0" applyFont="1" applyAlignment="1">
      <alignment horizontal="left"/>
    </xf>
    <xf numFmtId="0" fontId="0" fillId="0" borderId="0" xfId="0" applyAlignment="1">
      <alignment horizontal="left" indent="2"/>
    </xf>
    <xf numFmtId="0" fontId="34" fillId="0" borderId="0" xfId="0" applyFont="1" applyAlignment="1">
      <alignment horizontal="left"/>
    </xf>
    <xf numFmtId="0" fontId="34" fillId="0" borderId="0" xfId="0" applyFont="1" applyAlignment="1">
      <alignment horizontal="center"/>
    </xf>
    <xf numFmtId="0" fontId="35" fillId="0" borderId="0" xfId="0" applyFont="1" applyAlignment="1">
      <alignment horizontal="center"/>
    </xf>
    <xf numFmtId="0" fontId="31" fillId="0" borderId="0" xfId="0" applyFont="1" applyAlignment="1">
      <alignment horizontal="left"/>
    </xf>
    <xf numFmtId="0" fontId="27" fillId="0" borderId="0" xfId="0" applyFont="1" applyAlignment="1">
      <alignment horizontal="left"/>
    </xf>
    <xf numFmtId="0" fontId="0" fillId="0" borderId="0" xfId="0" applyAlignment="1">
      <alignment horizontal="left"/>
    </xf>
    <xf numFmtId="0" fontId="9" fillId="3" borderId="0" xfId="1" applyFont="1" applyFill="1" applyBorder="1" applyAlignment="1">
      <alignment vertical="center"/>
    </xf>
    <xf numFmtId="0" fontId="10" fillId="4" borderId="1" xfId="0" applyFont="1" applyFill="1" applyBorder="1" applyAlignment="1">
      <alignment horizontal="left" vertical="center" wrapText="1" readingOrder="1"/>
    </xf>
    <xf numFmtId="0" fontId="9" fillId="0" borderId="1" xfId="23" applyFont="1" applyFill="1" applyBorder="1" applyAlignment="1">
      <alignment vertical="top" wrapText="1"/>
    </xf>
    <xf numFmtId="14" fontId="9" fillId="0" borderId="1" xfId="23" applyNumberFormat="1" applyFont="1" applyFill="1" applyBorder="1" applyAlignment="1">
      <alignment horizontal="center" vertical="top" wrapText="1"/>
    </xf>
    <xf numFmtId="0" fontId="35" fillId="4" borderId="1" xfId="0" applyFont="1" applyFill="1" applyBorder="1" applyAlignment="1">
      <alignment vertical="center" wrapText="1" readingOrder="1"/>
    </xf>
    <xf numFmtId="0" fontId="27" fillId="3" borderId="0" xfId="1" applyFont="1" applyFill="1" applyBorder="1" applyAlignment="1">
      <alignment vertical="center" wrapText="1"/>
    </xf>
    <xf numFmtId="0" fontId="21" fillId="0" borderId="1" xfId="23" applyFont="1" applyFill="1" applyBorder="1" applyAlignment="1">
      <alignment vertical="top" wrapText="1"/>
    </xf>
    <xf numFmtId="0" fontId="22" fillId="7" borderId="0" xfId="25" applyFill="1" applyAlignment="1">
      <alignment horizontal="center"/>
    </xf>
    <xf numFmtId="0" fontId="45" fillId="3" borderId="0" xfId="25" applyFont="1" applyFill="1"/>
    <xf numFmtId="0" fontId="41" fillId="3" borderId="0" xfId="25" applyFont="1" applyFill="1" applyAlignment="1">
      <alignment horizontal="center"/>
    </xf>
    <xf numFmtId="0" fontId="48" fillId="7" borderId="0" xfId="25" applyFont="1" applyFill="1"/>
    <xf numFmtId="0" fontId="41" fillId="3" borderId="0" xfId="25" quotePrefix="1" applyFont="1" applyFill="1" applyAlignment="1">
      <alignment horizontal="center" wrapText="1"/>
    </xf>
    <xf numFmtId="0" fontId="22" fillId="7" borderId="0" xfId="25" applyFill="1"/>
    <xf numFmtId="0" fontId="22" fillId="7" borderId="0" xfId="25" applyFill="1" applyAlignment="1">
      <alignment horizontal="left"/>
    </xf>
    <xf numFmtId="0" fontId="22" fillId="0" borderId="0" xfId="25"/>
    <xf numFmtId="0" fontId="12" fillId="3" borderId="0" xfId="25" applyFont="1" applyFill="1"/>
    <xf numFmtId="0" fontId="51" fillId="3" borderId="0" xfId="25" applyFont="1" applyFill="1" applyAlignment="1">
      <alignment horizontal="center"/>
    </xf>
    <xf numFmtId="0" fontId="45" fillId="0" borderId="0" xfId="25" applyFont="1"/>
    <xf numFmtId="0" fontId="53" fillId="9" borderId="12" xfId="25" applyFont="1" applyFill="1" applyBorder="1" applyAlignment="1">
      <alignment vertical="top" wrapText="1"/>
    </xf>
    <xf numFmtId="0" fontId="53" fillId="9" borderId="12" xfId="25" applyFont="1" applyFill="1" applyBorder="1" applyAlignment="1">
      <alignment horizontal="center" vertical="top" wrapText="1"/>
    </xf>
    <xf numFmtId="0" fontId="53" fillId="9" borderId="12" xfId="25" applyFont="1" applyFill="1" applyBorder="1" applyAlignment="1">
      <alignment horizontal="left" vertical="top" wrapText="1"/>
    </xf>
    <xf numFmtId="0" fontId="22" fillId="0" borderId="0" xfId="25" applyAlignment="1">
      <alignment vertical="top" wrapText="1"/>
    </xf>
    <xf numFmtId="0" fontId="53" fillId="9" borderId="12" xfId="0" applyFont="1" applyFill="1" applyBorder="1" applyAlignment="1">
      <alignment vertical="top" wrapText="1"/>
    </xf>
    <xf numFmtId="0" fontId="56" fillId="5" borderId="1" xfId="0" applyFont="1" applyFill="1" applyBorder="1" applyAlignment="1">
      <alignment vertical="center" wrapText="1" readingOrder="1"/>
    </xf>
    <xf numFmtId="0" fontId="41" fillId="0" borderId="1" xfId="0" applyFont="1" applyBorder="1" applyAlignment="1">
      <alignment vertical="center"/>
    </xf>
    <xf numFmtId="0" fontId="41" fillId="0" borderId="1" xfId="0" applyFont="1" applyBorder="1" applyAlignment="1">
      <alignment horizontal="left" vertical="center"/>
    </xf>
    <xf numFmtId="0" fontId="41" fillId="0" borderId="11" xfId="0" applyFont="1" applyBorder="1" applyAlignment="1">
      <alignment horizontal="left" vertical="center"/>
    </xf>
    <xf numFmtId="0" fontId="41" fillId="0" borderId="11" xfId="0" applyFont="1" applyBorder="1" applyAlignment="1">
      <alignment vertical="center"/>
    </xf>
    <xf numFmtId="0" fontId="55" fillId="0" borderId="1" xfId="0" applyFont="1" applyBorder="1" applyAlignment="1">
      <alignment vertical="center"/>
    </xf>
    <xf numFmtId="0" fontId="55" fillId="0" borderId="1" xfId="0" applyFont="1" applyBorder="1" applyAlignment="1">
      <alignment horizontal="left" vertical="center"/>
    </xf>
    <xf numFmtId="0" fontId="55" fillId="0" borderId="11" xfId="0" applyFont="1" applyBorder="1" applyAlignment="1">
      <alignment vertical="center"/>
    </xf>
    <xf numFmtId="0" fontId="58" fillId="8" borderId="0" xfId="25" applyFont="1" applyFill="1" applyAlignment="1">
      <alignment vertical="center" wrapText="1"/>
    </xf>
    <xf numFmtId="0" fontId="60" fillId="5" borderId="10" xfId="0" applyFont="1" applyFill="1" applyBorder="1" applyAlignment="1">
      <alignment horizontal="center" vertical="center" wrapText="1"/>
    </xf>
    <xf numFmtId="0" fontId="54" fillId="10" borderId="12" xfId="0" applyFont="1" applyFill="1" applyBorder="1" applyAlignment="1">
      <alignment horizontal="left" vertical="top"/>
    </xf>
    <xf numFmtId="0" fontId="0" fillId="0" borderId="0" xfId="0" applyAlignment="1">
      <alignment horizontal="center" vertical="top"/>
    </xf>
    <xf numFmtId="14" fontId="0" fillId="0" borderId="0" xfId="0" applyNumberFormat="1" applyAlignment="1">
      <alignment horizontal="center" vertical="top"/>
    </xf>
    <xf numFmtId="14" fontId="54" fillId="10" borderId="12" xfId="0" applyNumberFormat="1" applyFont="1" applyFill="1" applyBorder="1" applyAlignment="1">
      <alignment horizontal="left" vertical="top"/>
    </xf>
    <xf numFmtId="0" fontId="50" fillId="8" borderId="0" xfId="1" applyFont="1" applyFill="1" applyAlignment="1">
      <alignment horizontal="right" vertical="top"/>
    </xf>
    <xf numFmtId="0" fontId="50" fillId="8" borderId="0" xfId="1" applyFont="1" applyFill="1" applyAlignment="1">
      <alignment horizontal="center" vertical="top"/>
    </xf>
    <xf numFmtId="0" fontId="8" fillId="0" borderId="0" xfId="0" applyFont="1" applyAlignment="1">
      <alignment vertical="top"/>
    </xf>
    <xf numFmtId="0" fontId="12" fillId="3" borderId="0" xfId="25" applyFont="1" applyFill="1" applyAlignment="1">
      <alignment horizontal="center"/>
    </xf>
    <xf numFmtId="1" fontId="60" fillId="0" borderId="10" xfId="0" applyNumberFormat="1" applyFont="1" applyBorder="1" applyAlignment="1">
      <alignment horizontal="center" vertical="center"/>
    </xf>
    <xf numFmtId="14" fontId="0" fillId="12" borderId="0" xfId="0" applyNumberFormat="1" applyFill="1" applyAlignment="1">
      <alignment horizontal="center" vertical="top"/>
    </xf>
    <xf numFmtId="0" fontId="39" fillId="0" borderId="0" xfId="1" applyFont="1" applyAlignment="1">
      <alignment vertical="center"/>
    </xf>
    <xf numFmtId="0" fontId="9" fillId="3" borderId="0" xfId="1" applyFont="1" applyFill="1" applyAlignment="1">
      <alignment horizontal="center" vertical="center"/>
    </xf>
    <xf numFmtId="0" fontId="8" fillId="3" borderId="0" xfId="1" applyFont="1" applyFill="1" applyAlignment="1">
      <alignment horizontal="right" vertical="center"/>
    </xf>
    <xf numFmtId="0" fontId="27" fillId="3" borderId="0" xfId="1" applyFont="1" applyFill="1" applyAlignment="1">
      <alignment vertical="center" wrapText="1"/>
    </xf>
    <xf numFmtId="164" fontId="9" fillId="3" borderId="0" xfId="1" applyNumberFormat="1" applyFont="1" applyFill="1" applyAlignment="1">
      <alignment horizontal="center" vertical="center"/>
    </xf>
    <xf numFmtId="164" fontId="8" fillId="3" borderId="0" xfId="1" applyNumberFormat="1" applyFont="1" applyFill="1" applyAlignment="1">
      <alignment horizontal="center" vertical="center"/>
    </xf>
    <xf numFmtId="0" fontId="9" fillId="3" borderId="0" xfId="1" applyFont="1" applyFill="1" applyAlignment="1">
      <alignment horizontal="left" vertical="center" wrapText="1"/>
    </xf>
    <xf numFmtId="0" fontId="9" fillId="3" borderId="0" xfId="1" applyFont="1" applyFill="1" applyAlignment="1">
      <alignment vertical="center"/>
    </xf>
    <xf numFmtId="0" fontId="28" fillId="3" borderId="0" xfId="0" quotePrefix="1" applyFont="1" applyFill="1" applyAlignment="1">
      <alignment horizontal="left" vertical="center" wrapText="1"/>
    </xf>
    <xf numFmtId="0" fontId="37" fillId="3" borderId="0" xfId="0" quotePrefix="1" applyFont="1" applyFill="1" applyAlignment="1">
      <alignment horizontal="left" vertical="center" wrapText="1"/>
    </xf>
    <xf numFmtId="0" fontId="9" fillId="0" borderId="0" xfId="1" applyFont="1" applyAlignment="1">
      <alignment vertical="center"/>
    </xf>
    <xf numFmtId="0" fontId="40" fillId="0" borderId="0" xfId="1" applyFont="1" applyAlignment="1">
      <alignment vertical="center"/>
    </xf>
    <xf numFmtId="0" fontId="10" fillId="0" borderId="0" xfId="1" applyFont="1" applyAlignment="1">
      <alignment vertical="center"/>
    </xf>
    <xf numFmtId="0" fontId="11" fillId="2" borderId="0" xfId="1" applyFont="1" applyFill="1" applyAlignment="1">
      <alignment horizontal="right" wrapText="1"/>
    </xf>
    <xf numFmtId="165" fontId="11" fillId="2" borderId="0" xfId="1" applyNumberFormat="1" applyFont="1" applyFill="1" applyAlignment="1">
      <alignment horizontal="left" vertical="center" wrapText="1"/>
    </xf>
    <xf numFmtId="0" fontId="23" fillId="3" borderId="0" xfId="0" applyFont="1" applyFill="1" applyAlignment="1">
      <alignment horizontal="center" vertical="center" wrapText="1"/>
    </xf>
    <xf numFmtId="0" fontId="23" fillId="0" borderId="0" xfId="1" applyFont="1" applyAlignment="1">
      <alignment vertical="center"/>
    </xf>
    <xf numFmtId="0" fontId="29" fillId="0" borderId="0" xfId="1" quotePrefix="1" applyFont="1" applyAlignment="1">
      <alignment horizontal="left" vertical="center" wrapText="1"/>
    </xf>
    <xf numFmtId="0" fontId="38" fillId="0" borderId="0" xfId="1" quotePrefix="1" applyFont="1" applyAlignment="1">
      <alignment horizontal="left" vertical="center" wrapText="1"/>
    </xf>
    <xf numFmtId="0" fontId="40" fillId="0" borderId="0" xfId="23" applyFont="1" applyAlignment="1">
      <alignment vertical="center" wrapText="1"/>
    </xf>
    <xf numFmtId="0" fontId="10" fillId="0" borderId="0" xfId="23" applyFont="1" applyAlignment="1">
      <alignment vertical="center" wrapText="1"/>
    </xf>
    <xf numFmtId="0" fontId="39" fillId="0" borderId="0" xfId="23" applyFont="1" applyAlignment="1">
      <alignment vertical="top"/>
    </xf>
    <xf numFmtId="0" fontId="9" fillId="0" borderId="1" xfId="23" applyFont="1" applyBorder="1" applyAlignment="1">
      <alignment vertical="top" wrapText="1"/>
    </xf>
    <xf numFmtId="0" fontId="9" fillId="0" borderId="1" xfId="23" applyFont="1" applyBorder="1" applyAlignment="1">
      <alignment horizontal="center" vertical="top" wrapText="1"/>
    </xf>
    <xf numFmtId="14" fontId="9" fillId="0" borderId="1" xfId="23" applyNumberFormat="1" applyFont="1" applyBorder="1" applyAlignment="1">
      <alignment horizontal="center" vertical="top" wrapText="1"/>
    </xf>
    <xf numFmtId="0" fontId="21" fillId="0" borderId="1" xfId="23" applyFont="1" applyBorder="1" applyAlignment="1">
      <alignment vertical="top"/>
    </xf>
    <xf numFmtId="0" fontId="9" fillId="0" borderId="0" xfId="23" applyFont="1" applyAlignment="1">
      <alignment vertical="top"/>
    </xf>
    <xf numFmtId="0" fontId="39" fillId="0" borderId="0" xfId="23" applyFont="1" applyAlignment="1">
      <alignment vertical="top" wrapText="1"/>
    </xf>
    <xf numFmtId="0" fontId="9" fillId="0" borderId="0" xfId="23" applyFont="1" applyAlignment="1">
      <alignment vertical="top" wrapText="1"/>
    </xf>
    <xf numFmtId="0" fontId="21" fillId="0" borderId="1" xfId="23" applyFont="1" applyBorder="1" applyAlignment="1">
      <alignment vertical="top" wrapText="1"/>
    </xf>
    <xf numFmtId="0" fontId="8" fillId="0" borderId="1" xfId="23" applyFont="1" applyBorder="1" applyAlignment="1">
      <alignment vertical="top" wrapText="1"/>
    </xf>
    <xf numFmtId="0" fontId="9" fillId="0" borderId="0" xfId="23" applyFont="1" applyAlignment="1">
      <alignment horizontal="center" vertical="top"/>
    </xf>
    <xf numFmtId="0" fontId="21" fillId="0" borderId="0" xfId="23" applyFont="1" applyAlignment="1">
      <alignment vertical="top" wrapText="1"/>
    </xf>
    <xf numFmtId="165" fontId="61" fillId="2" borderId="0" xfId="1" applyNumberFormat="1" applyFont="1" applyFill="1" applyBorder="1" applyAlignment="1">
      <alignment horizontal="left" wrapText="1"/>
    </xf>
    <xf numFmtId="165" fontId="62" fillId="2" borderId="0" xfId="1" applyNumberFormat="1" applyFont="1" applyFill="1" applyAlignment="1">
      <alignment horizontal="left" wrapText="1"/>
    </xf>
    <xf numFmtId="0" fontId="44" fillId="6" borderId="0" xfId="25" applyFont="1" applyFill="1" applyAlignment="1">
      <alignment horizontal="center" vertical="top"/>
    </xf>
    <xf numFmtId="0" fontId="22" fillId="3" borderId="0" xfId="25" applyFill="1" applyAlignment="1">
      <alignment horizontal="center"/>
    </xf>
    <xf numFmtId="0" fontId="22" fillId="3" borderId="0" xfId="25" applyFill="1"/>
    <xf numFmtId="0" fontId="22" fillId="3" borderId="0" xfId="25" applyFill="1" applyAlignment="1">
      <alignment horizontal="left"/>
    </xf>
    <xf numFmtId="0" fontId="48" fillId="7" borderId="0" xfId="25" applyFont="1" applyFill="1" applyAlignment="1">
      <alignment horizontal="center"/>
    </xf>
    <xf numFmtId="0" fontId="48" fillId="3" borderId="0" xfId="25" applyFont="1" applyFill="1" applyAlignment="1">
      <alignment horizontal="center"/>
    </xf>
    <xf numFmtId="0" fontId="58" fillId="11" borderId="13" xfId="0" quotePrefix="1" applyFont="1" applyFill="1" applyBorder="1" applyAlignment="1">
      <alignment horizontal="center" vertical="center" wrapText="1" readingOrder="1"/>
    </xf>
    <xf numFmtId="0" fontId="68" fillId="0" borderId="0" xfId="23" applyFont="1" applyAlignment="1">
      <alignment vertical="top"/>
    </xf>
    <xf numFmtId="0" fontId="60" fillId="3" borderId="0" xfId="25" applyFont="1" applyFill="1" applyAlignment="1">
      <alignment horizontal="center" vertical="top"/>
    </xf>
    <xf numFmtId="0" fontId="45" fillId="3" borderId="0" xfId="25" applyFont="1" applyFill="1" applyAlignment="1">
      <alignment vertical="top"/>
    </xf>
    <xf numFmtId="0" fontId="29" fillId="3" borderId="0" xfId="25" quotePrefix="1" applyFont="1" applyFill="1" applyAlignment="1">
      <alignment horizontal="center" vertical="top"/>
    </xf>
    <xf numFmtId="0" fontId="55" fillId="3" borderId="0" xfId="25" quotePrefix="1" applyFont="1" applyFill="1" applyAlignment="1">
      <alignment horizontal="center" vertical="top"/>
    </xf>
    <xf numFmtId="0" fontId="28" fillId="3" borderId="0" xfId="25" quotePrefix="1" applyFont="1" applyFill="1" applyAlignment="1">
      <alignment horizontal="center" vertical="top"/>
    </xf>
    <xf numFmtId="0" fontId="41" fillId="3" borderId="0" xfId="25" quotePrefix="1" applyFont="1" applyFill="1" applyAlignment="1">
      <alignment horizontal="center" vertical="top" wrapText="1"/>
    </xf>
    <xf numFmtId="0" fontId="12" fillId="3" borderId="0" xfId="25" applyFont="1" applyFill="1" applyAlignment="1">
      <alignment vertical="top"/>
    </xf>
    <xf numFmtId="0" fontId="51" fillId="3" borderId="0" xfId="25" applyFont="1" applyFill="1" applyAlignment="1">
      <alignment horizontal="center" vertical="top"/>
    </xf>
    <xf numFmtId="0" fontId="41" fillId="3" borderId="0" xfId="25" quotePrefix="1" applyFont="1" applyFill="1" applyAlignment="1">
      <alignment horizontal="center" vertical="top"/>
    </xf>
    <xf numFmtId="0" fontId="67" fillId="3" borderId="0" xfId="25" applyFont="1" applyFill="1" applyAlignment="1">
      <alignment horizontal="center" vertical="top" wrapText="1"/>
    </xf>
    <xf numFmtId="0" fontId="45" fillId="0" borderId="0" xfId="25" applyFont="1" applyAlignment="1">
      <alignment vertical="top"/>
    </xf>
    <xf numFmtId="0" fontId="63" fillId="0" borderId="0" xfId="0" applyFont="1"/>
    <xf numFmtId="0" fontId="36" fillId="0" borderId="0" xfId="0" applyFont="1" applyAlignment="1">
      <alignment horizontal="left"/>
    </xf>
    <xf numFmtId="0" fontId="72" fillId="7" borderId="0" xfId="25" applyFont="1" applyFill="1" applyAlignment="1">
      <alignment horizontal="left"/>
    </xf>
    <xf numFmtId="0" fontId="59" fillId="3" borderId="0" xfId="25" applyFont="1" applyFill="1" applyAlignment="1">
      <alignment horizontal="left" vertical="top"/>
    </xf>
    <xf numFmtId="167" fontId="59" fillId="3" borderId="0" xfId="25" applyNumberFormat="1" applyFont="1" applyFill="1" applyAlignment="1">
      <alignment horizontal="center" vertical="top"/>
    </xf>
    <xf numFmtId="0" fontId="69" fillId="3" borderId="0" xfId="25" applyFont="1" applyFill="1" applyAlignment="1">
      <alignment horizontal="left" vertical="top"/>
    </xf>
    <xf numFmtId="0" fontId="59" fillId="3" borderId="0" xfId="25" applyFont="1" applyFill="1" applyAlignment="1">
      <alignment horizontal="center" vertical="top"/>
    </xf>
    <xf numFmtId="0" fontId="9" fillId="0" borderId="0" xfId="0" applyFont="1" applyAlignment="1">
      <alignment vertical="top"/>
    </xf>
    <xf numFmtId="14" fontId="8" fillId="0" borderId="0" xfId="0" applyNumberFormat="1" applyFont="1" applyAlignment="1">
      <alignment horizontal="center" vertical="top"/>
    </xf>
    <xf numFmtId="0" fontId="50" fillId="3" borderId="0" xfId="25" applyFont="1" applyFill="1" applyAlignment="1">
      <alignment horizontal="center" vertical="center"/>
    </xf>
    <xf numFmtId="165" fontId="15" fillId="2" borderId="0" xfId="1" applyNumberFormat="1" applyFont="1" applyFill="1" applyBorder="1" applyAlignment="1">
      <alignment horizontal="left" vertical="center" wrapText="1"/>
    </xf>
    <xf numFmtId="0" fontId="28" fillId="3" borderId="0" xfId="0" applyFont="1" applyFill="1" applyBorder="1" applyAlignment="1">
      <alignment horizontal="center" vertical="center" wrapText="1"/>
    </xf>
    <xf numFmtId="0" fontId="28" fillId="0" borderId="0" xfId="1" applyFont="1" applyBorder="1" applyAlignment="1">
      <alignment vertical="center"/>
    </xf>
    <xf numFmtId="0" fontId="8" fillId="0" borderId="0" xfId="0" applyFont="1" applyAlignment="1">
      <alignment vertical="top" wrapText="1"/>
    </xf>
    <xf numFmtId="167" fontId="74" fillId="12" borderId="0" xfId="25" applyNumberFormat="1" applyFont="1" applyFill="1" applyAlignment="1">
      <alignment horizontal="center" vertical="top"/>
    </xf>
    <xf numFmtId="0" fontId="75" fillId="12" borderId="0" xfId="0" applyFont="1" applyFill="1" applyAlignment="1">
      <alignment horizontal="center" vertical="top"/>
    </xf>
    <xf numFmtId="0" fontId="55" fillId="3" borderId="0" xfId="25" quotePrefix="1" applyFont="1" applyFill="1" applyAlignment="1">
      <alignment horizontal="center" vertical="top" wrapText="1"/>
    </xf>
    <xf numFmtId="0" fontId="56" fillId="8" borderId="1" xfId="0" applyFont="1" applyFill="1" applyBorder="1" applyAlignment="1">
      <alignment horizontal="center" vertical="center" wrapText="1"/>
    </xf>
    <xf numFmtId="0" fontId="32" fillId="0" borderId="0" xfId="26" applyFont="1" applyAlignment="1">
      <alignment wrapText="1"/>
    </xf>
    <xf numFmtId="0" fontId="79" fillId="0" borderId="0" xfId="0" applyFont="1" applyAlignment="1">
      <alignment horizontal="left"/>
    </xf>
    <xf numFmtId="0" fontId="80" fillId="8" borderId="0" xfId="25" applyFont="1" applyFill="1" applyBorder="1" applyAlignment="1">
      <alignment horizontal="center" vertical="top" textRotation="90"/>
    </xf>
    <xf numFmtId="0" fontId="50" fillId="8" borderId="14" xfId="0" applyFont="1" applyFill="1" applyBorder="1" applyAlignment="1">
      <alignment horizontal="right" vertical="center"/>
    </xf>
    <xf numFmtId="0" fontId="29" fillId="8" borderId="1" xfId="0" applyFont="1" applyFill="1" applyBorder="1" applyAlignment="1">
      <alignment horizontal="center" vertical="center" wrapText="1"/>
    </xf>
    <xf numFmtId="0" fontId="29" fillId="8" borderId="15" xfId="0" applyFont="1" applyFill="1" applyBorder="1" applyAlignment="1">
      <alignment horizontal="center" vertical="center" wrapText="1"/>
    </xf>
    <xf numFmtId="0" fontId="60" fillId="8" borderId="3" xfId="0" applyFont="1" applyFill="1" applyBorder="1" applyAlignment="1">
      <alignment horizontal="center" vertical="center" wrapText="1"/>
    </xf>
    <xf numFmtId="0" fontId="0" fillId="0" borderId="15" xfId="0" applyBorder="1"/>
    <xf numFmtId="0" fontId="65" fillId="0" borderId="1" xfId="0" applyFont="1" applyBorder="1"/>
    <xf numFmtId="0" fontId="65" fillId="0" borderId="15" xfId="0" applyFont="1" applyBorder="1"/>
    <xf numFmtId="0" fontId="82" fillId="0" borderId="3" xfId="0" applyFont="1" applyBorder="1" applyAlignment="1">
      <alignment horizontal="right" vertical="center"/>
    </xf>
    <xf numFmtId="0" fontId="77" fillId="12" borderId="1" xfId="0" applyFont="1" applyFill="1" applyBorder="1" applyAlignment="1">
      <alignment horizontal="left" vertical="center" wrapText="1"/>
    </xf>
    <xf numFmtId="0" fontId="56" fillId="5" borderId="8" xfId="0" applyFont="1" applyFill="1" applyBorder="1" applyAlignment="1">
      <alignment horizontal="left" vertical="center" wrapText="1"/>
    </xf>
    <xf numFmtId="0" fontId="41" fillId="0" borderId="8" xfId="0" applyFont="1" applyBorder="1" applyAlignment="1">
      <alignment horizontal="left" vertical="center"/>
    </xf>
    <xf numFmtId="0" fontId="41" fillId="0" borderId="8" xfId="0" applyFont="1" applyBorder="1" applyAlignment="1">
      <alignment vertical="center"/>
    </xf>
    <xf numFmtId="0" fontId="56" fillId="5" borderId="15" xfId="0" applyFont="1" applyFill="1" applyBorder="1" applyAlignment="1">
      <alignment horizontal="left" vertical="center" wrapText="1"/>
    </xf>
    <xf numFmtId="0" fontId="41" fillId="0" borderId="15" xfId="0" applyFont="1" applyBorder="1" applyAlignment="1">
      <alignment horizontal="left" vertical="center"/>
    </xf>
    <xf numFmtId="1" fontId="60" fillId="0" borderId="14" xfId="0" applyNumberFormat="1" applyFont="1" applyBorder="1" applyAlignment="1">
      <alignment horizontal="center" vertical="center"/>
    </xf>
    <xf numFmtId="0" fontId="65" fillId="0" borderId="1" xfId="0" applyFont="1" applyBorder="1" applyAlignment="1">
      <alignment horizontal="center"/>
    </xf>
    <xf numFmtId="0" fontId="64" fillId="8" borderId="13" xfId="25" applyFont="1" applyFill="1" applyBorder="1" applyAlignment="1">
      <alignment horizontal="center" vertical="top" textRotation="90"/>
    </xf>
    <xf numFmtId="0" fontId="58" fillId="11" borderId="13" xfId="0" quotePrefix="1" applyFont="1" applyFill="1" applyBorder="1" applyAlignment="1">
      <alignment horizontal="center" vertical="top" textRotation="90" wrapText="1" readingOrder="1"/>
    </xf>
    <xf numFmtId="167" fontId="59" fillId="12" borderId="0" xfId="25" applyNumberFormat="1" applyFont="1" applyFill="1" applyAlignment="1">
      <alignment horizontal="center" vertical="top"/>
    </xf>
    <xf numFmtId="0" fontId="44" fillId="3" borderId="0" xfId="25" applyFont="1" applyFill="1" applyAlignment="1">
      <alignment horizontal="left" vertical="center"/>
    </xf>
    <xf numFmtId="0" fontId="55" fillId="3" borderId="0" xfId="25" applyFont="1" applyFill="1" applyAlignment="1">
      <alignment horizontal="center" vertical="center" wrapText="1"/>
    </xf>
    <xf numFmtId="0" fontId="49" fillId="3" borderId="0" xfId="25" applyFont="1" applyFill="1" applyAlignment="1">
      <alignment horizontal="left" vertical="center"/>
    </xf>
    <xf numFmtId="0" fontId="42" fillId="3" borderId="0" xfId="25" applyFont="1" applyFill="1" applyBorder="1" applyAlignment="1">
      <alignment horizontal="left" vertical="center"/>
    </xf>
    <xf numFmtId="0" fontId="55" fillId="3" borderId="0" xfId="25" applyFont="1" applyFill="1" applyAlignment="1">
      <alignment horizontal="left" vertical="center"/>
    </xf>
    <xf numFmtId="0" fontId="42" fillId="3" borderId="0" xfId="25" applyFont="1" applyFill="1" applyAlignment="1">
      <alignment horizontal="left" vertical="center"/>
    </xf>
    <xf numFmtId="0" fontId="76" fillId="6" borderId="0" xfId="25" applyFont="1" applyFill="1" applyAlignment="1">
      <alignment horizontal="center" vertical="center" wrapText="1"/>
    </xf>
    <xf numFmtId="0" fontId="44" fillId="6" borderId="0" xfId="25" applyFont="1" applyFill="1" applyAlignment="1">
      <alignment horizontal="center" vertical="center"/>
    </xf>
    <xf numFmtId="0" fontId="49" fillId="0" borderId="0" xfId="25" applyFont="1" applyAlignment="1">
      <alignment horizontal="left" vertical="center"/>
    </xf>
    <xf numFmtId="167" fontId="84" fillId="12" borderId="0" xfId="25" applyNumberFormat="1" applyFont="1" applyFill="1" applyAlignment="1">
      <alignment horizontal="center" vertical="top"/>
    </xf>
    <xf numFmtId="0" fontId="8" fillId="0" borderId="0" xfId="0" applyFont="1" applyAlignment="1">
      <alignment horizontal="center" vertical="top"/>
    </xf>
    <xf numFmtId="0" fontId="8" fillId="0" borderId="0" xfId="0" applyFont="1" applyFill="1" applyAlignment="1">
      <alignment horizontal="center" vertical="top"/>
    </xf>
    <xf numFmtId="0" fontId="0" fillId="0" borderId="1" xfId="0" applyBorder="1" applyAlignment="1">
      <alignment horizontal="center" vertical="top"/>
    </xf>
    <xf numFmtId="0" fontId="10" fillId="4" borderId="1" xfId="0" applyFont="1" applyFill="1" applyBorder="1" applyAlignment="1">
      <alignment vertical="top" wrapText="1" readingOrder="1"/>
    </xf>
    <xf numFmtId="0" fontId="10" fillId="4" borderId="1" xfId="0" applyFont="1" applyFill="1" applyBorder="1" applyAlignment="1">
      <alignment horizontal="center" vertical="top" wrapText="1" readingOrder="1"/>
    </xf>
    <xf numFmtId="0" fontId="10" fillId="4" borderId="1" xfId="0" applyFont="1" applyFill="1" applyBorder="1" applyAlignment="1">
      <alignment horizontal="left" vertical="top" wrapText="1" readingOrder="1"/>
    </xf>
    <xf numFmtId="0" fontId="10" fillId="0" borderId="0" xfId="23" applyFont="1" applyFill="1" applyBorder="1" applyAlignment="1">
      <alignment vertical="top" wrapText="1"/>
    </xf>
    <xf numFmtId="0" fontId="39" fillId="0" borderId="0" xfId="1" applyFont="1" applyFill="1" applyBorder="1" applyAlignment="1">
      <alignment horizontal="left" vertical="center"/>
    </xf>
    <xf numFmtId="0" fontId="40" fillId="0" borderId="0" xfId="1" applyFont="1" applyFill="1" applyBorder="1" applyAlignment="1">
      <alignment horizontal="left" vertical="center"/>
    </xf>
    <xf numFmtId="0" fontId="39" fillId="0" borderId="0" xfId="23" applyFont="1" applyFill="1" applyBorder="1" applyAlignment="1">
      <alignment horizontal="center" vertical="top" wrapText="1"/>
    </xf>
    <xf numFmtId="0" fontId="39" fillId="0" borderId="0" xfId="23" applyFont="1" applyFill="1" applyBorder="1" applyAlignment="1">
      <alignment horizontal="left" vertical="top" wrapText="1"/>
    </xf>
    <xf numFmtId="0" fontId="39" fillId="0" borderId="0" xfId="23" applyFont="1" applyFill="1" applyBorder="1" applyAlignment="1">
      <alignment horizontal="left" vertical="top"/>
    </xf>
    <xf numFmtId="0" fontId="41" fillId="0" borderId="0" xfId="1" applyFont="1" applyFill="1" applyBorder="1" applyAlignment="1">
      <alignment horizontal="center" vertical="center"/>
    </xf>
    <xf numFmtId="0" fontId="85" fillId="0" borderId="0" xfId="1" applyFont="1" applyFill="1" applyBorder="1" applyAlignment="1">
      <alignment horizontal="center" vertical="center"/>
    </xf>
    <xf numFmtId="0" fontId="41" fillId="0" borderId="0" xfId="23" applyFont="1" applyFill="1" applyBorder="1" applyAlignment="1">
      <alignment horizontal="center" vertical="top"/>
    </xf>
    <xf numFmtId="0" fontId="83" fillId="3" borderId="0" xfId="25" applyFont="1" applyFill="1" applyAlignment="1">
      <alignment horizontal="left" vertical="top"/>
    </xf>
    <xf numFmtId="164" fontId="9" fillId="3" borderId="0" xfId="1" applyNumberFormat="1" applyFont="1" applyFill="1" applyBorder="1" applyAlignment="1">
      <alignment horizontal="left" vertical="center"/>
    </xf>
    <xf numFmtId="0" fontId="9" fillId="0" borderId="1" xfId="23" applyFont="1" applyFill="1" applyBorder="1" applyAlignment="1">
      <alignment horizontal="left" vertical="top" wrapText="1"/>
    </xf>
    <xf numFmtId="0" fontId="9" fillId="0" borderId="0" xfId="23" applyFont="1" applyFill="1" applyBorder="1" applyAlignment="1">
      <alignment horizontal="left" vertical="top" wrapText="1"/>
    </xf>
    <xf numFmtId="0" fontId="21" fillId="0" borderId="0" xfId="3" applyFont="1" applyAlignment="1">
      <alignment horizontal="center" vertical="center" wrapText="1"/>
    </xf>
    <xf numFmtId="0" fontId="21" fillId="0" borderId="0" xfId="0" applyFont="1" applyAlignment="1">
      <alignment horizontal="center" vertical="center" wrapText="1"/>
    </xf>
    <xf numFmtId="0" fontId="9" fillId="4" borderId="4" xfId="0" applyFont="1" applyFill="1" applyBorder="1" applyAlignment="1">
      <alignment vertical="top" wrapText="1" readingOrder="1"/>
    </xf>
    <xf numFmtId="0" fontId="0" fillId="0" borderId="6" xfId="0" applyBorder="1" applyAlignment="1">
      <alignment vertical="top" wrapText="1" readingOrder="1"/>
    </xf>
    <xf numFmtId="0" fontId="0" fillId="0" borderId="5" xfId="0" applyBorder="1" applyAlignment="1">
      <alignment vertical="top" wrapText="1" readingOrder="1"/>
    </xf>
    <xf numFmtId="0" fontId="9" fillId="0" borderId="8" xfId="3" applyFont="1" applyBorder="1" applyAlignment="1">
      <alignment horizontal="left" vertical="center" wrapText="1"/>
    </xf>
    <xf numFmtId="0" fontId="5" fillId="0" borderId="3" xfId="0" applyFont="1" applyBorder="1" applyAlignment="1">
      <alignment horizontal="left" vertical="center" wrapText="1"/>
    </xf>
    <xf numFmtId="0" fontId="5" fillId="3" borderId="3" xfId="0" applyFont="1" applyFill="1" applyBorder="1" applyAlignment="1">
      <alignment horizontal="left" vertical="center" wrapText="1"/>
    </xf>
    <xf numFmtId="0" fontId="5" fillId="0" borderId="1" xfId="0" applyFont="1" applyBorder="1" applyAlignment="1">
      <alignment horizontal="left" vertical="center" wrapText="1"/>
    </xf>
    <xf numFmtId="0" fontId="9" fillId="0" borderId="2" xfId="3" applyFont="1" applyBorder="1" applyAlignment="1">
      <alignment horizontal="left" vertical="center" wrapText="1"/>
    </xf>
    <xf numFmtId="0" fontId="25" fillId="0" borderId="9" xfId="3" applyFont="1" applyBorder="1" applyAlignment="1">
      <alignment vertical="center"/>
    </xf>
    <xf numFmtId="0" fontId="9" fillId="0" borderId="0" xfId="3" applyFont="1" applyFill="1" applyBorder="1" applyAlignment="1">
      <alignment horizontal="left" vertical="top"/>
    </xf>
    <xf numFmtId="0" fontId="5" fillId="0" borderId="7" xfId="0" applyFont="1" applyBorder="1" applyAlignment="1">
      <alignment horizontal="left" vertical="top"/>
    </xf>
    <xf numFmtId="0" fontId="9" fillId="0" borderId="8" xfId="3" applyFont="1" applyBorder="1" applyAlignment="1">
      <alignment horizontal="left" vertical="center"/>
    </xf>
    <xf numFmtId="0" fontId="5" fillId="0" borderId="3" xfId="0" applyFont="1" applyBorder="1" applyAlignment="1">
      <alignment horizontal="left" vertical="center"/>
    </xf>
    <xf numFmtId="0" fontId="20" fillId="0" borderId="0" xfId="0" applyFont="1" applyAlignment="1">
      <alignment horizontal="center" vertical="center"/>
    </xf>
    <xf numFmtId="0" fontId="0" fillId="0" borderId="0" xfId="0" applyAlignment="1">
      <alignment horizontal="center" vertical="center"/>
    </xf>
    <xf numFmtId="0" fontId="41" fillId="0" borderId="0" xfId="0" applyFont="1" applyFill="1" applyBorder="1" applyAlignment="1">
      <alignment horizontal="center" vertical="center"/>
    </xf>
    <xf numFmtId="0" fontId="9" fillId="0" borderId="0" xfId="0" applyFont="1" applyBorder="1" applyAlignment="1">
      <alignment horizontal="center" vertical="center"/>
    </xf>
    <xf numFmtId="0" fontId="44" fillId="6" borderId="0" xfId="25" applyFont="1" applyFill="1" applyAlignment="1">
      <alignment horizontal="left" vertical="center" wrapText="1"/>
    </xf>
    <xf numFmtId="0" fontId="44" fillId="6" borderId="0" xfId="25" applyFont="1" applyFill="1" applyAlignment="1">
      <alignment horizontal="left" vertical="center"/>
    </xf>
  </cellXfs>
  <cellStyles count="27">
    <cellStyle name="Hyperlink" xfId="26" builtinId="8"/>
    <cellStyle name="Normal" xfId="0" builtinId="0"/>
    <cellStyle name="Normal 10" xfId="5" xr:uid="{00000000-0005-0000-0000-000003000000}"/>
    <cellStyle name="Normal 11" xfId="6" xr:uid="{00000000-0005-0000-0000-000004000000}"/>
    <cellStyle name="Normal 12" xfId="7" xr:uid="{00000000-0005-0000-0000-000005000000}"/>
    <cellStyle name="Normal 12 2" xfId="8" xr:uid="{00000000-0005-0000-0000-000006000000}"/>
    <cellStyle name="Normal 13" xfId="9" xr:uid="{00000000-0005-0000-0000-000007000000}"/>
    <cellStyle name="Normal 13 2" xfId="21" xr:uid="{00000000-0005-0000-0000-000008000000}"/>
    <cellStyle name="Normal 14" xfId="20" xr:uid="{00000000-0005-0000-0000-000009000000}"/>
    <cellStyle name="Normal 14 2" xfId="22" xr:uid="{00000000-0005-0000-0000-00000A000000}"/>
    <cellStyle name="Normal 15" xfId="24" xr:uid="{B4EC1091-F5B0-40E5-B3C8-1CB342F06637}"/>
    <cellStyle name="Normal 16" xfId="25" xr:uid="{702DA33B-E5F3-484F-B206-04C5A5D8B5EB}"/>
    <cellStyle name="Normal 2" xfId="1" xr:uid="{00000000-0005-0000-0000-00000B000000}"/>
    <cellStyle name="Normal 2 2" xfId="10" xr:uid="{00000000-0005-0000-0000-00000C000000}"/>
    <cellStyle name="Normal 2 3" xfId="23" xr:uid="{A11652A7-5DCC-4DBE-A1D9-A65002EC8FE9}"/>
    <cellStyle name="Normal 2_NDA Performance Report P1" xfId="11" xr:uid="{00000000-0005-0000-0000-00000D000000}"/>
    <cellStyle name="Normal 3" xfId="2" xr:uid="{00000000-0005-0000-0000-00000E000000}"/>
    <cellStyle name="Normal 3 2" xfId="12" xr:uid="{00000000-0005-0000-0000-00000F000000}"/>
    <cellStyle name="Normal 3 3" xfId="13" xr:uid="{00000000-0005-0000-0000-000010000000}"/>
    <cellStyle name="Normal 4" xfId="14" xr:uid="{00000000-0005-0000-0000-000011000000}"/>
    <cellStyle name="Normal 4 2" xfId="4" xr:uid="{00000000-0005-0000-0000-000012000000}"/>
    <cellStyle name="Normal 5" xfId="15" xr:uid="{00000000-0005-0000-0000-000013000000}"/>
    <cellStyle name="Normal 6" xfId="16" xr:uid="{00000000-0005-0000-0000-000014000000}"/>
    <cellStyle name="Normal 7" xfId="17" xr:uid="{00000000-0005-0000-0000-000015000000}"/>
    <cellStyle name="Normal 8" xfId="18" xr:uid="{00000000-0005-0000-0000-000016000000}"/>
    <cellStyle name="Normal 9" xfId="19" xr:uid="{00000000-0005-0000-0000-000017000000}"/>
    <cellStyle name="Normal_Website front sheet" xfId="3" xr:uid="{00000000-0005-0000-0000-000018000000}"/>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0000FF"/>
      <color rgb="FFE1EAF3"/>
      <color rgb="FF0070C0"/>
      <color rgb="FF808080"/>
      <color rgb="FF5B9BD5"/>
      <color rgb="FF4D4D4D"/>
      <color rgb="FF3333FF"/>
      <color rgb="FF000000"/>
      <color rgb="FF6495ED"/>
      <color rgb="FF4C68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2</xdr:col>
      <xdr:colOff>312923</xdr:colOff>
      <xdr:row>3</xdr:row>
      <xdr:rowOff>34962</xdr:rowOff>
    </xdr:to>
    <xdr:pic>
      <xdr:nvPicPr>
        <xdr:cNvPr id="3" name="Picture 1026" descr="Sellafield Ltd">
          <a:extLst>
            <a:ext uri="{FF2B5EF4-FFF2-40B4-BE49-F238E27FC236}">
              <a16:creationId xmlns:a16="http://schemas.microsoft.com/office/drawing/2014/main" id="{AB870352-659D-4B4C-96FD-F72F6C32D03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8575"/>
          <a:ext cx="2271898" cy="53661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39035</xdr:rowOff>
    </xdr:from>
    <xdr:to>
      <xdr:col>2</xdr:col>
      <xdr:colOff>1763897</xdr:colOff>
      <xdr:row>1</xdr:row>
      <xdr:rowOff>199225</xdr:rowOff>
    </xdr:to>
    <xdr:pic>
      <xdr:nvPicPr>
        <xdr:cNvPr id="2" name="Picture 1026" descr="Sellafield Ltd">
          <a:extLst>
            <a:ext uri="{FF2B5EF4-FFF2-40B4-BE49-F238E27FC236}">
              <a16:creationId xmlns:a16="http://schemas.microsoft.com/office/drawing/2014/main" id="{1D57EC5D-E3FF-4E0D-9515-C04539B3A58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39035"/>
          <a:ext cx="2303647" cy="54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19050</xdr:colOff>
      <xdr:row>0</xdr:row>
      <xdr:rowOff>39035</xdr:rowOff>
    </xdr:from>
    <xdr:to>
      <xdr:col>3</xdr:col>
      <xdr:colOff>1774056</xdr:colOff>
      <xdr:row>1</xdr:row>
      <xdr:rowOff>211925</xdr:rowOff>
    </xdr:to>
    <xdr:pic>
      <xdr:nvPicPr>
        <xdr:cNvPr id="4" name="Picture 1026" descr="Sellafield Ltd">
          <a:extLst>
            <a:ext uri="{FF2B5EF4-FFF2-40B4-BE49-F238E27FC236}">
              <a16:creationId xmlns:a16="http://schemas.microsoft.com/office/drawing/2014/main" id="{53E506F4-1ABA-428C-972D-79B739806B7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0225" y="934385"/>
          <a:ext cx="2275073" cy="5397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20</xdr:col>
      <xdr:colOff>20363</xdr:colOff>
      <xdr:row>2</xdr:row>
      <xdr:rowOff>19614</xdr:rowOff>
    </xdr:from>
    <xdr:ext cx="4036194" cy="4391324"/>
    <xdr:pic>
      <xdr:nvPicPr>
        <xdr:cNvPr id="9" name="Picture 8">
          <a:extLst>
            <a:ext uri="{FF2B5EF4-FFF2-40B4-BE49-F238E27FC236}">
              <a16:creationId xmlns:a16="http://schemas.microsoft.com/office/drawing/2014/main" id="{5DC55CBC-08A1-45FD-AE1E-646EA6C3EE14}"/>
            </a:ext>
          </a:extLst>
        </xdr:cNvPr>
        <xdr:cNvPicPr>
          <a:picLocks noChangeAspect="1"/>
        </xdr:cNvPicPr>
      </xdr:nvPicPr>
      <xdr:blipFill>
        <a:blip xmlns:r="http://schemas.openxmlformats.org/officeDocument/2006/relationships" r:embed="rId1"/>
        <a:stretch>
          <a:fillRect/>
        </a:stretch>
      </xdr:blipFill>
      <xdr:spPr>
        <a:xfrm>
          <a:off x="2458763" y="400614"/>
          <a:ext cx="4036194" cy="4391324"/>
        </a:xfrm>
        <a:prstGeom prst="rect">
          <a:avLst/>
        </a:prstGeom>
        <a:ln w="3175">
          <a:solidFill>
            <a:schemeClr val="tx1"/>
          </a:solidFill>
        </a:ln>
      </xdr:spPr>
    </xdr:pic>
    <xdr:clientData/>
  </xdr:oneCellAnchor>
  <xdr:twoCellAnchor>
    <xdr:from>
      <xdr:col>27</xdr:col>
      <xdr:colOff>52541</xdr:colOff>
      <xdr:row>1</xdr:row>
      <xdr:rowOff>199961</xdr:rowOff>
    </xdr:from>
    <xdr:to>
      <xdr:col>36</xdr:col>
      <xdr:colOff>69276</xdr:colOff>
      <xdr:row>41</xdr:row>
      <xdr:rowOff>179548</xdr:rowOff>
    </xdr:to>
    <xdr:grpSp>
      <xdr:nvGrpSpPr>
        <xdr:cNvPr id="10" name="Group 9">
          <a:extLst>
            <a:ext uri="{FF2B5EF4-FFF2-40B4-BE49-F238E27FC236}">
              <a16:creationId xmlns:a16="http://schemas.microsoft.com/office/drawing/2014/main" id="{3A7FC03C-B74C-441B-AEA6-B4A0FF91F419}"/>
            </a:ext>
          </a:extLst>
        </xdr:cNvPr>
        <xdr:cNvGrpSpPr>
          <a:grpSpLocks noChangeAspect="1"/>
        </xdr:cNvGrpSpPr>
      </xdr:nvGrpSpPr>
      <xdr:grpSpPr>
        <a:xfrm>
          <a:off x="35866541" y="432794"/>
          <a:ext cx="5477735" cy="7740698"/>
          <a:chOff x="8629649" y="196326"/>
          <a:chExt cx="6384128" cy="8261742"/>
        </a:xfrm>
      </xdr:grpSpPr>
      <xdr:pic>
        <xdr:nvPicPr>
          <xdr:cNvPr id="11" name="Picture 10">
            <a:extLst>
              <a:ext uri="{FF2B5EF4-FFF2-40B4-BE49-F238E27FC236}">
                <a16:creationId xmlns:a16="http://schemas.microsoft.com/office/drawing/2014/main" id="{9DF071B7-0C79-4483-88C0-DECA1DA6E838}"/>
              </a:ext>
            </a:extLst>
          </xdr:cNvPr>
          <xdr:cNvPicPr>
            <a:picLocks noChangeAspect="1"/>
          </xdr:cNvPicPr>
        </xdr:nvPicPr>
        <xdr:blipFill>
          <a:blip xmlns:r="http://schemas.openxmlformats.org/officeDocument/2006/relationships" r:embed="rId2"/>
          <a:stretch>
            <a:fillRect/>
          </a:stretch>
        </xdr:blipFill>
        <xdr:spPr>
          <a:xfrm>
            <a:off x="8629649" y="196326"/>
            <a:ext cx="6355555" cy="3633373"/>
          </a:xfrm>
          <a:prstGeom prst="rect">
            <a:avLst/>
          </a:prstGeom>
        </xdr:spPr>
      </xdr:pic>
      <xdr:pic>
        <xdr:nvPicPr>
          <xdr:cNvPr id="12" name="Picture 11">
            <a:extLst>
              <a:ext uri="{FF2B5EF4-FFF2-40B4-BE49-F238E27FC236}">
                <a16:creationId xmlns:a16="http://schemas.microsoft.com/office/drawing/2014/main" id="{B70246F3-E862-42AA-A951-3240C2871DB3}"/>
              </a:ext>
            </a:extLst>
          </xdr:cNvPr>
          <xdr:cNvPicPr>
            <a:picLocks noChangeAspect="1"/>
          </xdr:cNvPicPr>
        </xdr:nvPicPr>
        <xdr:blipFill>
          <a:blip xmlns:r="http://schemas.openxmlformats.org/officeDocument/2006/relationships" r:embed="rId3"/>
          <a:stretch>
            <a:fillRect/>
          </a:stretch>
        </xdr:blipFill>
        <xdr:spPr>
          <a:xfrm>
            <a:off x="8639174" y="3804760"/>
            <a:ext cx="6374603" cy="3617480"/>
          </a:xfrm>
          <a:prstGeom prst="rect">
            <a:avLst/>
          </a:prstGeom>
        </xdr:spPr>
      </xdr:pic>
      <xdr:pic>
        <xdr:nvPicPr>
          <xdr:cNvPr id="13" name="Picture 12">
            <a:extLst>
              <a:ext uri="{FF2B5EF4-FFF2-40B4-BE49-F238E27FC236}">
                <a16:creationId xmlns:a16="http://schemas.microsoft.com/office/drawing/2014/main" id="{B96DE1EA-3BA1-4B82-A92B-11236402922F}"/>
              </a:ext>
            </a:extLst>
          </xdr:cNvPr>
          <xdr:cNvPicPr>
            <a:picLocks noChangeAspect="1"/>
          </xdr:cNvPicPr>
        </xdr:nvPicPr>
        <xdr:blipFill>
          <a:blip xmlns:r="http://schemas.openxmlformats.org/officeDocument/2006/relationships" r:embed="rId4"/>
          <a:stretch>
            <a:fillRect/>
          </a:stretch>
        </xdr:blipFill>
        <xdr:spPr>
          <a:xfrm>
            <a:off x="8629650" y="7400925"/>
            <a:ext cx="6374604" cy="1057143"/>
          </a:xfrm>
          <a:prstGeom prst="rect">
            <a:avLst/>
          </a:prstGeom>
        </xdr:spPr>
      </xdr:pic>
    </xdr:grpSp>
    <xdr:clientData/>
  </xdr:twoCellAnchor>
  <xdr:twoCellAnchor>
    <xdr:from>
      <xdr:col>16</xdr:col>
      <xdr:colOff>11642</xdr:colOff>
      <xdr:row>1</xdr:row>
      <xdr:rowOff>0</xdr:rowOff>
    </xdr:from>
    <xdr:to>
      <xdr:col>18</xdr:col>
      <xdr:colOff>2773891</xdr:colOff>
      <xdr:row>9</xdr:row>
      <xdr:rowOff>74084</xdr:rowOff>
    </xdr:to>
    <xdr:sp macro="" textlink="">
      <xdr:nvSpPr>
        <xdr:cNvPr id="14" name="Rectangle 13">
          <a:extLst>
            <a:ext uri="{FF2B5EF4-FFF2-40B4-BE49-F238E27FC236}">
              <a16:creationId xmlns:a16="http://schemas.microsoft.com/office/drawing/2014/main" id="{AC56FE84-5005-424A-981B-114FACD7CB11}"/>
            </a:ext>
          </a:extLst>
        </xdr:cNvPr>
        <xdr:cNvSpPr/>
      </xdr:nvSpPr>
      <xdr:spPr>
        <a:xfrm>
          <a:off x="11642" y="190500"/>
          <a:ext cx="1819274" cy="159808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lvld1prafss11.ssa-intra.net\Comm&amp;Mktg\PROCUREMENT%20PLAN\Administrators\Procurement%20Plan%2020%2021\RAG%20Report\RAG%20inc.%20Mandatory%20Fields\201023\CTM%20'MF'%20RAG%20Report%20201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kerry%20hayes\KCS2%20offline%20(C)\Helen%20Kowe%20(HK18)\SCD%20Pipeline%20Gantt%20(aka%20Planning%20Tool)\Planning%20Tool\KCS2%20sandpit\v5\KCS2%20SL%20Planning%20Tool%20v5%20(rebuilding)%20211019@13.5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porting\Period%20End%20Reporting\Section%20Performance%20&amp;%20Status%20Report%2007%2008%20Period%2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urchasing%20Management/Reports/New%20Reports/Section%20Performance%20&amp;%20Status%20Report%20Folder/Section%20Performance%20&amp;%20Status%20Report%20-%202006-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ndahqewc01/Users/HB47/AppData/Local/Microsoft/Windows/Temporary%20Internet%20Files/Content.Outlook/I6CTBKVL/Pipeline%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Instructions"/>
      <sheetName val="KPI"/>
      <sheetName val="KPI for Commercial dashboard"/>
      <sheetName val="Planned Procurements - All"/>
      <sheetName val="KPI for Mandatory Fields phase1"/>
      <sheetName val="PPALL mandatory fields phase1"/>
      <sheetName val="column refs (MFs)"/>
      <sheetName val="calloffs_CCS "/>
      <sheetName val="column refs"/>
      <sheetName val="contract_renewal_LTT_na"/>
      <sheetName val="resources "/>
      <sheetName val="rfqs_not_applicable"/>
      <sheetName val="contract_renewal_dates_na"/>
      <sheetName val="LTT_not_applicable"/>
      <sheetName val="agreement group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v>5015</v>
          </cell>
        </row>
        <row r="2">
          <cell r="A2">
            <v>5153</v>
          </cell>
        </row>
        <row r="3">
          <cell r="A3">
            <v>5416</v>
          </cell>
        </row>
        <row r="4">
          <cell r="A4">
            <v>6026</v>
          </cell>
        </row>
        <row r="5">
          <cell r="A5">
            <v>6686</v>
          </cell>
        </row>
        <row r="6">
          <cell r="A6">
            <v>6892</v>
          </cell>
        </row>
        <row r="7">
          <cell r="A7">
            <v>6960</v>
          </cell>
        </row>
        <row r="8">
          <cell r="A8">
            <v>7073</v>
          </cell>
        </row>
        <row r="9">
          <cell r="A9">
            <v>7142</v>
          </cell>
        </row>
        <row r="10">
          <cell r="A10">
            <v>7149</v>
          </cell>
        </row>
        <row r="11">
          <cell r="A11">
            <v>7196</v>
          </cell>
        </row>
        <row r="12">
          <cell r="A12">
            <v>7237</v>
          </cell>
        </row>
      </sheetData>
      <sheetData sheetId="8" refreshError="1"/>
      <sheetData sheetId="9" refreshError="1"/>
      <sheetData sheetId="10" refreshError="1"/>
      <sheetData sheetId="11">
        <row r="1">
          <cell r="A1" t="str">
            <v>[RFQ Issue] 
p/f/a dates</v>
          </cell>
        </row>
        <row r="2">
          <cell r="A2">
            <v>1828</v>
          </cell>
        </row>
        <row r="3">
          <cell r="A3">
            <v>2446</v>
          </cell>
        </row>
        <row r="4">
          <cell r="A4">
            <v>4462</v>
          </cell>
        </row>
        <row r="5">
          <cell r="A5">
            <v>4689</v>
          </cell>
        </row>
        <row r="6">
          <cell r="A6">
            <v>4726</v>
          </cell>
        </row>
        <row r="7">
          <cell r="A7">
            <v>4962</v>
          </cell>
        </row>
        <row r="8">
          <cell r="A8">
            <v>4964</v>
          </cell>
        </row>
        <row r="9">
          <cell r="A9">
            <v>5578</v>
          </cell>
        </row>
        <row r="10">
          <cell r="A10">
            <v>5592</v>
          </cell>
        </row>
        <row r="11">
          <cell r="A11">
            <v>5641</v>
          </cell>
        </row>
        <row r="12">
          <cell r="A12">
            <v>5823</v>
          </cell>
        </row>
        <row r="13">
          <cell r="A13">
            <v>5914</v>
          </cell>
        </row>
        <row r="14">
          <cell r="A14">
            <v>5937</v>
          </cell>
        </row>
        <row r="15">
          <cell r="A15">
            <v>5944</v>
          </cell>
        </row>
        <row r="16">
          <cell r="A16">
            <v>5976</v>
          </cell>
        </row>
        <row r="17">
          <cell r="A17">
            <v>5995</v>
          </cell>
        </row>
        <row r="18">
          <cell r="A18">
            <v>6042</v>
          </cell>
        </row>
        <row r="19">
          <cell r="A19">
            <v>6045</v>
          </cell>
        </row>
        <row r="20">
          <cell r="A20">
            <v>6074</v>
          </cell>
        </row>
        <row r="21">
          <cell r="A21">
            <v>6076</v>
          </cell>
        </row>
        <row r="22">
          <cell r="A22">
            <v>6077</v>
          </cell>
        </row>
        <row r="23">
          <cell r="A23">
            <v>6084</v>
          </cell>
        </row>
        <row r="24">
          <cell r="A24">
            <v>6100</v>
          </cell>
        </row>
        <row r="25">
          <cell r="A25">
            <v>6114</v>
          </cell>
        </row>
        <row r="26">
          <cell r="A26">
            <v>6122</v>
          </cell>
        </row>
        <row r="27">
          <cell r="A27">
            <v>6133</v>
          </cell>
        </row>
        <row r="28">
          <cell r="A28">
            <v>6139</v>
          </cell>
        </row>
        <row r="29">
          <cell r="A29">
            <v>6165</v>
          </cell>
        </row>
        <row r="30">
          <cell r="A30">
            <v>6168</v>
          </cell>
        </row>
        <row r="31">
          <cell r="A31">
            <v>6172</v>
          </cell>
        </row>
        <row r="32">
          <cell r="A32">
            <v>6194</v>
          </cell>
        </row>
        <row r="33">
          <cell r="A33">
            <v>6224</v>
          </cell>
        </row>
        <row r="34">
          <cell r="A34">
            <v>6232</v>
          </cell>
        </row>
        <row r="35">
          <cell r="A35">
            <v>6234</v>
          </cell>
        </row>
        <row r="36">
          <cell r="A36">
            <v>6236</v>
          </cell>
        </row>
        <row r="37">
          <cell r="A37">
            <v>6240</v>
          </cell>
        </row>
        <row r="38">
          <cell r="A38">
            <v>6243</v>
          </cell>
        </row>
        <row r="39">
          <cell r="A39">
            <v>6245</v>
          </cell>
        </row>
        <row r="40">
          <cell r="A40">
            <v>6246</v>
          </cell>
        </row>
        <row r="41">
          <cell r="A41">
            <v>6248</v>
          </cell>
        </row>
        <row r="42">
          <cell r="A42">
            <v>6249</v>
          </cell>
        </row>
        <row r="43">
          <cell r="A43">
            <v>6252</v>
          </cell>
        </row>
        <row r="44">
          <cell r="A44">
            <v>6253</v>
          </cell>
        </row>
        <row r="45">
          <cell r="A45">
            <v>6284</v>
          </cell>
        </row>
        <row r="46">
          <cell r="A46">
            <v>6296</v>
          </cell>
        </row>
        <row r="47">
          <cell r="A47">
            <v>6306</v>
          </cell>
        </row>
        <row r="48">
          <cell r="A48">
            <v>6307</v>
          </cell>
        </row>
        <row r="49">
          <cell r="A49">
            <v>6308</v>
          </cell>
        </row>
        <row r="50">
          <cell r="A50">
            <v>6311</v>
          </cell>
        </row>
        <row r="51">
          <cell r="A51">
            <v>6334</v>
          </cell>
        </row>
        <row r="52">
          <cell r="A52">
            <v>6355</v>
          </cell>
        </row>
        <row r="53">
          <cell r="A53">
            <v>6356</v>
          </cell>
        </row>
        <row r="54">
          <cell r="A54">
            <v>6361</v>
          </cell>
        </row>
        <row r="55">
          <cell r="A55">
            <v>6389</v>
          </cell>
        </row>
        <row r="56">
          <cell r="A56">
            <v>6393</v>
          </cell>
        </row>
        <row r="57">
          <cell r="A57">
            <v>6412</v>
          </cell>
        </row>
        <row r="58">
          <cell r="A58">
            <v>6422</v>
          </cell>
        </row>
        <row r="59">
          <cell r="A59">
            <v>6424</v>
          </cell>
        </row>
        <row r="60">
          <cell r="A60">
            <v>6428</v>
          </cell>
        </row>
        <row r="61">
          <cell r="A61">
            <v>6430</v>
          </cell>
        </row>
        <row r="62">
          <cell r="A62">
            <v>6431</v>
          </cell>
        </row>
        <row r="63">
          <cell r="A63">
            <v>6436</v>
          </cell>
        </row>
        <row r="64">
          <cell r="A64">
            <v>6438</v>
          </cell>
        </row>
        <row r="65">
          <cell r="A65">
            <v>6452</v>
          </cell>
        </row>
        <row r="66">
          <cell r="A66">
            <v>6465</v>
          </cell>
        </row>
        <row r="67">
          <cell r="A67">
            <v>6495</v>
          </cell>
        </row>
        <row r="68">
          <cell r="A68">
            <v>6517</v>
          </cell>
        </row>
        <row r="69">
          <cell r="A69">
            <v>6543</v>
          </cell>
        </row>
        <row r="70">
          <cell r="A70">
            <v>6551</v>
          </cell>
        </row>
        <row r="71">
          <cell r="A71">
            <v>6580</v>
          </cell>
        </row>
      </sheetData>
      <sheetData sheetId="12">
        <row r="1">
          <cell r="A1" t="str">
            <v>Contract Renewal p/f/a dates</v>
          </cell>
        </row>
        <row r="2">
          <cell r="A2">
            <v>1080</v>
          </cell>
        </row>
        <row r="3">
          <cell r="A3">
            <v>1429</v>
          </cell>
        </row>
        <row r="4">
          <cell r="A4">
            <v>1599</v>
          </cell>
        </row>
        <row r="5">
          <cell r="A5">
            <v>1828</v>
          </cell>
        </row>
        <row r="6">
          <cell r="A6">
            <v>2204</v>
          </cell>
        </row>
        <row r="7">
          <cell r="A7">
            <v>3038</v>
          </cell>
        </row>
        <row r="8">
          <cell r="A8">
            <v>3105</v>
          </cell>
        </row>
        <row r="9">
          <cell r="A9">
            <v>3118</v>
          </cell>
        </row>
        <row r="10">
          <cell r="A10">
            <v>3487</v>
          </cell>
        </row>
        <row r="11">
          <cell r="A11">
            <v>3520</v>
          </cell>
        </row>
        <row r="12">
          <cell r="A12">
            <v>3883</v>
          </cell>
        </row>
        <row r="13">
          <cell r="A13">
            <v>4248</v>
          </cell>
        </row>
        <row r="14">
          <cell r="A14">
            <v>4617</v>
          </cell>
        </row>
        <row r="15">
          <cell r="A15">
            <v>4689</v>
          </cell>
        </row>
        <row r="16">
          <cell r="A16">
            <v>4700</v>
          </cell>
        </row>
        <row r="17">
          <cell r="A17">
            <v>4955</v>
          </cell>
        </row>
        <row r="18">
          <cell r="A18">
            <v>4986</v>
          </cell>
        </row>
        <row r="19">
          <cell r="A19">
            <v>5004</v>
          </cell>
        </row>
        <row r="20">
          <cell r="A20">
            <v>5077</v>
          </cell>
        </row>
        <row r="21">
          <cell r="A21">
            <v>5078</v>
          </cell>
        </row>
        <row r="22">
          <cell r="A22">
            <v>5102</v>
          </cell>
        </row>
        <row r="23">
          <cell r="A23">
            <v>5154</v>
          </cell>
        </row>
        <row r="24">
          <cell r="A24">
            <v>5206</v>
          </cell>
        </row>
        <row r="25">
          <cell r="A25">
            <v>5592</v>
          </cell>
        </row>
        <row r="26">
          <cell r="A26">
            <v>5651</v>
          </cell>
        </row>
        <row r="27">
          <cell r="A27">
            <v>5661</v>
          </cell>
        </row>
        <row r="28">
          <cell r="A28">
            <v>5724</v>
          </cell>
        </row>
        <row r="29">
          <cell r="A29">
            <v>5823</v>
          </cell>
        </row>
        <row r="30">
          <cell r="A30">
            <v>5848</v>
          </cell>
        </row>
        <row r="31">
          <cell r="A31">
            <v>5992</v>
          </cell>
        </row>
        <row r="32">
          <cell r="A32">
            <v>6139</v>
          </cell>
        </row>
        <row r="33">
          <cell r="A33">
            <v>6201</v>
          </cell>
        </row>
        <row r="34">
          <cell r="A34">
            <v>6313</v>
          </cell>
        </row>
        <row r="35">
          <cell r="A35">
            <v>6515</v>
          </cell>
        </row>
        <row r="36">
          <cell r="A36">
            <v>6653</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data &amp; formula"/>
      <sheetName val="CTMPP Data"/>
      <sheetName val="Milestone Plan"/>
      <sheetName val="Gantt"/>
      <sheetName val="Key process slides"/>
    </sheetNames>
    <sheetDataSet>
      <sheetData sheetId="0">
        <row r="2">
          <cell r="A2">
            <v>1</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 Magrath New Report"/>
      <sheetName val="CO Report"/>
      <sheetName val="05 06 Data"/>
      <sheetName val="D Magrath Statistical Report"/>
      <sheetName val="Statistical Report"/>
      <sheetName val="Team Members"/>
      <sheetName val="Cover Statement"/>
      <sheetName val="Comments"/>
      <sheetName val="Monthly Data Tables"/>
      <sheetName val="Comp Stat E"/>
      <sheetName val="Monthly CO Comments"/>
      <sheetName val="Auto Totals"/>
      <sheetName val="Demander Competition Data"/>
      <sheetName val="Timescales"/>
      <sheetName val="My Notes"/>
    </sheetNames>
    <sheetDataSet>
      <sheetData sheetId="0" refreshError="1"/>
      <sheetData sheetId="1">
        <row r="1">
          <cell r="AQ1" t="str">
            <v>Mike Hall - INS Procurement</v>
          </cell>
          <cell r="AR1">
            <v>1</v>
          </cell>
          <cell r="AS1" t="str">
            <v>Name</v>
          </cell>
          <cell r="AT1" t="str">
            <v>Section</v>
          </cell>
          <cell r="AV1" t="str">
            <v>No in Team</v>
          </cell>
          <cell r="AW1" t="str">
            <v>MS</v>
          </cell>
          <cell r="AY1" t="str">
            <v>Name</v>
          </cell>
          <cell r="AZ1" t="str">
            <v>Statement</v>
          </cell>
          <cell r="BA1" t="str">
            <v>Monthly Comment</v>
          </cell>
          <cell r="BC1" t="str">
            <v>Period</v>
          </cell>
        </row>
        <row r="2">
          <cell r="AR2">
            <v>2</v>
          </cell>
          <cell r="AS2" t="str">
            <v>Anne O'Pray</v>
          </cell>
          <cell r="AT2" t="str">
            <v>Procurement Transaction Centre</v>
          </cell>
          <cell r="AV2" t="e">
            <v>#N/A</v>
          </cell>
          <cell r="AY2" t="str">
            <v>Anne O'Pray</v>
          </cell>
          <cell r="AZ2" t="str">
            <v>All transactional procurement for both Goods and Services including MRP, generally calling off framework agreements but can include one-off requirements under £50K.</v>
          </cell>
          <cell r="BC2">
            <v>1</v>
          </cell>
          <cell r="BD2" t="str">
            <v>A</v>
          </cell>
        </row>
        <row r="3">
          <cell r="AR3">
            <v>3</v>
          </cell>
          <cell r="AS3" t="str">
            <v>Dave Harris</v>
          </cell>
          <cell r="AT3" t="str">
            <v>Scoped Services</v>
          </cell>
          <cell r="AV3" t="e">
            <v>#N/A</v>
          </cell>
          <cell r="AY3" t="str">
            <v>Dave Harris</v>
          </cell>
          <cell r="AZ3" t="str">
            <v>The Scoped Services Team covers all service requirements less those services which are specifically covered by the Major Sub Contracts Team.</v>
          </cell>
          <cell r="BC3">
            <v>2</v>
          </cell>
          <cell r="BD3" t="str">
            <v>B</v>
          </cell>
        </row>
        <row r="4">
          <cell r="AR4">
            <v>4</v>
          </cell>
          <cell r="AS4" t="str">
            <v>Mike Hall - Equipment &amp; Systems</v>
          </cell>
          <cell r="AT4" t="str">
            <v>Equipment &amp; Systems</v>
          </cell>
          <cell r="AV4" t="e">
            <v>#N/A</v>
          </cell>
          <cell r="AY4" t="str">
            <v>Mike Hall - Equipment &amp; Systems</v>
          </cell>
          <cell r="AZ4" t="str">
            <v>The Equipment and Systems section currently has six full time staff and one part timer.  The Contracting  Officer devotes approximately fifty percent of his time to E&amp;S management, the remainder being spent on HLWP embedded procurement activities. This se</v>
          </cell>
          <cell r="BC4">
            <v>3</v>
          </cell>
          <cell r="BD4" t="str">
            <v>C</v>
          </cell>
        </row>
        <row r="5">
          <cell r="AR5">
            <v>5</v>
          </cell>
          <cell r="AS5" t="str">
            <v>David Brown</v>
          </cell>
          <cell r="AT5" t="str">
            <v>Construction Contracts Group</v>
          </cell>
          <cell r="AV5" t="e">
            <v>#N/A</v>
          </cell>
          <cell r="AY5" t="str">
            <v>David Brown</v>
          </cell>
          <cell r="BC5">
            <v>4</v>
          </cell>
          <cell r="BD5" t="str">
            <v>D</v>
          </cell>
        </row>
        <row r="6">
          <cell r="AR6">
            <v>6</v>
          </cell>
          <cell r="AS6" t="str">
            <v>Edwin Bond</v>
          </cell>
          <cell r="AT6" t="str">
            <v>Clean Up (D&amp;D)</v>
          </cell>
          <cell r="AV6" t="e">
            <v>#N/A</v>
          </cell>
          <cell r="AY6" t="str">
            <v>Edwin Bond</v>
          </cell>
          <cell r="AZ6" t="str">
            <v>Procurement for the Legacy Silos and Disposal &amp; Storage work streams of the Clean-Up Business Unit.  Scope of procurement typically includes high value, complex,  multi-discipline, "Clean-Up" Project work</v>
          </cell>
          <cell r="BC6">
            <v>5</v>
          </cell>
          <cell r="BD6" t="str">
            <v>E</v>
          </cell>
        </row>
        <row r="7">
          <cell r="AR7">
            <v>7</v>
          </cell>
          <cell r="AS7" t="str">
            <v>Jim Burnell</v>
          </cell>
          <cell r="AT7" t="str">
            <v>Design Services</v>
          </cell>
          <cell r="AV7" t="e">
            <v>#N/A</v>
          </cell>
          <cell r="AY7" t="str">
            <v>Jim Burnell</v>
          </cell>
          <cell r="AZ7" t="str">
            <v>Running the tender process for Multi Discipline Site Work Framework Agreements</v>
          </cell>
          <cell r="BC7">
            <v>6</v>
          </cell>
          <cell r="BD7" t="str">
            <v>F</v>
          </cell>
        </row>
        <row r="8">
          <cell r="AR8">
            <v>8</v>
          </cell>
          <cell r="AS8" t="str">
            <v>Kathryn McCloghrie</v>
          </cell>
          <cell r="AT8" t="str">
            <v>Clean Up (Ponds)</v>
          </cell>
          <cell r="AV8" t="e">
            <v>#N/A</v>
          </cell>
          <cell r="AY8" t="str">
            <v>Kathryn McCloghrie</v>
          </cell>
          <cell r="AZ8" t="str">
            <v>The Ponds Clean-up department offers procurement support to the Ponds Departments and other interlinked departments on site including B29, B30, B31, E&amp;I, SPP1, RESPS, BEP enabling requirements for services and plant and equipment to be processed and place</v>
          </cell>
          <cell r="BC8">
            <v>7</v>
          </cell>
          <cell r="BD8" t="str">
            <v>G</v>
          </cell>
        </row>
        <row r="9">
          <cell r="AR9">
            <v>9</v>
          </cell>
          <cell r="AS9" t="str">
            <v>Mike Hall - INS Procurement</v>
          </cell>
          <cell r="AT9" t="str">
            <v>INS Procurement</v>
          </cell>
          <cell r="AV9" t="e">
            <v>#N/A</v>
          </cell>
          <cell r="AY9" t="str">
            <v>Mike Hall - INS Procurement</v>
          </cell>
          <cell r="BC9">
            <v>8</v>
          </cell>
          <cell r="BD9" t="str">
            <v>H</v>
          </cell>
        </row>
        <row r="10">
          <cell r="AR10">
            <v>10</v>
          </cell>
          <cell r="AS10" t="str">
            <v>Nick Welch</v>
          </cell>
          <cell r="AT10" t="str">
            <v>Capenhurst</v>
          </cell>
          <cell r="AV10" t="e">
            <v>#N/A</v>
          </cell>
          <cell r="AY10" t="str">
            <v>Nick Welch</v>
          </cell>
          <cell r="AZ10" t="str">
            <v>The Capenhurst section of the Procurement department is responsible for all the activities associated with the acquisition of goods and services for the Capenhurst nuclear licensed site, near Chester.</v>
          </cell>
          <cell r="BC10">
            <v>9</v>
          </cell>
          <cell r="BD10" t="str">
            <v>I</v>
          </cell>
        </row>
        <row r="11">
          <cell r="AR11">
            <v>11</v>
          </cell>
          <cell r="AS11" t="str">
            <v>Peter Caldow</v>
          </cell>
          <cell r="AT11" t="str">
            <v>Major Sub-Contracts</v>
          </cell>
          <cell r="AV11" t="e">
            <v>#N/A</v>
          </cell>
          <cell r="AY11" t="str">
            <v>Peter Caldow</v>
          </cell>
          <cell r="BC11">
            <v>10</v>
          </cell>
          <cell r="BD11" t="str">
            <v>J</v>
          </cell>
        </row>
        <row r="12">
          <cell r="AR12">
            <v>12</v>
          </cell>
          <cell r="AS12" t="str">
            <v>Reg Haslam - Corporate Contracts</v>
          </cell>
          <cell r="AT12" t="str">
            <v>Corporate Contracts</v>
          </cell>
          <cell r="AV12" t="e">
            <v>#N/A</v>
          </cell>
          <cell r="AY12" t="str">
            <v>Reg Haslam - Corporate Contracts</v>
          </cell>
          <cell r="BC12">
            <v>11</v>
          </cell>
          <cell r="BD12" t="str">
            <v>K</v>
          </cell>
        </row>
        <row r="13">
          <cell r="AR13">
            <v>13</v>
          </cell>
          <cell r="AS13" t="str">
            <v>Reg Haslam - IT Procurement</v>
          </cell>
          <cell r="AT13" t="str">
            <v>IT Procurement</v>
          </cell>
          <cell r="AV13" t="e">
            <v>#N/A</v>
          </cell>
          <cell r="AY13" t="str">
            <v>Reg Haslam - IT Procurement</v>
          </cell>
          <cell r="BC13">
            <v>12</v>
          </cell>
          <cell r="BD13" t="str">
            <v>L</v>
          </cell>
        </row>
        <row r="14">
          <cell r="AR14">
            <v>14</v>
          </cell>
          <cell r="AS14" t="str">
            <v>Rob McGarel</v>
          </cell>
          <cell r="AT14" t="str">
            <v>Materials</v>
          </cell>
          <cell r="AV14" t="e">
            <v>#N/A</v>
          </cell>
          <cell r="AY14" t="str">
            <v>Rob McGarel</v>
          </cell>
          <cell r="AZ14" t="str">
            <v>Please Advise</v>
          </cell>
        </row>
        <row r="15">
          <cell r="AR15">
            <v>15</v>
          </cell>
          <cell r="AY15">
            <v>0</v>
          </cell>
        </row>
        <row r="16">
          <cell r="AR16">
            <v>16</v>
          </cell>
          <cell r="AY16">
            <v>0</v>
          </cell>
        </row>
        <row r="17">
          <cell r="AR17">
            <v>17</v>
          </cell>
          <cell r="AY17">
            <v>0</v>
          </cell>
        </row>
        <row r="18">
          <cell r="AV18" t="e">
            <v>#N/A</v>
          </cell>
        </row>
        <row r="85">
          <cell r="AM85">
            <v>1</v>
          </cell>
          <cell r="AN85">
            <v>3</v>
          </cell>
          <cell r="AO85">
            <v>31791.75</v>
          </cell>
          <cell r="AP85">
            <v>5</v>
          </cell>
          <cell r="AQ85">
            <v>72730.75</v>
          </cell>
        </row>
        <row r="86">
          <cell r="AM86">
            <v>2</v>
          </cell>
          <cell r="AN86">
            <v>1</v>
          </cell>
          <cell r="AO86">
            <v>257.39999999999998</v>
          </cell>
          <cell r="AP86">
            <v>1</v>
          </cell>
          <cell r="AQ86">
            <v>257.39999999999998</v>
          </cell>
        </row>
        <row r="87">
          <cell r="AM87">
            <v>3</v>
          </cell>
          <cell r="AN87">
            <v>0</v>
          </cell>
          <cell r="AO87">
            <v>0</v>
          </cell>
          <cell r="AP87">
            <v>2</v>
          </cell>
          <cell r="AQ87">
            <v>82775</v>
          </cell>
        </row>
        <row r="88">
          <cell r="AM88">
            <v>4</v>
          </cell>
          <cell r="AN88">
            <v>0</v>
          </cell>
          <cell r="AO88">
            <v>0</v>
          </cell>
          <cell r="AP88">
            <v>2</v>
          </cell>
          <cell r="AQ88">
            <v>20489</v>
          </cell>
        </row>
        <row r="89">
          <cell r="AM89">
            <v>5</v>
          </cell>
          <cell r="AN89">
            <v>0</v>
          </cell>
          <cell r="AO89">
            <v>0</v>
          </cell>
          <cell r="AP89">
            <v>0</v>
          </cell>
          <cell r="AQ89">
            <v>0</v>
          </cell>
        </row>
        <row r="90">
          <cell r="AM90">
            <v>6</v>
          </cell>
          <cell r="AN90">
            <v>0</v>
          </cell>
          <cell r="AO90">
            <v>0</v>
          </cell>
          <cell r="AP90">
            <v>0</v>
          </cell>
          <cell r="AQ90">
            <v>0</v>
          </cell>
        </row>
        <row r="91">
          <cell r="AM91">
            <v>7</v>
          </cell>
          <cell r="AN91">
            <v>0</v>
          </cell>
          <cell r="AO91">
            <v>0</v>
          </cell>
          <cell r="AP91">
            <v>0</v>
          </cell>
          <cell r="AQ91">
            <v>0</v>
          </cell>
        </row>
        <row r="92">
          <cell r="AM92">
            <v>8</v>
          </cell>
          <cell r="AN92">
            <v>0</v>
          </cell>
          <cell r="AO92">
            <v>0</v>
          </cell>
          <cell r="AP92">
            <v>0</v>
          </cell>
          <cell r="AQ92">
            <v>0</v>
          </cell>
        </row>
        <row r="93">
          <cell r="AM93">
            <v>9</v>
          </cell>
          <cell r="AN93">
            <v>0</v>
          </cell>
          <cell r="AO93">
            <v>0</v>
          </cell>
          <cell r="AP93">
            <v>0</v>
          </cell>
          <cell r="AQ93">
            <v>0</v>
          </cell>
        </row>
        <row r="94">
          <cell r="AM94">
            <v>10</v>
          </cell>
          <cell r="AN94">
            <v>0</v>
          </cell>
          <cell r="AO94">
            <v>0</v>
          </cell>
          <cell r="AP94">
            <v>0</v>
          </cell>
          <cell r="AQ94">
            <v>0</v>
          </cell>
        </row>
        <row r="95">
          <cell r="AM95">
            <v>11</v>
          </cell>
          <cell r="AN95">
            <v>0</v>
          </cell>
          <cell r="AO95">
            <v>0</v>
          </cell>
          <cell r="AP95">
            <v>0</v>
          </cell>
          <cell r="AQ95">
            <v>0</v>
          </cell>
        </row>
        <row r="96">
          <cell r="AM96">
            <v>12</v>
          </cell>
          <cell r="AN96">
            <v>0</v>
          </cell>
          <cell r="AO96">
            <v>0</v>
          </cell>
          <cell r="AP96">
            <v>0</v>
          </cell>
          <cell r="AQ96">
            <v>0</v>
          </cell>
        </row>
        <row r="136">
          <cell r="AQ136" t="str">
            <v>49Mike Hall - INS Procurement4</v>
          </cell>
        </row>
        <row r="137">
          <cell r="AQ137" t="str">
            <v>49Mike Hall - INS Procurement5</v>
          </cell>
        </row>
        <row r="138">
          <cell r="AQ138" t="str">
            <v>49Mike Hall - INS Procurement6</v>
          </cell>
        </row>
        <row r="140">
          <cell r="AQ140" t="str">
            <v>49Mike Hall - INS Procurement1</v>
          </cell>
        </row>
        <row r="141">
          <cell r="AQ141" t="str">
            <v>49Mike Hall - INS Procurement2</v>
          </cell>
        </row>
        <row r="142">
          <cell r="AQ142" t="str">
            <v>49Mike Hall - INS Procurement3</v>
          </cell>
        </row>
        <row r="143">
          <cell r="AQ143" t="str">
            <v>49Mike Hall - INS Procurement4</v>
          </cell>
        </row>
        <row r="144">
          <cell r="AQ144" t="str">
            <v>49Mike Hall - INS Procurement5</v>
          </cell>
        </row>
        <row r="145">
          <cell r="AQ145" t="str">
            <v>49Mike Hall - INS Procurement6</v>
          </cell>
        </row>
        <row r="157">
          <cell r="AM157">
            <v>1</v>
          </cell>
          <cell r="AN157">
            <v>17</v>
          </cell>
          <cell r="AO157">
            <v>1757267.65</v>
          </cell>
          <cell r="AP157">
            <v>16</v>
          </cell>
          <cell r="AQ157">
            <v>1185623</v>
          </cell>
        </row>
        <row r="158">
          <cell r="AM158">
            <v>2</v>
          </cell>
          <cell r="AN158">
            <v>9</v>
          </cell>
          <cell r="AO158">
            <v>308939.98</v>
          </cell>
          <cell r="AP158">
            <v>21</v>
          </cell>
          <cell r="AQ158">
            <v>1101357</v>
          </cell>
        </row>
        <row r="159">
          <cell r="AM159">
            <v>3</v>
          </cell>
          <cell r="AN159">
            <v>13</v>
          </cell>
          <cell r="AO159">
            <v>514290.93312900001</v>
          </cell>
          <cell r="AP159">
            <v>10</v>
          </cell>
          <cell r="AQ159">
            <v>1237985</v>
          </cell>
        </row>
        <row r="160">
          <cell r="AM160">
            <v>4</v>
          </cell>
          <cell r="AN160">
            <v>9</v>
          </cell>
          <cell r="AO160">
            <v>953403.23725799844</v>
          </cell>
          <cell r="AP160">
            <v>15</v>
          </cell>
          <cell r="AQ160">
            <v>779277</v>
          </cell>
        </row>
        <row r="161">
          <cell r="AM161">
            <v>5</v>
          </cell>
          <cell r="AN161">
            <v>0</v>
          </cell>
          <cell r="AO161">
            <v>0</v>
          </cell>
          <cell r="AP161">
            <v>0</v>
          </cell>
          <cell r="AQ161">
            <v>0</v>
          </cell>
        </row>
        <row r="162">
          <cell r="AM162">
            <v>6</v>
          </cell>
          <cell r="AN162">
            <v>0</v>
          </cell>
          <cell r="AO162">
            <v>0</v>
          </cell>
          <cell r="AP162">
            <v>0</v>
          </cell>
          <cell r="AQ162">
            <v>0</v>
          </cell>
        </row>
        <row r="163">
          <cell r="AM163">
            <v>7</v>
          </cell>
          <cell r="AN163">
            <v>0</v>
          </cell>
          <cell r="AO163">
            <v>0</v>
          </cell>
          <cell r="AP163">
            <v>0</v>
          </cell>
          <cell r="AQ163">
            <v>0</v>
          </cell>
        </row>
        <row r="164">
          <cell r="AM164">
            <v>8</v>
          </cell>
          <cell r="AN164">
            <v>0</v>
          </cell>
          <cell r="AO164">
            <v>0</v>
          </cell>
          <cell r="AP164">
            <v>0</v>
          </cell>
          <cell r="AQ164">
            <v>0</v>
          </cell>
        </row>
        <row r="165">
          <cell r="AM165">
            <v>9</v>
          </cell>
          <cell r="AN165">
            <v>0</v>
          </cell>
          <cell r="AO165">
            <v>0</v>
          </cell>
          <cell r="AP165">
            <v>0</v>
          </cell>
          <cell r="AQ165">
            <v>0</v>
          </cell>
        </row>
        <row r="166">
          <cell r="AM166">
            <v>10</v>
          </cell>
          <cell r="AN166">
            <v>0</v>
          </cell>
          <cell r="AO166">
            <v>0</v>
          </cell>
          <cell r="AP166">
            <v>0</v>
          </cell>
          <cell r="AQ166">
            <v>0</v>
          </cell>
        </row>
        <row r="167">
          <cell r="AM167">
            <v>11</v>
          </cell>
          <cell r="AN167">
            <v>0</v>
          </cell>
          <cell r="AO167">
            <v>0</v>
          </cell>
          <cell r="AP167">
            <v>0</v>
          </cell>
          <cell r="AQ167">
            <v>0</v>
          </cell>
        </row>
        <row r="168">
          <cell r="AM168">
            <v>12</v>
          </cell>
          <cell r="AN168">
            <v>0</v>
          </cell>
          <cell r="AO168">
            <v>0</v>
          </cell>
          <cell r="AP168">
            <v>0</v>
          </cell>
          <cell r="AQ168">
            <v>0</v>
          </cell>
        </row>
        <row r="227">
          <cell r="AM227">
            <v>1</v>
          </cell>
          <cell r="AN227">
            <v>11</v>
          </cell>
          <cell r="AO227">
            <v>8</v>
          </cell>
          <cell r="AP227">
            <v>21355.524927999999</v>
          </cell>
          <cell r="AQ227">
            <v>17879.11</v>
          </cell>
          <cell r="AR227">
            <v>41</v>
          </cell>
          <cell r="AS227">
            <v>1</v>
          </cell>
        </row>
        <row r="228">
          <cell r="AM228">
            <v>2</v>
          </cell>
          <cell r="AN228">
            <v>0</v>
          </cell>
          <cell r="AO228">
            <v>0</v>
          </cell>
          <cell r="AP228">
            <v>0</v>
          </cell>
          <cell r="AQ228">
            <v>0</v>
          </cell>
          <cell r="AR228">
            <v>23</v>
          </cell>
          <cell r="AS228">
            <v>3</v>
          </cell>
        </row>
        <row r="229">
          <cell r="AM229">
            <v>3</v>
          </cell>
          <cell r="AN229">
            <v>33</v>
          </cell>
          <cell r="AO229">
            <v>1</v>
          </cell>
          <cell r="AP229">
            <v>651547.99365599989</v>
          </cell>
          <cell r="AQ229">
            <v>48.09</v>
          </cell>
          <cell r="AR229">
            <v>23</v>
          </cell>
          <cell r="AS229">
            <v>22</v>
          </cell>
        </row>
        <row r="230">
          <cell r="AM230">
            <v>4</v>
          </cell>
          <cell r="AN230">
            <v>16</v>
          </cell>
          <cell r="AO230">
            <v>1</v>
          </cell>
          <cell r="AP230">
            <v>177951.54685699998</v>
          </cell>
          <cell r="AQ230">
            <v>48.09</v>
          </cell>
          <cell r="AR230">
            <v>24</v>
          </cell>
          <cell r="AS230">
            <v>22</v>
          </cell>
        </row>
        <row r="231">
          <cell r="AM231">
            <v>5</v>
          </cell>
          <cell r="AN231">
            <v>0</v>
          </cell>
          <cell r="AO231">
            <v>0</v>
          </cell>
          <cell r="AP231">
            <v>0</v>
          </cell>
          <cell r="AQ231">
            <v>0</v>
          </cell>
          <cell r="AR231">
            <v>0</v>
          </cell>
          <cell r="AS231">
            <v>0</v>
          </cell>
        </row>
        <row r="232">
          <cell r="AM232">
            <v>6</v>
          </cell>
          <cell r="AN232">
            <v>0</v>
          </cell>
          <cell r="AO232">
            <v>0</v>
          </cell>
          <cell r="AP232">
            <v>0</v>
          </cell>
          <cell r="AQ232">
            <v>0</v>
          </cell>
          <cell r="AR232">
            <v>0</v>
          </cell>
          <cell r="AS232">
            <v>0</v>
          </cell>
        </row>
        <row r="233">
          <cell r="AM233">
            <v>7</v>
          </cell>
          <cell r="AN233">
            <v>0</v>
          </cell>
          <cell r="AO233">
            <v>0</v>
          </cell>
          <cell r="AP233">
            <v>0</v>
          </cell>
          <cell r="AQ233">
            <v>0</v>
          </cell>
          <cell r="AR233">
            <v>0</v>
          </cell>
          <cell r="AS233">
            <v>0</v>
          </cell>
        </row>
        <row r="234">
          <cell r="AM234">
            <v>8</v>
          </cell>
          <cell r="AN234">
            <v>0</v>
          </cell>
          <cell r="AO234">
            <v>0</v>
          </cell>
          <cell r="AP234">
            <v>0</v>
          </cell>
          <cell r="AQ234">
            <v>0</v>
          </cell>
          <cell r="AR234">
            <v>0</v>
          </cell>
          <cell r="AS234">
            <v>0</v>
          </cell>
        </row>
        <row r="235">
          <cell r="AM235">
            <v>9</v>
          </cell>
          <cell r="AN235">
            <v>0</v>
          </cell>
          <cell r="AO235">
            <v>0</v>
          </cell>
          <cell r="AP235">
            <v>0</v>
          </cell>
          <cell r="AQ235">
            <v>0</v>
          </cell>
          <cell r="AR235">
            <v>0</v>
          </cell>
          <cell r="AS235">
            <v>0</v>
          </cell>
        </row>
        <row r="236">
          <cell r="AM236">
            <v>10</v>
          </cell>
          <cell r="AN236">
            <v>0</v>
          </cell>
          <cell r="AO236">
            <v>0</v>
          </cell>
          <cell r="AP236">
            <v>0</v>
          </cell>
          <cell r="AQ236">
            <v>0</v>
          </cell>
          <cell r="AR236">
            <v>0</v>
          </cell>
          <cell r="AS236">
            <v>0</v>
          </cell>
        </row>
        <row r="237">
          <cell r="AM237">
            <v>11</v>
          </cell>
          <cell r="AN237">
            <v>0</v>
          </cell>
          <cell r="AO237">
            <v>0</v>
          </cell>
          <cell r="AP237">
            <v>0</v>
          </cell>
          <cell r="AQ237">
            <v>0</v>
          </cell>
          <cell r="AR237">
            <v>0</v>
          </cell>
          <cell r="AS237">
            <v>0</v>
          </cell>
        </row>
        <row r="238">
          <cell r="AM238">
            <v>12</v>
          </cell>
          <cell r="AN238">
            <v>0</v>
          </cell>
          <cell r="AO238">
            <v>0</v>
          </cell>
          <cell r="AP238">
            <v>0</v>
          </cell>
          <cell r="AQ238">
            <v>0</v>
          </cell>
          <cell r="AR238">
            <v>0</v>
          </cell>
          <cell r="AS238">
            <v>0</v>
          </cell>
        </row>
        <row r="366">
          <cell r="AU366" t="str">
            <v>Table2D</v>
          </cell>
        </row>
        <row r="367">
          <cell r="AV367" t="str">
            <v>Monthly</v>
          </cell>
          <cell r="AW367" t="str">
            <v>Total</v>
          </cell>
          <cell r="AX367" t="str">
            <v xml:space="preserve">Monthly </v>
          </cell>
          <cell r="AY367" t="str">
            <v>Cumulative Monthly</v>
          </cell>
          <cell r="AZ367" t="str">
            <v>Cumulative Totals</v>
          </cell>
          <cell r="BA367" t="str">
            <v>Cumulative %</v>
          </cell>
        </row>
        <row r="368">
          <cell r="AU368">
            <v>1</v>
          </cell>
          <cell r="AV368">
            <v>472258.7</v>
          </cell>
          <cell r="AW368">
            <v>1757267.65</v>
          </cell>
          <cell r="AX368">
            <v>0.26874602739087583</v>
          </cell>
          <cell r="AY368">
            <v>472258.7</v>
          </cell>
          <cell r="AZ368">
            <v>1757267.65</v>
          </cell>
          <cell r="BA368">
            <v>0.26874602739087583</v>
          </cell>
        </row>
        <row r="369">
          <cell r="AU369">
            <v>2</v>
          </cell>
          <cell r="AV369">
            <v>232801.84</v>
          </cell>
          <cell r="AW369">
            <v>308939.98</v>
          </cell>
          <cell r="AX369">
            <v>0.75355038218103076</v>
          </cell>
          <cell r="AY369">
            <v>705060.54</v>
          </cell>
          <cell r="AZ369">
            <v>2066207.63</v>
          </cell>
          <cell r="BA369">
            <v>0.34123411885764843</v>
          </cell>
        </row>
        <row r="370">
          <cell r="AU370">
            <v>3</v>
          </cell>
          <cell r="AV370">
            <v>41953</v>
          </cell>
          <cell r="AW370">
            <v>514290.93312900001</v>
          </cell>
          <cell r="AX370">
            <v>8.1574449980585009E-2</v>
          </cell>
          <cell r="AY370">
            <v>747013.54</v>
          </cell>
          <cell r="AZ370">
            <v>2580498.5631289999</v>
          </cell>
          <cell r="BA370">
            <v>0.28948419141695009</v>
          </cell>
        </row>
        <row r="371">
          <cell r="AU371">
            <v>4</v>
          </cell>
          <cell r="AV371">
            <v>237708</v>
          </cell>
          <cell r="AW371">
            <v>953403.23725799844</v>
          </cell>
          <cell r="AX371">
            <v>0.24932577393344255</v>
          </cell>
          <cell r="AY371">
            <v>984721.54</v>
          </cell>
          <cell r="AZ371">
            <v>3533901.8003869983</v>
          </cell>
          <cell r="BA371">
            <v>0.27864994434541529</v>
          </cell>
        </row>
        <row r="372">
          <cell r="AU372">
            <v>5</v>
          </cell>
          <cell r="AV372">
            <v>0</v>
          </cell>
          <cell r="AW372">
            <v>0</v>
          </cell>
          <cell r="AX372" t="str">
            <v/>
          </cell>
          <cell r="AY372">
            <v>984721.54</v>
          </cell>
          <cell r="AZ372">
            <v>3533901.8003869983</v>
          </cell>
          <cell r="BA372" t="str">
            <v/>
          </cell>
        </row>
        <row r="373">
          <cell r="AU373">
            <v>6</v>
          </cell>
          <cell r="AV373">
            <v>0</v>
          </cell>
          <cell r="AW373">
            <v>0</v>
          </cell>
          <cell r="AX373" t="str">
            <v/>
          </cell>
          <cell r="AY373">
            <v>984721.54</v>
          </cell>
          <cell r="AZ373">
            <v>3533901.8003869983</v>
          </cell>
          <cell r="BA373" t="str">
            <v/>
          </cell>
        </row>
        <row r="374">
          <cell r="AU374">
            <v>7</v>
          </cell>
          <cell r="AV374">
            <v>0</v>
          </cell>
          <cell r="AW374">
            <v>0</v>
          </cell>
          <cell r="AX374" t="str">
            <v/>
          </cell>
          <cell r="AY374">
            <v>984721.54</v>
          </cell>
          <cell r="AZ374">
            <v>3533901.8003869983</v>
          </cell>
          <cell r="BA374" t="str">
            <v/>
          </cell>
        </row>
        <row r="375">
          <cell r="AU375">
            <v>8</v>
          </cell>
          <cell r="AV375">
            <v>0</v>
          </cell>
          <cell r="AW375">
            <v>0</v>
          </cell>
          <cell r="AX375" t="str">
            <v/>
          </cell>
          <cell r="AY375">
            <v>984721.54</v>
          </cell>
          <cell r="AZ375">
            <v>3533901.8003869983</v>
          </cell>
          <cell r="BA375" t="str">
            <v/>
          </cell>
        </row>
        <row r="376">
          <cell r="AU376">
            <v>9</v>
          </cell>
          <cell r="AV376">
            <v>0</v>
          </cell>
          <cell r="AW376">
            <v>0</v>
          </cell>
          <cell r="AX376" t="str">
            <v/>
          </cell>
          <cell r="AY376">
            <v>984721.54</v>
          </cell>
          <cell r="AZ376">
            <v>3533901.8003869983</v>
          </cell>
          <cell r="BA376" t="str">
            <v/>
          </cell>
        </row>
        <row r="377">
          <cell r="AU377">
            <v>10</v>
          </cell>
          <cell r="AV377">
            <v>0</v>
          </cell>
          <cell r="AW377">
            <v>0</v>
          </cell>
          <cell r="AX377" t="str">
            <v/>
          </cell>
          <cell r="AY377">
            <v>984721.54</v>
          </cell>
          <cell r="AZ377">
            <v>3533901.8003869983</v>
          </cell>
          <cell r="BA377" t="str">
            <v/>
          </cell>
        </row>
        <row r="378">
          <cell r="AU378">
            <v>11</v>
          </cell>
          <cell r="AV378">
            <v>0</v>
          </cell>
          <cell r="AW378">
            <v>0</v>
          </cell>
          <cell r="AX378" t="str">
            <v/>
          </cell>
          <cell r="AY378">
            <v>984721.54</v>
          </cell>
          <cell r="AZ378">
            <v>3533901.8003869983</v>
          </cell>
          <cell r="BA378" t="str">
            <v/>
          </cell>
        </row>
        <row r="379">
          <cell r="AU379">
            <v>12</v>
          </cell>
          <cell r="AV379">
            <v>0</v>
          </cell>
          <cell r="AW379">
            <v>0</v>
          </cell>
          <cell r="AX379" t="str">
            <v/>
          </cell>
          <cell r="AY379">
            <v>984721.54</v>
          </cell>
          <cell r="AZ379">
            <v>3533901.8003869983</v>
          </cell>
          <cell r="BA379" t="str">
            <v/>
          </cell>
        </row>
        <row r="381">
          <cell r="AU381" t="str">
            <v>Table2E</v>
          </cell>
        </row>
        <row r="382">
          <cell r="AV382" t="str">
            <v>Monthly</v>
          </cell>
          <cell r="AW382" t="str">
            <v>Total</v>
          </cell>
          <cell r="AX382" t="str">
            <v xml:space="preserve">Monthly </v>
          </cell>
          <cell r="AY382" t="str">
            <v>Cumulative Monthly</v>
          </cell>
          <cell r="AZ382" t="str">
            <v>Cumulative Totals</v>
          </cell>
          <cell r="BA382" t="str">
            <v>Cumulative %</v>
          </cell>
        </row>
        <row r="383">
          <cell r="AU383">
            <v>1</v>
          </cell>
          <cell r="AV383">
            <v>8</v>
          </cell>
          <cell r="AW383">
            <v>17</v>
          </cell>
          <cell r="AX383">
            <v>0.47058823529411764</v>
          </cell>
          <cell r="AY383">
            <v>8</v>
          </cell>
          <cell r="AZ383">
            <v>17</v>
          </cell>
          <cell r="BA383">
            <v>0.47058823529411764</v>
          </cell>
        </row>
        <row r="384">
          <cell r="AU384">
            <v>2</v>
          </cell>
          <cell r="AV384">
            <v>5</v>
          </cell>
          <cell r="AW384">
            <v>9</v>
          </cell>
          <cell r="AX384">
            <v>0.55555555555555558</v>
          </cell>
          <cell r="AY384">
            <v>13</v>
          </cell>
          <cell r="AZ384">
            <v>26</v>
          </cell>
          <cell r="BA384">
            <v>0.5</v>
          </cell>
        </row>
        <row r="385">
          <cell r="AU385">
            <v>3</v>
          </cell>
          <cell r="AV385">
            <v>3</v>
          </cell>
          <cell r="AW385">
            <v>13</v>
          </cell>
          <cell r="AX385">
            <v>0.23076923076923078</v>
          </cell>
          <cell r="AY385">
            <v>16</v>
          </cell>
          <cell r="AZ385">
            <v>39</v>
          </cell>
          <cell r="BA385">
            <v>0.41025641025641024</v>
          </cell>
        </row>
        <row r="386">
          <cell r="AU386">
            <v>4</v>
          </cell>
          <cell r="AV386">
            <v>2</v>
          </cell>
          <cell r="AW386">
            <v>9</v>
          </cell>
          <cell r="AX386">
            <v>0.22222222222222221</v>
          </cell>
          <cell r="AY386">
            <v>18</v>
          </cell>
          <cell r="AZ386">
            <v>48</v>
          </cell>
          <cell r="BA386">
            <v>0.375</v>
          </cell>
        </row>
        <row r="387">
          <cell r="AU387">
            <v>5</v>
          </cell>
          <cell r="AV387">
            <v>0</v>
          </cell>
          <cell r="AW387">
            <v>0</v>
          </cell>
          <cell r="AX387" t="str">
            <v/>
          </cell>
          <cell r="AY387">
            <v>18</v>
          </cell>
          <cell r="AZ387">
            <v>48</v>
          </cell>
          <cell r="BA387" t="str">
            <v/>
          </cell>
        </row>
        <row r="388">
          <cell r="AU388">
            <v>6</v>
          </cell>
          <cell r="AV388">
            <v>0</v>
          </cell>
          <cell r="AW388">
            <v>0</v>
          </cell>
          <cell r="AX388" t="str">
            <v/>
          </cell>
          <cell r="AY388">
            <v>18</v>
          </cell>
          <cell r="AZ388">
            <v>48</v>
          </cell>
          <cell r="BA388" t="str">
            <v/>
          </cell>
        </row>
        <row r="389">
          <cell r="AU389">
            <v>7</v>
          </cell>
          <cell r="AV389">
            <v>0</v>
          </cell>
          <cell r="AW389">
            <v>0</v>
          </cell>
          <cell r="AX389" t="str">
            <v/>
          </cell>
          <cell r="AY389">
            <v>18</v>
          </cell>
          <cell r="AZ389">
            <v>48</v>
          </cell>
          <cell r="BA389" t="str">
            <v/>
          </cell>
        </row>
        <row r="390">
          <cell r="AU390">
            <v>8</v>
          </cell>
          <cell r="AV390">
            <v>0</v>
          </cell>
          <cell r="AW390">
            <v>0</v>
          </cell>
          <cell r="AX390" t="str">
            <v/>
          </cell>
          <cell r="AY390">
            <v>18</v>
          </cell>
          <cell r="AZ390">
            <v>48</v>
          </cell>
          <cell r="BA390" t="str">
            <v/>
          </cell>
        </row>
        <row r="391">
          <cell r="AU391">
            <v>9</v>
          </cell>
          <cell r="AV391">
            <v>0</v>
          </cell>
          <cell r="AW391">
            <v>0</v>
          </cell>
          <cell r="AX391" t="str">
            <v/>
          </cell>
          <cell r="AY391">
            <v>18</v>
          </cell>
          <cell r="AZ391">
            <v>48</v>
          </cell>
          <cell r="BA391" t="str">
            <v/>
          </cell>
        </row>
        <row r="392">
          <cell r="AU392">
            <v>10</v>
          </cell>
          <cell r="AV392">
            <v>0</v>
          </cell>
          <cell r="AW392">
            <v>0</v>
          </cell>
          <cell r="AX392" t="str">
            <v/>
          </cell>
          <cell r="AY392">
            <v>18</v>
          </cell>
          <cell r="AZ392">
            <v>48</v>
          </cell>
          <cell r="BA392" t="str">
            <v/>
          </cell>
        </row>
        <row r="393">
          <cell r="AU393">
            <v>11</v>
          </cell>
          <cell r="AV393">
            <v>0</v>
          </cell>
          <cell r="AW393">
            <v>0</v>
          </cell>
          <cell r="AX393" t="str">
            <v/>
          </cell>
          <cell r="AY393">
            <v>18</v>
          </cell>
          <cell r="AZ393">
            <v>48</v>
          </cell>
          <cell r="BA393" t="str">
            <v/>
          </cell>
        </row>
        <row r="394">
          <cell r="AU394">
            <v>12</v>
          </cell>
          <cell r="AV394">
            <v>0</v>
          </cell>
          <cell r="AW394">
            <v>0</v>
          </cell>
          <cell r="AX394" t="str">
            <v/>
          </cell>
          <cell r="AY394">
            <v>18</v>
          </cell>
          <cell r="AZ394">
            <v>48</v>
          </cell>
          <cell r="BA394" t="str">
            <v/>
          </cell>
        </row>
      </sheetData>
      <sheetData sheetId="2" refreshError="1"/>
      <sheetData sheetId="3" refreshError="1"/>
      <sheetData sheetId="4" refreshError="1"/>
      <sheetData sheetId="5">
        <row r="1">
          <cell r="C1">
            <v>1</v>
          </cell>
          <cell r="E1">
            <v>2</v>
          </cell>
          <cell r="G1">
            <v>3</v>
          </cell>
          <cell r="I1">
            <v>4</v>
          </cell>
          <cell r="K1">
            <v>5</v>
          </cell>
          <cell r="M1">
            <v>6</v>
          </cell>
          <cell r="O1">
            <v>7</v>
          </cell>
          <cell r="Q1">
            <v>8</v>
          </cell>
          <cell r="S1">
            <v>9</v>
          </cell>
          <cell r="U1">
            <v>10</v>
          </cell>
          <cell r="W1">
            <v>11</v>
          </cell>
          <cell r="Y1">
            <v>12</v>
          </cell>
          <cell r="AA1">
            <v>13</v>
          </cell>
          <cell r="AC1">
            <v>14</v>
          </cell>
          <cell r="AE1">
            <v>15</v>
          </cell>
          <cell r="AG1">
            <v>16</v>
          </cell>
          <cell r="AI1">
            <v>17</v>
          </cell>
          <cell r="AK1">
            <v>18</v>
          </cell>
          <cell r="AM1">
            <v>19</v>
          </cell>
          <cell r="AO1">
            <v>20</v>
          </cell>
          <cell r="AQ1">
            <v>21</v>
          </cell>
          <cell r="AS1">
            <v>22</v>
          </cell>
          <cell r="AU1">
            <v>23</v>
          </cell>
          <cell r="AW1">
            <v>24</v>
          </cell>
          <cell r="AY1">
            <v>25</v>
          </cell>
          <cell r="BA1">
            <v>26</v>
          </cell>
          <cell r="BC1">
            <v>27</v>
          </cell>
          <cell r="BE1">
            <v>28</v>
          </cell>
          <cell r="BG1">
            <v>29</v>
          </cell>
          <cell r="BI1">
            <v>30</v>
          </cell>
          <cell r="BK1">
            <v>31</v>
          </cell>
          <cell r="BM1">
            <v>32</v>
          </cell>
          <cell r="BO1">
            <v>33</v>
          </cell>
          <cell r="BQ1">
            <v>34</v>
          </cell>
        </row>
        <row r="2">
          <cell r="B2" t="str">
            <v>Contracting Officer (or section) ↓</v>
          </cell>
          <cell r="C2" t="str">
            <v>P Grp</v>
          </cell>
          <cell r="D2" t="str">
            <v>Name</v>
          </cell>
          <cell r="E2" t="str">
            <v>P Grp</v>
          </cell>
          <cell r="F2" t="str">
            <v>Name</v>
          </cell>
          <cell r="G2" t="str">
            <v>P Grp</v>
          </cell>
          <cell r="H2" t="str">
            <v>Name</v>
          </cell>
          <cell r="I2" t="str">
            <v>P Grp</v>
          </cell>
          <cell r="J2" t="str">
            <v>Name</v>
          </cell>
          <cell r="K2" t="str">
            <v>P Grp</v>
          </cell>
          <cell r="L2" t="str">
            <v>Name</v>
          </cell>
          <cell r="M2" t="str">
            <v>P Grp</v>
          </cell>
          <cell r="N2" t="str">
            <v>Name</v>
          </cell>
          <cell r="O2" t="str">
            <v>P Grp</v>
          </cell>
          <cell r="P2" t="str">
            <v>Name</v>
          </cell>
          <cell r="Q2" t="str">
            <v>P Grp</v>
          </cell>
          <cell r="R2" t="str">
            <v>Name</v>
          </cell>
          <cell r="S2" t="str">
            <v>P Grp</v>
          </cell>
          <cell r="T2" t="str">
            <v>Name</v>
          </cell>
          <cell r="U2" t="str">
            <v>P Grp</v>
          </cell>
          <cell r="V2" t="str">
            <v>Name</v>
          </cell>
          <cell r="W2" t="str">
            <v>P Grp</v>
          </cell>
          <cell r="X2" t="str">
            <v>Name</v>
          </cell>
          <cell r="Y2" t="str">
            <v>P Grp</v>
          </cell>
          <cell r="Z2" t="str">
            <v>Name</v>
          </cell>
          <cell r="AA2" t="str">
            <v>P Grp</v>
          </cell>
          <cell r="AB2" t="str">
            <v>Name</v>
          </cell>
          <cell r="AC2" t="str">
            <v>P Grp</v>
          </cell>
          <cell r="AD2" t="str">
            <v>Name</v>
          </cell>
          <cell r="AE2" t="str">
            <v>P Grp</v>
          </cell>
          <cell r="AF2" t="str">
            <v>Name</v>
          </cell>
          <cell r="AG2" t="str">
            <v>P Grp</v>
          </cell>
          <cell r="AH2" t="str">
            <v>Name</v>
          </cell>
          <cell r="AI2" t="str">
            <v>P Grp</v>
          </cell>
          <cell r="AJ2" t="str">
            <v>Name</v>
          </cell>
          <cell r="AK2" t="str">
            <v>P Grp</v>
          </cell>
          <cell r="AL2" t="str">
            <v>Name</v>
          </cell>
          <cell r="AM2" t="str">
            <v>P Grp</v>
          </cell>
          <cell r="AN2" t="str">
            <v>Name</v>
          </cell>
          <cell r="AO2" t="str">
            <v>P Grp</v>
          </cell>
          <cell r="AP2" t="str">
            <v>Name</v>
          </cell>
          <cell r="AQ2" t="str">
            <v>P Grp</v>
          </cell>
          <cell r="AR2" t="str">
            <v>Name</v>
          </cell>
          <cell r="AS2" t="str">
            <v>P Grp</v>
          </cell>
          <cell r="AT2" t="str">
            <v>Name</v>
          </cell>
          <cell r="AU2" t="str">
            <v>P Grp</v>
          </cell>
          <cell r="AV2" t="str">
            <v>Name</v>
          </cell>
          <cell r="AW2" t="str">
            <v>P Grp</v>
          </cell>
          <cell r="AX2" t="str">
            <v>Name</v>
          </cell>
          <cell r="AY2" t="str">
            <v>P Grp</v>
          </cell>
          <cell r="AZ2" t="str">
            <v>Name</v>
          </cell>
          <cell r="BA2" t="str">
            <v>P Grp</v>
          </cell>
          <cell r="BB2" t="str">
            <v>Name</v>
          </cell>
          <cell r="BC2" t="str">
            <v>P Grp</v>
          </cell>
          <cell r="BD2" t="str">
            <v>Name</v>
          </cell>
          <cell r="BE2" t="str">
            <v>P Grp</v>
          </cell>
          <cell r="BF2" t="str">
            <v>Name</v>
          </cell>
          <cell r="BG2" t="str">
            <v>P Grp</v>
          </cell>
          <cell r="BH2" t="str">
            <v>Name</v>
          </cell>
          <cell r="BI2" t="str">
            <v>P Grp</v>
          </cell>
          <cell r="BJ2" t="str">
            <v>Name</v>
          </cell>
          <cell r="BK2" t="str">
            <v>P Grp</v>
          </cell>
          <cell r="BL2" t="str">
            <v>Name</v>
          </cell>
          <cell r="BM2" t="str">
            <v>P Grp</v>
          </cell>
          <cell r="BN2" t="str">
            <v>Name</v>
          </cell>
          <cell r="BO2" t="str">
            <v>P Grp</v>
          </cell>
          <cell r="BP2" t="str">
            <v>Name</v>
          </cell>
          <cell r="BQ2" t="str">
            <v>P Grp</v>
          </cell>
          <cell r="BR2" t="str">
            <v>Name</v>
          </cell>
        </row>
        <row r="3">
          <cell r="A3">
            <v>2</v>
          </cell>
          <cell r="B3" t="str">
            <v>Anne O'Pray</v>
          </cell>
          <cell r="C3" t="str">
            <v>X00</v>
          </cell>
          <cell r="D3" t="str">
            <v>Sellafield</v>
          </cell>
          <cell r="E3" t="str">
            <v>X01</v>
          </cell>
          <cell r="F3" t="str">
            <v>Critical Spares</v>
          </cell>
          <cell r="G3" t="str">
            <v>X02</v>
          </cell>
          <cell r="H3" t="str">
            <v>P&amp;E Tech Eval.</v>
          </cell>
          <cell r="I3" t="str">
            <v>X03</v>
          </cell>
          <cell r="J3" t="str">
            <v>MRP Holding Pot</v>
          </cell>
          <cell r="K3" t="str">
            <v>X11</v>
          </cell>
          <cell r="L3" t="str">
            <v>Transactional</v>
          </cell>
          <cell r="M3" t="str">
            <v>X12</v>
          </cell>
          <cell r="N3" t="str">
            <v>Tina Pilkington</v>
          </cell>
          <cell r="O3" t="str">
            <v>X13</v>
          </cell>
          <cell r="P3" t="str">
            <v>Eliese Wilson</v>
          </cell>
          <cell r="Q3" t="str">
            <v>X14</v>
          </cell>
          <cell r="R3" t="str">
            <v>Beverley Byrne</v>
          </cell>
          <cell r="S3" t="str">
            <v>X16</v>
          </cell>
          <cell r="T3" t="str">
            <v>Jacqueline Davies</v>
          </cell>
          <cell r="U3" t="str">
            <v>X17</v>
          </cell>
          <cell r="V3" t="str">
            <v>Transactional</v>
          </cell>
          <cell r="W3" t="str">
            <v>X20</v>
          </cell>
          <cell r="X3" t="str">
            <v>Transactional</v>
          </cell>
          <cell r="Y3" t="str">
            <v>X21</v>
          </cell>
          <cell r="Z3" t="str">
            <v>Transactional</v>
          </cell>
          <cell r="AA3" t="str">
            <v>X30</v>
          </cell>
          <cell r="AB3" t="str">
            <v>Transactional</v>
          </cell>
          <cell r="AC3" t="str">
            <v>X31</v>
          </cell>
          <cell r="AD3" t="str">
            <v>Anne Prowse</v>
          </cell>
          <cell r="AE3" t="str">
            <v>X32</v>
          </cell>
          <cell r="AF3" t="str">
            <v>Rachel Ward</v>
          </cell>
          <cell r="AG3" t="str">
            <v>X33</v>
          </cell>
          <cell r="AH3" t="str">
            <v>Anne O'Pray</v>
          </cell>
          <cell r="AI3" t="str">
            <v>X34</v>
          </cell>
          <cell r="AJ3" t="str">
            <v>Eileen Graffin</v>
          </cell>
          <cell r="AK3" t="str">
            <v>X35</v>
          </cell>
          <cell r="AL3" t="str">
            <v>Alison Kent</v>
          </cell>
          <cell r="AM3" t="str">
            <v>X36</v>
          </cell>
          <cell r="AN3" t="str">
            <v>Phil Whitwell</v>
          </cell>
          <cell r="AO3" t="str">
            <v>X37</v>
          </cell>
          <cell r="AP3" t="str">
            <v>Transactional</v>
          </cell>
          <cell r="AQ3" t="str">
            <v>X38</v>
          </cell>
          <cell r="AR3" t="str">
            <v>Transactional</v>
          </cell>
          <cell r="AS3" t="str">
            <v>X39</v>
          </cell>
          <cell r="AT3" t="str">
            <v>Katie Williamson</v>
          </cell>
          <cell r="AU3" t="str">
            <v>X40</v>
          </cell>
          <cell r="AV3" t="str">
            <v>Katrina Faichney</v>
          </cell>
          <cell r="AW3" t="str">
            <v>X41</v>
          </cell>
          <cell r="AX3" t="str">
            <v>Transactional</v>
          </cell>
          <cell r="AY3" t="str">
            <v>X42</v>
          </cell>
          <cell r="AZ3" t="str">
            <v>Pat Bailey</v>
          </cell>
          <cell r="BA3" t="str">
            <v>X43</v>
          </cell>
          <cell r="BB3" t="str">
            <v>Suzanne Hughes</v>
          </cell>
          <cell r="BC3" t="str">
            <v>X44</v>
          </cell>
          <cell r="BD3" t="str">
            <v>Emma Slater</v>
          </cell>
          <cell r="BE3" t="str">
            <v>Z26</v>
          </cell>
          <cell r="BF3" t="str">
            <v>Transactional</v>
          </cell>
          <cell r="BG3" t="str">
            <v>X46</v>
          </cell>
          <cell r="BH3" t="str">
            <v>Transactional</v>
          </cell>
          <cell r="BI3">
            <v>0</v>
          </cell>
          <cell r="BJ3" t="e">
            <v>#N/A</v>
          </cell>
          <cell r="BK3">
            <v>0</v>
          </cell>
          <cell r="BL3" t="e">
            <v>#N/A</v>
          </cell>
          <cell r="BM3">
            <v>0</v>
          </cell>
          <cell r="BN3" t="e">
            <v>#N/A</v>
          </cell>
          <cell r="BO3">
            <v>0</v>
          </cell>
          <cell r="BP3" t="e">
            <v>#N/A</v>
          </cell>
          <cell r="BQ3">
            <v>0</v>
          </cell>
          <cell r="BR3" t="e">
            <v>#N/A</v>
          </cell>
        </row>
        <row r="4">
          <cell r="A4">
            <v>3</v>
          </cell>
          <cell r="B4" t="str">
            <v>Dave Harris</v>
          </cell>
          <cell r="C4" t="str">
            <v>Z22</v>
          </cell>
          <cell r="D4" t="str">
            <v>Services</v>
          </cell>
          <cell r="E4" t="str">
            <v>Z23</v>
          </cell>
          <cell r="F4" t="str">
            <v>Services</v>
          </cell>
          <cell r="G4" t="str">
            <v>Z25</v>
          </cell>
          <cell r="H4" t="str">
            <v>Services</v>
          </cell>
          <cell r="I4" t="str">
            <v>Z27</v>
          </cell>
          <cell r="J4" t="str">
            <v>Rachel Milligan</v>
          </cell>
          <cell r="K4" t="str">
            <v>Z28</v>
          </cell>
          <cell r="L4" t="str">
            <v>Services</v>
          </cell>
          <cell r="M4" t="str">
            <v>Z30</v>
          </cell>
          <cell r="N4" t="str">
            <v>Karen Greeson</v>
          </cell>
          <cell r="O4" t="str">
            <v>Z32</v>
          </cell>
          <cell r="P4" t="str">
            <v>Services</v>
          </cell>
          <cell r="Q4" t="str">
            <v>Z33</v>
          </cell>
          <cell r="R4" t="str">
            <v>Dave Harris</v>
          </cell>
          <cell r="S4" t="str">
            <v>Z34</v>
          </cell>
          <cell r="T4" t="str">
            <v>Ivan Taylor</v>
          </cell>
          <cell r="U4" t="str">
            <v>Z40</v>
          </cell>
          <cell r="V4" t="str">
            <v>Services</v>
          </cell>
          <cell r="W4" t="str">
            <v>Z41</v>
          </cell>
          <cell r="X4" t="str">
            <v>Services</v>
          </cell>
          <cell r="Y4" t="str">
            <v>Z42</v>
          </cell>
          <cell r="Z4" t="str">
            <v>Alan Dunne</v>
          </cell>
          <cell r="AA4" t="str">
            <v>Z43</v>
          </cell>
          <cell r="AB4" t="str">
            <v>Gary Jackson</v>
          </cell>
          <cell r="AC4" t="str">
            <v>Z44</v>
          </cell>
          <cell r="AD4" t="str">
            <v>Services</v>
          </cell>
          <cell r="AE4" t="str">
            <v>Z20</v>
          </cell>
          <cell r="AF4" t="str">
            <v>Services Manpower</v>
          </cell>
          <cell r="AG4" t="str">
            <v>Z24</v>
          </cell>
          <cell r="AH4" t="str">
            <v>Caroline Bass</v>
          </cell>
          <cell r="AI4" t="str">
            <v>Z21</v>
          </cell>
          <cell r="AJ4" t="str">
            <v>Services</v>
          </cell>
          <cell r="AL4" t="e">
            <v>#N/A</v>
          </cell>
          <cell r="AN4" t="e">
            <v>#N/A</v>
          </cell>
          <cell r="AP4" t="e">
            <v>#N/A</v>
          </cell>
          <cell r="AR4" t="e">
            <v>#N/A</v>
          </cell>
          <cell r="AT4" t="e">
            <v>#N/A</v>
          </cell>
          <cell r="AV4" t="e">
            <v>#N/A</v>
          </cell>
          <cell r="AX4" t="e">
            <v>#N/A</v>
          </cell>
          <cell r="AZ4" t="e">
            <v>#N/A</v>
          </cell>
          <cell r="BB4" t="e">
            <v>#N/A</v>
          </cell>
          <cell r="BD4" t="e">
            <v>#N/A</v>
          </cell>
          <cell r="BF4" t="e">
            <v>#N/A</v>
          </cell>
          <cell r="BH4" t="e">
            <v>#N/A</v>
          </cell>
          <cell r="BJ4" t="e">
            <v>#N/A</v>
          </cell>
          <cell r="BK4">
            <v>0</v>
          </cell>
          <cell r="BL4" t="e">
            <v>#N/A</v>
          </cell>
          <cell r="BM4">
            <v>0</v>
          </cell>
          <cell r="BN4" t="e">
            <v>#N/A</v>
          </cell>
          <cell r="BO4">
            <v>0</v>
          </cell>
          <cell r="BP4" t="e">
            <v>#N/A</v>
          </cell>
          <cell r="BQ4">
            <v>0</v>
          </cell>
          <cell r="BR4" t="e">
            <v>#N/A</v>
          </cell>
        </row>
        <row r="5">
          <cell r="A5">
            <v>4</v>
          </cell>
          <cell r="B5" t="str">
            <v>Mike Hall - Equipment &amp; Systems</v>
          </cell>
          <cell r="C5" t="str">
            <v>X50</v>
          </cell>
          <cell r="D5" t="str">
            <v>Equip &amp; Systems</v>
          </cell>
          <cell r="E5" t="str">
            <v>X51</v>
          </cell>
          <cell r="F5" t="str">
            <v>David Bayston</v>
          </cell>
          <cell r="G5" t="str">
            <v>X52</v>
          </cell>
          <cell r="H5" t="str">
            <v>Dave Heyes</v>
          </cell>
          <cell r="I5" t="str">
            <v>X53</v>
          </cell>
          <cell r="J5" t="str">
            <v>Dave Jenkins</v>
          </cell>
          <cell r="K5" t="str">
            <v>X54</v>
          </cell>
          <cell r="L5" t="str">
            <v>Andy Gordon</v>
          </cell>
          <cell r="M5" t="str">
            <v>X55</v>
          </cell>
          <cell r="N5" t="str">
            <v>Nina Cunningham</v>
          </cell>
          <cell r="O5" t="str">
            <v>X56</v>
          </cell>
          <cell r="P5" t="str">
            <v>Ann McGuiness</v>
          </cell>
          <cell r="Q5" t="str">
            <v>X57</v>
          </cell>
          <cell r="R5" t="str">
            <v>Diana Abbott</v>
          </cell>
          <cell r="S5" t="str">
            <v>X59</v>
          </cell>
          <cell r="T5" t="str">
            <v>Equip &amp; Systems</v>
          </cell>
          <cell r="U5" t="str">
            <v>X60</v>
          </cell>
          <cell r="V5" t="str">
            <v>Mary Ward</v>
          </cell>
          <cell r="W5" t="str">
            <v>X61</v>
          </cell>
          <cell r="X5" t="str">
            <v>Sue Wilson</v>
          </cell>
          <cell r="Z5" t="e">
            <v>#N/A</v>
          </cell>
          <cell r="AB5" t="e">
            <v>#N/A</v>
          </cell>
          <cell r="AD5" t="e">
            <v>#N/A</v>
          </cell>
          <cell r="AF5" t="e">
            <v>#N/A</v>
          </cell>
          <cell r="AH5" t="e">
            <v>#N/A</v>
          </cell>
          <cell r="AJ5" t="e">
            <v>#N/A</v>
          </cell>
          <cell r="AL5" t="e">
            <v>#N/A</v>
          </cell>
          <cell r="AN5" t="e">
            <v>#N/A</v>
          </cell>
          <cell r="AP5" t="e">
            <v>#N/A</v>
          </cell>
          <cell r="AR5" t="e">
            <v>#N/A</v>
          </cell>
          <cell r="AT5" t="e">
            <v>#N/A</v>
          </cell>
          <cell r="AV5" t="e">
            <v>#N/A</v>
          </cell>
          <cell r="AX5" t="e">
            <v>#N/A</v>
          </cell>
          <cell r="AZ5" t="e">
            <v>#N/A</v>
          </cell>
          <cell r="BB5" t="e">
            <v>#N/A</v>
          </cell>
          <cell r="BD5" t="e">
            <v>#N/A</v>
          </cell>
          <cell r="BF5" t="e">
            <v>#N/A</v>
          </cell>
          <cell r="BH5" t="e">
            <v>#N/A</v>
          </cell>
          <cell r="BJ5" t="e">
            <v>#N/A</v>
          </cell>
          <cell r="BK5">
            <v>0</v>
          </cell>
          <cell r="BL5" t="e">
            <v>#N/A</v>
          </cell>
          <cell r="BM5">
            <v>0</v>
          </cell>
          <cell r="BN5" t="e">
            <v>#N/A</v>
          </cell>
          <cell r="BO5">
            <v>0</v>
          </cell>
          <cell r="BP5" t="e">
            <v>#N/A</v>
          </cell>
          <cell r="BQ5">
            <v>0</v>
          </cell>
          <cell r="BR5" t="e">
            <v>#N/A</v>
          </cell>
        </row>
        <row r="6">
          <cell r="A6">
            <v>5</v>
          </cell>
          <cell r="B6" t="str">
            <v>David Brown</v>
          </cell>
          <cell r="C6" t="str">
            <v>Z45</v>
          </cell>
          <cell r="D6" t="str">
            <v>Jill Andrews</v>
          </cell>
          <cell r="E6" t="str">
            <v>Z46</v>
          </cell>
          <cell r="F6" t="str">
            <v>Andy Davies</v>
          </cell>
          <cell r="G6" t="str">
            <v>Z47</v>
          </cell>
          <cell r="H6" t="str">
            <v>Construction</v>
          </cell>
          <cell r="I6" t="str">
            <v>Z48</v>
          </cell>
          <cell r="J6" t="str">
            <v>Dennis Francis</v>
          </cell>
          <cell r="K6" t="str">
            <v>Z49</v>
          </cell>
          <cell r="L6" t="str">
            <v>Kelly Brooks</v>
          </cell>
          <cell r="M6" t="str">
            <v>Z51</v>
          </cell>
          <cell r="N6" t="str">
            <v>Tracy Tuck</v>
          </cell>
          <cell r="O6" t="str">
            <v>Z52</v>
          </cell>
          <cell r="P6" t="str">
            <v>David Gibbons</v>
          </cell>
          <cell r="Q6" t="str">
            <v>Z53</v>
          </cell>
          <cell r="R6" t="str">
            <v>Construction</v>
          </cell>
          <cell r="S6" t="str">
            <v>Z54</v>
          </cell>
          <cell r="T6" t="str">
            <v>Gill Lynch-Hardie</v>
          </cell>
          <cell r="U6" t="str">
            <v>Z55</v>
          </cell>
          <cell r="V6" t="str">
            <v>Elaine Kenyon</v>
          </cell>
          <cell r="W6" t="str">
            <v>Z56</v>
          </cell>
          <cell r="X6" t="str">
            <v>Clare Girling</v>
          </cell>
          <cell r="Y6" t="str">
            <v>Z57</v>
          </cell>
          <cell r="Z6" t="str">
            <v>Construction</v>
          </cell>
          <cell r="AA6" t="str">
            <v>Z58</v>
          </cell>
          <cell r="AB6" t="str">
            <v>Construction</v>
          </cell>
          <cell r="AC6" t="str">
            <v>Z59</v>
          </cell>
          <cell r="AD6" t="str">
            <v>Construction</v>
          </cell>
          <cell r="AE6" t="str">
            <v>Z60</v>
          </cell>
          <cell r="AF6" t="str">
            <v>Const Proj</v>
          </cell>
          <cell r="AG6" t="str">
            <v>Z61</v>
          </cell>
          <cell r="AH6" t="str">
            <v>Graham Cheshire</v>
          </cell>
          <cell r="AI6" t="str">
            <v>Z62</v>
          </cell>
          <cell r="AJ6" t="str">
            <v>John Bailey</v>
          </cell>
          <cell r="AK6" t="str">
            <v>Z63</v>
          </cell>
          <cell r="AL6" t="str">
            <v>Ken Inman</v>
          </cell>
          <cell r="AM6" t="str">
            <v>Z64</v>
          </cell>
          <cell r="AN6" t="str">
            <v>Gill Matheson</v>
          </cell>
          <cell r="AO6" t="str">
            <v>Z65</v>
          </cell>
          <cell r="AP6" t="str">
            <v>Construction</v>
          </cell>
          <cell r="AQ6" t="str">
            <v>Z66</v>
          </cell>
          <cell r="AR6" t="str">
            <v>Keith Gleaden</v>
          </cell>
          <cell r="AS6" t="str">
            <v>Z68</v>
          </cell>
          <cell r="AT6" t="str">
            <v>Ian Simcock</v>
          </cell>
          <cell r="AU6" t="str">
            <v>Z69</v>
          </cell>
          <cell r="AV6" t="str">
            <v>Construction</v>
          </cell>
          <cell r="AW6" t="str">
            <v>Z70</v>
          </cell>
          <cell r="AX6" t="str">
            <v>Tracey Northey</v>
          </cell>
          <cell r="AY6" t="str">
            <v>Z74</v>
          </cell>
          <cell r="AZ6" t="str">
            <v>Dawn McDermott</v>
          </cell>
          <cell r="BA6" t="str">
            <v>Z75</v>
          </cell>
          <cell r="BB6" t="str">
            <v>Construction</v>
          </cell>
          <cell r="BC6" t="str">
            <v>Z78</v>
          </cell>
          <cell r="BD6" t="str">
            <v>Construction</v>
          </cell>
          <cell r="BF6" t="e">
            <v>#N/A</v>
          </cell>
          <cell r="BH6" t="e">
            <v>#N/A</v>
          </cell>
          <cell r="BJ6" t="e">
            <v>#N/A</v>
          </cell>
          <cell r="BK6">
            <v>0</v>
          </cell>
          <cell r="BL6" t="e">
            <v>#N/A</v>
          </cell>
          <cell r="BM6">
            <v>0</v>
          </cell>
          <cell r="BN6" t="e">
            <v>#N/A</v>
          </cell>
          <cell r="BO6">
            <v>0</v>
          </cell>
          <cell r="BP6" t="e">
            <v>#N/A</v>
          </cell>
          <cell r="BQ6">
            <v>0</v>
          </cell>
          <cell r="BR6" t="e">
            <v>#N/A</v>
          </cell>
        </row>
        <row r="7">
          <cell r="A7">
            <v>6</v>
          </cell>
          <cell r="B7" t="str">
            <v>Edwin Bond</v>
          </cell>
          <cell r="C7" t="str">
            <v>Z88</v>
          </cell>
          <cell r="D7" t="str">
            <v>Darren Humes</v>
          </cell>
          <cell r="E7" t="str">
            <v>Z89</v>
          </cell>
          <cell r="F7" t="str">
            <v>Richard Lennard</v>
          </cell>
          <cell r="G7" t="str">
            <v>Z86</v>
          </cell>
          <cell r="H7" t="str">
            <v>Clean Up Projects</v>
          </cell>
          <cell r="J7" t="e">
            <v>#N/A</v>
          </cell>
          <cell r="L7" t="e">
            <v>#N/A</v>
          </cell>
          <cell r="N7" t="e">
            <v>#N/A</v>
          </cell>
          <cell r="P7" t="e">
            <v>#N/A</v>
          </cell>
          <cell r="R7" t="e">
            <v>#N/A</v>
          </cell>
          <cell r="T7" t="e">
            <v>#N/A</v>
          </cell>
          <cell r="V7" t="e">
            <v>#N/A</v>
          </cell>
          <cell r="X7" t="e">
            <v>#N/A</v>
          </cell>
          <cell r="Z7" t="e">
            <v>#N/A</v>
          </cell>
          <cell r="AB7" t="e">
            <v>#N/A</v>
          </cell>
          <cell r="AD7" t="e">
            <v>#N/A</v>
          </cell>
          <cell r="AF7" t="e">
            <v>#N/A</v>
          </cell>
          <cell r="AH7" t="e">
            <v>#N/A</v>
          </cell>
          <cell r="AJ7" t="e">
            <v>#N/A</v>
          </cell>
          <cell r="AL7" t="e">
            <v>#N/A</v>
          </cell>
          <cell r="AN7" t="e">
            <v>#N/A</v>
          </cell>
          <cell r="AP7" t="e">
            <v>#N/A</v>
          </cell>
          <cell r="AR7" t="e">
            <v>#N/A</v>
          </cell>
          <cell r="AT7" t="e">
            <v>#N/A</v>
          </cell>
          <cell r="AV7" t="e">
            <v>#N/A</v>
          </cell>
          <cell r="AX7" t="e">
            <v>#N/A</v>
          </cell>
          <cell r="AZ7" t="e">
            <v>#N/A</v>
          </cell>
          <cell r="BB7" t="e">
            <v>#N/A</v>
          </cell>
          <cell r="BD7" t="e">
            <v>#N/A</v>
          </cell>
          <cell r="BF7" t="e">
            <v>#N/A</v>
          </cell>
          <cell r="BH7" t="e">
            <v>#N/A</v>
          </cell>
          <cell r="BJ7" t="e">
            <v>#N/A</v>
          </cell>
          <cell r="BK7">
            <v>0</v>
          </cell>
          <cell r="BL7" t="e">
            <v>#N/A</v>
          </cell>
          <cell r="BM7">
            <v>0</v>
          </cell>
          <cell r="BN7" t="e">
            <v>#N/A</v>
          </cell>
          <cell r="BO7">
            <v>0</v>
          </cell>
          <cell r="BP7" t="e">
            <v>#N/A</v>
          </cell>
          <cell r="BQ7">
            <v>0</v>
          </cell>
          <cell r="BR7" t="e">
            <v>#N/A</v>
          </cell>
        </row>
        <row r="8">
          <cell r="A8">
            <v>7</v>
          </cell>
          <cell r="B8" t="str">
            <v>Jim Burnell</v>
          </cell>
          <cell r="C8" t="str">
            <v>Z01</v>
          </cell>
          <cell r="D8" t="str">
            <v>Design Services</v>
          </cell>
          <cell r="E8" t="str">
            <v>Z02</v>
          </cell>
          <cell r="F8" t="str">
            <v>Paul Howard</v>
          </cell>
          <cell r="G8" t="str">
            <v>Z03</v>
          </cell>
          <cell r="H8" t="str">
            <v>Ross McEwen</v>
          </cell>
          <cell r="I8" t="str">
            <v>Z04</v>
          </cell>
          <cell r="J8" t="str">
            <v>Thomas Crowe</v>
          </cell>
          <cell r="K8" t="str">
            <v>Z05</v>
          </cell>
          <cell r="L8" t="str">
            <v>Rob McDonald</v>
          </cell>
          <cell r="M8" t="str">
            <v>Z29</v>
          </cell>
          <cell r="N8" t="str">
            <v>Liz Nirsimloo</v>
          </cell>
          <cell r="O8" t="str">
            <v>Z31</v>
          </cell>
          <cell r="P8" t="str">
            <v>Nina Cunningham</v>
          </cell>
          <cell r="Q8" t="str">
            <v>Z50</v>
          </cell>
          <cell r="R8" t="str">
            <v>Tracy Tuck</v>
          </cell>
          <cell r="S8" t="str">
            <v>Z71</v>
          </cell>
          <cell r="T8" t="str">
            <v>Jim Burnell</v>
          </cell>
          <cell r="V8" t="e">
            <v>#N/A</v>
          </cell>
          <cell r="X8" t="e">
            <v>#N/A</v>
          </cell>
          <cell r="Z8" t="e">
            <v>#N/A</v>
          </cell>
          <cell r="AB8" t="e">
            <v>#N/A</v>
          </cell>
          <cell r="AD8" t="e">
            <v>#N/A</v>
          </cell>
          <cell r="AF8" t="e">
            <v>#N/A</v>
          </cell>
          <cell r="AH8" t="e">
            <v>#N/A</v>
          </cell>
          <cell r="AJ8" t="e">
            <v>#N/A</v>
          </cell>
          <cell r="AL8" t="e">
            <v>#N/A</v>
          </cell>
          <cell r="AN8" t="e">
            <v>#N/A</v>
          </cell>
          <cell r="AP8" t="e">
            <v>#N/A</v>
          </cell>
          <cell r="AR8" t="e">
            <v>#N/A</v>
          </cell>
          <cell r="AT8" t="e">
            <v>#N/A</v>
          </cell>
          <cell r="AV8" t="e">
            <v>#N/A</v>
          </cell>
          <cell r="AX8" t="e">
            <v>#N/A</v>
          </cell>
          <cell r="AZ8" t="e">
            <v>#N/A</v>
          </cell>
          <cell r="BB8" t="e">
            <v>#N/A</v>
          </cell>
          <cell r="BD8" t="e">
            <v>#N/A</v>
          </cell>
          <cell r="BF8" t="e">
            <v>#N/A</v>
          </cell>
          <cell r="BH8" t="e">
            <v>#N/A</v>
          </cell>
          <cell r="BJ8" t="e">
            <v>#N/A</v>
          </cell>
          <cell r="BK8">
            <v>0</v>
          </cell>
          <cell r="BL8" t="e">
            <v>#N/A</v>
          </cell>
          <cell r="BM8">
            <v>0</v>
          </cell>
          <cell r="BN8" t="e">
            <v>#N/A</v>
          </cell>
          <cell r="BO8">
            <v>0</v>
          </cell>
          <cell r="BP8" t="e">
            <v>#N/A</v>
          </cell>
          <cell r="BQ8">
            <v>0</v>
          </cell>
          <cell r="BR8" t="e">
            <v>#N/A</v>
          </cell>
        </row>
        <row r="9">
          <cell r="A9">
            <v>8</v>
          </cell>
          <cell r="B9" t="str">
            <v>Kathryn McCloghrie</v>
          </cell>
          <cell r="C9" t="str">
            <v>Z81</v>
          </cell>
          <cell r="D9" t="str">
            <v>Linda McLean</v>
          </cell>
          <cell r="E9" t="str">
            <v>Z82</v>
          </cell>
          <cell r="F9" t="str">
            <v>Paul Tuohy</v>
          </cell>
          <cell r="G9" t="str">
            <v>Z83</v>
          </cell>
          <cell r="H9" t="str">
            <v>Lisa Strain</v>
          </cell>
          <cell r="I9" t="str">
            <v>Z84</v>
          </cell>
          <cell r="J9" t="str">
            <v>Allison Booth</v>
          </cell>
          <cell r="K9" t="str">
            <v>Z87</v>
          </cell>
          <cell r="L9" t="str">
            <v>Kathryn McCloghrie</v>
          </cell>
          <cell r="N9" t="e">
            <v>#N/A</v>
          </cell>
          <cell r="P9" t="e">
            <v>#N/A</v>
          </cell>
          <cell r="R9" t="e">
            <v>#N/A</v>
          </cell>
          <cell r="T9" t="e">
            <v>#N/A</v>
          </cell>
          <cell r="V9" t="e">
            <v>#N/A</v>
          </cell>
          <cell r="X9" t="e">
            <v>#N/A</v>
          </cell>
          <cell r="Z9" t="e">
            <v>#N/A</v>
          </cell>
          <cell r="AB9" t="e">
            <v>#N/A</v>
          </cell>
          <cell r="AD9" t="e">
            <v>#N/A</v>
          </cell>
          <cell r="AF9" t="e">
            <v>#N/A</v>
          </cell>
          <cell r="AH9" t="e">
            <v>#N/A</v>
          </cell>
          <cell r="AJ9" t="e">
            <v>#N/A</v>
          </cell>
          <cell r="AL9" t="e">
            <v>#N/A</v>
          </cell>
          <cell r="AN9" t="e">
            <v>#N/A</v>
          </cell>
          <cell r="AP9" t="e">
            <v>#N/A</v>
          </cell>
          <cell r="AR9" t="e">
            <v>#N/A</v>
          </cell>
          <cell r="AT9" t="e">
            <v>#N/A</v>
          </cell>
          <cell r="AV9" t="e">
            <v>#N/A</v>
          </cell>
          <cell r="AX9" t="e">
            <v>#N/A</v>
          </cell>
          <cell r="AZ9" t="e">
            <v>#N/A</v>
          </cell>
          <cell r="BB9" t="e">
            <v>#N/A</v>
          </cell>
          <cell r="BD9" t="e">
            <v>#N/A</v>
          </cell>
          <cell r="BF9" t="e">
            <v>#N/A</v>
          </cell>
          <cell r="BH9" t="e">
            <v>#N/A</v>
          </cell>
          <cell r="BJ9" t="e">
            <v>#N/A</v>
          </cell>
          <cell r="BK9">
            <v>0</v>
          </cell>
          <cell r="BL9" t="e">
            <v>#N/A</v>
          </cell>
          <cell r="BM9">
            <v>0</v>
          </cell>
          <cell r="BN9" t="e">
            <v>#N/A</v>
          </cell>
          <cell r="BO9">
            <v>0</v>
          </cell>
          <cell r="BP9" t="e">
            <v>#N/A</v>
          </cell>
          <cell r="BQ9">
            <v>0</v>
          </cell>
          <cell r="BR9" t="e">
            <v>#N/A</v>
          </cell>
        </row>
        <row r="10">
          <cell r="A10">
            <v>9</v>
          </cell>
          <cell r="B10" t="str">
            <v>Mike Hall - INS Procurement</v>
          </cell>
          <cell r="C10" t="str">
            <v>X70</v>
          </cell>
          <cell r="D10" t="str">
            <v>Procurement Servic</v>
          </cell>
          <cell r="E10" t="str">
            <v>X71</v>
          </cell>
          <cell r="F10" t="str">
            <v>Mike Hall</v>
          </cell>
          <cell r="G10" t="str">
            <v>X72</v>
          </cell>
          <cell r="H10" t="str">
            <v>Rita Arnold</v>
          </cell>
          <cell r="I10" t="str">
            <v>X73</v>
          </cell>
          <cell r="J10" t="str">
            <v>Malcolm Luckman</v>
          </cell>
          <cell r="K10" t="str">
            <v>X75</v>
          </cell>
          <cell r="L10" t="str">
            <v>Paul Hughes</v>
          </cell>
          <cell r="M10" t="str">
            <v>X80</v>
          </cell>
          <cell r="N10" t="str">
            <v>Matt Evans</v>
          </cell>
          <cell r="O10" t="str">
            <v>X82</v>
          </cell>
          <cell r="P10" t="str">
            <v>Adrian Brookes</v>
          </cell>
          <cell r="R10" t="e">
            <v>#N/A</v>
          </cell>
          <cell r="T10" t="e">
            <v>#N/A</v>
          </cell>
          <cell r="V10" t="e">
            <v>#N/A</v>
          </cell>
          <cell r="X10" t="e">
            <v>#N/A</v>
          </cell>
          <cell r="Z10" t="e">
            <v>#N/A</v>
          </cell>
          <cell r="AB10" t="e">
            <v>#N/A</v>
          </cell>
          <cell r="AD10" t="e">
            <v>#N/A</v>
          </cell>
          <cell r="AF10" t="e">
            <v>#N/A</v>
          </cell>
          <cell r="AH10" t="e">
            <v>#N/A</v>
          </cell>
          <cell r="AJ10" t="e">
            <v>#N/A</v>
          </cell>
          <cell r="AL10" t="e">
            <v>#N/A</v>
          </cell>
          <cell r="AN10" t="e">
            <v>#N/A</v>
          </cell>
          <cell r="AP10" t="e">
            <v>#N/A</v>
          </cell>
          <cell r="AR10" t="e">
            <v>#N/A</v>
          </cell>
          <cell r="AT10" t="e">
            <v>#N/A</v>
          </cell>
          <cell r="AV10" t="e">
            <v>#N/A</v>
          </cell>
          <cell r="AX10" t="e">
            <v>#N/A</v>
          </cell>
          <cell r="AZ10" t="e">
            <v>#N/A</v>
          </cell>
          <cell r="BB10" t="e">
            <v>#N/A</v>
          </cell>
          <cell r="BD10" t="e">
            <v>#N/A</v>
          </cell>
          <cell r="BF10" t="e">
            <v>#N/A</v>
          </cell>
          <cell r="BH10" t="e">
            <v>#N/A</v>
          </cell>
          <cell r="BJ10" t="e">
            <v>#N/A</v>
          </cell>
          <cell r="BK10">
            <v>0</v>
          </cell>
          <cell r="BL10" t="e">
            <v>#N/A</v>
          </cell>
          <cell r="BM10">
            <v>0</v>
          </cell>
          <cell r="BN10" t="e">
            <v>#N/A</v>
          </cell>
          <cell r="BO10">
            <v>0</v>
          </cell>
          <cell r="BP10" t="e">
            <v>#N/A</v>
          </cell>
          <cell r="BQ10">
            <v>0</v>
          </cell>
          <cell r="BR10" t="e">
            <v>#N/A</v>
          </cell>
        </row>
        <row r="11">
          <cell r="A11">
            <v>10</v>
          </cell>
          <cell r="B11" t="str">
            <v>Nick Welch</v>
          </cell>
          <cell r="C11" t="str">
            <v>K00</v>
          </cell>
          <cell r="D11" t="str">
            <v>Capenhurst</v>
          </cell>
          <cell r="E11" t="str">
            <v>K02</v>
          </cell>
          <cell r="F11" t="str">
            <v>Rejects</v>
          </cell>
          <cell r="G11" t="str">
            <v>K10</v>
          </cell>
          <cell r="H11" t="str">
            <v>Bob Betts</v>
          </cell>
          <cell r="I11" t="str">
            <v>K11</v>
          </cell>
          <cell r="J11" t="str">
            <v>Capenhurst</v>
          </cell>
          <cell r="K11" t="str">
            <v>K12</v>
          </cell>
          <cell r="L11" t="str">
            <v>Capenhurst</v>
          </cell>
          <cell r="M11" t="str">
            <v>K13</v>
          </cell>
          <cell r="N11" t="str">
            <v>Angela Lynch</v>
          </cell>
          <cell r="P11" t="e">
            <v>#N/A</v>
          </cell>
          <cell r="R11" t="e">
            <v>#N/A</v>
          </cell>
          <cell r="T11" t="e">
            <v>#N/A</v>
          </cell>
          <cell r="V11" t="e">
            <v>#N/A</v>
          </cell>
          <cell r="X11" t="e">
            <v>#N/A</v>
          </cell>
          <cell r="Z11" t="e">
            <v>#N/A</v>
          </cell>
          <cell r="AB11" t="e">
            <v>#N/A</v>
          </cell>
          <cell r="AD11" t="e">
            <v>#N/A</v>
          </cell>
          <cell r="AF11" t="e">
            <v>#N/A</v>
          </cell>
          <cell r="AH11" t="e">
            <v>#N/A</v>
          </cell>
          <cell r="AJ11" t="e">
            <v>#N/A</v>
          </cell>
          <cell r="AL11" t="e">
            <v>#N/A</v>
          </cell>
          <cell r="AN11" t="e">
            <v>#N/A</v>
          </cell>
          <cell r="AP11" t="e">
            <v>#N/A</v>
          </cell>
          <cell r="AR11" t="e">
            <v>#N/A</v>
          </cell>
          <cell r="AT11" t="e">
            <v>#N/A</v>
          </cell>
          <cell r="AV11" t="e">
            <v>#N/A</v>
          </cell>
          <cell r="AX11" t="e">
            <v>#N/A</v>
          </cell>
          <cell r="AZ11" t="e">
            <v>#N/A</v>
          </cell>
          <cell r="BB11" t="e">
            <v>#N/A</v>
          </cell>
          <cell r="BD11" t="e">
            <v>#N/A</v>
          </cell>
          <cell r="BF11" t="e">
            <v>#N/A</v>
          </cell>
          <cell r="BH11" t="e">
            <v>#N/A</v>
          </cell>
          <cell r="BJ11" t="e">
            <v>#N/A</v>
          </cell>
          <cell r="BK11">
            <v>0</v>
          </cell>
          <cell r="BL11" t="e">
            <v>#N/A</v>
          </cell>
          <cell r="BM11">
            <v>0</v>
          </cell>
          <cell r="BN11" t="e">
            <v>#N/A</v>
          </cell>
          <cell r="BO11">
            <v>0</v>
          </cell>
          <cell r="BP11" t="e">
            <v>#N/A</v>
          </cell>
          <cell r="BQ11">
            <v>0</v>
          </cell>
          <cell r="BR11" t="e">
            <v>#N/A</v>
          </cell>
        </row>
        <row r="12">
          <cell r="A12">
            <v>11</v>
          </cell>
          <cell r="B12" t="str">
            <v>Peter Caldow</v>
          </cell>
          <cell r="C12" t="str">
            <v>Z67</v>
          </cell>
          <cell r="D12" t="str">
            <v>Billy Milner</v>
          </cell>
          <cell r="E12" t="str">
            <v>Z72</v>
          </cell>
          <cell r="F12" t="str">
            <v>Fiona Finlay</v>
          </cell>
          <cell r="G12" t="str">
            <v>Z73</v>
          </cell>
          <cell r="H12" t="str">
            <v>Vicky Collister</v>
          </cell>
          <cell r="I12" t="str">
            <v>Z79</v>
          </cell>
          <cell r="J12" t="str">
            <v>Roger Boughton</v>
          </cell>
          <cell r="K12" t="str">
            <v>Z90</v>
          </cell>
          <cell r="L12" t="str">
            <v>Sub Contract Mgt</v>
          </cell>
          <cell r="M12" t="str">
            <v>Z91</v>
          </cell>
          <cell r="N12" t="str">
            <v>Jacklyn Clark</v>
          </cell>
          <cell r="O12" t="str">
            <v>Z92</v>
          </cell>
          <cell r="P12" t="str">
            <v>Sharon Pearson</v>
          </cell>
          <cell r="Q12" t="str">
            <v>Z93</v>
          </cell>
          <cell r="R12" t="str">
            <v>Colleen Moyle</v>
          </cell>
          <cell r="S12" t="str">
            <v>Z94</v>
          </cell>
          <cell r="T12" t="str">
            <v>Tracey Robinson</v>
          </cell>
          <cell r="U12" t="str">
            <v>Z95</v>
          </cell>
          <cell r="V12" t="str">
            <v>Lena Dockray</v>
          </cell>
          <cell r="W12" t="str">
            <v>Z96</v>
          </cell>
          <cell r="X12" t="str">
            <v>Helen Clark</v>
          </cell>
          <cell r="Y12" t="str">
            <v>Z98</v>
          </cell>
          <cell r="Z12" t="str">
            <v>Alan  Watkin</v>
          </cell>
          <cell r="AA12" t="str">
            <v>Z99</v>
          </cell>
          <cell r="AB12" t="str">
            <v>Andy Davies</v>
          </cell>
          <cell r="AD12" t="e">
            <v>#N/A</v>
          </cell>
          <cell r="AF12" t="e">
            <v>#N/A</v>
          </cell>
          <cell r="AH12" t="e">
            <v>#N/A</v>
          </cell>
          <cell r="AJ12" t="e">
            <v>#N/A</v>
          </cell>
          <cell r="AL12" t="e">
            <v>#N/A</v>
          </cell>
          <cell r="AN12" t="e">
            <v>#N/A</v>
          </cell>
          <cell r="AP12" t="e">
            <v>#N/A</v>
          </cell>
          <cell r="AR12" t="e">
            <v>#N/A</v>
          </cell>
          <cell r="AT12" t="e">
            <v>#N/A</v>
          </cell>
          <cell r="AV12" t="e">
            <v>#N/A</v>
          </cell>
          <cell r="AX12" t="e">
            <v>#N/A</v>
          </cell>
          <cell r="AZ12" t="e">
            <v>#N/A</v>
          </cell>
          <cell r="BB12" t="e">
            <v>#N/A</v>
          </cell>
          <cell r="BD12" t="e">
            <v>#N/A</v>
          </cell>
          <cell r="BF12" t="e">
            <v>#N/A</v>
          </cell>
          <cell r="BH12" t="e">
            <v>#N/A</v>
          </cell>
          <cell r="BJ12" t="e">
            <v>#N/A</v>
          </cell>
          <cell r="BK12">
            <v>0</v>
          </cell>
          <cell r="BL12" t="e">
            <v>#N/A</v>
          </cell>
          <cell r="BM12">
            <v>0</v>
          </cell>
          <cell r="BN12" t="e">
            <v>#N/A</v>
          </cell>
          <cell r="BO12">
            <v>0</v>
          </cell>
          <cell r="BP12" t="e">
            <v>#N/A</v>
          </cell>
          <cell r="BQ12">
            <v>0</v>
          </cell>
          <cell r="BR12" t="e">
            <v>#N/A</v>
          </cell>
        </row>
        <row r="13">
          <cell r="A13">
            <v>12</v>
          </cell>
          <cell r="B13" t="str">
            <v>Reg Haslam - Corporate Contracts</v>
          </cell>
          <cell r="C13" t="str">
            <v>X74</v>
          </cell>
          <cell r="D13" t="str">
            <v>Mark Scholes</v>
          </cell>
          <cell r="E13" t="str">
            <v>X76</v>
          </cell>
          <cell r="F13" t="str">
            <v>Amanda Price</v>
          </cell>
          <cell r="G13" t="str">
            <v>X77</v>
          </cell>
          <cell r="H13" t="str">
            <v>Robin Sanders</v>
          </cell>
          <cell r="I13" t="str">
            <v>X78</v>
          </cell>
          <cell r="J13" t="str">
            <v>Ken Whittaker</v>
          </cell>
          <cell r="K13" t="str">
            <v>X79</v>
          </cell>
          <cell r="L13" t="str">
            <v>Sue Carillo</v>
          </cell>
          <cell r="M13" t="str">
            <v>X81</v>
          </cell>
          <cell r="N13" t="str">
            <v>Gail Homer</v>
          </cell>
          <cell r="P13" t="e">
            <v>#N/A</v>
          </cell>
          <cell r="R13" t="e">
            <v>#N/A</v>
          </cell>
          <cell r="T13" t="e">
            <v>#N/A</v>
          </cell>
          <cell r="V13" t="e">
            <v>#N/A</v>
          </cell>
          <cell r="X13" t="e">
            <v>#N/A</v>
          </cell>
          <cell r="Z13" t="e">
            <v>#N/A</v>
          </cell>
          <cell r="AB13" t="e">
            <v>#N/A</v>
          </cell>
          <cell r="AD13" t="e">
            <v>#N/A</v>
          </cell>
          <cell r="AF13" t="e">
            <v>#N/A</v>
          </cell>
          <cell r="AH13" t="e">
            <v>#N/A</v>
          </cell>
          <cell r="AJ13" t="e">
            <v>#N/A</v>
          </cell>
          <cell r="AL13" t="e">
            <v>#N/A</v>
          </cell>
          <cell r="AN13" t="e">
            <v>#N/A</v>
          </cell>
          <cell r="AP13" t="e">
            <v>#N/A</v>
          </cell>
          <cell r="AR13" t="e">
            <v>#N/A</v>
          </cell>
          <cell r="AT13" t="e">
            <v>#N/A</v>
          </cell>
          <cell r="AV13" t="e">
            <v>#N/A</v>
          </cell>
          <cell r="AX13" t="e">
            <v>#N/A</v>
          </cell>
          <cell r="AZ13" t="e">
            <v>#N/A</v>
          </cell>
          <cell r="BB13" t="e">
            <v>#N/A</v>
          </cell>
          <cell r="BD13" t="e">
            <v>#N/A</v>
          </cell>
          <cell r="BF13" t="e">
            <v>#N/A</v>
          </cell>
          <cell r="BH13" t="e">
            <v>#N/A</v>
          </cell>
          <cell r="BJ13" t="e">
            <v>#N/A</v>
          </cell>
          <cell r="BK13">
            <v>0</v>
          </cell>
          <cell r="BL13" t="e">
            <v>#N/A</v>
          </cell>
          <cell r="BM13">
            <v>0</v>
          </cell>
          <cell r="BN13" t="e">
            <v>#N/A</v>
          </cell>
          <cell r="BO13">
            <v>0</v>
          </cell>
          <cell r="BP13" t="e">
            <v>#N/A</v>
          </cell>
          <cell r="BQ13">
            <v>0</v>
          </cell>
          <cell r="BR13" t="e">
            <v>#N/A</v>
          </cell>
        </row>
        <row r="14">
          <cell r="A14">
            <v>13</v>
          </cell>
          <cell r="B14" t="str">
            <v>Reg Haslam - IT Procurement</v>
          </cell>
          <cell r="C14" t="str">
            <v>L00</v>
          </cell>
          <cell r="D14" t="str">
            <v>BNG Centre</v>
          </cell>
          <cell r="E14" t="str">
            <v>L01</v>
          </cell>
          <cell r="F14" t="str">
            <v>Requsitions</v>
          </cell>
          <cell r="G14" t="str">
            <v>L02</v>
          </cell>
          <cell r="H14" t="str">
            <v>Rejects</v>
          </cell>
          <cell r="I14" t="str">
            <v>L10</v>
          </cell>
          <cell r="J14" t="str">
            <v>Liz Nirsimloo</v>
          </cell>
          <cell r="K14" t="str">
            <v>L11</v>
          </cell>
          <cell r="L14" t="str">
            <v>Reg Haslam</v>
          </cell>
          <cell r="M14" t="str">
            <v>L12</v>
          </cell>
          <cell r="N14" t="str">
            <v>Brenda Martin</v>
          </cell>
          <cell r="O14" t="str">
            <v>L13</v>
          </cell>
          <cell r="P14" t="str">
            <v>Sandra Kenyon</v>
          </cell>
          <cell r="Q14" t="str">
            <v>L14</v>
          </cell>
          <cell r="R14" t="str">
            <v>Carol Chadwick</v>
          </cell>
          <cell r="S14" t="str">
            <v>L15</v>
          </cell>
          <cell r="T14" t="str">
            <v>Barbara Lewis</v>
          </cell>
          <cell r="U14" t="str">
            <v>L16</v>
          </cell>
          <cell r="V14" t="str">
            <v>Sue Clough</v>
          </cell>
          <cell r="X14" t="e">
            <v>#N/A</v>
          </cell>
          <cell r="Z14" t="e">
            <v>#N/A</v>
          </cell>
          <cell r="AB14" t="e">
            <v>#N/A</v>
          </cell>
          <cell r="AD14" t="e">
            <v>#N/A</v>
          </cell>
          <cell r="AF14" t="e">
            <v>#N/A</v>
          </cell>
          <cell r="AH14" t="e">
            <v>#N/A</v>
          </cell>
          <cell r="AJ14" t="e">
            <v>#N/A</v>
          </cell>
          <cell r="AL14" t="e">
            <v>#N/A</v>
          </cell>
          <cell r="AN14" t="e">
            <v>#N/A</v>
          </cell>
          <cell r="AP14" t="e">
            <v>#N/A</v>
          </cell>
          <cell r="AR14" t="e">
            <v>#N/A</v>
          </cell>
          <cell r="AT14" t="e">
            <v>#N/A</v>
          </cell>
          <cell r="AV14" t="e">
            <v>#N/A</v>
          </cell>
          <cell r="AX14" t="e">
            <v>#N/A</v>
          </cell>
          <cell r="AZ14" t="e">
            <v>#N/A</v>
          </cell>
          <cell r="BB14" t="e">
            <v>#N/A</v>
          </cell>
          <cell r="BD14" t="e">
            <v>#N/A</v>
          </cell>
          <cell r="BF14" t="e">
            <v>#N/A</v>
          </cell>
          <cell r="BH14" t="e">
            <v>#N/A</v>
          </cell>
          <cell r="BJ14" t="e">
            <v>#N/A</v>
          </cell>
          <cell r="BK14">
            <v>0</v>
          </cell>
          <cell r="BL14" t="e">
            <v>#N/A</v>
          </cell>
          <cell r="BM14">
            <v>0</v>
          </cell>
          <cell r="BN14" t="e">
            <v>#N/A</v>
          </cell>
          <cell r="BO14">
            <v>0</v>
          </cell>
          <cell r="BP14" t="e">
            <v>#N/A</v>
          </cell>
          <cell r="BQ14">
            <v>0</v>
          </cell>
          <cell r="BR14" t="e">
            <v>#N/A</v>
          </cell>
        </row>
        <row r="15">
          <cell r="A15">
            <v>14</v>
          </cell>
          <cell r="B15" t="str">
            <v>Rob McGarel</v>
          </cell>
          <cell r="C15" t="str">
            <v>X15</v>
          </cell>
          <cell r="D15" t="str">
            <v>Steve Armstrong</v>
          </cell>
          <cell r="E15" t="str">
            <v>X19</v>
          </cell>
          <cell r="F15" t="str">
            <v>Alison Blaney</v>
          </cell>
          <cell r="G15" t="str">
            <v>X45</v>
          </cell>
          <cell r="H15" t="str">
            <v>Vicky Slater</v>
          </cell>
          <cell r="I15" t="str">
            <v>X18</v>
          </cell>
          <cell r="J15" t="str">
            <v>Ian Fisher</v>
          </cell>
          <cell r="K15" t="str">
            <v>Z98</v>
          </cell>
          <cell r="L15" t="str">
            <v>Alan  Watkin</v>
          </cell>
          <cell r="M15" t="str">
            <v>Z97</v>
          </cell>
          <cell r="N15" t="str">
            <v>Jim Komodromou</v>
          </cell>
          <cell r="P15" t="e">
            <v>#N/A</v>
          </cell>
          <cell r="R15" t="e">
            <v>#N/A</v>
          </cell>
          <cell r="T15" t="e">
            <v>#N/A</v>
          </cell>
          <cell r="V15" t="e">
            <v>#N/A</v>
          </cell>
          <cell r="X15" t="e">
            <v>#N/A</v>
          </cell>
          <cell r="Z15" t="e">
            <v>#N/A</v>
          </cell>
          <cell r="AB15" t="e">
            <v>#N/A</v>
          </cell>
          <cell r="AD15" t="e">
            <v>#N/A</v>
          </cell>
          <cell r="AF15" t="e">
            <v>#N/A</v>
          </cell>
          <cell r="AH15" t="e">
            <v>#N/A</v>
          </cell>
          <cell r="AJ15" t="e">
            <v>#N/A</v>
          </cell>
          <cell r="AL15" t="e">
            <v>#N/A</v>
          </cell>
          <cell r="AN15" t="e">
            <v>#N/A</v>
          </cell>
          <cell r="AP15" t="e">
            <v>#N/A</v>
          </cell>
          <cell r="AR15" t="e">
            <v>#N/A</v>
          </cell>
          <cell r="AT15" t="e">
            <v>#N/A</v>
          </cell>
          <cell r="AV15" t="e">
            <v>#N/A</v>
          </cell>
          <cell r="AX15" t="e">
            <v>#N/A</v>
          </cell>
          <cell r="AZ15" t="e">
            <v>#N/A</v>
          </cell>
          <cell r="BB15" t="e">
            <v>#N/A</v>
          </cell>
          <cell r="BD15" t="e">
            <v>#N/A</v>
          </cell>
          <cell r="BF15" t="e">
            <v>#N/A</v>
          </cell>
          <cell r="BH15" t="e">
            <v>#N/A</v>
          </cell>
          <cell r="BJ15" t="e">
            <v>#N/A</v>
          </cell>
          <cell r="BK15">
            <v>0</v>
          </cell>
          <cell r="BL15" t="e">
            <v>#N/A</v>
          </cell>
          <cell r="BM15">
            <v>0</v>
          </cell>
          <cell r="BN15" t="e">
            <v>#N/A</v>
          </cell>
          <cell r="BO15">
            <v>0</v>
          </cell>
          <cell r="BP15" t="e">
            <v>#N/A</v>
          </cell>
          <cell r="BQ15">
            <v>0</v>
          </cell>
          <cell r="BR15" t="e">
            <v>#N/A</v>
          </cell>
        </row>
        <row r="16">
          <cell r="A16">
            <v>15</v>
          </cell>
          <cell r="B16">
            <v>0</v>
          </cell>
          <cell r="D16" t="e">
            <v>#N/A</v>
          </cell>
          <cell r="F16" t="e">
            <v>#N/A</v>
          </cell>
          <cell r="H16" t="e">
            <v>#N/A</v>
          </cell>
          <cell r="J16" t="e">
            <v>#N/A</v>
          </cell>
          <cell r="L16" t="e">
            <v>#N/A</v>
          </cell>
          <cell r="N16" t="e">
            <v>#N/A</v>
          </cell>
          <cell r="P16" t="e">
            <v>#N/A</v>
          </cell>
          <cell r="R16" t="e">
            <v>#N/A</v>
          </cell>
          <cell r="T16" t="e">
            <v>#N/A</v>
          </cell>
          <cell r="V16" t="e">
            <v>#N/A</v>
          </cell>
          <cell r="X16" t="e">
            <v>#N/A</v>
          </cell>
          <cell r="Z16" t="e">
            <v>#N/A</v>
          </cell>
          <cell r="AB16" t="e">
            <v>#N/A</v>
          </cell>
          <cell r="AD16" t="e">
            <v>#N/A</v>
          </cell>
          <cell r="AF16" t="e">
            <v>#N/A</v>
          </cell>
          <cell r="AH16" t="e">
            <v>#N/A</v>
          </cell>
          <cell r="AJ16" t="e">
            <v>#N/A</v>
          </cell>
          <cell r="AL16" t="e">
            <v>#N/A</v>
          </cell>
          <cell r="AN16" t="e">
            <v>#N/A</v>
          </cell>
          <cell r="AP16" t="e">
            <v>#N/A</v>
          </cell>
          <cell r="AR16" t="e">
            <v>#N/A</v>
          </cell>
          <cell r="AT16" t="e">
            <v>#N/A</v>
          </cell>
          <cell r="AV16" t="e">
            <v>#N/A</v>
          </cell>
          <cell r="AX16" t="e">
            <v>#N/A</v>
          </cell>
          <cell r="AZ16" t="e">
            <v>#N/A</v>
          </cell>
          <cell r="BB16" t="e">
            <v>#N/A</v>
          </cell>
          <cell r="BD16" t="e">
            <v>#N/A</v>
          </cell>
          <cell r="BF16" t="e">
            <v>#N/A</v>
          </cell>
          <cell r="BH16" t="e">
            <v>#N/A</v>
          </cell>
          <cell r="BJ16" t="e">
            <v>#N/A</v>
          </cell>
          <cell r="BK16">
            <v>0</v>
          </cell>
          <cell r="BL16" t="e">
            <v>#N/A</v>
          </cell>
          <cell r="BM16">
            <v>0</v>
          </cell>
          <cell r="BN16" t="e">
            <v>#N/A</v>
          </cell>
          <cell r="BO16">
            <v>0</v>
          </cell>
          <cell r="BP16" t="e">
            <v>#N/A</v>
          </cell>
          <cell r="BQ16">
            <v>0</v>
          </cell>
          <cell r="BR16" t="e">
            <v>#N/A</v>
          </cell>
        </row>
        <row r="17">
          <cell r="A17">
            <v>16</v>
          </cell>
          <cell r="B17">
            <v>0</v>
          </cell>
          <cell r="D17" t="e">
            <v>#N/A</v>
          </cell>
          <cell r="F17" t="e">
            <v>#N/A</v>
          </cell>
          <cell r="H17" t="e">
            <v>#N/A</v>
          </cell>
          <cell r="J17" t="e">
            <v>#N/A</v>
          </cell>
          <cell r="L17" t="e">
            <v>#N/A</v>
          </cell>
          <cell r="N17" t="e">
            <v>#N/A</v>
          </cell>
          <cell r="P17" t="e">
            <v>#N/A</v>
          </cell>
          <cell r="R17" t="e">
            <v>#N/A</v>
          </cell>
          <cell r="T17" t="e">
            <v>#N/A</v>
          </cell>
          <cell r="V17" t="e">
            <v>#N/A</v>
          </cell>
          <cell r="X17" t="e">
            <v>#N/A</v>
          </cell>
          <cell r="Z17" t="e">
            <v>#N/A</v>
          </cell>
          <cell r="AB17" t="e">
            <v>#N/A</v>
          </cell>
          <cell r="AD17" t="e">
            <v>#N/A</v>
          </cell>
          <cell r="AF17" t="e">
            <v>#N/A</v>
          </cell>
          <cell r="AH17" t="e">
            <v>#N/A</v>
          </cell>
          <cell r="AJ17" t="e">
            <v>#N/A</v>
          </cell>
          <cell r="AL17" t="e">
            <v>#N/A</v>
          </cell>
          <cell r="AN17" t="e">
            <v>#N/A</v>
          </cell>
          <cell r="AP17" t="e">
            <v>#N/A</v>
          </cell>
          <cell r="AR17" t="e">
            <v>#N/A</v>
          </cell>
          <cell r="AT17" t="e">
            <v>#N/A</v>
          </cell>
          <cell r="AV17" t="e">
            <v>#N/A</v>
          </cell>
          <cell r="AX17" t="e">
            <v>#N/A</v>
          </cell>
          <cell r="AZ17" t="e">
            <v>#N/A</v>
          </cell>
          <cell r="BB17" t="e">
            <v>#N/A</v>
          </cell>
          <cell r="BD17" t="e">
            <v>#N/A</v>
          </cell>
          <cell r="BF17" t="e">
            <v>#N/A</v>
          </cell>
          <cell r="BH17" t="e">
            <v>#N/A</v>
          </cell>
          <cell r="BJ17" t="e">
            <v>#N/A</v>
          </cell>
          <cell r="BK17">
            <v>0</v>
          </cell>
          <cell r="BL17" t="e">
            <v>#N/A</v>
          </cell>
          <cell r="BM17">
            <v>0</v>
          </cell>
          <cell r="BN17" t="e">
            <v>#N/A</v>
          </cell>
          <cell r="BO17">
            <v>0</v>
          </cell>
          <cell r="BP17" t="e">
            <v>#N/A</v>
          </cell>
          <cell r="BQ17">
            <v>0</v>
          </cell>
          <cell r="BR17" t="e">
            <v>#N/A</v>
          </cell>
        </row>
        <row r="18">
          <cell r="A18">
            <v>17</v>
          </cell>
          <cell r="B18">
            <v>0</v>
          </cell>
          <cell r="D18" t="e">
            <v>#N/A</v>
          </cell>
          <cell r="F18" t="e">
            <v>#N/A</v>
          </cell>
          <cell r="H18" t="e">
            <v>#N/A</v>
          </cell>
          <cell r="J18" t="e">
            <v>#N/A</v>
          </cell>
          <cell r="L18" t="e">
            <v>#N/A</v>
          </cell>
          <cell r="N18" t="e">
            <v>#N/A</v>
          </cell>
          <cell r="P18" t="e">
            <v>#N/A</v>
          </cell>
          <cell r="R18" t="e">
            <v>#N/A</v>
          </cell>
          <cell r="T18" t="e">
            <v>#N/A</v>
          </cell>
          <cell r="V18" t="e">
            <v>#N/A</v>
          </cell>
          <cell r="X18" t="e">
            <v>#N/A</v>
          </cell>
          <cell r="Z18" t="e">
            <v>#N/A</v>
          </cell>
          <cell r="AB18" t="e">
            <v>#N/A</v>
          </cell>
          <cell r="AD18" t="e">
            <v>#N/A</v>
          </cell>
          <cell r="AF18" t="e">
            <v>#N/A</v>
          </cell>
          <cell r="AH18" t="e">
            <v>#N/A</v>
          </cell>
          <cell r="AJ18" t="e">
            <v>#N/A</v>
          </cell>
          <cell r="AL18" t="e">
            <v>#N/A</v>
          </cell>
          <cell r="AN18" t="e">
            <v>#N/A</v>
          </cell>
          <cell r="AP18" t="e">
            <v>#N/A</v>
          </cell>
          <cell r="AR18" t="e">
            <v>#N/A</v>
          </cell>
          <cell r="AT18" t="e">
            <v>#N/A</v>
          </cell>
          <cell r="AV18" t="e">
            <v>#N/A</v>
          </cell>
          <cell r="AX18" t="e">
            <v>#N/A</v>
          </cell>
          <cell r="AZ18" t="e">
            <v>#N/A</v>
          </cell>
          <cell r="BB18" t="e">
            <v>#N/A</v>
          </cell>
          <cell r="BD18" t="e">
            <v>#N/A</v>
          </cell>
          <cell r="BF18" t="e">
            <v>#N/A</v>
          </cell>
          <cell r="BH18" t="e">
            <v>#N/A</v>
          </cell>
          <cell r="BJ18" t="e">
            <v>#N/A</v>
          </cell>
          <cell r="BK18">
            <v>0</v>
          </cell>
          <cell r="BL18" t="e">
            <v>#N/A</v>
          </cell>
          <cell r="BM18">
            <v>0</v>
          </cell>
          <cell r="BN18" t="e">
            <v>#N/A</v>
          </cell>
          <cell r="BO18">
            <v>0</v>
          </cell>
          <cell r="BP18" t="e">
            <v>#N/A</v>
          </cell>
          <cell r="BQ18">
            <v>0</v>
          </cell>
          <cell r="BR18" t="e">
            <v>#N/A</v>
          </cell>
        </row>
        <row r="21">
          <cell r="C21">
            <v>1</v>
          </cell>
          <cell r="E21">
            <v>2</v>
          </cell>
          <cell r="G21">
            <v>3</v>
          </cell>
          <cell r="I21">
            <v>4</v>
          </cell>
          <cell r="K21">
            <v>5</v>
          </cell>
          <cell r="M21">
            <v>6</v>
          </cell>
          <cell r="O21">
            <v>7</v>
          </cell>
          <cell r="Q21">
            <v>8</v>
          </cell>
          <cell r="S21">
            <v>9</v>
          </cell>
          <cell r="U21">
            <v>10</v>
          </cell>
          <cell r="W21">
            <v>11</v>
          </cell>
          <cell r="Y21">
            <v>12</v>
          </cell>
          <cell r="AA21">
            <v>13</v>
          </cell>
          <cell r="AC21">
            <v>14</v>
          </cell>
          <cell r="AE21">
            <v>15</v>
          </cell>
          <cell r="AG21">
            <v>16</v>
          </cell>
          <cell r="AI21">
            <v>17</v>
          </cell>
          <cell r="AK21">
            <v>18</v>
          </cell>
          <cell r="AM21">
            <v>19</v>
          </cell>
          <cell r="AO21">
            <v>20</v>
          </cell>
          <cell r="AQ21">
            <v>21</v>
          </cell>
          <cell r="AS21">
            <v>22</v>
          </cell>
          <cell r="AU21">
            <v>23</v>
          </cell>
          <cell r="AW21">
            <v>24</v>
          </cell>
          <cell r="AY21">
            <v>25</v>
          </cell>
          <cell r="BA21">
            <v>26</v>
          </cell>
          <cell r="BC21">
            <v>27</v>
          </cell>
          <cell r="BE21">
            <v>28</v>
          </cell>
          <cell r="BG21">
            <v>29</v>
          </cell>
          <cell r="BI21">
            <v>30</v>
          </cell>
          <cell r="BS21" t="str">
            <v>Totals</v>
          </cell>
        </row>
        <row r="22">
          <cell r="B22" t="str">
            <v>Contracting Officer (or section) ↓</v>
          </cell>
          <cell r="C22" t="str">
            <v>P Grp</v>
          </cell>
          <cell r="D22" t="str">
            <v>Name</v>
          </cell>
          <cell r="E22" t="str">
            <v>P Grp</v>
          </cell>
          <cell r="F22" t="str">
            <v>Name</v>
          </cell>
          <cell r="G22" t="str">
            <v>P Grp</v>
          </cell>
          <cell r="H22" t="str">
            <v>Name</v>
          </cell>
          <cell r="I22" t="str">
            <v>P Grp</v>
          </cell>
          <cell r="J22" t="str">
            <v>Name</v>
          </cell>
          <cell r="K22" t="str">
            <v>P Grp</v>
          </cell>
          <cell r="L22" t="str">
            <v>Name</v>
          </cell>
          <cell r="M22" t="str">
            <v>P Grp</v>
          </cell>
          <cell r="N22" t="str">
            <v>Name</v>
          </cell>
          <cell r="O22" t="str">
            <v>P Grp</v>
          </cell>
          <cell r="P22" t="str">
            <v>Name</v>
          </cell>
          <cell r="Q22" t="str">
            <v>P Grp</v>
          </cell>
          <cell r="R22" t="str">
            <v>Name</v>
          </cell>
          <cell r="S22" t="str">
            <v>P Grp</v>
          </cell>
          <cell r="T22" t="str">
            <v>Name</v>
          </cell>
          <cell r="U22" t="str">
            <v>P Grp</v>
          </cell>
          <cell r="V22" t="str">
            <v>Name</v>
          </cell>
          <cell r="W22" t="str">
            <v>P Grp</v>
          </cell>
          <cell r="X22" t="str">
            <v>Name</v>
          </cell>
          <cell r="Y22" t="str">
            <v>P Grp</v>
          </cell>
          <cell r="Z22" t="str">
            <v>Name</v>
          </cell>
          <cell r="AA22" t="str">
            <v>P Grp</v>
          </cell>
          <cell r="AB22" t="str">
            <v>Name</v>
          </cell>
          <cell r="AC22" t="str">
            <v>P Grp</v>
          </cell>
          <cell r="AD22" t="str">
            <v>Name</v>
          </cell>
          <cell r="AE22" t="str">
            <v>P Grp</v>
          </cell>
          <cell r="AF22" t="str">
            <v>Name</v>
          </cell>
          <cell r="AG22" t="str">
            <v>P Grp</v>
          </cell>
          <cell r="AH22" t="str">
            <v>Name</v>
          </cell>
          <cell r="AI22" t="str">
            <v>P Grp</v>
          </cell>
          <cell r="AJ22" t="str">
            <v>Name</v>
          </cell>
          <cell r="AK22" t="str">
            <v>P Grp</v>
          </cell>
          <cell r="AL22" t="str">
            <v>Name</v>
          </cell>
          <cell r="AM22" t="str">
            <v>P Grp</v>
          </cell>
          <cell r="AN22" t="str">
            <v>Name</v>
          </cell>
          <cell r="AO22" t="str">
            <v>P Grp</v>
          </cell>
          <cell r="AP22" t="str">
            <v>Name</v>
          </cell>
          <cell r="AQ22" t="str">
            <v>P Grp</v>
          </cell>
          <cell r="AR22" t="str">
            <v>Name</v>
          </cell>
          <cell r="AS22" t="str">
            <v>P Grp</v>
          </cell>
          <cell r="AT22" t="str">
            <v>Name</v>
          </cell>
          <cell r="AU22" t="str">
            <v>P Grp</v>
          </cell>
          <cell r="AV22" t="str">
            <v>Name</v>
          </cell>
          <cell r="AW22" t="str">
            <v>P Grp</v>
          </cell>
          <cell r="AX22" t="str">
            <v>Name</v>
          </cell>
          <cell r="AY22" t="str">
            <v>P Grp</v>
          </cell>
          <cell r="AZ22" t="str">
            <v>Name</v>
          </cell>
          <cell r="BA22" t="str">
            <v>P Grp</v>
          </cell>
          <cell r="BB22" t="str">
            <v>Name</v>
          </cell>
          <cell r="BC22" t="str">
            <v>P Grp</v>
          </cell>
          <cell r="BD22" t="str">
            <v>Name</v>
          </cell>
          <cell r="BE22" t="str">
            <v>P Grp</v>
          </cell>
          <cell r="BF22" t="str">
            <v>Name</v>
          </cell>
          <cell r="BG22" t="str">
            <v>P Grp</v>
          </cell>
          <cell r="BH22" t="str">
            <v>Name</v>
          </cell>
          <cell r="BI22" t="str">
            <v>P Grp</v>
          </cell>
          <cell r="BJ22" t="str">
            <v>Name</v>
          </cell>
          <cell r="BK22" t="str">
            <v>P Grp</v>
          </cell>
          <cell r="BL22" t="str">
            <v>Name</v>
          </cell>
          <cell r="BM22" t="str">
            <v>P Grp</v>
          </cell>
          <cell r="BN22" t="str">
            <v>Name</v>
          </cell>
          <cell r="BO22" t="str">
            <v>P Grp</v>
          </cell>
          <cell r="BP22" t="str">
            <v>Name</v>
          </cell>
          <cell r="BQ22" t="str">
            <v>P Grp</v>
          </cell>
          <cell r="BR22" t="str">
            <v>Name</v>
          </cell>
        </row>
        <row r="23">
          <cell r="A23">
            <v>2</v>
          </cell>
          <cell r="B23" t="str">
            <v>Anne O'Pray</v>
          </cell>
          <cell r="D23">
            <v>1</v>
          </cell>
          <cell r="F23">
            <v>1</v>
          </cell>
          <cell r="H23">
            <v>1</v>
          </cell>
          <cell r="J23">
            <v>1</v>
          </cell>
          <cell r="L23">
            <v>1</v>
          </cell>
          <cell r="N23">
            <v>1</v>
          </cell>
          <cell r="P23">
            <v>1</v>
          </cell>
          <cell r="R23">
            <v>1</v>
          </cell>
          <cell r="T23">
            <v>1</v>
          </cell>
          <cell r="V23">
            <v>1</v>
          </cell>
          <cell r="X23">
            <v>1</v>
          </cell>
          <cell r="Z23">
            <v>1</v>
          </cell>
          <cell r="AB23">
            <v>1</v>
          </cell>
          <cell r="AD23">
            <v>1</v>
          </cell>
          <cell r="AF23">
            <v>1</v>
          </cell>
          <cell r="AH23">
            <v>1</v>
          </cell>
          <cell r="AJ23">
            <v>1</v>
          </cell>
          <cell r="AL23">
            <v>1</v>
          </cell>
          <cell r="AN23">
            <v>1</v>
          </cell>
          <cell r="AP23">
            <v>1</v>
          </cell>
          <cell r="AR23">
            <v>1</v>
          </cell>
          <cell r="AT23">
            <v>1</v>
          </cell>
          <cell r="AV23">
            <v>1</v>
          </cell>
          <cell r="AX23">
            <v>1</v>
          </cell>
          <cell r="AZ23">
            <v>1</v>
          </cell>
          <cell r="BB23">
            <v>1</v>
          </cell>
          <cell r="BD23">
            <v>1</v>
          </cell>
          <cell r="BF23">
            <v>1</v>
          </cell>
          <cell r="BH23">
            <v>1</v>
          </cell>
          <cell r="BJ23" t="e">
            <v>#N/A</v>
          </cell>
          <cell r="BL23" t="e">
            <v>#N/A</v>
          </cell>
          <cell r="BN23" t="e">
            <v>#N/A</v>
          </cell>
          <cell r="BP23" t="e">
            <v>#N/A</v>
          </cell>
          <cell r="BR23" t="e">
            <v>#N/A</v>
          </cell>
          <cell r="BS23" t="e">
            <v>#N/A</v>
          </cell>
        </row>
        <row r="24">
          <cell r="A24">
            <v>3</v>
          </cell>
          <cell r="B24" t="str">
            <v>Dave Harris</v>
          </cell>
          <cell r="D24">
            <v>1</v>
          </cell>
          <cell r="F24">
            <v>1</v>
          </cell>
          <cell r="H24">
            <v>1</v>
          </cell>
          <cell r="J24">
            <v>1</v>
          </cell>
          <cell r="L24">
            <v>1</v>
          </cell>
          <cell r="N24">
            <v>1</v>
          </cell>
          <cell r="P24">
            <v>1</v>
          </cell>
          <cell r="R24">
            <v>1</v>
          </cell>
          <cell r="T24">
            <v>1</v>
          </cell>
          <cell r="V24">
            <v>1</v>
          </cell>
          <cell r="X24">
            <v>1</v>
          </cell>
          <cell r="Z24">
            <v>1</v>
          </cell>
          <cell r="AB24">
            <v>1</v>
          </cell>
          <cell r="AD24">
            <v>1</v>
          </cell>
          <cell r="AF24">
            <v>1</v>
          </cell>
          <cell r="AH24">
            <v>1</v>
          </cell>
          <cell r="AJ24">
            <v>1</v>
          </cell>
          <cell r="AL24" t="e">
            <v>#N/A</v>
          </cell>
          <cell r="AN24" t="e">
            <v>#N/A</v>
          </cell>
          <cell r="AP24" t="e">
            <v>#N/A</v>
          </cell>
          <cell r="AR24" t="e">
            <v>#N/A</v>
          </cell>
          <cell r="AT24" t="e">
            <v>#N/A</v>
          </cell>
          <cell r="AV24" t="e">
            <v>#N/A</v>
          </cell>
          <cell r="AX24" t="e">
            <v>#N/A</v>
          </cell>
          <cell r="AZ24" t="e">
            <v>#N/A</v>
          </cell>
          <cell r="BB24" t="e">
            <v>#N/A</v>
          </cell>
          <cell r="BD24" t="e">
            <v>#N/A</v>
          </cell>
          <cell r="BF24" t="e">
            <v>#N/A</v>
          </cell>
          <cell r="BH24" t="e">
            <v>#N/A</v>
          </cell>
          <cell r="BJ24" t="e">
            <v>#N/A</v>
          </cell>
          <cell r="BL24" t="e">
            <v>#N/A</v>
          </cell>
          <cell r="BN24" t="e">
            <v>#N/A</v>
          </cell>
          <cell r="BP24" t="e">
            <v>#N/A</v>
          </cell>
          <cell r="BR24" t="e">
            <v>#N/A</v>
          </cell>
          <cell r="BS24" t="e">
            <v>#N/A</v>
          </cell>
        </row>
        <row r="25">
          <cell r="A25">
            <v>4</v>
          </cell>
          <cell r="B25" t="str">
            <v>Mike Hall - Equipment &amp; Systems</v>
          </cell>
          <cell r="D25">
            <v>1</v>
          </cell>
          <cell r="F25">
            <v>1</v>
          </cell>
          <cell r="H25">
            <v>1</v>
          </cell>
          <cell r="J25">
            <v>1</v>
          </cell>
          <cell r="L25">
            <v>1</v>
          </cell>
          <cell r="N25">
            <v>1</v>
          </cell>
          <cell r="P25">
            <v>1</v>
          </cell>
          <cell r="R25">
            <v>1</v>
          </cell>
          <cell r="T25">
            <v>1</v>
          </cell>
          <cell r="V25">
            <v>1</v>
          </cell>
          <cell r="X25">
            <v>1</v>
          </cell>
          <cell r="Z25" t="e">
            <v>#N/A</v>
          </cell>
          <cell r="AB25" t="e">
            <v>#N/A</v>
          </cell>
          <cell r="AD25" t="e">
            <v>#N/A</v>
          </cell>
          <cell r="AF25" t="e">
            <v>#N/A</v>
          </cell>
          <cell r="AH25" t="e">
            <v>#N/A</v>
          </cell>
          <cell r="AJ25" t="e">
            <v>#N/A</v>
          </cell>
          <cell r="AL25" t="e">
            <v>#N/A</v>
          </cell>
          <cell r="AN25" t="e">
            <v>#N/A</v>
          </cell>
          <cell r="AP25" t="e">
            <v>#N/A</v>
          </cell>
          <cell r="AR25" t="e">
            <v>#N/A</v>
          </cell>
          <cell r="AT25" t="e">
            <v>#N/A</v>
          </cell>
          <cell r="AV25" t="e">
            <v>#N/A</v>
          </cell>
          <cell r="AX25" t="e">
            <v>#N/A</v>
          </cell>
          <cell r="AZ25" t="e">
            <v>#N/A</v>
          </cell>
          <cell r="BB25" t="e">
            <v>#N/A</v>
          </cell>
          <cell r="BD25" t="e">
            <v>#N/A</v>
          </cell>
          <cell r="BF25" t="e">
            <v>#N/A</v>
          </cell>
          <cell r="BH25" t="e">
            <v>#N/A</v>
          </cell>
          <cell r="BJ25" t="e">
            <v>#N/A</v>
          </cell>
          <cell r="BL25" t="e">
            <v>#N/A</v>
          </cell>
          <cell r="BN25" t="e">
            <v>#N/A</v>
          </cell>
          <cell r="BP25" t="e">
            <v>#N/A</v>
          </cell>
          <cell r="BR25" t="e">
            <v>#N/A</v>
          </cell>
          <cell r="BS25" t="e">
            <v>#N/A</v>
          </cell>
        </row>
        <row r="26">
          <cell r="A26">
            <v>5</v>
          </cell>
          <cell r="B26" t="str">
            <v>David Brown</v>
          </cell>
          <cell r="D26">
            <v>1</v>
          </cell>
          <cell r="F26">
            <v>1</v>
          </cell>
          <cell r="H26">
            <v>1</v>
          </cell>
          <cell r="J26">
            <v>1</v>
          </cell>
          <cell r="L26">
            <v>1</v>
          </cell>
          <cell r="N26">
            <v>1</v>
          </cell>
          <cell r="P26">
            <v>1</v>
          </cell>
          <cell r="R26">
            <v>1</v>
          </cell>
          <cell r="T26">
            <v>1</v>
          </cell>
          <cell r="V26">
            <v>1</v>
          </cell>
          <cell r="X26">
            <v>1</v>
          </cell>
          <cell r="Z26">
            <v>1</v>
          </cell>
          <cell r="AB26">
            <v>1</v>
          </cell>
          <cell r="AD26">
            <v>1</v>
          </cell>
          <cell r="AF26">
            <v>1</v>
          </cell>
          <cell r="AH26">
            <v>1</v>
          </cell>
          <cell r="AJ26">
            <v>1</v>
          </cell>
          <cell r="AL26">
            <v>1</v>
          </cell>
          <cell r="AN26">
            <v>1</v>
          </cell>
          <cell r="AP26">
            <v>1</v>
          </cell>
          <cell r="AR26">
            <v>1</v>
          </cell>
          <cell r="AT26">
            <v>1</v>
          </cell>
          <cell r="AV26">
            <v>1</v>
          </cell>
          <cell r="AX26">
            <v>1</v>
          </cell>
          <cell r="AZ26">
            <v>1</v>
          </cell>
          <cell r="BB26">
            <v>1</v>
          </cell>
          <cell r="BD26">
            <v>1</v>
          </cell>
          <cell r="BF26" t="e">
            <v>#N/A</v>
          </cell>
          <cell r="BH26" t="e">
            <v>#N/A</v>
          </cell>
          <cell r="BJ26" t="e">
            <v>#N/A</v>
          </cell>
          <cell r="BL26" t="e">
            <v>#N/A</v>
          </cell>
          <cell r="BN26" t="e">
            <v>#N/A</v>
          </cell>
          <cell r="BP26" t="e">
            <v>#N/A</v>
          </cell>
          <cell r="BR26" t="e">
            <v>#N/A</v>
          </cell>
          <cell r="BS26" t="e">
            <v>#N/A</v>
          </cell>
        </row>
        <row r="27">
          <cell r="A27">
            <v>6</v>
          </cell>
          <cell r="B27" t="str">
            <v>Edwin Bond</v>
          </cell>
          <cell r="D27">
            <v>1</v>
          </cell>
          <cell r="F27">
            <v>1</v>
          </cell>
          <cell r="H27">
            <v>1</v>
          </cell>
          <cell r="J27" t="e">
            <v>#N/A</v>
          </cell>
          <cell r="L27" t="e">
            <v>#N/A</v>
          </cell>
          <cell r="N27" t="e">
            <v>#N/A</v>
          </cell>
          <cell r="P27" t="e">
            <v>#N/A</v>
          </cell>
          <cell r="R27" t="e">
            <v>#N/A</v>
          </cell>
          <cell r="T27" t="e">
            <v>#N/A</v>
          </cell>
          <cell r="V27" t="e">
            <v>#N/A</v>
          </cell>
          <cell r="X27" t="e">
            <v>#N/A</v>
          </cell>
          <cell r="Z27" t="e">
            <v>#N/A</v>
          </cell>
          <cell r="AB27" t="e">
            <v>#N/A</v>
          </cell>
          <cell r="AD27" t="e">
            <v>#N/A</v>
          </cell>
          <cell r="AF27" t="e">
            <v>#N/A</v>
          </cell>
          <cell r="AH27" t="e">
            <v>#N/A</v>
          </cell>
          <cell r="AJ27" t="e">
            <v>#N/A</v>
          </cell>
          <cell r="AL27" t="e">
            <v>#N/A</v>
          </cell>
          <cell r="AN27" t="e">
            <v>#N/A</v>
          </cell>
          <cell r="AP27" t="e">
            <v>#N/A</v>
          </cell>
          <cell r="AR27" t="e">
            <v>#N/A</v>
          </cell>
          <cell r="AT27" t="e">
            <v>#N/A</v>
          </cell>
          <cell r="AV27" t="e">
            <v>#N/A</v>
          </cell>
          <cell r="AX27" t="e">
            <v>#N/A</v>
          </cell>
          <cell r="AZ27" t="e">
            <v>#N/A</v>
          </cell>
          <cell r="BB27" t="e">
            <v>#N/A</v>
          </cell>
          <cell r="BD27" t="e">
            <v>#N/A</v>
          </cell>
          <cell r="BF27" t="e">
            <v>#N/A</v>
          </cell>
          <cell r="BH27" t="e">
            <v>#N/A</v>
          </cell>
          <cell r="BJ27" t="e">
            <v>#N/A</v>
          </cell>
          <cell r="BL27" t="e">
            <v>#N/A</v>
          </cell>
          <cell r="BN27" t="e">
            <v>#N/A</v>
          </cell>
          <cell r="BP27" t="e">
            <v>#N/A</v>
          </cell>
          <cell r="BR27" t="e">
            <v>#N/A</v>
          </cell>
          <cell r="BS27" t="e">
            <v>#N/A</v>
          </cell>
        </row>
        <row r="28">
          <cell r="A28">
            <v>7</v>
          </cell>
          <cell r="B28" t="str">
            <v>Jim Burnell</v>
          </cell>
          <cell r="D28">
            <v>1</v>
          </cell>
          <cell r="F28">
            <v>1</v>
          </cell>
          <cell r="H28">
            <v>1</v>
          </cell>
          <cell r="J28">
            <v>1</v>
          </cell>
          <cell r="L28">
            <v>1</v>
          </cell>
          <cell r="N28">
            <v>1</v>
          </cell>
          <cell r="P28">
            <v>1</v>
          </cell>
          <cell r="R28">
            <v>1</v>
          </cell>
          <cell r="T28">
            <v>1</v>
          </cell>
          <cell r="V28" t="e">
            <v>#N/A</v>
          </cell>
          <cell r="X28" t="e">
            <v>#N/A</v>
          </cell>
          <cell r="Z28" t="e">
            <v>#N/A</v>
          </cell>
          <cell r="AB28" t="e">
            <v>#N/A</v>
          </cell>
          <cell r="AD28" t="e">
            <v>#N/A</v>
          </cell>
          <cell r="AF28" t="e">
            <v>#N/A</v>
          </cell>
          <cell r="AH28" t="e">
            <v>#N/A</v>
          </cell>
          <cell r="AJ28" t="e">
            <v>#N/A</v>
          </cell>
          <cell r="AL28" t="e">
            <v>#N/A</v>
          </cell>
          <cell r="AN28" t="e">
            <v>#N/A</v>
          </cell>
          <cell r="AP28" t="e">
            <v>#N/A</v>
          </cell>
          <cell r="AR28" t="e">
            <v>#N/A</v>
          </cell>
          <cell r="AT28" t="e">
            <v>#N/A</v>
          </cell>
          <cell r="AV28" t="e">
            <v>#N/A</v>
          </cell>
          <cell r="AX28" t="e">
            <v>#N/A</v>
          </cell>
          <cell r="AZ28" t="e">
            <v>#N/A</v>
          </cell>
          <cell r="BB28" t="e">
            <v>#N/A</v>
          </cell>
          <cell r="BD28" t="e">
            <v>#N/A</v>
          </cell>
          <cell r="BF28" t="e">
            <v>#N/A</v>
          </cell>
          <cell r="BH28" t="e">
            <v>#N/A</v>
          </cell>
          <cell r="BJ28" t="e">
            <v>#N/A</v>
          </cell>
          <cell r="BL28" t="e">
            <v>#N/A</v>
          </cell>
          <cell r="BN28" t="e">
            <v>#N/A</v>
          </cell>
          <cell r="BP28" t="e">
            <v>#N/A</v>
          </cell>
          <cell r="BR28" t="e">
            <v>#N/A</v>
          </cell>
          <cell r="BS28" t="e">
            <v>#N/A</v>
          </cell>
        </row>
        <row r="29">
          <cell r="A29">
            <v>8</v>
          </cell>
          <cell r="B29" t="str">
            <v>Kathryn McCloghrie</v>
          </cell>
          <cell r="D29">
            <v>1</v>
          </cell>
          <cell r="F29">
            <v>1</v>
          </cell>
          <cell r="H29">
            <v>1</v>
          </cell>
          <cell r="J29">
            <v>1</v>
          </cell>
          <cell r="L29">
            <v>1</v>
          </cell>
          <cell r="N29" t="e">
            <v>#N/A</v>
          </cell>
          <cell r="P29" t="e">
            <v>#N/A</v>
          </cell>
          <cell r="R29" t="e">
            <v>#N/A</v>
          </cell>
          <cell r="T29" t="e">
            <v>#N/A</v>
          </cell>
          <cell r="V29" t="e">
            <v>#N/A</v>
          </cell>
          <cell r="X29" t="e">
            <v>#N/A</v>
          </cell>
          <cell r="Z29" t="e">
            <v>#N/A</v>
          </cell>
          <cell r="AB29" t="e">
            <v>#N/A</v>
          </cell>
          <cell r="AD29" t="e">
            <v>#N/A</v>
          </cell>
          <cell r="AF29" t="e">
            <v>#N/A</v>
          </cell>
          <cell r="AH29" t="e">
            <v>#N/A</v>
          </cell>
          <cell r="AJ29" t="e">
            <v>#N/A</v>
          </cell>
          <cell r="AL29" t="e">
            <v>#N/A</v>
          </cell>
          <cell r="AN29" t="e">
            <v>#N/A</v>
          </cell>
          <cell r="AP29" t="e">
            <v>#N/A</v>
          </cell>
          <cell r="AR29" t="e">
            <v>#N/A</v>
          </cell>
          <cell r="AT29" t="e">
            <v>#N/A</v>
          </cell>
          <cell r="AV29" t="e">
            <v>#N/A</v>
          </cell>
          <cell r="AX29" t="e">
            <v>#N/A</v>
          </cell>
          <cell r="AZ29" t="e">
            <v>#N/A</v>
          </cell>
          <cell r="BB29" t="e">
            <v>#N/A</v>
          </cell>
          <cell r="BD29" t="e">
            <v>#N/A</v>
          </cell>
          <cell r="BF29" t="e">
            <v>#N/A</v>
          </cell>
          <cell r="BH29" t="e">
            <v>#N/A</v>
          </cell>
          <cell r="BJ29" t="e">
            <v>#N/A</v>
          </cell>
          <cell r="BL29" t="e">
            <v>#N/A</v>
          </cell>
          <cell r="BN29" t="e">
            <v>#N/A</v>
          </cell>
          <cell r="BP29" t="e">
            <v>#N/A</v>
          </cell>
          <cell r="BR29" t="e">
            <v>#N/A</v>
          </cell>
          <cell r="BS29" t="e">
            <v>#N/A</v>
          </cell>
        </row>
        <row r="30">
          <cell r="A30">
            <v>9</v>
          </cell>
          <cell r="B30" t="str">
            <v>Mike Hall - INS Procurement</v>
          </cell>
          <cell r="D30">
            <v>1</v>
          </cell>
          <cell r="F30">
            <v>1</v>
          </cell>
          <cell r="H30">
            <v>1</v>
          </cell>
          <cell r="J30">
            <v>1</v>
          </cell>
          <cell r="L30">
            <v>1</v>
          </cell>
          <cell r="N30">
            <v>1</v>
          </cell>
          <cell r="P30">
            <v>1</v>
          </cell>
          <cell r="R30" t="e">
            <v>#N/A</v>
          </cell>
          <cell r="T30" t="e">
            <v>#N/A</v>
          </cell>
          <cell r="V30" t="e">
            <v>#N/A</v>
          </cell>
          <cell r="X30" t="e">
            <v>#N/A</v>
          </cell>
          <cell r="Z30" t="e">
            <v>#N/A</v>
          </cell>
          <cell r="AB30" t="e">
            <v>#N/A</v>
          </cell>
          <cell r="AD30" t="e">
            <v>#N/A</v>
          </cell>
          <cell r="AF30" t="e">
            <v>#N/A</v>
          </cell>
          <cell r="AH30" t="e">
            <v>#N/A</v>
          </cell>
          <cell r="AJ30" t="e">
            <v>#N/A</v>
          </cell>
          <cell r="AL30" t="e">
            <v>#N/A</v>
          </cell>
          <cell r="AN30" t="e">
            <v>#N/A</v>
          </cell>
          <cell r="AP30" t="e">
            <v>#N/A</v>
          </cell>
          <cell r="AR30" t="e">
            <v>#N/A</v>
          </cell>
          <cell r="AT30" t="e">
            <v>#N/A</v>
          </cell>
          <cell r="AV30" t="e">
            <v>#N/A</v>
          </cell>
          <cell r="AX30" t="e">
            <v>#N/A</v>
          </cell>
          <cell r="AZ30" t="e">
            <v>#N/A</v>
          </cell>
          <cell r="BB30" t="e">
            <v>#N/A</v>
          </cell>
          <cell r="BD30" t="e">
            <v>#N/A</v>
          </cell>
          <cell r="BF30" t="e">
            <v>#N/A</v>
          </cell>
          <cell r="BH30" t="e">
            <v>#N/A</v>
          </cell>
          <cell r="BJ30" t="e">
            <v>#N/A</v>
          </cell>
          <cell r="BL30" t="e">
            <v>#N/A</v>
          </cell>
          <cell r="BN30" t="e">
            <v>#N/A</v>
          </cell>
          <cell r="BP30" t="e">
            <v>#N/A</v>
          </cell>
          <cell r="BR30" t="e">
            <v>#N/A</v>
          </cell>
          <cell r="BS30" t="e">
            <v>#N/A</v>
          </cell>
        </row>
        <row r="31">
          <cell r="A31">
            <v>10</v>
          </cell>
          <cell r="B31" t="str">
            <v>Nick Welch</v>
          </cell>
          <cell r="D31">
            <v>1</v>
          </cell>
          <cell r="F31">
            <v>1</v>
          </cell>
          <cell r="H31">
            <v>1</v>
          </cell>
          <cell r="J31">
            <v>1</v>
          </cell>
          <cell r="L31">
            <v>1</v>
          </cell>
          <cell r="N31">
            <v>1</v>
          </cell>
          <cell r="P31" t="e">
            <v>#N/A</v>
          </cell>
          <cell r="R31" t="e">
            <v>#N/A</v>
          </cell>
          <cell r="T31" t="e">
            <v>#N/A</v>
          </cell>
          <cell r="V31" t="e">
            <v>#N/A</v>
          </cell>
          <cell r="X31" t="e">
            <v>#N/A</v>
          </cell>
          <cell r="Z31" t="e">
            <v>#N/A</v>
          </cell>
          <cell r="AB31" t="e">
            <v>#N/A</v>
          </cell>
          <cell r="AD31" t="e">
            <v>#N/A</v>
          </cell>
          <cell r="AF31" t="e">
            <v>#N/A</v>
          </cell>
          <cell r="AH31" t="e">
            <v>#N/A</v>
          </cell>
          <cell r="AJ31" t="e">
            <v>#N/A</v>
          </cell>
          <cell r="AL31" t="e">
            <v>#N/A</v>
          </cell>
          <cell r="AN31" t="e">
            <v>#N/A</v>
          </cell>
          <cell r="AP31" t="e">
            <v>#N/A</v>
          </cell>
          <cell r="AR31" t="e">
            <v>#N/A</v>
          </cell>
          <cell r="AT31" t="e">
            <v>#N/A</v>
          </cell>
          <cell r="AV31" t="e">
            <v>#N/A</v>
          </cell>
          <cell r="AX31" t="e">
            <v>#N/A</v>
          </cell>
          <cell r="AZ31" t="e">
            <v>#N/A</v>
          </cell>
          <cell r="BB31" t="e">
            <v>#N/A</v>
          </cell>
          <cell r="BD31" t="e">
            <v>#N/A</v>
          </cell>
          <cell r="BF31" t="e">
            <v>#N/A</v>
          </cell>
          <cell r="BH31" t="e">
            <v>#N/A</v>
          </cell>
          <cell r="BJ31" t="e">
            <v>#N/A</v>
          </cell>
          <cell r="BL31" t="e">
            <v>#N/A</v>
          </cell>
          <cell r="BN31" t="e">
            <v>#N/A</v>
          </cell>
          <cell r="BP31" t="e">
            <v>#N/A</v>
          </cell>
          <cell r="BR31" t="e">
            <v>#N/A</v>
          </cell>
          <cell r="BS31" t="e">
            <v>#N/A</v>
          </cell>
        </row>
        <row r="32">
          <cell r="A32">
            <v>11</v>
          </cell>
          <cell r="B32" t="str">
            <v>Peter Caldow</v>
          </cell>
          <cell r="D32">
            <v>1</v>
          </cell>
          <cell r="F32">
            <v>1</v>
          </cell>
          <cell r="H32">
            <v>1</v>
          </cell>
          <cell r="J32">
            <v>1</v>
          </cell>
          <cell r="L32">
            <v>1</v>
          </cell>
          <cell r="N32">
            <v>1</v>
          </cell>
          <cell r="P32">
            <v>1</v>
          </cell>
          <cell r="R32">
            <v>1</v>
          </cell>
          <cell r="T32">
            <v>1</v>
          </cell>
          <cell r="V32">
            <v>1</v>
          </cell>
          <cell r="X32">
            <v>1</v>
          </cell>
          <cell r="Z32">
            <v>1</v>
          </cell>
          <cell r="AB32">
            <v>1</v>
          </cell>
          <cell r="AD32" t="e">
            <v>#N/A</v>
          </cell>
          <cell r="AF32" t="e">
            <v>#N/A</v>
          </cell>
          <cell r="AH32" t="e">
            <v>#N/A</v>
          </cell>
          <cell r="AJ32" t="e">
            <v>#N/A</v>
          </cell>
          <cell r="AL32" t="e">
            <v>#N/A</v>
          </cell>
          <cell r="AN32" t="e">
            <v>#N/A</v>
          </cell>
          <cell r="AP32" t="e">
            <v>#N/A</v>
          </cell>
          <cell r="AR32" t="e">
            <v>#N/A</v>
          </cell>
          <cell r="AT32" t="e">
            <v>#N/A</v>
          </cell>
          <cell r="AV32" t="e">
            <v>#N/A</v>
          </cell>
          <cell r="AX32" t="e">
            <v>#N/A</v>
          </cell>
          <cell r="AZ32" t="e">
            <v>#N/A</v>
          </cell>
          <cell r="BB32" t="e">
            <v>#N/A</v>
          </cell>
          <cell r="BD32" t="e">
            <v>#N/A</v>
          </cell>
          <cell r="BF32" t="e">
            <v>#N/A</v>
          </cell>
          <cell r="BH32" t="e">
            <v>#N/A</v>
          </cell>
          <cell r="BJ32" t="e">
            <v>#N/A</v>
          </cell>
          <cell r="BL32" t="e">
            <v>#N/A</v>
          </cell>
          <cell r="BN32" t="e">
            <v>#N/A</v>
          </cell>
          <cell r="BP32" t="e">
            <v>#N/A</v>
          </cell>
          <cell r="BR32" t="e">
            <v>#N/A</v>
          </cell>
          <cell r="BS32" t="e">
            <v>#N/A</v>
          </cell>
        </row>
        <row r="33">
          <cell r="A33">
            <v>12</v>
          </cell>
          <cell r="B33" t="str">
            <v>Reg Haslam - Corporate Contracts</v>
          </cell>
          <cell r="D33">
            <v>1</v>
          </cell>
          <cell r="F33">
            <v>1</v>
          </cell>
          <cell r="H33">
            <v>1</v>
          </cell>
          <cell r="J33">
            <v>1</v>
          </cell>
          <cell r="L33">
            <v>1</v>
          </cell>
          <cell r="N33">
            <v>1</v>
          </cell>
          <cell r="P33" t="e">
            <v>#N/A</v>
          </cell>
          <cell r="R33" t="e">
            <v>#N/A</v>
          </cell>
          <cell r="T33" t="e">
            <v>#N/A</v>
          </cell>
          <cell r="V33" t="e">
            <v>#N/A</v>
          </cell>
          <cell r="X33" t="e">
            <v>#N/A</v>
          </cell>
          <cell r="Z33" t="e">
            <v>#N/A</v>
          </cell>
          <cell r="AB33" t="e">
            <v>#N/A</v>
          </cell>
          <cell r="AD33" t="e">
            <v>#N/A</v>
          </cell>
          <cell r="AF33" t="e">
            <v>#N/A</v>
          </cell>
          <cell r="AH33" t="e">
            <v>#N/A</v>
          </cell>
          <cell r="AJ33" t="e">
            <v>#N/A</v>
          </cell>
          <cell r="AL33" t="e">
            <v>#N/A</v>
          </cell>
          <cell r="AN33" t="e">
            <v>#N/A</v>
          </cell>
          <cell r="AP33" t="e">
            <v>#N/A</v>
          </cell>
          <cell r="AR33" t="e">
            <v>#N/A</v>
          </cell>
          <cell r="AT33" t="e">
            <v>#N/A</v>
          </cell>
          <cell r="AV33" t="e">
            <v>#N/A</v>
          </cell>
          <cell r="AX33" t="e">
            <v>#N/A</v>
          </cell>
          <cell r="AZ33" t="e">
            <v>#N/A</v>
          </cell>
          <cell r="BB33" t="e">
            <v>#N/A</v>
          </cell>
          <cell r="BD33" t="e">
            <v>#N/A</v>
          </cell>
          <cell r="BF33" t="e">
            <v>#N/A</v>
          </cell>
          <cell r="BH33" t="e">
            <v>#N/A</v>
          </cell>
          <cell r="BJ33" t="e">
            <v>#N/A</v>
          </cell>
          <cell r="BL33" t="e">
            <v>#N/A</v>
          </cell>
          <cell r="BN33" t="e">
            <v>#N/A</v>
          </cell>
          <cell r="BP33" t="e">
            <v>#N/A</v>
          </cell>
          <cell r="BR33" t="e">
            <v>#N/A</v>
          </cell>
          <cell r="BS33" t="e">
            <v>#N/A</v>
          </cell>
        </row>
        <row r="34">
          <cell r="A34">
            <v>13</v>
          </cell>
          <cell r="B34" t="str">
            <v>Reg Haslam - IT Procurement</v>
          </cell>
          <cell r="D34">
            <v>1</v>
          </cell>
          <cell r="F34">
            <v>1</v>
          </cell>
          <cell r="H34">
            <v>1</v>
          </cell>
          <cell r="J34">
            <v>1</v>
          </cell>
          <cell r="L34">
            <v>1</v>
          </cell>
          <cell r="N34">
            <v>1</v>
          </cell>
          <cell r="P34">
            <v>1</v>
          </cell>
          <cell r="R34">
            <v>1</v>
          </cell>
          <cell r="T34">
            <v>1</v>
          </cell>
          <cell r="V34">
            <v>1</v>
          </cell>
          <cell r="X34" t="e">
            <v>#N/A</v>
          </cell>
          <cell r="Z34" t="e">
            <v>#N/A</v>
          </cell>
          <cell r="AB34" t="e">
            <v>#N/A</v>
          </cell>
          <cell r="AD34" t="e">
            <v>#N/A</v>
          </cell>
          <cell r="AF34" t="e">
            <v>#N/A</v>
          </cell>
          <cell r="AH34" t="e">
            <v>#N/A</v>
          </cell>
          <cell r="AJ34" t="e">
            <v>#N/A</v>
          </cell>
          <cell r="AL34" t="e">
            <v>#N/A</v>
          </cell>
          <cell r="AN34" t="e">
            <v>#N/A</v>
          </cell>
          <cell r="AP34" t="e">
            <v>#N/A</v>
          </cell>
          <cell r="AR34" t="e">
            <v>#N/A</v>
          </cell>
          <cell r="AT34" t="e">
            <v>#N/A</v>
          </cell>
          <cell r="AV34" t="e">
            <v>#N/A</v>
          </cell>
          <cell r="AX34" t="e">
            <v>#N/A</v>
          </cell>
          <cell r="AZ34" t="e">
            <v>#N/A</v>
          </cell>
          <cell r="BB34" t="e">
            <v>#N/A</v>
          </cell>
          <cell r="BD34" t="e">
            <v>#N/A</v>
          </cell>
          <cell r="BF34" t="e">
            <v>#N/A</v>
          </cell>
          <cell r="BH34" t="e">
            <v>#N/A</v>
          </cell>
          <cell r="BJ34" t="e">
            <v>#N/A</v>
          </cell>
          <cell r="BL34" t="e">
            <v>#N/A</v>
          </cell>
          <cell r="BN34" t="e">
            <v>#N/A</v>
          </cell>
          <cell r="BP34" t="e">
            <v>#N/A</v>
          </cell>
          <cell r="BR34" t="e">
            <v>#N/A</v>
          </cell>
          <cell r="BS34" t="e">
            <v>#N/A</v>
          </cell>
        </row>
        <row r="35">
          <cell r="A35">
            <v>14</v>
          </cell>
          <cell r="B35" t="str">
            <v>Rob McGarel</v>
          </cell>
          <cell r="D35">
            <v>1</v>
          </cell>
          <cell r="F35">
            <v>1</v>
          </cell>
          <cell r="H35">
            <v>1</v>
          </cell>
          <cell r="J35">
            <v>1</v>
          </cell>
          <cell r="L35">
            <v>1</v>
          </cell>
          <cell r="N35">
            <v>1</v>
          </cell>
          <cell r="P35" t="e">
            <v>#N/A</v>
          </cell>
          <cell r="R35" t="e">
            <v>#N/A</v>
          </cell>
          <cell r="T35" t="e">
            <v>#N/A</v>
          </cell>
          <cell r="V35" t="e">
            <v>#N/A</v>
          </cell>
          <cell r="X35" t="e">
            <v>#N/A</v>
          </cell>
          <cell r="Z35" t="e">
            <v>#N/A</v>
          </cell>
          <cell r="AB35" t="e">
            <v>#N/A</v>
          </cell>
          <cell r="AD35" t="e">
            <v>#N/A</v>
          </cell>
          <cell r="AF35" t="e">
            <v>#N/A</v>
          </cell>
          <cell r="AH35" t="e">
            <v>#N/A</v>
          </cell>
          <cell r="AJ35" t="e">
            <v>#N/A</v>
          </cell>
          <cell r="AL35" t="e">
            <v>#N/A</v>
          </cell>
          <cell r="AN35" t="e">
            <v>#N/A</v>
          </cell>
          <cell r="AP35" t="e">
            <v>#N/A</v>
          </cell>
          <cell r="AR35" t="e">
            <v>#N/A</v>
          </cell>
          <cell r="AT35" t="e">
            <v>#N/A</v>
          </cell>
          <cell r="AV35" t="e">
            <v>#N/A</v>
          </cell>
          <cell r="AX35" t="e">
            <v>#N/A</v>
          </cell>
          <cell r="AZ35" t="e">
            <v>#N/A</v>
          </cell>
          <cell r="BB35" t="e">
            <v>#N/A</v>
          </cell>
          <cell r="BD35" t="e">
            <v>#N/A</v>
          </cell>
          <cell r="BF35" t="e">
            <v>#N/A</v>
          </cell>
          <cell r="BH35" t="e">
            <v>#N/A</v>
          </cell>
          <cell r="BJ35" t="e">
            <v>#N/A</v>
          </cell>
          <cell r="BL35" t="e">
            <v>#N/A</v>
          </cell>
          <cell r="BN35" t="e">
            <v>#N/A</v>
          </cell>
          <cell r="BP35" t="e">
            <v>#N/A</v>
          </cell>
          <cell r="BR35" t="e">
            <v>#N/A</v>
          </cell>
          <cell r="BS35" t="e">
            <v>#N/A</v>
          </cell>
        </row>
        <row r="36">
          <cell r="A36">
            <v>15</v>
          </cell>
          <cell r="B36">
            <v>0</v>
          </cell>
          <cell r="D36" t="e">
            <v>#N/A</v>
          </cell>
          <cell r="F36" t="e">
            <v>#N/A</v>
          </cell>
          <cell r="H36" t="e">
            <v>#N/A</v>
          </cell>
          <cell r="J36" t="e">
            <v>#N/A</v>
          </cell>
          <cell r="L36" t="e">
            <v>#N/A</v>
          </cell>
          <cell r="N36" t="e">
            <v>#N/A</v>
          </cell>
          <cell r="P36" t="e">
            <v>#N/A</v>
          </cell>
          <cell r="R36" t="e">
            <v>#N/A</v>
          </cell>
          <cell r="T36" t="e">
            <v>#N/A</v>
          </cell>
          <cell r="V36" t="e">
            <v>#N/A</v>
          </cell>
          <cell r="X36" t="e">
            <v>#N/A</v>
          </cell>
          <cell r="Z36" t="e">
            <v>#N/A</v>
          </cell>
          <cell r="AB36" t="e">
            <v>#N/A</v>
          </cell>
          <cell r="AD36" t="e">
            <v>#N/A</v>
          </cell>
          <cell r="AF36" t="e">
            <v>#N/A</v>
          </cell>
          <cell r="AH36" t="e">
            <v>#N/A</v>
          </cell>
          <cell r="AJ36" t="e">
            <v>#N/A</v>
          </cell>
          <cell r="AL36" t="e">
            <v>#N/A</v>
          </cell>
          <cell r="AN36" t="e">
            <v>#N/A</v>
          </cell>
          <cell r="AP36" t="e">
            <v>#N/A</v>
          </cell>
          <cell r="AR36" t="e">
            <v>#N/A</v>
          </cell>
          <cell r="AT36" t="e">
            <v>#N/A</v>
          </cell>
          <cell r="AV36" t="e">
            <v>#N/A</v>
          </cell>
          <cell r="AX36" t="e">
            <v>#N/A</v>
          </cell>
          <cell r="AZ36" t="e">
            <v>#N/A</v>
          </cell>
          <cell r="BB36" t="e">
            <v>#N/A</v>
          </cell>
          <cell r="BD36" t="e">
            <v>#N/A</v>
          </cell>
          <cell r="BF36" t="e">
            <v>#N/A</v>
          </cell>
          <cell r="BH36" t="e">
            <v>#N/A</v>
          </cell>
          <cell r="BJ36" t="e">
            <v>#N/A</v>
          </cell>
          <cell r="BL36" t="e">
            <v>#N/A</v>
          </cell>
          <cell r="BN36" t="e">
            <v>#N/A</v>
          </cell>
          <cell r="BP36" t="e">
            <v>#N/A</v>
          </cell>
          <cell r="BR36" t="e">
            <v>#N/A</v>
          </cell>
          <cell r="BS36" t="e">
            <v>#N/A</v>
          </cell>
        </row>
        <row r="37">
          <cell r="A37">
            <v>16</v>
          </cell>
          <cell r="B37">
            <v>0</v>
          </cell>
          <cell r="D37" t="e">
            <v>#N/A</v>
          </cell>
          <cell r="F37" t="e">
            <v>#N/A</v>
          </cell>
          <cell r="H37" t="e">
            <v>#N/A</v>
          </cell>
          <cell r="J37" t="e">
            <v>#N/A</v>
          </cell>
          <cell r="L37" t="e">
            <v>#N/A</v>
          </cell>
          <cell r="N37" t="e">
            <v>#N/A</v>
          </cell>
          <cell r="P37" t="e">
            <v>#N/A</v>
          </cell>
          <cell r="R37" t="e">
            <v>#N/A</v>
          </cell>
          <cell r="T37" t="e">
            <v>#N/A</v>
          </cell>
          <cell r="V37" t="e">
            <v>#N/A</v>
          </cell>
          <cell r="X37" t="e">
            <v>#N/A</v>
          </cell>
          <cell r="Z37" t="e">
            <v>#N/A</v>
          </cell>
          <cell r="AB37" t="e">
            <v>#N/A</v>
          </cell>
          <cell r="AD37" t="e">
            <v>#N/A</v>
          </cell>
          <cell r="AF37" t="e">
            <v>#N/A</v>
          </cell>
          <cell r="AH37" t="e">
            <v>#N/A</v>
          </cell>
          <cell r="AJ37" t="e">
            <v>#N/A</v>
          </cell>
          <cell r="AL37" t="e">
            <v>#N/A</v>
          </cell>
          <cell r="AN37" t="e">
            <v>#N/A</v>
          </cell>
          <cell r="AP37" t="e">
            <v>#N/A</v>
          </cell>
          <cell r="AR37" t="e">
            <v>#N/A</v>
          </cell>
          <cell r="AT37" t="e">
            <v>#N/A</v>
          </cell>
          <cell r="AV37" t="e">
            <v>#N/A</v>
          </cell>
          <cell r="AX37" t="e">
            <v>#N/A</v>
          </cell>
          <cell r="AZ37" t="e">
            <v>#N/A</v>
          </cell>
          <cell r="BB37" t="e">
            <v>#N/A</v>
          </cell>
          <cell r="BD37" t="e">
            <v>#N/A</v>
          </cell>
          <cell r="BF37" t="e">
            <v>#N/A</v>
          </cell>
          <cell r="BH37" t="e">
            <v>#N/A</v>
          </cell>
          <cell r="BJ37" t="e">
            <v>#N/A</v>
          </cell>
          <cell r="BL37" t="e">
            <v>#N/A</v>
          </cell>
          <cell r="BN37" t="e">
            <v>#N/A</v>
          </cell>
          <cell r="BP37" t="e">
            <v>#N/A</v>
          </cell>
          <cell r="BR37" t="e">
            <v>#N/A</v>
          </cell>
          <cell r="BS37" t="e">
            <v>#N/A</v>
          </cell>
        </row>
        <row r="38">
          <cell r="A38">
            <v>17</v>
          </cell>
          <cell r="B38">
            <v>0</v>
          </cell>
          <cell r="D38" t="e">
            <v>#N/A</v>
          </cell>
          <cell r="F38" t="e">
            <v>#N/A</v>
          </cell>
          <cell r="H38" t="e">
            <v>#N/A</v>
          </cell>
          <cell r="J38" t="e">
            <v>#N/A</v>
          </cell>
          <cell r="L38" t="e">
            <v>#N/A</v>
          </cell>
          <cell r="N38" t="e">
            <v>#N/A</v>
          </cell>
          <cell r="P38" t="e">
            <v>#N/A</v>
          </cell>
          <cell r="R38" t="e">
            <v>#N/A</v>
          </cell>
          <cell r="T38" t="e">
            <v>#N/A</v>
          </cell>
          <cell r="V38" t="e">
            <v>#N/A</v>
          </cell>
          <cell r="X38" t="e">
            <v>#N/A</v>
          </cell>
          <cell r="Z38" t="e">
            <v>#N/A</v>
          </cell>
          <cell r="AB38" t="e">
            <v>#N/A</v>
          </cell>
          <cell r="AD38" t="e">
            <v>#N/A</v>
          </cell>
          <cell r="AF38" t="e">
            <v>#N/A</v>
          </cell>
          <cell r="AH38" t="e">
            <v>#N/A</v>
          </cell>
          <cell r="AJ38" t="e">
            <v>#N/A</v>
          </cell>
          <cell r="AL38" t="e">
            <v>#N/A</v>
          </cell>
          <cell r="AN38" t="e">
            <v>#N/A</v>
          </cell>
          <cell r="AP38" t="e">
            <v>#N/A</v>
          </cell>
          <cell r="AR38" t="e">
            <v>#N/A</v>
          </cell>
          <cell r="AT38" t="e">
            <v>#N/A</v>
          </cell>
          <cell r="AV38" t="e">
            <v>#N/A</v>
          </cell>
          <cell r="AX38" t="e">
            <v>#N/A</v>
          </cell>
          <cell r="AZ38" t="e">
            <v>#N/A</v>
          </cell>
          <cell r="BB38" t="e">
            <v>#N/A</v>
          </cell>
          <cell r="BD38" t="e">
            <v>#N/A</v>
          </cell>
          <cell r="BF38" t="e">
            <v>#N/A</v>
          </cell>
          <cell r="BH38" t="e">
            <v>#N/A</v>
          </cell>
          <cell r="BJ38" t="e">
            <v>#N/A</v>
          </cell>
          <cell r="BL38" t="e">
            <v>#N/A</v>
          </cell>
          <cell r="BN38" t="e">
            <v>#N/A</v>
          </cell>
          <cell r="BP38" t="e">
            <v>#N/A</v>
          </cell>
          <cell r="BR38" t="e">
            <v>#N/A</v>
          </cell>
          <cell r="BS38" t="e">
            <v>#N/A</v>
          </cell>
        </row>
      </sheetData>
      <sheetData sheetId="6" refreshError="1"/>
      <sheetData sheetId="7">
        <row r="3">
          <cell r="C3">
            <v>2</v>
          </cell>
          <cell r="E3" t="str">
            <v>Anne O'Pray</v>
          </cell>
          <cell r="F3" t="str">
            <v>2000093673 - PROCUREMENT OF SUPPLIE OF PMA - £1,267,500</v>
          </cell>
          <cell r="G3" t="str">
            <v>2000093673 - PROCUREMENT OF SUPPLIE OF PMA - £1,267,500</v>
          </cell>
          <cell r="H3" t="str">
            <v>4510135513 - ASW PO - £151,258</v>
          </cell>
          <cell r="O3">
            <v>2</v>
          </cell>
          <cell r="P3" t="str">
            <v>Anne O'Pray</v>
          </cell>
          <cell r="Q3" t="str">
            <v>2000098445 - THORP AGR CONTAINER, SPEC GOODS.V.0397_1 - £1,400,000</v>
          </cell>
          <cell r="R3" t="str">
            <v>2000095752 - KIT:CONVERSION DYNAMIC BALANCE - £111,600</v>
          </cell>
          <cell r="S3" t="str">
            <v>4510144209 - Bornated Stainless Steel - £491,000</v>
          </cell>
          <cell r="Z3">
            <v>2</v>
          </cell>
          <cell r="AA3" t="str">
            <v>Anne O'Pray</v>
          </cell>
          <cell r="AB3" t="str">
            <v>2000102364 - Pulse Jet Mixer R&amp;D Trials - £150,000</v>
          </cell>
          <cell r="AC3" t="str">
            <v>2000100956 - Extension to sell site bridge inspection - £166,242</v>
          </cell>
          <cell r="AD3" t="str">
            <v>4510151374 - CNC Policing &amp; Headquarter Charges - £1,203,794</v>
          </cell>
          <cell r="AK3">
            <v>2</v>
          </cell>
          <cell r="AL3" t="str">
            <v>Anne O'Pray</v>
          </cell>
          <cell r="AM3" t="str">
            <v>2000089468 -  UNIT:EMERGENCY, DRG 0PR1419983 , - £133,895</v>
          </cell>
          <cell r="AN3" t="str">
            <v>2000105065 - VESSEL:DUST SCRUBBER RECYCLE, - £125,000</v>
          </cell>
          <cell r="AO3" t="str">
            <v>4510156418 - Production components to include:- - £112,574</v>
          </cell>
          <cell r="AV3">
            <v>2</v>
          </cell>
          <cell r="AW3" t="str">
            <v>Anne O'Pray</v>
          </cell>
          <cell r="BG3">
            <v>2</v>
          </cell>
          <cell r="BH3" t="str">
            <v>Anne O'Pray</v>
          </cell>
          <cell r="BR3">
            <v>2</v>
          </cell>
          <cell r="BS3" t="str">
            <v>Anne O'Pray</v>
          </cell>
          <cell r="CC3">
            <v>2</v>
          </cell>
          <cell r="CD3" t="str">
            <v>Anne O'Pray</v>
          </cell>
          <cell r="CN3">
            <v>2</v>
          </cell>
          <cell r="CO3" t="str">
            <v>Anne O'Pray</v>
          </cell>
          <cell r="CY3">
            <v>2</v>
          </cell>
          <cell r="CZ3" t="str">
            <v>Anne O'Pray</v>
          </cell>
          <cell r="DJ3">
            <v>2</v>
          </cell>
          <cell r="DK3" t="str">
            <v>Anne O'Pray</v>
          </cell>
          <cell r="DU3">
            <v>2</v>
          </cell>
          <cell r="DV3" t="str">
            <v>Anne O'Pray</v>
          </cell>
        </row>
        <row r="9">
          <cell r="C9">
            <v>3</v>
          </cell>
          <cell r="E9" t="str">
            <v>Dave Harris</v>
          </cell>
          <cell r="F9" t="str">
            <v>2000071832 - Provision of Records Management Service - £9,000,000</v>
          </cell>
          <cell r="G9" t="str">
            <v>2000092521 - IMPROVEMENTS TO SECURITY MANAGEMENT SYST - £775,000</v>
          </cell>
          <cell r="H9" t="str">
            <v>4510141789 - Environment Agency 07/08 - £1,200,000</v>
          </cell>
          <cell r="O9">
            <v>3</v>
          </cell>
          <cell r="P9" t="str">
            <v>Dave Harris</v>
          </cell>
          <cell r="Q9" t="str">
            <v>2000071832 - Records Management Service - £9,000,000</v>
          </cell>
          <cell r="R9" t="str">
            <v>2000095315 - Beach Monitoring - £300,000</v>
          </cell>
          <cell r="S9" t="str">
            <v>4510143799 - Beach Monitoring - £300,000</v>
          </cell>
          <cell r="Z9">
            <v>3</v>
          </cell>
          <cell r="AA9" t="str">
            <v>Dave Harris</v>
          </cell>
          <cell r="AB9" t="str">
            <v>2000080278 - PPAG - Framework Agreement - £4,000,000</v>
          </cell>
          <cell r="AC9" t="str">
            <v>2000100396 - Middle Management Development Programme - £400,000</v>
          </cell>
          <cell r="AD9" t="str">
            <v>4510150081 - Corrosion Under Insulation - £792,000</v>
          </cell>
          <cell r="AK9">
            <v>3</v>
          </cell>
          <cell r="AL9" t="str">
            <v>Dave Harris</v>
          </cell>
          <cell r="AM9" t="str">
            <v>2000080278 - PPAG - Framework Agreement - £4,000,000</v>
          </cell>
          <cell r="AN9" t="str">
            <v>2000071832 - Records Management Service - £2,098,168</v>
          </cell>
          <cell r="AO9" t="str">
            <v>4510154371 - Additional funding to PO 4510137412 - £268,266</v>
          </cell>
          <cell r="AV9">
            <v>3</v>
          </cell>
          <cell r="AW9" t="str">
            <v>Dave Harris</v>
          </cell>
          <cell r="BG9">
            <v>3</v>
          </cell>
          <cell r="BH9" t="str">
            <v>Dave Harris</v>
          </cell>
          <cell r="BR9">
            <v>3</v>
          </cell>
          <cell r="BS9" t="str">
            <v>Dave Harris</v>
          </cell>
          <cell r="CC9">
            <v>3</v>
          </cell>
          <cell r="CD9" t="str">
            <v>Dave Harris</v>
          </cell>
          <cell r="CN9">
            <v>3</v>
          </cell>
          <cell r="CO9" t="str">
            <v>Dave Harris</v>
          </cell>
          <cell r="CY9">
            <v>3</v>
          </cell>
          <cell r="CZ9" t="str">
            <v>Dave Harris</v>
          </cell>
          <cell r="DJ9">
            <v>3</v>
          </cell>
          <cell r="DK9" t="str">
            <v>Dave Harris</v>
          </cell>
          <cell r="DU9">
            <v>3</v>
          </cell>
          <cell r="DV9" t="str">
            <v>Dave Harris</v>
          </cell>
        </row>
        <row r="15">
          <cell r="C15">
            <v>4</v>
          </cell>
          <cell r="E15" t="str">
            <v>Mike Hall - Equipment &amp; Systems</v>
          </cell>
          <cell r="F15" t="str">
            <v>2000072919 - Upgrade of WTC NII Suite RTR - £2,115,000</v>
          </cell>
          <cell r="G15" t="str">
            <v>2000093704 - Building Evacuation System. - £980,000</v>
          </cell>
          <cell r="H15" t="str">
            <v>4510140189 - B229 Piece Monitor SIL O - £265,503</v>
          </cell>
          <cell r="O15">
            <v>4</v>
          </cell>
          <cell r="P15" t="str">
            <v>Mike Hall - Equipment &amp; Systems</v>
          </cell>
          <cell r="Q15" t="str">
            <v>2000072919 - Upgrade of WTC NII Suite RTR - £2,115,000</v>
          </cell>
          <cell r="R15" t="str">
            <v>2000097708 - VESSEL:DUST SCRUBBER RECYCLE - £146,331</v>
          </cell>
          <cell r="S15" t="str">
            <v>4510146459 - SIM Emulator System - £147,545</v>
          </cell>
          <cell r="Z15">
            <v>4</v>
          </cell>
          <cell r="AA15" t="str">
            <v>Mike Hall - Equipment &amp; Systems</v>
          </cell>
          <cell r="AB15" t="str">
            <v>2000067478 - Delivery of two 11KV Substations - £1,200,000</v>
          </cell>
          <cell r="AC15" t="str">
            <v>2000101953 - Info/INterface TENDER - £1,100,000</v>
          </cell>
          <cell r="AD15" t="str">
            <v>4510150748 - ION Chromograph - £25,299</v>
          </cell>
          <cell r="AK15">
            <v>4</v>
          </cell>
          <cell r="AL15" t="str">
            <v>Mike Hall - Equipment &amp; Systems</v>
          </cell>
          <cell r="AM15" t="str">
            <v>2000067478 - Del of two 11KV &amp; one 400v Substations - £2,732,370</v>
          </cell>
          <cell r="AN15" t="str">
            <v>2000102888 - OJEU tender purpose Tipping truck - £88,000</v>
          </cell>
          <cell r="AO15" t="str">
            <v>4510154334 - MEP PLC 2&amp;3 FY2007/8 - £375,239</v>
          </cell>
          <cell r="AV15">
            <v>4</v>
          </cell>
          <cell r="AW15" t="str">
            <v>Mike Hall - Equipment &amp; Systems</v>
          </cell>
          <cell r="BG15">
            <v>4</v>
          </cell>
          <cell r="BH15" t="str">
            <v>Mike Hall - Equipment &amp; Systems</v>
          </cell>
          <cell r="BR15">
            <v>4</v>
          </cell>
          <cell r="BS15" t="str">
            <v>Mike Hall - Equipment &amp; Systems</v>
          </cell>
          <cell r="CC15">
            <v>4</v>
          </cell>
          <cell r="CD15" t="str">
            <v>Mike Hall - Equipment &amp; Systems</v>
          </cell>
          <cell r="CN15">
            <v>4</v>
          </cell>
          <cell r="CO15" t="str">
            <v>Mike Hall - Equipment &amp; Systems</v>
          </cell>
          <cell r="CY15">
            <v>4</v>
          </cell>
          <cell r="CZ15" t="str">
            <v>Mike Hall - Equipment &amp; Systems</v>
          </cell>
          <cell r="DJ15">
            <v>4</v>
          </cell>
          <cell r="DK15" t="str">
            <v>Mike Hall - Equipment &amp; Systems</v>
          </cell>
          <cell r="DU15">
            <v>4</v>
          </cell>
          <cell r="DV15" t="str">
            <v>Mike Hall - Equipment &amp; Systems</v>
          </cell>
        </row>
        <row r="21">
          <cell r="C21">
            <v>5</v>
          </cell>
          <cell r="E21" t="str">
            <v>David Brown</v>
          </cell>
          <cell r="F21" t="str">
            <v>2000072168 - Asbestos future contract - £30,983,254</v>
          </cell>
          <cell r="G21" t="str">
            <v>2000094291 - B243 CP05 (3 months to 30.06.07) - £1,886,469</v>
          </cell>
          <cell r="H21" t="str">
            <v>4510138261 - Delag 4nr HX's - £5,066,314</v>
          </cell>
          <cell r="O21">
            <v>5</v>
          </cell>
          <cell r="P21" t="str">
            <v>David Brown</v>
          </cell>
          <cell r="Q21" t="str">
            <v>2000093674 - Construction of V9 ITT - 13000000</v>
          </cell>
          <cell r="R21" t="str">
            <v>2000097147 - B38 LSC Project - £103,241</v>
          </cell>
          <cell r="S21" t="str">
            <v>4510146717 - SPRS Educational DVD - £47,770</v>
          </cell>
          <cell r="Z21">
            <v>5</v>
          </cell>
          <cell r="AA21" t="str">
            <v>David Brown</v>
          </cell>
          <cell r="AB21" t="str">
            <v>2000093674 - Construction of V9 ITT - £13,000,000</v>
          </cell>
          <cell r="AC21" t="str">
            <v>2000101555 - Complete all work as detailed in EO/23 - £171,260</v>
          </cell>
          <cell r="AD21" t="str">
            <v>4510149630 - NFR's - £110,688</v>
          </cell>
          <cell r="AK21">
            <v>5</v>
          </cell>
          <cell r="AL21" t="str">
            <v>David Brown</v>
          </cell>
          <cell r="AM21" t="str">
            <v>2000093674 - Construction of V9 ITT - £13,000,000</v>
          </cell>
          <cell r="AN21" t="str">
            <v>2000104615 - MEP inactive Effluent pH dosing system - £10,000</v>
          </cell>
          <cell r="AV21">
            <v>5</v>
          </cell>
          <cell r="AW21" t="str">
            <v>David Brown</v>
          </cell>
          <cell r="BG21">
            <v>5</v>
          </cell>
          <cell r="BH21" t="str">
            <v>David Brown</v>
          </cell>
          <cell r="BR21">
            <v>5</v>
          </cell>
          <cell r="BS21" t="str">
            <v>David Brown</v>
          </cell>
          <cell r="CC21">
            <v>5</v>
          </cell>
          <cell r="CD21" t="str">
            <v>David Brown</v>
          </cell>
          <cell r="CN21">
            <v>5</v>
          </cell>
          <cell r="CO21" t="str">
            <v>David Brown</v>
          </cell>
          <cell r="CY21">
            <v>5</v>
          </cell>
          <cell r="CZ21" t="str">
            <v>David Brown</v>
          </cell>
          <cell r="DJ21">
            <v>5</v>
          </cell>
          <cell r="DK21" t="str">
            <v>David Brown</v>
          </cell>
          <cell r="DU21">
            <v>5</v>
          </cell>
          <cell r="DV21" t="str">
            <v>David Brown</v>
          </cell>
        </row>
        <row r="27">
          <cell r="C27">
            <v>6</v>
          </cell>
          <cell r="E27" t="str">
            <v>Edwin Bond</v>
          </cell>
          <cell r="O27">
            <v>6</v>
          </cell>
          <cell r="P27" t="str">
            <v>Edwin Bond</v>
          </cell>
          <cell r="Q27" t="str">
            <v>2000072168 - Asbestos future contract - £30,983,254</v>
          </cell>
          <cell r="R27" t="str">
            <v>2000098528 - Wheelabrate B207 material - £634,317</v>
          </cell>
          <cell r="S27" t="str">
            <v>4510147764 - B6/B16 OPs Support - £330,000</v>
          </cell>
          <cell r="Z27">
            <v>6</v>
          </cell>
          <cell r="AA27" t="str">
            <v>Edwin Bond</v>
          </cell>
          <cell r="AB27" t="str">
            <v>2000072168 - Asbestos future contract - £30,983,254</v>
          </cell>
          <cell r="AC27" t="str">
            <v>2000098922 - Legacy Island Security Site - £1,467,482</v>
          </cell>
          <cell r="AD27" t="str">
            <v>4510152525 - Review of requirement 3A - £30,240</v>
          </cell>
          <cell r="AK27">
            <v>6</v>
          </cell>
          <cell r="AL27" t="str">
            <v>Edwin Bond</v>
          </cell>
          <cell r="AM27" t="str">
            <v>2000094657 - Headgear Platform from B6 - £300,514</v>
          </cell>
          <cell r="AN27" t="str">
            <v>2000091107 - Provide a Ferrous smelting trial - £200,000</v>
          </cell>
          <cell r="AO27" t="str">
            <v>4510157208 - SAV - Foundations - £750,000</v>
          </cell>
          <cell r="AV27">
            <v>6</v>
          </cell>
          <cell r="AW27" t="str">
            <v>Edwin Bond</v>
          </cell>
          <cell r="BG27">
            <v>6</v>
          </cell>
          <cell r="BH27" t="str">
            <v>Edwin Bond</v>
          </cell>
          <cell r="BR27">
            <v>6</v>
          </cell>
          <cell r="BS27" t="str">
            <v>Edwin Bond</v>
          </cell>
          <cell r="CC27">
            <v>6</v>
          </cell>
          <cell r="CD27" t="str">
            <v>Edwin Bond</v>
          </cell>
          <cell r="CN27">
            <v>6</v>
          </cell>
          <cell r="CO27" t="str">
            <v>Edwin Bond</v>
          </cell>
          <cell r="CY27">
            <v>6</v>
          </cell>
          <cell r="CZ27" t="str">
            <v>Edwin Bond</v>
          </cell>
          <cell r="DJ27">
            <v>6</v>
          </cell>
          <cell r="DK27" t="str">
            <v>Edwin Bond</v>
          </cell>
          <cell r="DU27">
            <v>6</v>
          </cell>
          <cell r="DV27" t="str">
            <v>Edwin Bond</v>
          </cell>
        </row>
        <row r="33">
          <cell r="C33">
            <v>7</v>
          </cell>
          <cell r="E33" t="str">
            <v>Jim Burnell</v>
          </cell>
          <cell r="F33" t="str">
            <v>2000091362 - Provision of Task design services - £12,000,000</v>
          </cell>
          <cell r="G33" t="str">
            <v>2000093121 - ENQUIRY ONLY-MDDH-35/07540 - £1,276,000</v>
          </cell>
          <cell r="H33" t="str">
            <v>4510138508 - B38 Condition surveys - £370,677</v>
          </cell>
          <cell r="O33">
            <v>7</v>
          </cell>
          <cell r="P33" t="str">
            <v>Jim Burnell</v>
          </cell>
          <cell r="Q33" t="str">
            <v>2000091362 - Provision of Task design services - £12,000,000</v>
          </cell>
          <cell r="R33" t="str">
            <v>2000097250 - Framework Tender Design - £200,000</v>
          </cell>
          <cell r="S33" t="str">
            <v>4510145018 - Leak Mitigation - Environ Gap Review - £189,442</v>
          </cell>
          <cell r="Z33">
            <v>7</v>
          </cell>
          <cell r="AA33" t="str">
            <v>Jim Burnell</v>
          </cell>
          <cell r="AB33" t="str">
            <v>2000091362 - Provision of Task design services - £12,000,000</v>
          </cell>
          <cell r="AC33" t="str">
            <v>2000100305 - B570 LTPR - MDDH - £1,500,000</v>
          </cell>
          <cell r="AD33" t="str">
            <v>4510149722 - UF6 DE-CONVERSION STUDY - £149,869</v>
          </cell>
          <cell r="AK33">
            <v>7</v>
          </cell>
          <cell r="AL33" t="str">
            <v>Jim Burnell</v>
          </cell>
          <cell r="AM33" t="str">
            <v>2000091362 - Provision of Task design services - £12,000,000</v>
          </cell>
          <cell r="AN33" t="str">
            <v>2000104067 - PROVISION OF WORK MANAGEMENT SUPPORT WVP - £300,000</v>
          </cell>
          <cell r="AO33" t="str">
            <v>4510156290 - Slab Remediation Project - £362,900</v>
          </cell>
          <cell r="AV33">
            <v>7</v>
          </cell>
          <cell r="AW33" t="str">
            <v>Jim Burnell</v>
          </cell>
          <cell r="BG33">
            <v>7</v>
          </cell>
          <cell r="BH33" t="str">
            <v>Jim Burnell</v>
          </cell>
          <cell r="BR33">
            <v>7</v>
          </cell>
          <cell r="BS33" t="str">
            <v>Jim Burnell</v>
          </cell>
          <cell r="CC33">
            <v>7</v>
          </cell>
          <cell r="CD33" t="str">
            <v>Jim Burnell</v>
          </cell>
          <cell r="CN33">
            <v>7</v>
          </cell>
          <cell r="CO33" t="str">
            <v>Jim Burnell</v>
          </cell>
          <cell r="CY33">
            <v>7</v>
          </cell>
          <cell r="CZ33" t="str">
            <v>Jim Burnell</v>
          </cell>
          <cell r="DJ33">
            <v>7</v>
          </cell>
          <cell r="DK33" t="str">
            <v>Jim Burnell</v>
          </cell>
          <cell r="DU33">
            <v>7</v>
          </cell>
          <cell r="DV33" t="str">
            <v>Jim Burnell</v>
          </cell>
        </row>
        <row r="39">
          <cell r="C39">
            <v>8</v>
          </cell>
          <cell r="E39" t="str">
            <v>Kathryn McCloghrie</v>
          </cell>
          <cell r="F39" t="str">
            <v>2000093674 - Construction of V9 ITT - £13,000,000</v>
          </cell>
          <cell r="G39" t="str">
            <v>2000093865 - DBIT &amp; Commission of the EPS3 Drum Store - £75,815,807</v>
          </cell>
          <cell r="H39" t="str">
            <v>4510141280 - DBIT &amp; Commission of the EPS3 Drum Store - £75,815,807</v>
          </cell>
          <cell r="O39">
            <v>8</v>
          </cell>
          <cell r="P39" t="str">
            <v>Kathryn McCloghrie</v>
          </cell>
          <cell r="Q39" t="str">
            <v>2000097327 - B31 ID1 Remaining Works 07/08 - £4,351,634</v>
          </cell>
          <cell r="R39" t="str">
            <v>2000097327 - B31 ID1 Remaining Works 07/08 - £4,351,634</v>
          </cell>
          <cell r="S39" t="str">
            <v>4510146714 - Operate and maintain ROV units - £50,000</v>
          </cell>
          <cell r="Z39">
            <v>8</v>
          </cell>
          <cell r="AA39" t="str">
            <v>Kathryn McCloghrie</v>
          </cell>
          <cell r="AB39" t="str">
            <v>2000097327 - B31 ID1 Remaining Works 07/08 - £4,351,634</v>
          </cell>
          <cell r="AC39" t="str">
            <v>2000100567 - Forfab Steelwork for BSVs - £875,000</v>
          </cell>
          <cell r="AD39" t="str">
            <v>4510151712 - Request for BNG Project Services - £80,000</v>
          </cell>
          <cell r="AK39">
            <v>8</v>
          </cell>
          <cell r="AL39" t="str">
            <v>Kathryn McCloghrie</v>
          </cell>
          <cell r="AM39" t="str">
            <v>2000097327 - B31 ID1 Remaining Works 07/08 - £4,351,634</v>
          </cell>
          <cell r="AN39" t="str">
            <v>2000103772 - New Line - CT15 residual values - £1,964,750</v>
          </cell>
          <cell r="AO39" t="str">
            <v>4510156172 - Investigate the performance of neutron - £66,250</v>
          </cell>
          <cell r="AV39">
            <v>8</v>
          </cell>
          <cell r="AW39" t="str">
            <v>Kathryn McCloghrie</v>
          </cell>
          <cell r="BG39">
            <v>8</v>
          </cell>
          <cell r="BH39" t="str">
            <v>Kathryn McCloghrie</v>
          </cell>
          <cell r="BR39">
            <v>8</v>
          </cell>
          <cell r="BS39" t="str">
            <v>Kathryn McCloghrie</v>
          </cell>
          <cell r="CC39">
            <v>8</v>
          </cell>
          <cell r="CD39" t="str">
            <v>Kathryn McCloghrie</v>
          </cell>
          <cell r="CN39">
            <v>8</v>
          </cell>
          <cell r="CO39" t="str">
            <v>Kathryn McCloghrie</v>
          </cell>
          <cell r="CY39">
            <v>8</v>
          </cell>
          <cell r="CZ39" t="str">
            <v>Kathryn McCloghrie</v>
          </cell>
          <cell r="DJ39">
            <v>8</v>
          </cell>
          <cell r="DK39" t="str">
            <v>Kathryn McCloghrie</v>
          </cell>
          <cell r="DU39">
            <v>8</v>
          </cell>
          <cell r="DV39" t="str">
            <v>Kathryn McCloghrie</v>
          </cell>
        </row>
        <row r="45">
          <cell r="C45">
            <v>9</v>
          </cell>
          <cell r="E45" t="str">
            <v>Mike Hall - INS Procurement</v>
          </cell>
          <cell r="F45" t="str">
            <v>2000082458 - I&amp;RRP Project Tenders - £2,605,000</v>
          </cell>
          <cell r="G45" t="str">
            <v>2000093705 - Investigate the performance of neutron - £40,000</v>
          </cell>
          <cell r="O45">
            <v>9</v>
          </cell>
          <cell r="P45" t="str">
            <v>Mike Hall - INS Procurement</v>
          </cell>
          <cell r="Q45" t="str">
            <v>2000096841 - Whirlpool Fridge 1390 x 610 x 600 - £257</v>
          </cell>
          <cell r="R45" t="str">
            <v>2000096841 - Whirlpool Fridge 1390 x 610 x 600 - £257</v>
          </cell>
          <cell r="S45" t="str">
            <v>4510145515 - Universal Tilt Frame - £96,451</v>
          </cell>
          <cell r="Z45">
            <v>9</v>
          </cell>
          <cell r="AA45" t="str">
            <v>Mike Hall - INS Procurement</v>
          </cell>
          <cell r="AC45" t="str">
            <v>2000098747 - Conference Suite Catering - £63,000</v>
          </cell>
          <cell r="AD45" t="str">
            <v>4510152044 - Dunkirk Terminal 07/08 - £758,101</v>
          </cell>
          <cell r="AK45">
            <v>9</v>
          </cell>
          <cell r="AL45" t="str">
            <v>Mike Hall - INS Procurement</v>
          </cell>
          <cell r="AN45" t="str">
            <v>2000103656 - Private Health Care for Sell SM - £15,454</v>
          </cell>
          <cell r="AO45" t="str">
            <v>4510158090 - Consultancy Support  - MOX Interim - £596,380</v>
          </cell>
          <cell r="AV45">
            <v>9</v>
          </cell>
          <cell r="AW45" t="str">
            <v>Mike Hall - INS Procurement</v>
          </cell>
          <cell r="BG45">
            <v>9</v>
          </cell>
          <cell r="BH45" t="str">
            <v>Mike Hall - INS Procurement</v>
          </cell>
          <cell r="BR45">
            <v>9</v>
          </cell>
          <cell r="BS45" t="str">
            <v>Mike Hall - INS Procurement</v>
          </cell>
          <cell r="CC45">
            <v>9</v>
          </cell>
          <cell r="CD45" t="str">
            <v>Mike Hall - INS Procurement</v>
          </cell>
          <cell r="CN45">
            <v>9</v>
          </cell>
          <cell r="CO45" t="str">
            <v>Mike Hall - INS Procurement</v>
          </cell>
          <cell r="CY45">
            <v>9</v>
          </cell>
          <cell r="CZ45" t="str">
            <v>Mike Hall - INS Procurement</v>
          </cell>
          <cell r="DJ45">
            <v>9</v>
          </cell>
          <cell r="DK45" t="str">
            <v>Mike Hall - INS Procurement</v>
          </cell>
          <cell r="DU45">
            <v>9</v>
          </cell>
          <cell r="DV45" t="str">
            <v>Mike Hall - INS Procurement</v>
          </cell>
        </row>
        <row r="51">
          <cell r="C51">
            <v>10</v>
          </cell>
          <cell r="E51" t="str">
            <v>Nick Welch</v>
          </cell>
          <cell r="F51" t="str">
            <v>2000094085 - B29 LSTP PSL Support 07/08 - £7,000,000</v>
          </cell>
          <cell r="G51" t="str">
            <v>2000094085 - B29 LSTP PSL Support 07/08 - £7,000,000</v>
          </cell>
          <cell r="H51" t="str">
            <v>4510138610 - CEAR/SALDAR Work: - £3,373,475</v>
          </cell>
          <cell r="O51">
            <v>10</v>
          </cell>
          <cell r="P51" t="str">
            <v>Nick Welch</v>
          </cell>
          <cell r="Q51" t="str">
            <v>2000097332 - ADDITION TO SAMPLING CONTRACT - £50,000</v>
          </cell>
          <cell r="R51" t="str">
            <v>2000097332 - ADDITION TO SAMPLING CONTRACT - £50,000</v>
          </cell>
          <cell r="S51" t="str">
            <v>4510143184 - QS SERVICES - £46,800</v>
          </cell>
          <cell r="Z51">
            <v>10</v>
          </cell>
          <cell r="AA51" t="str">
            <v>Nick Welch</v>
          </cell>
          <cell r="AB51" t="str">
            <v>2000102479 - URINE SAMPLING 2007 - £44,400</v>
          </cell>
          <cell r="AC51" t="str">
            <v>2000099516 - DISPOSAL OF BNG WASTE AT CLIFTON MARSH - £279,150</v>
          </cell>
          <cell r="AD51" t="str">
            <v>4510153219 - DISPOSAL OF BNG WASTE AT CLIFTON MARSH - £279,150</v>
          </cell>
          <cell r="AK51">
            <v>10</v>
          </cell>
          <cell r="AL51" t="str">
            <v>Nick Welch</v>
          </cell>
          <cell r="AM51" t="str">
            <v>2000104337 - RFQ NO DR403/1/RQ/01/A DESIGN/SUPPORT - £70,442</v>
          </cell>
          <cell r="AN51" t="str">
            <v>2000102947 - PROVISION OF POLICING SERVICES - £1,010,000</v>
          </cell>
          <cell r="AO51" t="str">
            <v>4510156579 - GOVERMENT ACTUARY ASSESSMENTS - £20,000</v>
          </cell>
          <cell r="AV51">
            <v>10</v>
          </cell>
          <cell r="AW51" t="str">
            <v>Nick Welch</v>
          </cell>
          <cell r="BG51">
            <v>10</v>
          </cell>
          <cell r="BH51" t="str">
            <v>Nick Welch</v>
          </cell>
          <cell r="BR51">
            <v>10</v>
          </cell>
          <cell r="BS51" t="str">
            <v>Nick Welch</v>
          </cell>
          <cell r="CC51">
            <v>10</v>
          </cell>
          <cell r="CD51" t="str">
            <v>Nick Welch</v>
          </cell>
          <cell r="CN51">
            <v>10</v>
          </cell>
          <cell r="CO51" t="str">
            <v>Nick Welch</v>
          </cell>
          <cell r="CY51">
            <v>10</v>
          </cell>
          <cell r="CZ51" t="str">
            <v>Nick Welch</v>
          </cell>
          <cell r="DJ51">
            <v>10</v>
          </cell>
          <cell r="DK51" t="str">
            <v>Nick Welch</v>
          </cell>
          <cell r="DU51">
            <v>10</v>
          </cell>
          <cell r="DV51" t="str">
            <v>Nick Welch</v>
          </cell>
        </row>
        <row r="57">
          <cell r="C57">
            <v>11</v>
          </cell>
          <cell r="E57" t="str">
            <v>Peter Caldow</v>
          </cell>
          <cell r="F57" t="str">
            <v>2000090972 - Security Vetting Service - £18,000</v>
          </cell>
          <cell r="G57" t="str">
            <v>2000092116 - Drigg contract review - phase 2 - £47,099</v>
          </cell>
          <cell r="H57" t="str">
            <v>4510142676 - Marine Escort Grp/ Personell Costs 07/08 - £2,631,608</v>
          </cell>
          <cell r="O57">
            <v>11</v>
          </cell>
          <cell r="P57" t="str">
            <v>Peter Caldow</v>
          </cell>
          <cell r="Q57" t="str">
            <v>2000094085 - B29 LSTP PSL Support 07/08 - £7,000,000</v>
          </cell>
          <cell r="R57" t="str">
            <v>2000097931 - Resorce Enhancement Contract Major Proje - £5,700,000</v>
          </cell>
          <cell r="S57" t="str">
            <v>4510147863 - SLC Insurance charge - £908,000</v>
          </cell>
          <cell r="Z57">
            <v>11</v>
          </cell>
          <cell r="AA57" t="str">
            <v>Peter Caldow</v>
          </cell>
          <cell r="AB57" t="str">
            <v>2000060557 - Quotation  Heavy Duty Manipulator System - £4,000,000</v>
          </cell>
          <cell r="AC57" t="str">
            <v>2000098996 - Safety Case &amp; Issues Management - £1,198,361</v>
          </cell>
          <cell r="AD57" t="str">
            <v>4510152880 - Key Management 2007/8 - £536,337</v>
          </cell>
          <cell r="AK57">
            <v>11</v>
          </cell>
          <cell r="AL57" t="str">
            <v>Peter Caldow</v>
          </cell>
          <cell r="AM57" t="str">
            <v>2000060557 - Quotation  Heavy Duty Manipulator System - £4,000,000</v>
          </cell>
          <cell r="AN57" t="str">
            <v>2000104029 - SRM APPROVED CT15 WORKS - £1,997,000</v>
          </cell>
          <cell r="AO57" t="str">
            <v>4510156395 - Funding in relation to EC Harris &amp; Turner Proj Mgmt (Nuclear JV) Ltd - £7,192,551</v>
          </cell>
          <cell r="AV57">
            <v>11</v>
          </cell>
          <cell r="AW57" t="str">
            <v>Peter Caldow</v>
          </cell>
          <cell r="BG57">
            <v>11</v>
          </cell>
          <cell r="BH57" t="str">
            <v>Peter Caldow</v>
          </cell>
          <cell r="BR57">
            <v>11</v>
          </cell>
          <cell r="BS57" t="str">
            <v>Peter Caldow</v>
          </cell>
          <cell r="CC57">
            <v>11</v>
          </cell>
          <cell r="CD57" t="str">
            <v>Peter Caldow</v>
          </cell>
          <cell r="CN57">
            <v>11</v>
          </cell>
          <cell r="CO57" t="str">
            <v>Peter Caldow</v>
          </cell>
          <cell r="CY57">
            <v>11</v>
          </cell>
          <cell r="CZ57" t="str">
            <v>Peter Caldow</v>
          </cell>
          <cell r="DJ57">
            <v>11</v>
          </cell>
          <cell r="DK57" t="str">
            <v>Peter Caldow</v>
          </cell>
          <cell r="DU57">
            <v>11</v>
          </cell>
          <cell r="DV57" t="str">
            <v>Peter Caldow</v>
          </cell>
        </row>
        <row r="63">
          <cell r="C63">
            <v>12</v>
          </cell>
          <cell r="E63" t="str">
            <v>Reg Haslam - Corporate Contracts</v>
          </cell>
          <cell r="F63" t="str">
            <v>2000090174 - AMEC NNC SAMPLE CONTRACT TO 24/08/07 - £113,500</v>
          </cell>
          <cell r="G63" t="str">
            <v>2000093530 - NII - £197,000</v>
          </cell>
          <cell r="H63" t="str">
            <v>4510129764 -ASW PO - £725,200</v>
          </cell>
          <cell r="O63">
            <v>12</v>
          </cell>
          <cell r="P63" t="str">
            <v>Reg Haslam - Corporate Contracts</v>
          </cell>
          <cell r="Q63" t="str">
            <v>2000095284 - CNC Policing &amp; Headquarter Charges - £14,494,308</v>
          </cell>
          <cell r="R63" t="str">
            <v>2000095284 - CNC Policing &amp; Headquarter Charges - £14,494,308</v>
          </cell>
          <cell r="S63" t="str">
            <v>4510146879 - Redfern Inquiry (Tissue Inquiry) - £250,000</v>
          </cell>
          <cell r="Z63">
            <v>12</v>
          </cell>
          <cell r="AA63" t="str">
            <v>Reg Haslam - Corporate Contracts</v>
          </cell>
          <cell r="AB63" t="str">
            <v>2000096941 - Internal Audit Co-source contract - £1,700,000</v>
          </cell>
          <cell r="AC63" t="str">
            <v>2000101325 - Audit Planning Provisions - £26,460</v>
          </cell>
          <cell r="AD63" t="str">
            <v>4510148372 - Legal Services (Elizabeth Leppard) - £42,000</v>
          </cell>
          <cell r="AK63">
            <v>12</v>
          </cell>
          <cell r="AL63" t="str">
            <v>Reg Haslam - Corporate Contracts</v>
          </cell>
          <cell r="AM63" t="str">
            <v>2000096941 - Internal Audit Co-source contract - £1,700,000</v>
          </cell>
          <cell r="AN63" t="str">
            <v>2000102948 - AS07-04 Information Security Review - £34,190</v>
          </cell>
          <cell r="AO63" t="str">
            <v>4510156324 - Redfern Inquiry - R Wakeford - £50,000</v>
          </cell>
          <cell r="AV63">
            <v>12</v>
          </cell>
          <cell r="AW63" t="str">
            <v>Reg Haslam - Corporate Contracts</v>
          </cell>
          <cell r="BG63">
            <v>12</v>
          </cell>
          <cell r="BH63" t="str">
            <v>Reg Haslam - Corporate Contracts</v>
          </cell>
          <cell r="BR63">
            <v>12</v>
          </cell>
          <cell r="BS63" t="str">
            <v>Reg Haslam - Corporate Contracts</v>
          </cell>
          <cell r="CC63">
            <v>12</v>
          </cell>
          <cell r="CD63" t="str">
            <v>Reg Haslam - Corporate Contracts</v>
          </cell>
          <cell r="CN63">
            <v>12</v>
          </cell>
          <cell r="CO63" t="str">
            <v>Reg Haslam - Corporate Contracts</v>
          </cell>
          <cell r="CY63">
            <v>12</v>
          </cell>
          <cell r="CZ63" t="str">
            <v>Reg Haslam - Corporate Contracts</v>
          </cell>
          <cell r="DJ63">
            <v>12</v>
          </cell>
          <cell r="DK63" t="str">
            <v>Reg Haslam - Corporate Contracts</v>
          </cell>
          <cell r="DU63">
            <v>12</v>
          </cell>
          <cell r="DV63" t="str">
            <v>Reg Haslam - Corporate Contracts</v>
          </cell>
        </row>
        <row r="69">
          <cell r="C69">
            <v>13</v>
          </cell>
          <cell r="E69" t="str">
            <v>Reg Haslam - IT Procurement</v>
          </cell>
          <cell r="F69" t="str">
            <v>2000077806 - SAMP BST 13 Chge of duty - £750,000</v>
          </cell>
          <cell r="O69">
            <v>13</v>
          </cell>
          <cell r="P69" t="str">
            <v>Reg Haslam - IT Procurement</v>
          </cell>
          <cell r="Q69" t="str">
            <v>2000089200 - Lotus Notes Subscription 07/08 - £544,977</v>
          </cell>
          <cell r="R69" t="str">
            <v>2000096355 - Maintenance Support for Oracle - £458,575</v>
          </cell>
          <cell r="S69" t="str">
            <v>4510145355 - Interim Payment for Maidstone (Apr) - £325,032</v>
          </cell>
          <cell r="Z69">
            <v>13</v>
          </cell>
          <cell r="AA69" t="str">
            <v>Reg Haslam - IT Procurement</v>
          </cell>
          <cell r="AB69" t="str">
            <v>2000089200 - Lotus Notes Subscription 07/08 - £544,977</v>
          </cell>
          <cell r="AC69" t="str">
            <v>2000099210 - 900 Desktops - £288,900</v>
          </cell>
          <cell r="AD69" t="str">
            <v>4510151233 - Maintenance Support for Business Objects - £342,308</v>
          </cell>
          <cell r="AK69">
            <v>13</v>
          </cell>
          <cell r="AL69" t="str">
            <v>Reg Haslam - IT Procurement</v>
          </cell>
          <cell r="AM69" t="str">
            <v>2000089200 - Lotus Notes Subscription 07/08 - £544,977</v>
          </cell>
          <cell r="AN69" t="str">
            <v>2000103771 - Maidstone Support - £1,965,362</v>
          </cell>
          <cell r="AO69" t="str">
            <v>4510157357 - Maidstone Sellafield - £1,965,362</v>
          </cell>
          <cell r="AV69">
            <v>13</v>
          </cell>
          <cell r="AW69" t="str">
            <v>Reg Haslam - IT Procurement</v>
          </cell>
          <cell r="BG69">
            <v>13</v>
          </cell>
          <cell r="BH69" t="str">
            <v>Reg Haslam - IT Procurement</v>
          </cell>
          <cell r="BR69">
            <v>13</v>
          </cell>
          <cell r="BS69" t="str">
            <v>Reg Haslam - IT Procurement</v>
          </cell>
          <cell r="CC69">
            <v>13</v>
          </cell>
          <cell r="CD69" t="str">
            <v>Reg Haslam - IT Procurement</v>
          </cell>
          <cell r="CN69">
            <v>13</v>
          </cell>
          <cell r="CO69" t="str">
            <v>Reg Haslam - IT Procurement</v>
          </cell>
          <cell r="CY69">
            <v>13</v>
          </cell>
          <cell r="CZ69" t="str">
            <v>Reg Haslam - IT Procurement</v>
          </cell>
          <cell r="DJ69">
            <v>13</v>
          </cell>
          <cell r="DK69" t="str">
            <v>Reg Haslam - IT Procurement</v>
          </cell>
          <cell r="DU69">
            <v>13</v>
          </cell>
          <cell r="DV69" t="str">
            <v>Reg Haslam - IT Procurement</v>
          </cell>
        </row>
        <row r="75">
          <cell r="C75">
            <v>14</v>
          </cell>
          <cell r="E75" t="str">
            <v>Rob McGarel</v>
          </cell>
          <cell r="F75" t="str">
            <v>2000094347 - Interim Payment for Maidstone (Apr) - £1,300,129</v>
          </cell>
          <cell r="G75" t="str">
            <v>2000094197 - Baseline Services 07/08 - Telecomms - £8,746,665</v>
          </cell>
          <cell r="H75" t="str">
            <v>4510141688 - Baseline Services 07/08 - Telecomms - £8,746,665</v>
          </cell>
          <cell r="O75">
            <v>14</v>
          </cell>
          <cell r="P75" t="str">
            <v>Rob McGarel</v>
          </cell>
          <cell r="Q75" t="str">
            <v>2000093673 - PROCUREMENT OF SUPPLIES OF RU - £1,008,000</v>
          </cell>
          <cell r="Z75">
            <v>14</v>
          </cell>
          <cell r="AA75" t="str">
            <v>Rob McGarel</v>
          </cell>
          <cell r="AB75" t="str">
            <v>2000093673 - PROCUREMENT OF SUPPLIES OF RU - £1,008,000</v>
          </cell>
          <cell r="AC75" t="str">
            <v>2000099168 - THORP AGR CONTAINER, SPEC GOODS.V.0397_1 - £1,367,028</v>
          </cell>
          <cell r="AK75">
            <v>14</v>
          </cell>
          <cell r="AL75" t="str">
            <v>Rob McGarel</v>
          </cell>
          <cell r="AM75" t="str">
            <v>2000103635 - 3M3 Box Design &amp; Manu - £1,914,000</v>
          </cell>
          <cell r="AN75" t="str">
            <v>2000103635 - 3M3 Box Design &amp; Manu - £1,914,000</v>
          </cell>
          <cell r="AO75" t="str">
            <v>4510154420 - SKIP:AGR, TO SPEC.GOODS.Z.0461_1 - £804,707</v>
          </cell>
          <cell r="AV75">
            <v>14</v>
          </cell>
          <cell r="AW75" t="str">
            <v>Rob McGarel</v>
          </cell>
          <cell r="BG75">
            <v>14</v>
          </cell>
          <cell r="BH75" t="str">
            <v>Rob McGarel</v>
          </cell>
          <cell r="BR75">
            <v>14</v>
          </cell>
          <cell r="BS75" t="str">
            <v>Rob McGarel</v>
          </cell>
          <cell r="CC75">
            <v>14</v>
          </cell>
          <cell r="CD75" t="str">
            <v>Rob McGarel</v>
          </cell>
          <cell r="CN75">
            <v>14</v>
          </cell>
          <cell r="CO75" t="str">
            <v>Rob McGarel</v>
          </cell>
          <cell r="CY75">
            <v>14</v>
          </cell>
          <cell r="CZ75" t="str">
            <v>Rob McGarel</v>
          </cell>
          <cell r="DJ75">
            <v>14</v>
          </cell>
          <cell r="DK75" t="str">
            <v>Rob McGarel</v>
          </cell>
          <cell r="DU75">
            <v>14</v>
          </cell>
          <cell r="DV75" t="str">
            <v>Rob McGarel</v>
          </cell>
        </row>
        <row r="81">
          <cell r="C81">
            <v>15</v>
          </cell>
          <cell r="E81">
            <v>0</v>
          </cell>
          <cell r="O81">
            <v>15</v>
          </cell>
          <cell r="P81">
            <v>0</v>
          </cell>
          <cell r="Z81">
            <v>15</v>
          </cell>
          <cell r="AA81">
            <v>0</v>
          </cell>
          <cell r="AK81">
            <v>15</v>
          </cell>
          <cell r="AL81">
            <v>0</v>
          </cell>
          <cell r="AV81">
            <v>15</v>
          </cell>
          <cell r="AW81">
            <v>0</v>
          </cell>
          <cell r="BG81">
            <v>15</v>
          </cell>
          <cell r="BH81">
            <v>0</v>
          </cell>
          <cell r="BR81">
            <v>15</v>
          </cell>
          <cell r="BS81">
            <v>0</v>
          </cell>
          <cell r="CC81">
            <v>15</v>
          </cell>
          <cell r="CD81">
            <v>0</v>
          </cell>
          <cell r="CN81">
            <v>15</v>
          </cell>
          <cell r="CO81">
            <v>0</v>
          </cell>
          <cell r="CY81">
            <v>15</v>
          </cell>
          <cell r="CZ81">
            <v>0</v>
          </cell>
          <cell r="DJ81">
            <v>15</v>
          </cell>
          <cell r="DK81">
            <v>0</v>
          </cell>
          <cell r="DU81">
            <v>15</v>
          </cell>
          <cell r="DV81">
            <v>0</v>
          </cell>
        </row>
        <row r="87">
          <cell r="C87">
            <v>16</v>
          </cell>
          <cell r="E87">
            <v>0</v>
          </cell>
          <cell r="O87">
            <v>16</v>
          </cell>
          <cell r="P87">
            <v>0</v>
          </cell>
          <cell r="Z87">
            <v>16</v>
          </cell>
          <cell r="AA87">
            <v>0</v>
          </cell>
          <cell r="AK87">
            <v>16</v>
          </cell>
          <cell r="AL87">
            <v>0</v>
          </cell>
          <cell r="AV87">
            <v>16</v>
          </cell>
          <cell r="AW87">
            <v>0</v>
          </cell>
          <cell r="BG87">
            <v>16</v>
          </cell>
          <cell r="BH87">
            <v>0</v>
          </cell>
          <cell r="BR87">
            <v>16</v>
          </cell>
          <cell r="BS87">
            <v>0</v>
          </cell>
          <cell r="CC87">
            <v>16</v>
          </cell>
          <cell r="CD87">
            <v>0</v>
          </cell>
          <cell r="CN87">
            <v>16</v>
          </cell>
          <cell r="CO87">
            <v>0</v>
          </cell>
          <cell r="CY87">
            <v>16</v>
          </cell>
          <cell r="CZ87">
            <v>0</v>
          </cell>
          <cell r="DJ87">
            <v>16</v>
          </cell>
          <cell r="DK87">
            <v>0</v>
          </cell>
          <cell r="DU87">
            <v>16</v>
          </cell>
          <cell r="DV87">
            <v>0</v>
          </cell>
        </row>
        <row r="93">
          <cell r="C93">
            <v>17</v>
          </cell>
          <cell r="E93">
            <v>0</v>
          </cell>
          <cell r="O93">
            <v>17</v>
          </cell>
          <cell r="P93">
            <v>0</v>
          </cell>
          <cell r="Z93">
            <v>17</v>
          </cell>
          <cell r="AA93">
            <v>0</v>
          </cell>
          <cell r="AK93">
            <v>17</v>
          </cell>
          <cell r="AL93">
            <v>0</v>
          </cell>
          <cell r="AV93">
            <v>17</v>
          </cell>
          <cell r="AW93">
            <v>0</v>
          </cell>
          <cell r="BG93">
            <v>17</v>
          </cell>
          <cell r="BH93">
            <v>0</v>
          </cell>
          <cell r="BR93">
            <v>17</v>
          </cell>
          <cell r="BS93">
            <v>0</v>
          </cell>
          <cell r="CC93">
            <v>17</v>
          </cell>
          <cell r="CD93">
            <v>0</v>
          </cell>
          <cell r="CN93">
            <v>17</v>
          </cell>
          <cell r="CO93">
            <v>0</v>
          </cell>
          <cell r="CY93">
            <v>17</v>
          </cell>
          <cell r="CZ93">
            <v>0</v>
          </cell>
          <cell r="DJ93">
            <v>17</v>
          </cell>
          <cell r="DK93">
            <v>0</v>
          </cell>
          <cell r="DU93">
            <v>17</v>
          </cell>
          <cell r="DV93">
            <v>0</v>
          </cell>
        </row>
        <row r="115">
          <cell r="C115" t="str">
            <v>Comments Table - Name: COCOMMENT1</v>
          </cell>
        </row>
        <row r="117">
          <cell r="B117" t="str">
            <v>Period</v>
          </cell>
          <cell r="C117" t="str">
            <v>User</v>
          </cell>
          <cell r="D117" t="str">
            <v>Line</v>
          </cell>
          <cell r="F117" t="str">
            <v>Section 1a/b Comments
Outstanding Requisitions</v>
          </cell>
          <cell r="G117" t="str">
            <v>Section 1c/d Comments
Acceptable
Requisitions</v>
          </cell>
          <cell r="H117" t="str">
            <v>Section 2a/b Comments
(PO Production)</v>
          </cell>
          <cell r="I117" t="str">
            <v>Section 3 Comments
(Contract Workload)</v>
          </cell>
          <cell r="J117" t="str">
            <v>Section 4 Comments
(Competition Status)</v>
          </cell>
          <cell r="K117" t="str">
            <v>Section 5 Comments
(Procurement Workload)
Anne Prowse Report Only</v>
          </cell>
          <cell r="L117" t="str">
            <v>Section 6 Comments
(Demander Competition)
Anne Prowse Report Only</v>
          </cell>
        </row>
        <row r="118">
          <cell r="A118" t="str">
            <v>19Mike Hall - INS Procurement1</v>
          </cell>
          <cell r="B118">
            <v>1</v>
          </cell>
          <cell r="C118">
            <v>9</v>
          </cell>
          <cell r="D118">
            <v>1</v>
          </cell>
          <cell r="E118" t="str">
            <v>Mike Hall - INS Procurement</v>
          </cell>
          <cell r="F118" t="str">
            <v>2000082458 - I&amp;RRP Project Tenders - £2,605,000</v>
          </cell>
          <cell r="G118" t="str">
            <v>2000093705 - Investigate the performance of neutron - £40,000</v>
          </cell>
          <cell r="H118" t="str">
            <v>0</v>
          </cell>
          <cell r="I118" t="str">
            <v>0</v>
          </cell>
          <cell r="J118" t="str">
            <v>0</v>
          </cell>
          <cell r="K118" t="str">
            <v>0</v>
          </cell>
          <cell r="L118" t="str">
            <v>0</v>
          </cell>
        </row>
        <row r="119">
          <cell r="A119" t="str">
            <v>19Mike Hall - INS Procurement2</v>
          </cell>
          <cell r="B119">
            <v>1</v>
          </cell>
          <cell r="C119">
            <v>9</v>
          </cell>
          <cell r="D119">
            <v>2</v>
          </cell>
          <cell r="E119" t="str">
            <v>Mike Hall - INS Procurement</v>
          </cell>
          <cell r="F119" t="str">
            <v>2000082649 - Removal of suspended items - £691,000</v>
          </cell>
          <cell r="G119" t="str">
            <v>0</v>
          </cell>
          <cell r="H119" t="str">
            <v>0</v>
          </cell>
          <cell r="I119" t="str">
            <v>0</v>
          </cell>
          <cell r="J119" t="str">
            <v>0</v>
          </cell>
          <cell r="K119" t="str">
            <v>0</v>
          </cell>
          <cell r="L119" t="str">
            <v>0</v>
          </cell>
        </row>
        <row r="120">
          <cell r="A120" t="str">
            <v>19Mike Hall - INS Procurement3</v>
          </cell>
          <cell r="B120">
            <v>1</v>
          </cell>
          <cell r="C120">
            <v>9</v>
          </cell>
          <cell r="D120">
            <v>3</v>
          </cell>
          <cell r="E120" t="str">
            <v>Mike Hall - INS Procurement</v>
          </cell>
          <cell r="F120" t="str">
            <v>2000079896 - Tender Package for B30 Ponds WMP - £596,883</v>
          </cell>
          <cell r="G120" t="str">
            <v>0</v>
          </cell>
          <cell r="H120" t="str">
            <v>0</v>
          </cell>
          <cell r="I120" t="str">
            <v>0</v>
          </cell>
          <cell r="J120" t="str">
            <v>0</v>
          </cell>
          <cell r="K120" t="str">
            <v>0</v>
          </cell>
          <cell r="L120" t="str">
            <v>0</v>
          </cell>
        </row>
        <row r="121">
          <cell r="A121" t="str">
            <v>19Mike Hall - INS Procurement4</v>
          </cell>
          <cell r="B121">
            <v>1</v>
          </cell>
          <cell r="C121">
            <v>9</v>
          </cell>
          <cell r="D121">
            <v>4</v>
          </cell>
          <cell r="E121" t="str">
            <v>Mike Hall - INS Procurement</v>
          </cell>
          <cell r="F121" t="str">
            <v>2000090486 - Operate and maintain ROV units - £50,000</v>
          </cell>
          <cell r="G121" t="str">
            <v>0</v>
          </cell>
          <cell r="H121" t="str">
            <v>0</v>
          </cell>
          <cell r="I121" t="str">
            <v>0</v>
          </cell>
          <cell r="J121" t="str">
            <v>0</v>
          </cell>
          <cell r="K121" t="str">
            <v>0</v>
          </cell>
          <cell r="L121" t="str">
            <v>0</v>
          </cell>
        </row>
        <row r="122">
          <cell r="A122" t="str">
            <v>19Mike Hall - INS Procurement5</v>
          </cell>
          <cell r="B122">
            <v>1</v>
          </cell>
          <cell r="C122">
            <v>9</v>
          </cell>
          <cell r="D122">
            <v>5</v>
          </cell>
          <cell r="E122" t="str">
            <v>Mike Hall - INS Procurement</v>
          </cell>
          <cell r="F122" t="str">
            <v>2000093705 - Investigate the performance of neutron - £40,000</v>
          </cell>
          <cell r="G122" t="str">
            <v>0</v>
          </cell>
          <cell r="H122" t="str">
            <v>0</v>
          </cell>
          <cell r="I122" t="str">
            <v>0</v>
          </cell>
          <cell r="J122" t="str">
            <v>0</v>
          </cell>
          <cell r="K122" t="str">
            <v>0</v>
          </cell>
          <cell r="L122" t="str">
            <v>0</v>
          </cell>
        </row>
        <row r="123">
          <cell r="A123" t="str">
            <v>19Mike Hall - INS Procurement6</v>
          </cell>
          <cell r="B123">
            <v>1</v>
          </cell>
          <cell r="C123">
            <v>9</v>
          </cell>
          <cell r="D123">
            <v>6</v>
          </cell>
          <cell r="E123" t="str">
            <v>Mike Hall - INS Procurement</v>
          </cell>
          <cell r="F123" t="str">
            <v>0</v>
          </cell>
          <cell r="G123" t="str">
            <v>0</v>
          </cell>
          <cell r="H123" t="str">
            <v>0</v>
          </cell>
          <cell r="I123" t="str">
            <v>0</v>
          </cell>
          <cell r="J123" t="str">
            <v>0</v>
          </cell>
          <cell r="K123" t="str">
            <v>0</v>
          </cell>
          <cell r="L123" t="str">
            <v>0</v>
          </cell>
        </row>
        <row r="126">
          <cell r="C126" t="str">
            <v>Comments Table - Name: COCOMMENT2</v>
          </cell>
        </row>
        <row r="128">
          <cell r="B128" t="str">
            <v>Period</v>
          </cell>
          <cell r="C128" t="str">
            <v>User</v>
          </cell>
          <cell r="D128" t="str">
            <v>Line</v>
          </cell>
          <cell r="F128" t="str">
            <v>Section 1a/b Comments
Outstanding Requisitions</v>
          </cell>
          <cell r="G128" t="str">
            <v>Section 1c/d Comments
Acceptable
Requisitions</v>
          </cell>
          <cell r="H128" t="str">
            <v>Section 2a/b Comments
(PO Production)</v>
          </cell>
          <cell r="I128" t="str">
            <v>Section 3 Comments
(Contract Workload)</v>
          </cell>
          <cell r="J128" t="str">
            <v>Section 4 Comments
(Competition Status)</v>
          </cell>
          <cell r="K128" t="str">
            <v>Section 5 Comments
(Procurement Workload)
Anne Prowse Report Only</v>
          </cell>
          <cell r="L128" t="str">
            <v>Section 6 Comments
(Demander Competition)
Anne Prowse Report Only</v>
          </cell>
        </row>
        <row r="129">
          <cell r="A129" t="str">
            <v>29Mike Hall - INS Procurement1</v>
          </cell>
          <cell r="B129">
            <v>2</v>
          </cell>
          <cell r="C129">
            <v>9</v>
          </cell>
          <cell r="D129">
            <v>1</v>
          </cell>
          <cell r="E129" t="str">
            <v>Mike Hall - INS Procurement</v>
          </cell>
          <cell r="F129" t="str">
            <v>2000096841 - Whirlpool Fridge 1390 x 610 x 600 - £257</v>
          </cell>
          <cell r="G129" t="str">
            <v>2000096841 - Whirlpool Fridge 1390 x 610 x 600 - £257</v>
          </cell>
          <cell r="H129" t="str">
            <v>4510145515 - Universal Tilt Frame - £96,451</v>
          </cell>
          <cell r="I129" t="str">
            <v>0</v>
          </cell>
          <cell r="J129" t="str">
            <v>0</v>
          </cell>
          <cell r="K129" t="str">
            <v>0</v>
          </cell>
          <cell r="L129" t="str">
            <v>0</v>
          </cell>
        </row>
        <row r="130">
          <cell r="A130" t="str">
            <v>29Mike Hall - INS Procurement2</v>
          </cell>
          <cell r="B130">
            <v>2</v>
          </cell>
          <cell r="C130">
            <v>9</v>
          </cell>
          <cell r="D130">
            <v>2</v>
          </cell>
          <cell r="E130" t="str">
            <v>Mike Hall - INS Procurement</v>
          </cell>
          <cell r="F130" t="str">
            <v>0</v>
          </cell>
          <cell r="G130" t="str">
            <v>0</v>
          </cell>
          <cell r="H130" t="str">
            <v>4510144891 - Commision on Sale of JAEA &amp; Misc Repairs - £59,000</v>
          </cell>
          <cell r="I130" t="str">
            <v>0</v>
          </cell>
          <cell r="J130" t="str">
            <v>0</v>
          </cell>
          <cell r="K130" t="str">
            <v>0</v>
          </cell>
          <cell r="L130" t="str">
            <v>0</v>
          </cell>
        </row>
        <row r="131">
          <cell r="A131" t="str">
            <v>29Mike Hall - INS Procurement3</v>
          </cell>
          <cell r="B131">
            <v>2</v>
          </cell>
          <cell r="C131">
            <v>9</v>
          </cell>
          <cell r="D131">
            <v>3</v>
          </cell>
          <cell r="E131" t="str">
            <v>Mike Hall - INS Procurement</v>
          </cell>
          <cell r="F131" t="str">
            <v>0</v>
          </cell>
          <cell r="G131" t="str">
            <v>0</v>
          </cell>
          <cell r="H131" t="str">
            <v>4510147535 - Barrow Terminal Rates 07/08 - £53,627</v>
          </cell>
          <cell r="I131" t="str">
            <v>0</v>
          </cell>
          <cell r="J131" t="str">
            <v>0</v>
          </cell>
          <cell r="K131" t="str">
            <v>0</v>
          </cell>
          <cell r="L131" t="str">
            <v>0</v>
          </cell>
        </row>
        <row r="132">
          <cell r="A132" t="str">
            <v>29Mike Hall - INS Procurement4</v>
          </cell>
          <cell r="B132">
            <v>2</v>
          </cell>
          <cell r="C132">
            <v>9</v>
          </cell>
          <cell r="D132">
            <v>4</v>
          </cell>
          <cell r="E132" t="str">
            <v>Mike Hall - INS Procurement</v>
          </cell>
          <cell r="F132" t="str">
            <v>0</v>
          </cell>
          <cell r="G132" t="str">
            <v>0</v>
          </cell>
          <cell r="H132" t="str">
            <v>4510144886 - Marine Terminal Crane repainting work - £51,119</v>
          </cell>
          <cell r="I132" t="str">
            <v>0</v>
          </cell>
          <cell r="J132" t="str">
            <v>0</v>
          </cell>
          <cell r="K132" t="str">
            <v>0</v>
          </cell>
          <cell r="L132" t="str">
            <v>0</v>
          </cell>
        </row>
        <row r="133">
          <cell r="A133" t="str">
            <v>29Mike Hall - INS Procurement5</v>
          </cell>
          <cell r="B133">
            <v>2</v>
          </cell>
          <cell r="C133">
            <v>9</v>
          </cell>
          <cell r="D133">
            <v>5</v>
          </cell>
          <cell r="E133" t="str">
            <v>Mike Hall - INS Procurement</v>
          </cell>
          <cell r="F133" t="str">
            <v>0</v>
          </cell>
          <cell r="G133" t="str">
            <v>0</v>
          </cell>
          <cell r="H133" t="str">
            <v>4510144503 - Gen Refurb to INT No. 30 - £41,932</v>
          </cell>
          <cell r="I133" t="str">
            <v>0</v>
          </cell>
          <cell r="J133" t="str">
            <v>0</v>
          </cell>
          <cell r="K133" t="str">
            <v>0</v>
          </cell>
          <cell r="L133" t="str">
            <v>0</v>
          </cell>
        </row>
        <row r="134">
          <cell r="A134" t="str">
            <v>29Mike Hall - INS Procurement6</v>
          </cell>
          <cell r="B134">
            <v>2</v>
          </cell>
          <cell r="C134">
            <v>9</v>
          </cell>
          <cell r="D134">
            <v>6</v>
          </cell>
          <cell r="E134" t="str">
            <v>Mike Hall - INS Procurement</v>
          </cell>
          <cell r="F134" t="str">
            <v>0</v>
          </cell>
          <cell r="G134" t="str">
            <v>0</v>
          </cell>
          <cell r="H134" t="str">
            <v>4510143375 - Atlantic Osprey Extension Study - £28,300</v>
          </cell>
          <cell r="I134" t="str">
            <v>0</v>
          </cell>
          <cell r="J134" t="str">
            <v>0</v>
          </cell>
          <cell r="K134" t="str">
            <v>0</v>
          </cell>
          <cell r="L134" t="str">
            <v>0</v>
          </cell>
        </row>
        <row r="137">
          <cell r="C137" t="str">
            <v>Comments Table - Name: COCOMMENT3</v>
          </cell>
        </row>
        <row r="139">
          <cell r="B139" t="str">
            <v>Period</v>
          </cell>
          <cell r="C139" t="str">
            <v>User</v>
          </cell>
          <cell r="D139" t="str">
            <v>Line</v>
          </cell>
          <cell r="F139" t="str">
            <v>Section 1a/b Comments
Outstanding Requisitions</v>
          </cell>
          <cell r="G139" t="str">
            <v>Section 1c/d Comments
Acceptable
Requisitions</v>
          </cell>
          <cell r="H139" t="str">
            <v>Section 2a/b Comments
(PO Production)</v>
          </cell>
          <cell r="I139" t="str">
            <v>Section 3 Comments
(Contract Workload)</v>
          </cell>
          <cell r="J139" t="str">
            <v>Section 4 Comments
(Competition Status)</v>
          </cell>
          <cell r="K139" t="str">
            <v>Section 5 Comments
(Procurement Workload)
Anne Prowse Report Only</v>
          </cell>
          <cell r="L139" t="str">
            <v>Section 6 Comments
(Demander Competition)
Anne Prowse Report Only</v>
          </cell>
        </row>
        <row r="140">
          <cell r="A140" t="str">
            <v>39Mike Hall - INS Procurement1</v>
          </cell>
          <cell r="B140">
            <v>3</v>
          </cell>
          <cell r="C140">
            <v>9</v>
          </cell>
          <cell r="D140">
            <v>1</v>
          </cell>
          <cell r="E140" t="str">
            <v>Mike Hall - INS Procurement</v>
          </cell>
          <cell r="F140" t="str">
            <v>0</v>
          </cell>
          <cell r="G140" t="str">
            <v>2000098747 - Conference Suite Catering - £63,000</v>
          </cell>
          <cell r="H140" t="str">
            <v>4510152044 - Dunkirk Terminal 07/08 - £758,101</v>
          </cell>
          <cell r="I140" t="str">
            <v>0</v>
          </cell>
          <cell r="J140" t="str">
            <v>0</v>
          </cell>
          <cell r="K140" t="str">
            <v>0</v>
          </cell>
          <cell r="L140" t="str">
            <v>0</v>
          </cell>
        </row>
        <row r="141">
          <cell r="A141" t="str">
            <v>39Mike Hall - INS Procurement2</v>
          </cell>
          <cell r="B141">
            <v>3</v>
          </cell>
          <cell r="C141">
            <v>9</v>
          </cell>
          <cell r="D141">
            <v>2</v>
          </cell>
          <cell r="E141" t="str">
            <v>Mike Hall - INS Procurement</v>
          </cell>
          <cell r="F141" t="str">
            <v>0</v>
          </cell>
          <cell r="G141" t="str">
            <v>2000098720 - cork conditioning (25 off) - £19,775</v>
          </cell>
          <cell r="H141" t="str">
            <v>4510148737 - Hire of TN28 Flasks &amp; Assoc Costs 06/07 - £280,077</v>
          </cell>
          <cell r="I141" t="str">
            <v>0</v>
          </cell>
          <cell r="J141" t="str">
            <v>0</v>
          </cell>
          <cell r="K141" t="str">
            <v>0</v>
          </cell>
          <cell r="L141" t="str">
            <v>0</v>
          </cell>
        </row>
        <row r="142">
          <cell r="A142" t="str">
            <v>39Mike Hall - INS Procurement3</v>
          </cell>
          <cell r="B142">
            <v>3</v>
          </cell>
          <cell r="C142">
            <v>9</v>
          </cell>
          <cell r="D142">
            <v>3</v>
          </cell>
          <cell r="E142" t="str">
            <v>Mike Hall - INS Procurement</v>
          </cell>
          <cell r="F142" t="str">
            <v>0</v>
          </cell>
          <cell r="G142" t="str">
            <v>0</v>
          </cell>
          <cell r="H142" t="str">
            <v>4510153066 - Consultancy Work / Malcolm Miller -£54,000</v>
          </cell>
          <cell r="I142" t="str">
            <v>0</v>
          </cell>
          <cell r="J142" t="str">
            <v>0</v>
          </cell>
          <cell r="K142" t="str">
            <v>0</v>
          </cell>
          <cell r="L142" t="str">
            <v>0</v>
          </cell>
        </row>
        <row r="143">
          <cell r="A143" t="str">
            <v>39Mike Hall - INS Procurement4</v>
          </cell>
          <cell r="B143">
            <v>3</v>
          </cell>
          <cell r="C143">
            <v>9</v>
          </cell>
          <cell r="D143">
            <v>4</v>
          </cell>
          <cell r="E143" t="str">
            <v>Mike Hall - INS Procurement</v>
          </cell>
          <cell r="F143" t="str">
            <v>0</v>
          </cell>
          <cell r="G143" t="str">
            <v>0</v>
          </cell>
          <cell r="H143" t="str">
            <v>4510152508 - Costs from 01.04.06 - 31.03.07 - £52,354</v>
          </cell>
          <cell r="I143" t="str">
            <v>0</v>
          </cell>
          <cell r="J143" t="str">
            <v>0</v>
          </cell>
          <cell r="K143" t="str">
            <v>0</v>
          </cell>
          <cell r="L143" t="str">
            <v>0</v>
          </cell>
        </row>
        <row r="144">
          <cell r="A144" t="str">
            <v>39Mike Hall - INS Procurement5</v>
          </cell>
          <cell r="B144">
            <v>3</v>
          </cell>
          <cell r="C144">
            <v>9</v>
          </cell>
          <cell r="D144">
            <v>5</v>
          </cell>
          <cell r="E144" t="str">
            <v>Mike Hall - INS Procurement</v>
          </cell>
          <cell r="F144" t="str">
            <v>0</v>
          </cell>
          <cell r="G144" t="str">
            <v>0</v>
          </cell>
          <cell r="H144" t="str">
            <v>4510149912 - HSV Vehicles - £46,347</v>
          </cell>
          <cell r="I144" t="str">
            <v>0</v>
          </cell>
          <cell r="J144" t="str">
            <v>0</v>
          </cell>
          <cell r="K144" t="str">
            <v>0</v>
          </cell>
          <cell r="L144" t="str">
            <v>0</v>
          </cell>
        </row>
        <row r="145">
          <cell r="A145" t="str">
            <v>39Mike Hall - INS Procurement6</v>
          </cell>
          <cell r="B145">
            <v>3</v>
          </cell>
          <cell r="C145">
            <v>9</v>
          </cell>
          <cell r="D145">
            <v>6</v>
          </cell>
          <cell r="E145" t="str">
            <v>Mike Hall - INS Procurement</v>
          </cell>
          <cell r="F145" t="str">
            <v>0</v>
          </cell>
          <cell r="G145" t="str">
            <v>0</v>
          </cell>
          <cell r="H145" t="str">
            <v>4510153426 - Return of MHI Fuel Supply Components - £28,333</v>
          </cell>
          <cell r="I145" t="str">
            <v>0</v>
          </cell>
          <cell r="J145" t="str">
            <v>0</v>
          </cell>
          <cell r="K145" t="str">
            <v>0</v>
          </cell>
          <cell r="L145" t="str">
            <v>0</v>
          </cell>
        </row>
        <row r="148">
          <cell r="C148" t="str">
            <v>Comments Table - Name: COCOMMENT4</v>
          </cell>
        </row>
        <row r="150">
          <cell r="B150" t="str">
            <v>Period</v>
          </cell>
          <cell r="C150" t="str">
            <v>User</v>
          </cell>
          <cell r="D150" t="str">
            <v>Line</v>
          </cell>
          <cell r="F150" t="str">
            <v>Section 1a/b Comments
Outstanding Requisitions</v>
          </cell>
          <cell r="G150" t="str">
            <v>Section 1c/d Comments
Acceptable
Requisitions</v>
          </cell>
          <cell r="H150" t="str">
            <v>Section 2a/b Comments
(PO Production)</v>
          </cell>
          <cell r="I150" t="str">
            <v>Section 3 Comments
(Contract Workload)</v>
          </cell>
          <cell r="J150" t="str">
            <v>Section 4 Comments
(Competition Status)</v>
          </cell>
          <cell r="K150" t="str">
            <v>Section 5 Comments
(Procurement Workload)
Anne Prowse Report Only</v>
          </cell>
          <cell r="L150" t="str">
            <v>Section 6 Comments
(Demander Competition)
Anne Prowse Report Only</v>
          </cell>
        </row>
        <row r="151">
          <cell r="A151" t="str">
            <v>49Mike Hall - INS Procurement1</v>
          </cell>
          <cell r="B151">
            <v>4</v>
          </cell>
          <cell r="C151">
            <v>9</v>
          </cell>
          <cell r="D151">
            <v>1</v>
          </cell>
          <cell r="E151" t="str">
            <v>Mike Hall - INS Procurement</v>
          </cell>
          <cell r="F151" t="str">
            <v>0</v>
          </cell>
          <cell r="G151" t="str">
            <v>2000103656 - Private Health Care for Sell SM - £15,454</v>
          </cell>
          <cell r="H151" t="str">
            <v>4510158090 - Consultancy Support  - MOX Interim - £596,380</v>
          </cell>
          <cell r="I151" t="str">
            <v>0</v>
          </cell>
          <cell r="J151" t="str">
            <v>0</v>
          </cell>
          <cell r="K151" t="str">
            <v>0</v>
          </cell>
          <cell r="L151" t="str">
            <v>0</v>
          </cell>
        </row>
        <row r="152">
          <cell r="A152" t="str">
            <v>49Mike Hall - INS Procurement2</v>
          </cell>
          <cell r="B152">
            <v>4</v>
          </cell>
          <cell r="C152">
            <v>9</v>
          </cell>
          <cell r="D152">
            <v>2</v>
          </cell>
          <cell r="E152" t="str">
            <v>Mike Hall - INS Procurement</v>
          </cell>
          <cell r="F152" t="str">
            <v>0</v>
          </cell>
          <cell r="G152" t="str">
            <v>2000104025 - Private Health Care for INS - £5,035</v>
          </cell>
          <cell r="H152" t="str">
            <v>4510154972 - P Teal prep for decommissioning #1 - £234,672</v>
          </cell>
          <cell r="I152" t="str">
            <v>0</v>
          </cell>
          <cell r="J152" t="str">
            <v>0</v>
          </cell>
          <cell r="K152" t="str">
            <v>0</v>
          </cell>
          <cell r="L152" t="str">
            <v>0</v>
          </cell>
        </row>
        <row r="153">
          <cell r="A153" t="str">
            <v>49Mike Hall - INS Procurement3</v>
          </cell>
          <cell r="B153">
            <v>4</v>
          </cell>
          <cell r="C153">
            <v>9</v>
          </cell>
          <cell r="D153">
            <v>3</v>
          </cell>
          <cell r="E153" t="str">
            <v>Mike Hall - INS Procurement</v>
          </cell>
          <cell r="F153" t="str">
            <v>0</v>
          </cell>
          <cell r="G153" t="str">
            <v>0</v>
          </cell>
          <cell r="H153" t="str">
            <v>4510154713 - Settelement of claim - £103,680</v>
          </cell>
          <cell r="I153" t="str">
            <v>0</v>
          </cell>
          <cell r="J153" t="str">
            <v>0</v>
          </cell>
          <cell r="K153" t="str">
            <v>0</v>
          </cell>
          <cell r="L153" t="str">
            <v>0</v>
          </cell>
        </row>
        <row r="154">
          <cell r="A154" t="str">
            <v>49Mike Hall - INS Procurement4</v>
          </cell>
          <cell r="B154">
            <v>4</v>
          </cell>
          <cell r="C154">
            <v>9</v>
          </cell>
          <cell r="D154">
            <v>4</v>
          </cell>
          <cell r="E154" t="str">
            <v>Mike Hall - INS Procurement</v>
          </cell>
          <cell r="F154" t="str">
            <v>0</v>
          </cell>
          <cell r="G154" t="str">
            <v>0</v>
          </cell>
          <cell r="H154" t="str">
            <v>4510156121 - Eversheds Legal Covers - £80,000</v>
          </cell>
          <cell r="I154" t="str">
            <v>0</v>
          </cell>
          <cell r="J154" t="str">
            <v>0</v>
          </cell>
          <cell r="K154" t="str">
            <v>0</v>
          </cell>
          <cell r="L154" t="str">
            <v>0</v>
          </cell>
        </row>
        <row r="155">
          <cell r="A155" t="str">
            <v>49Mike Hall - INS Procurement5</v>
          </cell>
          <cell r="B155">
            <v>4</v>
          </cell>
          <cell r="C155">
            <v>9</v>
          </cell>
          <cell r="D155">
            <v>5</v>
          </cell>
          <cell r="E155" t="str">
            <v>Mike Hall - INS Procurement</v>
          </cell>
          <cell r="F155" t="str">
            <v>0</v>
          </cell>
          <cell r="G155" t="str">
            <v>0</v>
          </cell>
          <cell r="H155" t="str">
            <v>0</v>
          </cell>
          <cell r="I155" t="str">
            <v>0</v>
          </cell>
          <cell r="J155" t="str">
            <v>0</v>
          </cell>
          <cell r="K155" t="str">
            <v>0</v>
          </cell>
          <cell r="L155" t="str">
            <v>0</v>
          </cell>
        </row>
        <row r="156">
          <cell r="A156" t="str">
            <v>49Mike Hall - INS Procurement6</v>
          </cell>
          <cell r="B156">
            <v>4</v>
          </cell>
          <cell r="C156">
            <v>9</v>
          </cell>
          <cell r="D156">
            <v>6</v>
          </cell>
          <cell r="E156" t="str">
            <v>Mike Hall - INS Procurement</v>
          </cell>
          <cell r="F156" t="str">
            <v>0</v>
          </cell>
          <cell r="G156" t="str">
            <v>0</v>
          </cell>
          <cell r="H156" t="str">
            <v>0</v>
          </cell>
          <cell r="I156" t="str">
            <v>0</v>
          </cell>
          <cell r="J156" t="str">
            <v>0</v>
          </cell>
          <cell r="K156" t="str">
            <v>0</v>
          </cell>
          <cell r="L156" t="str">
            <v>0</v>
          </cell>
        </row>
        <row r="159">
          <cell r="C159" t="str">
            <v>Comments Table - Name: COCOMMENT5</v>
          </cell>
        </row>
        <row r="161">
          <cell r="B161" t="str">
            <v>Period</v>
          </cell>
          <cell r="C161" t="str">
            <v>User</v>
          </cell>
          <cell r="D161" t="str">
            <v>Line</v>
          </cell>
          <cell r="F161" t="str">
            <v>Section 1a/b Comments
Outstanding Requisitions</v>
          </cell>
          <cell r="G161" t="str">
            <v>Section 1c/d Comments
Acceptable
Requisitions</v>
          </cell>
          <cell r="H161" t="str">
            <v>Section 2a/b Comments
(PO Production)</v>
          </cell>
          <cell r="I161" t="str">
            <v>Section 3 Comments
(Contract Workload)</v>
          </cell>
          <cell r="J161" t="str">
            <v>Section 4 Comments
(Competition Status)</v>
          </cell>
          <cell r="K161" t="str">
            <v>Section 5 Comments
(Procurement Workload)
Anne Prowse Report Only</v>
          </cell>
          <cell r="L161" t="str">
            <v>Section 6 Comments
(Demander Competition)
Anne Prowse Report Only</v>
          </cell>
        </row>
        <row r="162">
          <cell r="A162" t="str">
            <v>59Mike Hall - INS Procurement1</v>
          </cell>
          <cell r="B162">
            <v>5</v>
          </cell>
          <cell r="C162">
            <v>9</v>
          </cell>
          <cell r="D162">
            <v>1</v>
          </cell>
          <cell r="E162" t="str">
            <v>Mike Hall - INS Procurement</v>
          </cell>
          <cell r="F162" t="str">
            <v>0</v>
          </cell>
          <cell r="G162" t="str">
            <v>0</v>
          </cell>
          <cell r="H162" t="str">
            <v>0</v>
          </cell>
          <cell r="I162" t="str">
            <v>0</v>
          </cell>
          <cell r="J162" t="str">
            <v>0</v>
          </cell>
          <cell r="K162" t="str">
            <v>0</v>
          </cell>
          <cell r="L162" t="str">
            <v>0</v>
          </cell>
        </row>
        <row r="163">
          <cell r="A163" t="str">
            <v>59Mike Hall - INS Procurement2</v>
          </cell>
          <cell r="B163">
            <v>5</v>
          </cell>
          <cell r="C163">
            <v>9</v>
          </cell>
          <cell r="D163">
            <v>2</v>
          </cell>
          <cell r="E163" t="str">
            <v>Mike Hall - INS Procurement</v>
          </cell>
          <cell r="F163" t="str">
            <v>0</v>
          </cell>
          <cell r="G163" t="str">
            <v>0</v>
          </cell>
          <cell r="H163" t="str">
            <v>0</v>
          </cell>
          <cell r="I163" t="str">
            <v>0</v>
          </cell>
          <cell r="J163" t="str">
            <v>0</v>
          </cell>
          <cell r="K163" t="str">
            <v>0</v>
          </cell>
          <cell r="L163" t="str">
            <v>0</v>
          </cell>
        </row>
        <row r="164">
          <cell r="A164" t="str">
            <v>59Mike Hall - INS Procurement3</v>
          </cell>
          <cell r="B164">
            <v>5</v>
          </cell>
          <cell r="C164">
            <v>9</v>
          </cell>
          <cell r="D164">
            <v>3</v>
          </cell>
          <cell r="E164" t="str">
            <v>Mike Hall - INS Procurement</v>
          </cell>
          <cell r="F164" t="str">
            <v>0</v>
          </cell>
          <cell r="G164" t="str">
            <v>0</v>
          </cell>
          <cell r="H164" t="str">
            <v>0</v>
          </cell>
          <cell r="I164" t="str">
            <v>0</v>
          </cell>
          <cell r="J164" t="str">
            <v>0</v>
          </cell>
          <cell r="K164" t="str">
            <v>0</v>
          </cell>
          <cell r="L164" t="str">
            <v>0</v>
          </cell>
        </row>
        <row r="165">
          <cell r="A165" t="str">
            <v>59Mike Hall - INS Procurement4</v>
          </cell>
          <cell r="B165">
            <v>5</v>
          </cell>
          <cell r="C165">
            <v>9</v>
          </cell>
          <cell r="D165">
            <v>4</v>
          </cell>
          <cell r="E165" t="str">
            <v>Mike Hall - INS Procurement</v>
          </cell>
          <cell r="F165" t="str">
            <v>0</v>
          </cell>
          <cell r="G165" t="str">
            <v>0</v>
          </cell>
          <cell r="H165" t="str">
            <v>0</v>
          </cell>
          <cell r="I165" t="str">
            <v>0</v>
          </cell>
          <cell r="J165" t="str">
            <v>0</v>
          </cell>
          <cell r="K165" t="str">
            <v>0</v>
          </cell>
          <cell r="L165" t="str">
            <v>0</v>
          </cell>
        </row>
        <row r="166">
          <cell r="A166" t="str">
            <v>59Mike Hall - INS Procurement5</v>
          </cell>
          <cell r="B166">
            <v>5</v>
          </cell>
          <cell r="C166">
            <v>9</v>
          </cell>
          <cell r="D166">
            <v>5</v>
          </cell>
          <cell r="E166" t="str">
            <v>Mike Hall - INS Procurement</v>
          </cell>
          <cell r="F166" t="str">
            <v>0</v>
          </cell>
          <cell r="G166" t="str">
            <v>0</v>
          </cell>
          <cell r="H166" t="str">
            <v>0</v>
          </cell>
          <cell r="I166" t="str">
            <v>0</v>
          </cell>
          <cell r="J166" t="str">
            <v>0</v>
          </cell>
          <cell r="K166" t="str">
            <v>0</v>
          </cell>
          <cell r="L166" t="str">
            <v>0</v>
          </cell>
        </row>
        <row r="167">
          <cell r="A167" t="str">
            <v>59Mike Hall - INS Procurement6</v>
          </cell>
          <cell r="B167">
            <v>5</v>
          </cell>
          <cell r="C167">
            <v>9</v>
          </cell>
          <cell r="D167">
            <v>6</v>
          </cell>
          <cell r="E167" t="str">
            <v>Mike Hall - INS Procurement</v>
          </cell>
          <cell r="F167" t="str">
            <v>0</v>
          </cell>
          <cell r="G167" t="str">
            <v>0</v>
          </cell>
          <cell r="H167" t="str">
            <v>0</v>
          </cell>
          <cell r="I167" t="str">
            <v>0</v>
          </cell>
          <cell r="J167" t="str">
            <v>0</v>
          </cell>
          <cell r="K167" t="str">
            <v>0</v>
          </cell>
          <cell r="L167" t="str">
            <v>0</v>
          </cell>
        </row>
        <row r="170">
          <cell r="C170" t="str">
            <v>Comments Table - Name: COCOMMENT6</v>
          </cell>
        </row>
        <row r="172">
          <cell r="B172" t="str">
            <v>Period</v>
          </cell>
          <cell r="C172" t="str">
            <v>User</v>
          </cell>
          <cell r="D172" t="str">
            <v>Line</v>
          </cell>
          <cell r="F172" t="str">
            <v>Section 1a/b Comments
Outstanding Requisitions</v>
          </cell>
          <cell r="G172" t="str">
            <v>Section 1c/d Comments
Acceptable
Requisitions</v>
          </cell>
          <cell r="H172" t="str">
            <v>Section 2a/b Comments
(PO Production)</v>
          </cell>
          <cell r="I172" t="str">
            <v>Section 3 Comments
(Contract Workload)</v>
          </cell>
          <cell r="J172" t="str">
            <v>Section 4 Comments
(Competition Status)</v>
          </cell>
          <cell r="K172" t="str">
            <v>Section 5 Comments
(Procurement Workload)
Anne Prowse Report Only</v>
          </cell>
          <cell r="L172" t="str">
            <v>Section 6 Comments
(Demander Competition)
Anne Prowse Report Only</v>
          </cell>
        </row>
        <row r="173">
          <cell r="A173" t="str">
            <v>69Mike Hall - INS Procurement1</v>
          </cell>
          <cell r="B173">
            <v>6</v>
          </cell>
          <cell r="C173">
            <v>9</v>
          </cell>
          <cell r="D173">
            <v>1</v>
          </cell>
          <cell r="E173" t="str">
            <v>Mike Hall - INS Procurement</v>
          </cell>
          <cell r="F173" t="str">
            <v>0</v>
          </cell>
          <cell r="G173" t="str">
            <v>0</v>
          </cell>
          <cell r="H173" t="str">
            <v>0</v>
          </cell>
          <cell r="I173" t="str">
            <v>0</v>
          </cell>
          <cell r="J173" t="str">
            <v>0</v>
          </cell>
          <cell r="K173" t="str">
            <v>0</v>
          </cell>
          <cell r="L173" t="str">
            <v>0</v>
          </cell>
        </row>
        <row r="174">
          <cell r="A174" t="str">
            <v>69Mike Hall - INS Procurement2</v>
          </cell>
          <cell r="B174">
            <v>6</v>
          </cell>
          <cell r="C174">
            <v>9</v>
          </cell>
          <cell r="D174">
            <v>2</v>
          </cell>
          <cell r="E174" t="str">
            <v>Mike Hall - INS Procurement</v>
          </cell>
          <cell r="F174" t="str">
            <v>0</v>
          </cell>
          <cell r="G174" t="str">
            <v>0</v>
          </cell>
          <cell r="H174" t="str">
            <v>0</v>
          </cell>
          <cell r="I174" t="str">
            <v>0</v>
          </cell>
          <cell r="J174" t="str">
            <v>0</v>
          </cell>
          <cell r="K174" t="str">
            <v>0</v>
          </cell>
          <cell r="L174" t="str">
            <v>0</v>
          </cell>
        </row>
        <row r="175">
          <cell r="A175" t="str">
            <v>69Mike Hall - INS Procurement3</v>
          </cell>
          <cell r="B175">
            <v>6</v>
          </cell>
          <cell r="C175">
            <v>9</v>
          </cell>
          <cell r="D175">
            <v>3</v>
          </cell>
          <cell r="E175" t="str">
            <v>Mike Hall - INS Procurement</v>
          </cell>
          <cell r="F175" t="str">
            <v>0</v>
          </cell>
          <cell r="G175" t="str">
            <v>0</v>
          </cell>
          <cell r="H175" t="str">
            <v>0</v>
          </cell>
          <cell r="I175" t="str">
            <v>0</v>
          </cell>
          <cell r="J175" t="str">
            <v>0</v>
          </cell>
          <cell r="K175" t="str">
            <v>0</v>
          </cell>
          <cell r="L175" t="str">
            <v>0</v>
          </cell>
        </row>
        <row r="176">
          <cell r="A176" t="str">
            <v>69Mike Hall - INS Procurement4</v>
          </cell>
          <cell r="B176">
            <v>6</v>
          </cell>
          <cell r="C176">
            <v>9</v>
          </cell>
          <cell r="D176">
            <v>4</v>
          </cell>
          <cell r="E176" t="str">
            <v>Mike Hall - INS Procurement</v>
          </cell>
          <cell r="F176" t="str">
            <v>0</v>
          </cell>
          <cell r="G176" t="str">
            <v>0</v>
          </cell>
          <cell r="H176" t="str">
            <v>0</v>
          </cell>
          <cell r="I176" t="str">
            <v>0</v>
          </cell>
          <cell r="J176" t="str">
            <v>0</v>
          </cell>
          <cell r="K176" t="str">
            <v>0</v>
          </cell>
          <cell r="L176" t="str">
            <v>0</v>
          </cell>
        </row>
        <row r="177">
          <cell r="A177" t="str">
            <v>69Mike Hall - INS Procurement5</v>
          </cell>
          <cell r="B177">
            <v>6</v>
          </cell>
          <cell r="C177">
            <v>9</v>
          </cell>
          <cell r="D177">
            <v>5</v>
          </cell>
          <cell r="E177" t="str">
            <v>Mike Hall - INS Procurement</v>
          </cell>
          <cell r="F177" t="str">
            <v>0</v>
          </cell>
          <cell r="G177" t="str">
            <v>0</v>
          </cell>
          <cell r="H177" t="str">
            <v>0</v>
          </cell>
          <cell r="I177" t="str">
            <v>0</v>
          </cell>
          <cell r="J177" t="str">
            <v>0</v>
          </cell>
          <cell r="K177" t="str">
            <v>0</v>
          </cell>
          <cell r="L177" t="str">
            <v>0</v>
          </cell>
        </row>
        <row r="178">
          <cell r="A178" t="str">
            <v>69Mike Hall - INS Procurement6</v>
          </cell>
          <cell r="B178">
            <v>6</v>
          </cell>
          <cell r="C178">
            <v>9</v>
          </cell>
          <cell r="D178">
            <v>6</v>
          </cell>
          <cell r="E178" t="str">
            <v>Mike Hall - INS Procurement</v>
          </cell>
          <cell r="F178" t="str">
            <v>0</v>
          </cell>
          <cell r="G178" t="str">
            <v>0</v>
          </cell>
          <cell r="H178" t="str">
            <v>0</v>
          </cell>
          <cell r="I178" t="str">
            <v>0</v>
          </cell>
          <cell r="J178" t="str">
            <v>0</v>
          </cell>
          <cell r="K178" t="str">
            <v>0</v>
          </cell>
          <cell r="L178" t="str">
            <v>0</v>
          </cell>
        </row>
        <row r="181">
          <cell r="C181" t="str">
            <v>Comments Table - Name: COCOMMENT7</v>
          </cell>
        </row>
        <row r="183">
          <cell r="B183" t="str">
            <v>Period</v>
          </cell>
          <cell r="C183" t="str">
            <v>User</v>
          </cell>
          <cell r="D183" t="str">
            <v>Line</v>
          </cell>
          <cell r="F183" t="str">
            <v>Section 1a/b Comments
Outstanding Requisitions</v>
          </cell>
          <cell r="G183" t="str">
            <v>Section 1c/d Comments
Acceptable
Requisitions</v>
          </cell>
          <cell r="H183" t="str">
            <v>Section 2a/b Comments
(PO Production)</v>
          </cell>
          <cell r="I183" t="str">
            <v>Section 3 Comments
(Contract Workload)</v>
          </cell>
          <cell r="J183" t="str">
            <v>Section 4 Comments
(Competition Status)</v>
          </cell>
          <cell r="K183" t="str">
            <v>Section 5 Comments
(Procurement Workload)
Anne Prowse Report Only</v>
          </cell>
          <cell r="L183" t="str">
            <v>Section 6 Comments
(Demander Competition)
Anne Prowse Report Only</v>
          </cell>
        </row>
        <row r="184">
          <cell r="A184" t="str">
            <v>79Mike Hall - INS Procurement1</v>
          </cell>
          <cell r="B184">
            <v>7</v>
          </cell>
          <cell r="C184">
            <v>9</v>
          </cell>
          <cell r="D184">
            <v>1</v>
          </cell>
          <cell r="E184" t="str">
            <v>Mike Hall - INS Procurement</v>
          </cell>
          <cell r="F184" t="str">
            <v>0</v>
          </cell>
          <cell r="G184" t="str">
            <v>0</v>
          </cell>
          <cell r="H184" t="str">
            <v>0</v>
          </cell>
          <cell r="I184" t="str">
            <v>0</v>
          </cell>
          <cell r="J184" t="str">
            <v>0</v>
          </cell>
          <cell r="K184" t="str">
            <v>0</v>
          </cell>
          <cell r="L184" t="str">
            <v>0</v>
          </cell>
        </row>
        <row r="185">
          <cell r="A185" t="str">
            <v>79Mike Hall - INS Procurement2</v>
          </cell>
          <cell r="B185">
            <v>7</v>
          </cell>
          <cell r="C185">
            <v>9</v>
          </cell>
          <cell r="D185">
            <v>2</v>
          </cell>
          <cell r="E185" t="str">
            <v>Mike Hall - INS Procurement</v>
          </cell>
          <cell r="F185" t="str">
            <v>0</v>
          </cell>
          <cell r="G185" t="str">
            <v>0</v>
          </cell>
          <cell r="H185" t="str">
            <v>0</v>
          </cell>
          <cell r="I185" t="str">
            <v>0</v>
          </cell>
          <cell r="J185" t="str">
            <v>0</v>
          </cell>
          <cell r="K185" t="str">
            <v>0</v>
          </cell>
          <cell r="L185" t="str">
            <v>0</v>
          </cell>
        </row>
        <row r="186">
          <cell r="A186" t="str">
            <v>79Mike Hall - INS Procurement3</v>
          </cell>
          <cell r="B186">
            <v>7</v>
          </cell>
          <cell r="C186">
            <v>9</v>
          </cell>
          <cell r="D186">
            <v>3</v>
          </cell>
          <cell r="E186" t="str">
            <v>Mike Hall - INS Procurement</v>
          </cell>
          <cell r="F186" t="str">
            <v>0</v>
          </cell>
          <cell r="G186" t="str">
            <v>0</v>
          </cell>
          <cell r="H186" t="str">
            <v>0</v>
          </cell>
          <cell r="I186" t="str">
            <v>0</v>
          </cell>
          <cell r="J186" t="str">
            <v>0</v>
          </cell>
          <cell r="K186" t="str">
            <v>0</v>
          </cell>
          <cell r="L186" t="str">
            <v>0</v>
          </cell>
        </row>
        <row r="187">
          <cell r="A187" t="str">
            <v>79Mike Hall - INS Procurement4</v>
          </cell>
          <cell r="B187">
            <v>7</v>
          </cell>
          <cell r="C187">
            <v>9</v>
          </cell>
          <cell r="D187">
            <v>4</v>
          </cell>
          <cell r="E187" t="str">
            <v>Mike Hall - INS Procurement</v>
          </cell>
          <cell r="F187" t="str">
            <v>0</v>
          </cell>
          <cell r="G187" t="str">
            <v>0</v>
          </cell>
          <cell r="H187" t="str">
            <v>0</v>
          </cell>
          <cell r="I187" t="str">
            <v>0</v>
          </cell>
          <cell r="J187" t="str">
            <v>0</v>
          </cell>
          <cell r="K187" t="str">
            <v>0</v>
          </cell>
          <cell r="L187" t="str">
            <v>0</v>
          </cell>
        </row>
        <row r="188">
          <cell r="A188" t="str">
            <v>79Mike Hall - INS Procurement5</v>
          </cell>
          <cell r="B188">
            <v>7</v>
          </cell>
          <cell r="C188">
            <v>9</v>
          </cell>
          <cell r="D188">
            <v>5</v>
          </cell>
          <cell r="E188" t="str">
            <v>Mike Hall - INS Procurement</v>
          </cell>
          <cell r="F188" t="str">
            <v>0</v>
          </cell>
          <cell r="G188" t="str">
            <v>0</v>
          </cell>
          <cell r="H188" t="str">
            <v>0</v>
          </cell>
          <cell r="I188" t="str">
            <v>0</v>
          </cell>
          <cell r="J188" t="str">
            <v>0</v>
          </cell>
          <cell r="K188" t="str">
            <v>0</v>
          </cell>
          <cell r="L188" t="str">
            <v>0</v>
          </cell>
        </row>
        <row r="189">
          <cell r="A189" t="str">
            <v>79Mike Hall - INS Procurement6</v>
          </cell>
          <cell r="B189">
            <v>7</v>
          </cell>
          <cell r="C189">
            <v>9</v>
          </cell>
          <cell r="D189">
            <v>6</v>
          </cell>
          <cell r="E189" t="str">
            <v>Mike Hall - INS Procurement</v>
          </cell>
          <cell r="F189" t="str">
            <v>0</v>
          </cell>
          <cell r="G189" t="str">
            <v>0</v>
          </cell>
          <cell r="H189" t="str">
            <v>0</v>
          </cell>
          <cell r="I189" t="str">
            <v>0</v>
          </cell>
          <cell r="J189" t="str">
            <v>0</v>
          </cell>
          <cell r="K189" t="str">
            <v>0</v>
          </cell>
          <cell r="L189" t="str">
            <v>0</v>
          </cell>
        </row>
        <row r="192">
          <cell r="C192" t="str">
            <v>Comments Table - Name: COCOMMENT8</v>
          </cell>
        </row>
        <row r="194">
          <cell r="B194" t="str">
            <v>Period</v>
          </cell>
          <cell r="C194" t="str">
            <v>User</v>
          </cell>
          <cell r="D194" t="str">
            <v>Line</v>
          </cell>
          <cell r="F194" t="str">
            <v>Section 1a/b Comments
Outstanding Requisitions</v>
          </cell>
          <cell r="G194" t="str">
            <v>Section 1c/d Comments
Acceptable
Requisitions</v>
          </cell>
          <cell r="H194" t="str">
            <v>Section 2a/b Comments
(PO Production)</v>
          </cell>
          <cell r="I194" t="str">
            <v>Section 3 Comments
(Contract Workload)</v>
          </cell>
          <cell r="J194" t="str">
            <v>Section 4 Comments
(Competition Status)</v>
          </cell>
          <cell r="K194" t="str">
            <v>Section 5 Comments
(Procurement Workload)
Anne Prowse Report Only</v>
          </cell>
          <cell r="L194" t="str">
            <v>Section 6 Comments
(Demander Competition)
Anne Prowse Report Only</v>
          </cell>
        </row>
        <row r="195">
          <cell r="A195" t="str">
            <v>89Mike Hall - INS Procurement1</v>
          </cell>
          <cell r="B195">
            <v>8</v>
          </cell>
          <cell r="C195">
            <v>9</v>
          </cell>
          <cell r="D195">
            <v>1</v>
          </cell>
          <cell r="E195" t="str">
            <v>Mike Hall - INS Procurement</v>
          </cell>
          <cell r="F195" t="str">
            <v>0</v>
          </cell>
          <cell r="G195" t="str">
            <v>0</v>
          </cell>
          <cell r="H195" t="str">
            <v>0</v>
          </cell>
          <cell r="I195" t="str">
            <v>0</v>
          </cell>
          <cell r="J195" t="str">
            <v>0</v>
          </cell>
          <cell r="K195" t="str">
            <v>0</v>
          </cell>
          <cell r="L195" t="str">
            <v>0</v>
          </cell>
        </row>
        <row r="196">
          <cell r="A196" t="str">
            <v>89Mike Hall - INS Procurement2</v>
          </cell>
          <cell r="B196">
            <v>8</v>
          </cell>
          <cell r="C196">
            <v>9</v>
          </cell>
          <cell r="D196">
            <v>2</v>
          </cell>
          <cell r="E196" t="str">
            <v>Mike Hall - INS Procurement</v>
          </cell>
          <cell r="F196" t="str">
            <v>0</v>
          </cell>
          <cell r="G196" t="str">
            <v>0</v>
          </cell>
          <cell r="H196" t="str">
            <v>0</v>
          </cell>
          <cell r="I196" t="str">
            <v>0</v>
          </cell>
          <cell r="J196" t="str">
            <v>0</v>
          </cell>
          <cell r="K196" t="str">
            <v>0</v>
          </cell>
          <cell r="L196" t="str">
            <v>0</v>
          </cell>
        </row>
        <row r="197">
          <cell r="A197" t="str">
            <v>89Mike Hall - INS Procurement3</v>
          </cell>
          <cell r="B197">
            <v>8</v>
          </cell>
          <cell r="C197">
            <v>9</v>
          </cell>
          <cell r="D197">
            <v>3</v>
          </cell>
          <cell r="E197" t="str">
            <v>Mike Hall - INS Procurement</v>
          </cell>
          <cell r="F197" t="str">
            <v>0</v>
          </cell>
          <cell r="G197" t="str">
            <v>0</v>
          </cell>
          <cell r="H197" t="str">
            <v>0</v>
          </cell>
          <cell r="I197" t="str">
            <v>0</v>
          </cell>
          <cell r="J197" t="str">
            <v>0</v>
          </cell>
          <cell r="K197" t="str">
            <v>0</v>
          </cell>
          <cell r="L197" t="str">
            <v>0</v>
          </cell>
        </row>
        <row r="198">
          <cell r="A198" t="str">
            <v>89Mike Hall - INS Procurement4</v>
          </cell>
          <cell r="B198">
            <v>8</v>
          </cell>
          <cell r="C198">
            <v>9</v>
          </cell>
          <cell r="D198">
            <v>4</v>
          </cell>
          <cell r="E198" t="str">
            <v>Mike Hall - INS Procurement</v>
          </cell>
          <cell r="F198" t="str">
            <v>0</v>
          </cell>
          <cell r="G198" t="str">
            <v>0</v>
          </cell>
          <cell r="H198" t="str">
            <v>0</v>
          </cell>
          <cell r="I198" t="str">
            <v>0</v>
          </cell>
          <cell r="J198" t="str">
            <v>0</v>
          </cell>
          <cell r="K198" t="str">
            <v>0</v>
          </cell>
          <cell r="L198" t="str">
            <v>0</v>
          </cell>
        </row>
        <row r="199">
          <cell r="A199" t="str">
            <v>89Mike Hall - INS Procurement5</v>
          </cell>
          <cell r="B199">
            <v>8</v>
          </cell>
          <cell r="C199">
            <v>9</v>
          </cell>
          <cell r="D199">
            <v>5</v>
          </cell>
          <cell r="E199" t="str">
            <v>Mike Hall - INS Procurement</v>
          </cell>
          <cell r="F199" t="str">
            <v>0</v>
          </cell>
          <cell r="G199" t="str">
            <v>0</v>
          </cell>
          <cell r="H199" t="str">
            <v>0</v>
          </cell>
          <cell r="I199" t="str">
            <v>0</v>
          </cell>
          <cell r="J199" t="str">
            <v>0</v>
          </cell>
          <cell r="K199" t="str">
            <v>0</v>
          </cell>
          <cell r="L199" t="str">
            <v>0</v>
          </cell>
        </row>
        <row r="200">
          <cell r="A200" t="str">
            <v>89Mike Hall - INS Procurement6</v>
          </cell>
          <cell r="B200">
            <v>8</v>
          </cell>
          <cell r="C200">
            <v>9</v>
          </cell>
          <cell r="D200">
            <v>6</v>
          </cell>
          <cell r="E200" t="str">
            <v>Mike Hall - INS Procurement</v>
          </cell>
          <cell r="F200" t="str">
            <v>0</v>
          </cell>
          <cell r="G200" t="str">
            <v>0</v>
          </cell>
          <cell r="H200" t="str">
            <v>0</v>
          </cell>
          <cell r="I200" t="str">
            <v>0</v>
          </cell>
          <cell r="J200" t="str">
            <v>0</v>
          </cell>
          <cell r="K200" t="str">
            <v>0</v>
          </cell>
          <cell r="L200" t="str">
            <v>0</v>
          </cell>
        </row>
        <row r="203">
          <cell r="C203" t="str">
            <v>Comments Table - Name: COCOMMENT9</v>
          </cell>
        </row>
        <row r="205">
          <cell r="B205" t="str">
            <v>Period</v>
          </cell>
          <cell r="C205" t="str">
            <v>User</v>
          </cell>
          <cell r="D205" t="str">
            <v>Line</v>
          </cell>
          <cell r="F205" t="str">
            <v>Section 1a/b Comments
Outstanding Requisitions</v>
          </cell>
          <cell r="G205" t="str">
            <v>Section 1c/d Comments
Acceptable
Requisitions</v>
          </cell>
          <cell r="H205" t="str">
            <v>Section 2a/b Comments
(PO Production)</v>
          </cell>
          <cell r="I205" t="str">
            <v>Section 3 Comments
(Contract Workload)</v>
          </cell>
          <cell r="J205" t="str">
            <v>Section 4 Comments
(Competition Status)</v>
          </cell>
          <cell r="K205" t="str">
            <v>Section 5 Comments
(Procurement Workload)
Anne Prowse Report Only</v>
          </cell>
          <cell r="L205" t="str">
            <v>Section 6 Comments
(Demander Competition)
Anne Prowse Report Only</v>
          </cell>
        </row>
        <row r="206">
          <cell r="A206" t="str">
            <v>99Mike Hall - INS Procurement1</v>
          </cell>
          <cell r="B206">
            <v>9</v>
          </cell>
          <cell r="C206">
            <v>9</v>
          </cell>
          <cell r="D206">
            <v>1</v>
          </cell>
          <cell r="E206" t="str">
            <v>Mike Hall - INS Procurement</v>
          </cell>
          <cell r="F206" t="str">
            <v>0</v>
          </cell>
          <cell r="G206" t="str">
            <v>0</v>
          </cell>
          <cell r="H206" t="str">
            <v>0</v>
          </cell>
          <cell r="I206" t="str">
            <v>0</v>
          </cell>
          <cell r="J206" t="str">
            <v>0</v>
          </cell>
          <cell r="K206" t="str">
            <v>0</v>
          </cell>
          <cell r="L206" t="str">
            <v>0</v>
          </cell>
        </row>
        <row r="207">
          <cell r="A207" t="str">
            <v>99Mike Hall - INS Procurement2</v>
          </cell>
          <cell r="B207">
            <v>9</v>
          </cell>
          <cell r="C207">
            <v>9</v>
          </cell>
          <cell r="D207">
            <v>2</v>
          </cell>
          <cell r="E207" t="str">
            <v>Mike Hall - INS Procurement</v>
          </cell>
          <cell r="F207" t="str">
            <v>0</v>
          </cell>
          <cell r="G207" t="str">
            <v>0</v>
          </cell>
          <cell r="H207" t="str">
            <v>0</v>
          </cell>
          <cell r="I207" t="str">
            <v>0</v>
          </cell>
          <cell r="J207" t="str">
            <v>0</v>
          </cell>
          <cell r="K207" t="str">
            <v>0</v>
          </cell>
          <cell r="L207" t="str">
            <v>0</v>
          </cell>
        </row>
        <row r="208">
          <cell r="A208" t="str">
            <v>99Mike Hall - INS Procurement3</v>
          </cell>
          <cell r="B208">
            <v>9</v>
          </cell>
          <cell r="C208">
            <v>9</v>
          </cell>
          <cell r="D208">
            <v>3</v>
          </cell>
          <cell r="E208" t="str">
            <v>Mike Hall - INS Procurement</v>
          </cell>
          <cell r="F208" t="str">
            <v>0</v>
          </cell>
          <cell r="G208" t="str">
            <v>0</v>
          </cell>
          <cell r="H208" t="str">
            <v>0</v>
          </cell>
          <cell r="I208" t="str">
            <v>0</v>
          </cell>
          <cell r="J208" t="str">
            <v>0</v>
          </cell>
          <cell r="K208" t="str">
            <v>0</v>
          </cell>
          <cell r="L208" t="str">
            <v>0</v>
          </cell>
        </row>
        <row r="209">
          <cell r="A209" t="str">
            <v>99Mike Hall - INS Procurement4</v>
          </cell>
          <cell r="B209">
            <v>9</v>
          </cell>
          <cell r="C209">
            <v>9</v>
          </cell>
          <cell r="D209">
            <v>4</v>
          </cell>
          <cell r="E209" t="str">
            <v>Mike Hall - INS Procurement</v>
          </cell>
          <cell r="F209" t="str">
            <v>0</v>
          </cell>
          <cell r="G209" t="str">
            <v>0</v>
          </cell>
          <cell r="H209" t="str">
            <v>0</v>
          </cell>
          <cell r="I209" t="str">
            <v>0</v>
          </cell>
          <cell r="J209" t="str">
            <v>0</v>
          </cell>
          <cell r="K209" t="str">
            <v>0</v>
          </cell>
          <cell r="L209" t="str">
            <v>0</v>
          </cell>
        </row>
        <row r="210">
          <cell r="A210" t="str">
            <v>99Mike Hall - INS Procurement5</v>
          </cell>
          <cell r="B210">
            <v>9</v>
          </cell>
          <cell r="C210">
            <v>9</v>
          </cell>
          <cell r="D210">
            <v>5</v>
          </cell>
          <cell r="E210" t="str">
            <v>Mike Hall - INS Procurement</v>
          </cell>
          <cell r="F210" t="str">
            <v>0</v>
          </cell>
          <cell r="G210" t="str">
            <v>0</v>
          </cell>
          <cell r="H210" t="str">
            <v>0</v>
          </cell>
          <cell r="I210" t="str">
            <v>0</v>
          </cell>
          <cell r="J210" t="str">
            <v>0</v>
          </cell>
          <cell r="K210" t="str">
            <v>0</v>
          </cell>
          <cell r="L210" t="str">
            <v>0</v>
          </cell>
        </row>
        <row r="211">
          <cell r="A211" t="str">
            <v>99Mike Hall - INS Procurement6</v>
          </cell>
          <cell r="B211">
            <v>9</v>
          </cell>
          <cell r="C211">
            <v>9</v>
          </cell>
          <cell r="D211">
            <v>6</v>
          </cell>
          <cell r="E211" t="str">
            <v>Mike Hall - INS Procurement</v>
          </cell>
          <cell r="F211" t="str">
            <v>0</v>
          </cell>
          <cell r="G211" t="str">
            <v>0</v>
          </cell>
          <cell r="H211" t="str">
            <v>0</v>
          </cell>
          <cell r="I211" t="str">
            <v>0</v>
          </cell>
          <cell r="J211" t="str">
            <v>0</v>
          </cell>
          <cell r="K211" t="str">
            <v>0</v>
          </cell>
          <cell r="L211" t="str">
            <v>0</v>
          </cell>
        </row>
        <row r="214">
          <cell r="C214" t="str">
            <v>Comments Table - Name: COCOMMENT10</v>
          </cell>
        </row>
        <row r="216">
          <cell r="B216" t="str">
            <v>Period</v>
          </cell>
          <cell r="C216" t="str">
            <v>User</v>
          </cell>
          <cell r="D216" t="str">
            <v>Line</v>
          </cell>
          <cell r="F216" t="str">
            <v>Section 1a/b Comments
Outstanding Requisitions</v>
          </cell>
          <cell r="G216" t="str">
            <v>Section 1c/d Comments
Acceptable
Requisitions</v>
          </cell>
          <cell r="H216" t="str">
            <v>Section 2a/b Comments
(PO Production)</v>
          </cell>
          <cell r="I216" t="str">
            <v>Section 3 Comments
(Contract Workload)</v>
          </cell>
          <cell r="J216" t="str">
            <v>Section 4 Comments
(Competition Status)</v>
          </cell>
          <cell r="K216" t="str">
            <v>Section 5 Comments
(Procurement Workload)
Anne Prowse Report Only</v>
          </cell>
          <cell r="L216" t="str">
            <v>Section 6 Comments
(Demander Competition)
Anne Prowse Report Only</v>
          </cell>
        </row>
        <row r="217">
          <cell r="A217" t="str">
            <v>109Mike Hall - INS Procurement1</v>
          </cell>
          <cell r="B217">
            <v>10</v>
          </cell>
          <cell r="C217">
            <v>9</v>
          </cell>
          <cell r="D217">
            <v>1</v>
          </cell>
          <cell r="E217" t="str">
            <v>Mike Hall - INS Procurement</v>
          </cell>
          <cell r="F217" t="str">
            <v>0</v>
          </cell>
          <cell r="G217" t="str">
            <v>0</v>
          </cell>
          <cell r="H217" t="str">
            <v>0</v>
          </cell>
          <cell r="I217" t="str">
            <v>0</v>
          </cell>
          <cell r="J217" t="str">
            <v>0</v>
          </cell>
          <cell r="K217" t="str">
            <v>0</v>
          </cell>
          <cell r="L217" t="str">
            <v>0</v>
          </cell>
        </row>
        <row r="218">
          <cell r="A218" t="str">
            <v>109Mike Hall - INS Procurement2</v>
          </cell>
          <cell r="B218">
            <v>10</v>
          </cell>
          <cell r="C218">
            <v>9</v>
          </cell>
          <cell r="D218">
            <v>2</v>
          </cell>
          <cell r="E218" t="str">
            <v>Mike Hall - INS Procurement</v>
          </cell>
          <cell r="F218" t="str">
            <v>0</v>
          </cell>
          <cell r="G218" t="str">
            <v>0</v>
          </cell>
          <cell r="H218" t="str">
            <v>0</v>
          </cell>
          <cell r="I218" t="str">
            <v>0</v>
          </cell>
          <cell r="J218" t="str">
            <v>0</v>
          </cell>
          <cell r="K218" t="str">
            <v>0</v>
          </cell>
          <cell r="L218" t="str">
            <v>0</v>
          </cell>
        </row>
        <row r="219">
          <cell r="A219" t="str">
            <v>109Mike Hall - INS Procurement3</v>
          </cell>
          <cell r="B219">
            <v>10</v>
          </cell>
          <cell r="C219">
            <v>9</v>
          </cell>
          <cell r="D219">
            <v>3</v>
          </cell>
          <cell r="E219" t="str">
            <v>Mike Hall - INS Procurement</v>
          </cell>
          <cell r="F219" t="str">
            <v>0</v>
          </cell>
          <cell r="G219" t="str">
            <v>0</v>
          </cell>
          <cell r="H219" t="str">
            <v>0</v>
          </cell>
          <cell r="I219" t="str">
            <v>0</v>
          </cell>
          <cell r="J219" t="str">
            <v>0</v>
          </cell>
          <cell r="K219" t="str">
            <v>0</v>
          </cell>
          <cell r="L219" t="str">
            <v>0</v>
          </cell>
        </row>
        <row r="220">
          <cell r="A220" t="str">
            <v>109Mike Hall - INS Procurement4</v>
          </cell>
          <cell r="B220">
            <v>10</v>
          </cell>
          <cell r="C220">
            <v>9</v>
          </cell>
          <cell r="D220">
            <v>4</v>
          </cell>
          <cell r="E220" t="str">
            <v>Mike Hall - INS Procurement</v>
          </cell>
          <cell r="F220" t="str">
            <v>0</v>
          </cell>
          <cell r="G220" t="str">
            <v>0</v>
          </cell>
          <cell r="H220" t="str">
            <v>0</v>
          </cell>
          <cell r="I220" t="str">
            <v>0</v>
          </cell>
          <cell r="J220" t="str">
            <v>0</v>
          </cell>
          <cell r="K220" t="str">
            <v>0</v>
          </cell>
          <cell r="L220" t="str">
            <v>0</v>
          </cell>
        </row>
        <row r="221">
          <cell r="A221" t="str">
            <v>109Mike Hall - INS Procurement5</v>
          </cell>
          <cell r="B221">
            <v>10</v>
          </cell>
          <cell r="C221">
            <v>9</v>
          </cell>
          <cell r="D221">
            <v>5</v>
          </cell>
          <cell r="E221" t="str">
            <v>Mike Hall - INS Procurement</v>
          </cell>
          <cell r="F221" t="str">
            <v>0</v>
          </cell>
          <cell r="G221" t="str">
            <v>0</v>
          </cell>
          <cell r="H221" t="str">
            <v>0</v>
          </cell>
          <cell r="I221" t="str">
            <v>0</v>
          </cell>
          <cell r="J221" t="str">
            <v>0</v>
          </cell>
          <cell r="K221" t="str">
            <v>0</v>
          </cell>
          <cell r="L221" t="str">
            <v>0</v>
          </cell>
        </row>
        <row r="222">
          <cell r="A222" t="str">
            <v>109Mike Hall - INS Procurement6</v>
          </cell>
          <cell r="B222">
            <v>10</v>
          </cell>
          <cell r="C222">
            <v>9</v>
          </cell>
          <cell r="D222">
            <v>6</v>
          </cell>
          <cell r="E222" t="str">
            <v>Mike Hall - INS Procurement</v>
          </cell>
          <cell r="F222" t="str">
            <v>0</v>
          </cell>
          <cell r="G222" t="str">
            <v>0</v>
          </cell>
          <cell r="H222" t="str">
            <v>0</v>
          </cell>
          <cell r="I222" t="str">
            <v>0</v>
          </cell>
          <cell r="J222" t="str">
            <v>0</v>
          </cell>
          <cell r="K222" t="str">
            <v>0</v>
          </cell>
          <cell r="L222" t="str">
            <v>0</v>
          </cell>
        </row>
        <row r="225">
          <cell r="C225" t="str">
            <v>Comments Table - Name: COCOMMENT11</v>
          </cell>
        </row>
        <row r="227">
          <cell r="B227" t="str">
            <v>Period</v>
          </cell>
          <cell r="C227" t="str">
            <v>User</v>
          </cell>
          <cell r="D227" t="str">
            <v>Line</v>
          </cell>
          <cell r="F227" t="str">
            <v>Section 1a/b Comments
Outstanding Requisitions</v>
          </cell>
          <cell r="G227" t="str">
            <v>Section 1c/d Comments
Acceptable
Requisitions</v>
          </cell>
          <cell r="H227" t="str">
            <v>Section 2a/b Comments
(PO Production)</v>
          </cell>
          <cell r="I227" t="str">
            <v>Section 3 Comments
(Contract Workload)</v>
          </cell>
          <cell r="J227" t="str">
            <v>Section 4 Comments
(Competition Status)</v>
          </cell>
          <cell r="K227" t="str">
            <v>Section 5 Comments
(Procurement Workload)
Anne Prowse Report Only</v>
          </cell>
          <cell r="L227" t="str">
            <v>Section 6 Comments
(Demander Competition)
Anne Prowse Report Only</v>
          </cell>
        </row>
        <row r="228">
          <cell r="A228" t="str">
            <v>119Mike Hall - INS Procurement1</v>
          </cell>
          <cell r="B228">
            <v>11</v>
          </cell>
          <cell r="C228">
            <v>9</v>
          </cell>
          <cell r="D228">
            <v>1</v>
          </cell>
          <cell r="E228" t="str">
            <v>Mike Hall - INS Procurement</v>
          </cell>
          <cell r="F228" t="str">
            <v>0</v>
          </cell>
          <cell r="G228" t="str">
            <v>0</v>
          </cell>
          <cell r="H228" t="str">
            <v>0</v>
          </cell>
          <cell r="I228" t="str">
            <v>0</v>
          </cell>
          <cell r="J228" t="str">
            <v>0</v>
          </cell>
          <cell r="K228" t="str">
            <v>0</v>
          </cell>
          <cell r="L228" t="str">
            <v>0</v>
          </cell>
        </row>
        <row r="229">
          <cell r="A229" t="str">
            <v>119Mike Hall - INS Procurement2</v>
          </cell>
          <cell r="B229">
            <v>11</v>
          </cell>
          <cell r="C229">
            <v>9</v>
          </cell>
          <cell r="D229">
            <v>2</v>
          </cell>
          <cell r="E229" t="str">
            <v>Mike Hall - INS Procurement</v>
          </cell>
          <cell r="F229" t="str">
            <v>0</v>
          </cell>
          <cell r="G229" t="str">
            <v>0</v>
          </cell>
          <cell r="H229" t="str">
            <v>0</v>
          </cell>
          <cell r="I229" t="str">
            <v>0</v>
          </cell>
          <cell r="J229" t="str">
            <v>0</v>
          </cell>
          <cell r="K229" t="str">
            <v>0</v>
          </cell>
          <cell r="L229" t="str">
            <v>0</v>
          </cell>
        </row>
        <row r="230">
          <cell r="A230" t="str">
            <v>119Mike Hall - INS Procurement3</v>
          </cell>
          <cell r="B230">
            <v>11</v>
          </cell>
          <cell r="C230">
            <v>9</v>
          </cell>
          <cell r="D230">
            <v>3</v>
          </cell>
          <cell r="E230" t="str">
            <v>Mike Hall - INS Procurement</v>
          </cell>
          <cell r="F230" t="str">
            <v>0</v>
          </cell>
          <cell r="G230" t="str">
            <v>0</v>
          </cell>
          <cell r="H230" t="str">
            <v>0</v>
          </cell>
          <cell r="I230" t="str">
            <v>0</v>
          </cell>
          <cell r="J230" t="str">
            <v>0</v>
          </cell>
          <cell r="K230" t="str">
            <v>0</v>
          </cell>
          <cell r="L230" t="str">
            <v>0</v>
          </cell>
        </row>
        <row r="231">
          <cell r="A231" t="str">
            <v>119Mike Hall - INS Procurement4</v>
          </cell>
          <cell r="B231">
            <v>11</v>
          </cell>
          <cell r="C231">
            <v>9</v>
          </cell>
          <cell r="D231">
            <v>4</v>
          </cell>
          <cell r="E231" t="str">
            <v>Mike Hall - INS Procurement</v>
          </cell>
          <cell r="F231" t="str">
            <v>0</v>
          </cell>
          <cell r="G231" t="str">
            <v>0</v>
          </cell>
          <cell r="H231" t="str">
            <v>0</v>
          </cell>
          <cell r="I231" t="str">
            <v>0</v>
          </cell>
          <cell r="J231" t="str">
            <v>0</v>
          </cell>
          <cell r="K231" t="str">
            <v>0</v>
          </cell>
          <cell r="L231" t="str">
            <v>0</v>
          </cell>
        </row>
        <row r="232">
          <cell r="A232" t="str">
            <v>119Mike Hall - INS Procurement5</v>
          </cell>
          <cell r="B232">
            <v>11</v>
          </cell>
          <cell r="C232">
            <v>9</v>
          </cell>
          <cell r="D232">
            <v>5</v>
          </cell>
          <cell r="E232" t="str">
            <v>Mike Hall - INS Procurement</v>
          </cell>
          <cell r="F232" t="str">
            <v>0</v>
          </cell>
          <cell r="G232" t="str">
            <v>0</v>
          </cell>
          <cell r="H232" t="str">
            <v>0</v>
          </cell>
          <cell r="I232" t="str">
            <v>0</v>
          </cell>
          <cell r="J232" t="str">
            <v>0</v>
          </cell>
          <cell r="K232" t="str">
            <v>0</v>
          </cell>
          <cell r="L232" t="str">
            <v>0</v>
          </cell>
        </row>
        <row r="233">
          <cell r="A233" t="str">
            <v>119Mike Hall - INS Procurement6</v>
          </cell>
          <cell r="B233">
            <v>11</v>
          </cell>
          <cell r="C233">
            <v>9</v>
          </cell>
          <cell r="D233">
            <v>6</v>
          </cell>
          <cell r="E233" t="str">
            <v>Mike Hall - INS Procurement</v>
          </cell>
          <cell r="F233" t="str">
            <v>0</v>
          </cell>
          <cell r="G233" t="str">
            <v>0</v>
          </cell>
          <cell r="H233" t="str">
            <v>0</v>
          </cell>
          <cell r="I233" t="str">
            <v>0</v>
          </cell>
          <cell r="J233" t="str">
            <v>0</v>
          </cell>
          <cell r="K233" t="str">
            <v>0</v>
          </cell>
          <cell r="L233" t="str">
            <v>0</v>
          </cell>
        </row>
        <row r="236">
          <cell r="C236" t="str">
            <v>Comments Table - Name: COCOMMENT12</v>
          </cell>
        </row>
        <row r="238">
          <cell r="B238" t="str">
            <v>Period</v>
          </cell>
          <cell r="C238" t="str">
            <v>User</v>
          </cell>
          <cell r="D238" t="str">
            <v>Line</v>
          </cell>
          <cell r="F238" t="str">
            <v>Section 1a/b Comments
Outstanding Requisitions</v>
          </cell>
          <cell r="G238" t="str">
            <v>Section 1c/d Comments
Acceptable
Requisitions</v>
          </cell>
          <cell r="H238" t="str">
            <v>Section 2a/b Comments
(PO Production)</v>
          </cell>
          <cell r="I238" t="str">
            <v>Section 3 Comments
(Contract Workload)</v>
          </cell>
          <cell r="J238" t="str">
            <v>Section 4 Comments
(Competition Status)</v>
          </cell>
          <cell r="K238" t="str">
            <v>Section 5 Comments
(Procurement Workload)
Anne Prowse Report Only</v>
          </cell>
          <cell r="L238" t="str">
            <v>Section 6 Comments
(Demander Competition)
Anne Prowse Report Only</v>
          </cell>
        </row>
        <row r="239">
          <cell r="A239" t="str">
            <v>129Mike Hall - INS Procurement1</v>
          </cell>
          <cell r="B239">
            <v>12</v>
          </cell>
          <cell r="C239">
            <v>9</v>
          </cell>
          <cell r="D239">
            <v>1</v>
          </cell>
          <cell r="E239" t="str">
            <v>Mike Hall - INS Procurement</v>
          </cell>
          <cell r="F239" t="str">
            <v>0</v>
          </cell>
          <cell r="G239" t="str">
            <v>0</v>
          </cell>
          <cell r="H239" t="str">
            <v>0</v>
          </cell>
          <cell r="I239" t="str">
            <v>0</v>
          </cell>
          <cell r="J239" t="str">
            <v>0</v>
          </cell>
          <cell r="K239" t="str">
            <v>0</v>
          </cell>
          <cell r="L239" t="str">
            <v>0</v>
          </cell>
        </row>
        <row r="240">
          <cell r="A240" t="str">
            <v>129Mike Hall - INS Procurement2</v>
          </cell>
          <cell r="B240">
            <v>12</v>
          </cell>
          <cell r="C240">
            <v>9</v>
          </cell>
          <cell r="D240">
            <v>2</v>
          </cell>
          <cell r="E240" t="str">
            <v>Mike Hall - INS Procurement</v>
          </cell>
          <cell r="F240" t="str">
            <v>0</v>
          </cell>
          <cell r="G240" t="str">
            <v>0</v>
          </cell>
          <cell r="H240" t="str">
            <v>0</v>
          </cell>
          <cell r="I240" t="str">
            <v>0</v>
          </cell>
          <cell r="J240" t="str">
            <v>0</v>
          </cell>
          <cell r="K240" t="str">
            <v>0</v>
          </cell>
          <cell r="L240" t="str">
            <v>0</v>
          </cell>
        </row>
        <row r="241">
          <cell r="A241" t="str">
            <v>129Mike Hall - INS Procurement3</v>
          </cell>
          <cell r="B241">
            <v>12</v>
          </cell>
          <cell r="C241">
            <v>9</v>
          </cell>
          <cell r="D241">
            <v>3</v>
          </cell>
          <cell r="E241" t="str">
            <v>Mike Hall - INS Procurement</v>
          </cell>
          <cell r="F241" t="str">
            <v>0</v>
          </cell>
          <cell r="G241" t="str">
            <v>0</v>
          </cell>
          <cell r="H241" t="str">
            <v>0</v>
          </cell>
          <cell r="I241" t="str">
            <v>0</v>
          </cell>
          <cell r="J241" t="str">
            <v>0</v>
          </cell>
          <cell r="K241" t="str">
            <v>0</v>
          </cell>
          <cell r="L241" t="str">
            <v>0</v>
          </cell>
        </row>
        <row r="242">
          <cell r="A242" t="str">
            <v>129Mike Hall - INS Procurement4</v>
          </cell>
          <cell r="B242">
            <v>12</v>
          </cell>
          <cell r="C242">
            <v>9</v>
          </cell>
          <cell r="D242">
            <v>4</v>
          </cell>
          <cell r="E242" t="str">
            <v>Mike Hall - INS Procurement</v>
          </cell>
          <cell r="F242" t="str">
            <v>0</v>
          </cell>
          <cell r="G242" t="str">
            <v>0</v>
          </cell>
          <cell r="H242" t="str">
            <v>0</v>
          </cell>
          <cell r="I242" t="str">
            <v>0</v>
          </cell>
          <cell r="J242" t="str">
            <v>0</v>
          </cell>
          <cell r="K242" t="str">
            <v>0</v>
          </cell>
          <cell r="L242" t="str">
            <v>0</v>
          </cell>
        </row>
        <row r="243">
          <cell r="A243" t="str">
            <v>129Mike Hall - INS Procurement5</v>
          </cell>
          <cell r="B243">
            <v>12</v>
          </cell>
          <cell r="C243">
            <v>9</v>
          </cell>
          <cell r="D243">
            <v>5</v>
          </cell>
          <cell r="E243" t="str">
            <v>Mike Hall - INS Procurement</v>
          </cell>
          <cell r="F243" t="str">
            <v>0</v>
          </cell>
          <cell r="G243" t="str">
            <v>0</v>
          </cell>
          <cell r="H243" t="str">
            <v>0</v>
          </cell>
          <cell r="I243" t="str">
            <v>0</v>
          </cell>
          <cell r="J243" t="str">
            <v>0</v>
          </cell>
          <cell r="K243" t="str">
            <v>0</v>
          </cell>
          <cell r="L243" t="str">
            <v>0</v>
          </cell>
        </row>
        <row r="244">
          <cell r="A244" t="str">
            <v>129Mike Hall - INS Procurement6</v>
          </cell>
          <cell r="B244">
            <v>12</v>
          </cell>
          <cell r="C244">
            <v>9</v>
          </cell>
          <cell r="D244">
            <v>6</v>
          </cell>
          <cell r="E244" t="str">
            <v>Mike Hall - INS Procurement</v>
          </cell>
          <cell r="F244" t="str">
            <v>0</v>
          </cell>
          <cell r="G244" t="str">
            <v>0</v>
          </cell>
          <cell r="H244" t="str">
            <v>0</v>
          </cell>
          <cell r="I244" t="str">
            <v>0</v>
          </cell>
          <cell r="J244" t="str">
            <v>0</v>
          </cell>
          <cell r="K244" t="str">
            <v>0</v>
          </cell>
          <cell r="L244" t="str">
            <v>0</v>
          </cell>
        </row>
      </sheetData>
      <sheetData sheetId="8">
        <row r="4">
          <cell r="A4">
            <v>1</v>
          </cell>
          <cell r="C4" t="str">
            <v>Name</v>
          </cell>
          <cell r="D4" t="str">
            <v>a:  Number of Outstanding Requisitions</v>
          </cell>
          <cell r="E4" t="str">
            <v>b:  Total Value of Outstanding Requisitions</v>
          </cell>
          <cell r="F4" t="str">
            <v xml:space="preserve">c:  Number of Acceptable Requisitions Received this Period </v>
          </cell>
          <cell r="G4" t="str">
            <v xml:space="preserve">d:  Total Value of Acceptable Requisitions Received this Period </v>
          </cell>
          <cell r="H4" t="str">
            <v>a: Number of New PO’s Issued this Period.</v>
          </cell>
          <cell r="I4" t="str">
            <v>b: Total Value of New PO’s Issued this Period.</v>
          </cell>
          <cell r="J4" t="str">
            <v xml:space="preserve">c:  Number of All PO Amendments Issued this Period. </v>
          </cell>
          <cell r="K4" t="str">
            <v>d:  Total Value of PO Amendments Issues this Period.</v>
          </cell>
          <cell r="L4" t="str">
            <v>a:  Number of Active Purchase Orders (PO) at Period End (2mth)</v>
          </cell>
          <cell r="M4" t="str">
            <v>b:  Number of Active Purchase Orders (PO) at Period End (6mth)</v>
          </cell>
          <cell r="N4" t="str">
            <v>Value of Active Purchase Orders (PO) at Period End (2mth)</v>
          </cell>
          <cell r="O4" t="str">
            <v>Value of Active Purchase Orders (PO) at Period End (6mth)</v>
          </cell>
          <cell r="P4" t="str">
            <v>c:  Number of Active Outline Agreements at Period End</v>
          </cell>
          <cell r="Q4" t="str">
            <v>d:  Number of Contracts Closed Out Current Period.</v>
          </cell>
          <cell r="R4" t="str">
            <v>e. Value of Contracts Closed Out Current Period</v>
          </cell>
          <cell r="S4" t="str">
            <v>a:  Number of Active Invitation To Tender (ITT) at this Period End.</v>
          </cell>
          <cell r="T4" t="str">
            <v>b:  Number of Active Formal Source Evaluation Board (SEB).</v>
          </cell>
          <cell r="U4" t="str">
            <v>c:  Number of ITT Cases with Proposals under Evaluation.</v>
          </cell>
          <cell r="V4" t="str">
            <v>d: Number of PO's with Competition Issued this Period</v>
          </cell>
          <cell r="W4" t="str">
            <v>e: Total Value of PO's with Competition Issued this Period.</v>
          </cell>
          <cell r="X4" t="str">
            <v>f:  Percentage of All PO's  Issued this Period  (Competition)</v>
          </cell>
          <cell r="Y4" t="str">
            <v>g:  Percentage Value of All PO's Issued this Period (Competition)</v>
          </cell>
          <cell r="Z4" t="str">
            <v>h: Number of PO's with CDW Issued this Period</v>
          </cell>
          <cell r="AA4" t="str">
            <v>i: Total Value of PO's with CDW Issued this Period.</v>
          </cell>
          <cell r="AB4" t="str">
            <v>j:  Percentage of All PO's  Issued this Period  (CDW)</v>
          </cell>
          <cell r="AC4" t="str">
            <v>k:  Percentage Value of All PO's Issued this Period (CDW)</v>
          </cell>
          <cell r="AD4" t="str">
            <v>l: Number of PO's with CNA Issued this Period</v>
          </cell>
          <cell r="AE4" t="str">
            <v>m: Total Value of PO's with CNA Issued this Period.</v>
          </cell>
          <cell r="AF4" t="str">
            <v>n:  Percentage of All PO's  Issued this Period  (CNA)</v>
          </cell>
          <cell r="AG4" t="str">
            <v>o:  Percentage Value of All PO's Issued this Period (CNA)</v>
          </cell>
          <cell r="AH4" t="str">
            <v>p: Number of PO's with SVO Issued this Period</v>
          </cell>
          <cell r="AI4" t="str">
            <v>q: Total Value of PO's with SVO Issued this Period.</v>
          </cell>
          <cell r="AJ4" t="str">
            <v>r:  Percentage of All PO's  Issued this Period  (SVO)</v>
          </cell>
          <cell r="AK4" t="str">
            <v>s:  Percentage Value of All PO's Issued this Period (SVO)</v>
          </cell>
          <cell r="AN4" t="str">
            <v>p: Number of PO's with ERES Issued this Period</v>
          </cell>
          <cell r="AO4" t="str">
            <v>q: Total Value of PO's with ERES Issued this Period.</v>
          </cell>
          <cell r="AP4" t="str">
            <v>r:  Percentage of All PO's  Issued this Period  (ERES)</v>
          </cell>
          <cell r="AQ4" t="str">
            <v>s:  Percentage Value of All PO's Issued this Period (ERES)</v>
          </cell>
          <cell r="AR4" t="str">
            <v>a:  Number of Invoices Rejected Current Period.</v>
          </cell>
          <cell r="AS4" t="str">
            <v>b.  Aggregate value of invoices rejected current period</v>
          </cell>
          <cell r="AT4" t="str">
            <v>c:  Number of invoices Paid Current Period</v>
          </cell>
          <cell r="AU4" t="str">
            <v>d:  Value of Invoices Paid Current Period</v>
          </cell>
          <cell r="AV4" t="str">
            <v xml:space="preserve">d: Number of new vendors created current period </v>
          </cell>
          <cell r="AW4" t="str">
            <v>e: Number of Active vendors</v>
          </cell>
          <cell r="AX4" t="str">
            <v>a:  Total Number of Demander Purchase Order this Period</v>
          </cell>
          <cell r="AY4" t="str">
            <v>b:  Total value of Demander Purchase Order this Period</v>
          </cell>
          <cell r="AZ4" t="str">
            <v>c:  Total Number of Internet Orders this Period (lines)</v>
          </cell>
          <cell r="BA4" t="str">
            <v>d: Total value of Internet Orders this Period</v>
          </cell>
          <cell r="BB4" t="str">
            <v>e:  Number of Purchase Card transactions this Period</v>
          </cell>
          <cell r="BC4" t="str">
            <v>f:  Value of Purchase Card spend this Period</v>
          </cell>
          <cell r="BD4" t="str">
            <v>a:  Y03 - Goods (lines)</v>
          </cell>
          <cell r="BE4" t="str">
            <v>b:  Y04 - Services (lines)</v>
          </cell>
          <cell r="BF4" t="str">
            <v>c:  Number of Requisitions Rejected this Period (Y02, K02, L02)</v>
          </cell>
          <cell r="BG4" t="str">
            <v>d:   Total value of Requisitions Rejected this Period</v>
          </cell>
          <cell r="BH4" t="str">
            <v>e:  Y03 - Goods (value)</v>
          </cell>
          <cell r="BI4" t="str">
            <v>f:  Y04 - Services (value)</v>
          </cell>
          <cell r="BK4" t="str">
            <v>Total of Purchase Orders
(Number)</v>
          </cell>
          <cell r="BL4" t="str">
            <v>Total of Purchase Orders
(Value)</v>
          </cell>
          <cell r="BM4" t="str">
            <v>Comp, CNA, SVO and CDW Added Together
(Number)</v>
          </cell>
          <cell r="BN4" t="str">
            <v>Comp, CNA, SVO and CDW Added Together
(Value)</v>
          </cell>
          <cell r="BO4" t="str">
            <v>Number Check</v>
          </cell>
          <cell r="BP4" t="str">
            <v>Value Check</v>
          </cell>
        </row>
        <row r="5">
          <cell r="A5">
            <v>2</v>
          </cell>
          <cell r="C5" t="str">
            <v>Anne O'Pray</v>
          </cell>
          <cell r="D5">
            <v>537</v>
          </cell>
          <cell r="E5">
            <v>5343398.5199999996</v>
          </cell>
          <cell r="F5">
            <v>997</v>
          </cell>
          <cell r="G5">
            <v>4119487.8950000019</v>
          </cell>
          <cell r="H5">
            <v>2306</v>
          </cell>
          <cell r="I5">
            <v>75397229.749999985</v>
          </cell>
          <cell r="J5">
            <v>43</v>
          </cell>
          <cell r="K5">
            <v>85363.83</v>
          </cell>
          <cell r="L5">
            <v>382</v>
          </cell>
          <cell r="M5">
            <v>190</v>
          </cell>
          <cell r="N5">
            <v>1149410.9564159999</v>
          </cell>
          <cell r="O5">
            <v>476753.00641600008</v>
          </cell>
          <cell r="P5">
            <v>52</v>
          </cell>
          <cell r="Q5">
            <v>0</v>
          </cell>
          <cell r="S5">
            <v>8</v>
          </cell>
          <cell r="T5">
            <v>5</v>
          </cell>
          <cell r="U5">
            <v>12</v>
          </cell>
          <cell r="V5">
            <v>2190</v>
          </cell>
          <cell r="W5">
            <v>75088772.879999995</v>
          </cell>
          <cell r="X5">
            <v>0.94969644405897657</v>
          </cell>
          <cell r="Y5">
            <v>0.99590890976999069</v>
          </cell>
          <cell r="Z5">
            <v>26</v>
          </cell>
          <cell r="AA5">
            <v>125575.49</v>
          </cell>
          <cell r="AB5">
            <v>1.1274934952298352E-2</v>
          </cell>
          <cell r="AC5">
            <v>1.6655186194025919E-3</v>
          </cell>
          <cell r="AD5">
            <v>26</v>
          </cell>
          <cell r="AE5">
            <v>147963.35999999999</v>
          </cell>
          <cell r="AF5">
            <v>1.1274934952298352E-2</v>
          </cell>
          <cell r="AG5">
            <v>1.9624508816917111E-3</v>
          </cell>
          <cell r="AH5">
            <v>64</v>
          </cell>
          <cell r="AI5">
            <v>34918.019999999997</v>
          </cell>
          <cell r="AJ5">
            <v>2.7753686036426712E-2</v>
          </cell>
          <cell r="AK5">
            <v>4.6312072891510983E-4</v>
          </cell>
          <cell r="AN5">
            <v>0</v>
          </cell>
          <cell r="AO5">
            <v>0</v>
          </cell>
          <cell r="AP5">
            <v>0</v>
          </cell>
          <cell r="AQ5">
            <v>0</v>
          </cell>
          <cell r="AR5">
            <v>266</v>
          </cell>
          <cell r="AS5">
            <v>1333646.93</v>
          </cell>
          <cell r="AT5">
            <v>10807</v>
          </cell>
          <cell r="AU5">
            <v>83197476.680000007</v>
          </cell>
          <cell r="AV5">
            <v>28</v>
          </cell>
          <cell r="AW5">
            <v>1469</v>
          </cell>
          <cell r="AX5">
            <v>2279</v>
          </cell>
          <cell r="AY5">
            <v>2275328.19</v>
          </cell>
          <cell r="AZ5">
            <v>4984</v>
          </cell>
          <cell r="BA5">
            <v>93656.23</v>
          </cell>
          <cell r="BB5">
            <v>467</v>
          </cell>
          <cell r="BC5">
            <v>309318.08</v>
          </cell>
          <cell r="BD5">
            <v>34</v>
          </cell>
          <cell r="BE5">
            <v>38</v>
          </cell>
          <cell r="BF5">
            <v>454</v>
          </cell>
          <cell r="BG5">
            <v>8394502.2799999993</v>
          </cell>
          <cell r="BH5">
            <v>170288.88</v>
          </cell>
          <cell r="BI5">
            <v>745870.23</v>
          </cell>
          <cell r="BK5">
            <v>2306</v>
          </cell>
          <cell r="BL5">
            <v>75397229.749999985</v>
          </cell>
          <cell r="BM5">
            <v>2306</v>
          </cell>
          <cell r="BN5">
            <v>75397229.749999985</v>
          </cell>
          <cell r="BO5" t="str">
            <v>Number OK</v>
          </cell>
          <cell r="BP5" t="str">
            <v>Value OK</v>
          </cell>
          <cell r="BQ5" t="str">
            <v>Number Error</v>
          </cell>
          <cell r="BR5" t="str">
            <v>Value Error</v>
          </cell>
        </row>
        <row r="6">
          <cell r="A6">
            <v>3</v>
          </cell>
          <cell r="C6" t="str">
            <v>Dave Harris</v>
          </cell>
          <cell r="D6">
            <v>53</v>
          </cell>
          <cell r="E6">
            <v>16303076.869999999</v>
          </cell>
          <cell r="F6">
            <v>114</v>
          </cell>
          <cell r="G6">
            <v>3021518.8</v>
          </cell>
          <cell r="H6">
            <v>50</v>
          </cell>
          <cell r="I6">
            <v>891245.25</v>
          </cell>
          <cell r="J6">
            <v>4</v>
          </cell>
          <cell r="K6">
            <v>15000</v>
          </cell>
          <cell r="L6">
            <v>11</v>
          </cell>
          <cell r="M6">
            <v>5</v>
          </cell>
          <cell r="N6">
            <v>99211.95</v>
          </cell>
          <cell r="O6">
            <v>41054.239999999998</v>
          </cell>
          <cell r="P6">
            <v>144</v>
          </cell>
          <cell r="Q6">
            <v>0</v>
          </cell>
          <cell r="S6">
            <v>9</v>
          </cell>
          <cell r="T6">
            <v>4</v>
          </cell>
          <cell r="U6">
            <v>1</v>
          </cell>
          <cell r="V6">
            <v>42</v>
          </cell>
          <cell r="W6">
            <v>717133.98</v>
          </cell>
          <cell r="X6">
            <v>0.84</v>
          </cell>
          <cell r="Y6">
            <v>0.80464269515040887</v>
          </cell>
          <cell r="Z6">
            <v>3</v>
          </cell>
          <cell r="AA6">
            <v>65036</v>
          </cell>
          <cell r="AB6">
            <v>0.06</v>
          </cell>
          <cell r="AC6">
            <v>7.2972057915596189E-2</v>
          </cell>
          <cell r="AD6">
            <v>1</v>
          </cell>
          <cell r="AE6">
            <v>102800</v>
          </cell>
          <cell r="AF6">
            <v>0.02</v>
          </cell>
          <cell r="AG6">
            <v>0.115344233251173</v>
          </cell>
          <cell r="AH6">
            <v>4</v>
          </cell>
          <cell r="AI6">
            <v>6275.27</v>
          </cell>
          <cell r="AJ6">
            <v>0.08</v>
          </cell>
          <cell r="AK6">
            <v>7.0410136828218724E-3</v>
          </cell>
          <cell r="AN6">
            <v>7</v>
          </cell>
          <cell r="AO6">
            <v>2543710.31</v>
          </cell>
          <cell r="AP6">
            <v>0.14000000000000001</v>
          </cell>
          <cell r="AQ6">
            <v>2.8541081256814551</v>
          </cell>
          <cell r="AY6" t="str">
            <v>Corp Exp:</v>
          </cell>
          <cell r="AZ6">
            <v>4851</v>
          </cell>
          <cell r="BA6">
            <v>91420</v>
          </cell>
          <cell r="BK6">
            <v>50</v>
          </cell>
          <cell r="BL6">
            <v>891245.25</v>
          </cell>
          <cell r="BM6">
            <v>57</v>
          </cell>
          <cell r="BN6">
            <v>3434955.56</v>
          </cell>
          <cell r="BO6" t="str">
            <v>Number Error</v>
          </cell>
          <cell r="BP6" t="str">
            <v>Value Error</v>
          </cell>
          <cell r="BQ6" t="str">
            <v>Number Error</v>
          </cell>
          <cell r="BR6" t="str">
            <v>Value Error</v>
          </cell>
        </row>
        <row r="7">
          <cell r="A7">
            <v>4</v>
          </cell>
          <cell r="C7" t="str">
            <v>Mike Hall - Equipment &amp; Systems</v>
          </cell>
          <cell r="D7">
            <v>25</v>
          </cell>
          <cell r="E7">
            <v>7322724.71</v>
          </cell>
          <cell r="F7">
            <v>10</v>
          </cell>
          <cell r="G7">
            <v>1566293.49</v>
          </cell>
          <cell r="H7">
            <v>8</v>
          </cell>
          <cell r="I7">
            <v>508827.49</v>
          </cell>
          <cell r="J7">
            <v>3</v>
          </cell>
          <cell r="K7">
            <v>43250</v>
          </cell>
          <cell r="L7">
            <v>2</v>
          </cell>
          <cell r="M7">
            <v>2</v>
          </cell>
          <cell r="N7">
            <v>47125.14</v>
          </cell>
          <cell r="O7">
            <v>47125.14</v>
          </cell>
          <cell r="P7">
            <v>1</v>
          </cell>
          <cell r="Q7">
            <v>0</v>
          </cell>
          <cell r="S7">
            <v>5</v>
          </cell>
          <cell r="T7">
            <v>0</v>
          </cell>
          <cell r="U7">
            <v>7</v>
          </cell>
          <cell r="V7">
            <v>4</v>
          </cell>
          <cell r="W7">
            <v>353736.7</v>
          </cell>
          <cell r="X7">
            <v>0.5</v>
          </cell>
          <cell r="Y7">
            <v>0.69519966383891718</v>
          </cell>
          <cell r="Z7">
            <v>1</v>
          </cell>
          <cell r="AA7">
            <v>22863</v>
          </cell>
          <cell r="AB7">
            <v>0.125</v>
          </cell>
          <cell r="AC7">
            <v>4.4932713835881787E-2</v>
          </cell>
          <cell r="AD7">
            <v>3</v>
          </cell>
          <cell r="AE7">
            <v>132227.79</v>
          </cell>
          <cell r="AF7">
            <v>0.375</v>
          </cell>
          <cell r="AG7">
            <v>0.25986762232520105</v>
          </cell>
          <cell r="AH7">
            <v>0</v>
          </cell>
          <cell r="AI7">
            <v>0</v>
          </cell>
          <cell r="AJ7">
            <v>0</v>
          </cell>
          <cell r="AK7">
            <v>0</v>
          </cell>
          <cell r="AN7">
            <v>0</v>
          </cell>
          <cell r="AO7">
            <v>0</v>
          </cell>
          <cell r="AP7">
            <v>0</v>
          </cell>
          <cell r="AQ7">
            <v>0</v>
          </cell>
          <cell r="AY7" t="str">
            <v>ECPO:</v>
          </cell>
          <cell r="AZ7">
            <v>133</v>
          </cell>
          <cell r="BA7">
            <v>2236.23</v>
          </cell>
          <cell r="BK7">
            <v>8</v>
          </cell>
          <cell r="BL7">
            <v>508827.49</v>
          </cell>
          <cell r="BM7">
            <v>8</v>
          </cell>
          <cell r="BN7">
            <v>508827.49</v>
          </cell>
          <cell r="BO7" t="str">
            <v>Number OK</v>
          </cell>
          <cell r="BP7" t="str">
            <v>Value OK</v>
          </cell>
          <cell r="BQ7" t="str">
            <v>Number Error</v>
          </cell>
          <cell r="BR7" t="str">
            <v>Value Error</v>
          </cell>
        </row>
        <row r="8">
          <cell r="A8">
            <v>5</v>
          </cell>
          <cell r="C8" t="str">
            <v>David Brown</v>
          </cell>
          <cell r="D8">
            <v>28</v>
          </cell>
          <cell r="E8">
            <v>29593219.34</v>
          </cell>
          <cell r="F8">
            <v>17</v>
          </cell>
          <cell r="G8">
            <v>102454099.44999997</v>
          </cell>
          <cell r="H8">
            <v>6</v>
          </cell>
          <cell r="I8">
            <v>122359559.56999999</v>
          </cell>
          <cell r="J8">
            <v>99</v>
          </cell>
          <cell r="K8">
            <v>3711477</v>
          </cell>
          <cell r="L8">
            <v>6</v>
          </cell>
          <cell r="M8">
            <v>3</v>
          </cell>
          <cell r="N8">
            <v>21177.11</v>
          </cell>
          <cell r="O8">
            <v>9125.0499999999993</v>
          </cell>
          <cell r="P8">
            <v>34</v>
          </cell>
          <cell r="Q8">
            <v>0</v>
          </cell>
          <cell r="S8">
            <v>11</v>
          </cell>
          <cell r="T8">
            <v>3</v>
          </cell>
          <cell r="U8">
            <v>0</v>
          </cell>
          <cell r="V8">
            <v>5</v>
          </cell>
          <cell r="W8">
            <v>122346855.33</v>
          </cell>
          <cell r="X8">
            <v>0.83333333333333337</v>
          </cell>
          <cell r="Y8">
            <v>0.99989617288551347</v>
          </cell>
          <cell r="Z8">
            <v>1</v>
          </cell>
          <cell r="AA8">
            <v>12704.24</v>
          </cell>
          <cell r="AB8">
            <v>0.16666666666666666</v>
          </cell>
          <cell r="AC8">
            <v>1.0382711448656451E-4</v>
          </cell>
          <cell r="AD8">
            <v>0</v>
          </cell>
          <cell r="AE8">
            <v>0</v>
          </cell>
          <cell r="AF8">
            <v>0</v>
          </cell>
          <cell r="AG8">
            <v>0</v>
          </cell>
          <cell r="AH8">
            <v>0</v>
          </cell>
          <cell r="AI8">
            <v>0</v>
          </cell>
          <cell r="AJ8">
            <v>0</v>
          </cell>
          <cell r="AK8">
            <v>0</v>
          </cell>
          <cell r="AN8">
            <v>0</v>
          </cell>
          <cell r="AO8">
            <v>0</v>
          </cell>
          <cell r="AP8">
            <v>0</v>
          </cell>
          <cell r="AQ8">
            <v>0</v>
          </cell>
          <cell r="BK8">
            <v>6</v>
          </cell>
          <cell r="BL8">
            <v>122359559.56999999</v>
          </cell>
          <cell r="BM8">
            <v>6</v>
          </cell>
          <cell r="BN8">
            <v>122359559.56999999</v>
          </cell>
          <cell r="BO8" t="str">
            <v>Number OK</v>
          </cell>
          <cell r="BP8" t="str">
            <v>Value OK</v>
          </cell>
          <cell r="BQ8" t="str">
            <v>Number Error</v>
          </cell>
          <cell r="BR8" t="str">
            <v>Value Error</v>
          </cell>
        </row>
        <row r="9">
          <cell r="A9">
            <v>6</v>
          </cell>
          <cell r="C9" t="str">
            <v>Edwin Bond</v>
          </cell>
          <cell r="D9">
            <v>16</v>
          </cell>
          <cell r="E9">
            <v>35178382</v>
          </cell>
          <cell r="F9">
            <v>20</v>
          </cell>
          <cell r="G9">
            <v>4112708.4</v>
          </cell>
          <cell r="H9">
            <v>10</v>
          </cell>
          <cell r="I9">
            <v>9097001.4100000001</v>
          </cell>
          <cell r="L9">
            <v>15</v>
          </cell>
          <cell r="M9">
            <v>13</v>
          </cell>
          <cell r="N9">
            <v>175516.34</v>
          </cell>
          <cell r="O9">
            <v>60181.25</v>
          </cell>
          <cell r="P9">
            <v>14</v>
          </cell>
          <cell r="V9">
            <v>10</v>
          </cell>
          <cell r="W9">
            <v>9097001.4100000001</v>
          </cell>
          <cell r="X9">
            <v>1</v>
          </cell>
          <cell r="Y9">
            <v>1</v>
          </cell>
          <cell r="Z9">
            <v>0</v>
          </cell>
          <cell r="AA9">
            <v>0</v>
          </cell>
          <cell r="AB9">
            <v>0</v>
          </cell>
          <cell r="AC9">
            <v>0</v>
          </cell>
          <cell r="AD9">
            <v>0</v>
          </cell>
          <cell r="AE9">
            <v>0</v>
          </cell>
          <cell r="AF9">
            <v>0</v>
          </cell>
          <cell r="AG9">
            <v>0</v>
          </cell>
          <cell r="AH9">
            <v>0</v>
          </cell>
          <cell r="AI9">
            <v>0</v>
          </cell>
          <cell r="AJ9">
            <v>0</v>
          </cell>
          <cell r="AK9">
            <v>0</v>
          </cell>
          <cell r="AN9">
            <v>0</v>
          </cell>
          <cell r="AO9">
            <v>0</v>
          </cell>
          <cell r="AP9">
            <v>0</v>
          </cell>
          <cell r="AQ9">
            <v>0</v>
          </cell>
          <cell r="BK9">
            <v>10</v>
          </cell>
          <cell r="BL9">
            <v>9097001.4100000001</v>
          </cell>
          <cell r="BM9">
            <v>10</v>
          </cell>
          <cell r="BN9">
            <v>9097001.4100000001</v>
          </cell>
          <cell r="BO9" t="str">
            <v>Number OK</v>
          </cell>
          <cell r="BP9" t="str">
            <v>Value OK</v>
          </cell>
          <cell r="BQ9" t="str">
            <v>Number Error</v>
          </cell>
          <cell r="BR9" t="str">
            <v>Value Error</v>
          </cell>
        </row>
        <row r="10">
          <cell r="A10">
            <v>7</v>
          </cell>
          <cell r="C10" t="str">
            <v>Jim Burnell</v>
          </cell>
          <cell r="D10">
            <v>59</v>
          </cell>
          <cell r="E10">
            <v>17841778.289999999</v>
          </cell>
          <cell r="F10">
            <v>71</v>
          </cell>
          <cell r="G10">
            <v>4329444.99</v>
          </cell>
          <cell r="H10">
            <v>41</v>
          </cell>
          <cell r="I10">
            <v>1893294.16</v>
          </cell>
          <cell r="L10">
            <v>115</v>
          </cell>
          <cell r="M10">
            <v>66</v>
          </cell>
          <cell r="N10">
            <v>893813</v>
          </cell>
          <cell r="O10">
            <v>461228.24</v>
          </cell>
          <cell r="P10">
            <v>27</v>
          </cell>
          <cell r="V10">
            <v>35</v>
          </cell>
          <cell r="W10">
            <v>1821939.16</v>
          </cell>
          <cell r="X10">
            <v>0.85365853658536583</v>
          </cell>
          <cell r="Y10">
            <v>0.96231172022418321</v>
          </cell>
          <cell r="Z10">
            <v>4</v>
          </cell>
          <cell r="AA10">
            <v>34625</v>
          </cell>
          <cell r="AB10">
            <v>9.7560975609756101E-2</v>
          </cell>
          <cell r="AC10">
            <v>1.8288230498740884E-2</v>
          </cell>
          <cell r="AD10">
            <v>2</v>
          </cell>
          <cell r="AE10">
            <v>36730</v>
          </cell>
          <cell r="AF10">
            <v>4.878048780487805E-2</v>
          </cell>
          <cell r="AG10">
            <v>1.9400049277075889E-2</v>
          </cell>
          <cell r="AH10">
            <v>0</v>
          </cell>
          <cell r="AI10">
            <v>0</v>
          </cell>
          <cell r="AJ10">
            <v>0</v>
          </cell>
          <cell r="AK10">
            <v>0</v>
          </cell>
          <cell r="AN10">
            <v>0</v>
          </cell>
          <cell r="AO10">
            <v>0</v>
          </cell>
          <cell r="AP10">
            <v>0</v>
          </cell>
          <cell r="AQ10">
            <v>0</v>
          </cell>
          <cell r="BK10">
            <v>41</v>
          </cell>
          <cell r="BL10">
            <v>1893294.16</v>
          </cell>
          <cell r="BM10">
            <v>41</v>
          </cell>
          <cell r="BN10">
            <v>1893294.16</v>
          </cell>
          <cell r="BO10" t="str">
            <v>Number OK</v>
          </cell>
          <cell r="BP10" t="str">
            <v>Value OK</v>
          </cell>
          <cell r="BQ10" t="str">
            <v>Number Error</v>
          </cell>
          <cell r="BR10" t="str">
            <v>Value Error</v>
          </cell>
        </row>
        <row r="11">
          <cell r="A11">
            <v>8</v>
          </cell>
          <cell r="C11" t="str">
            <v>Kathryn McCloghrie</v>
          </cell>
          <cell r="D11">
            <v>5</v>
          </cell>
          <cell r="E11">
            <v>3982883.1</v>
          </cell>
          <cell r="F11">
            <v>1</v>
          </cell>
          <cell r="G11">
            <v>40000</v>
          </cell>
          <cell r="H11">
            <v>0</v>
          </cell>
          <cell r="I11">
            <v>0</v>
          </cell>
          <cell r="J11">
            <v>0</v>
          </cell>
          <cell r="K11">
            <v>0</v>
          </cell>
          <cell r="L11">
            <v>7</v>
          </cell>
          <cell r="M11">
            <v>1</v>
          </cell>
          <cell r="N11">
            <v>649141.9706</v>
          </cell>
          <cell r="O11">
            <v>0</v>
          </cell>
          <cell r="P11">
            <v>0</v>
          </cell>
          <cell r="Q11">
            <v>0</v>
          </cell>
          <cell r="S11">
            <v>4</v>
          </cell>
          <cell r="T11">
            <v>1</v>
          </cell>
          <cell r="U11">
            <v>4</v>
          </cell>
          <cell r="V11">
            <v>0</v>
          </cell>
          <cell r="W11">
            <v>0</v>
          </cell>
          <cell r="X11" t="e">
            <v>#DIV/0!</v>
          </cell>
          <cell r="Y11" t="e">
            <v>#DIV/0!</v>
          </cell>
          <cell r="Z11">
            <v>0</v>
          </cell>
          <cell r="AA11">
            <v>0</v>
          </cell>
          <cell r="AB11" t="e">
            <v>#DIV/0!</v>
          </cell>
          <cell r="AC11" t="e">
            <v>#DIV/0!</v>
          </cell>
          <cell r="AD11">
            <v>0</v>
          </cell>
          <cell r="AE11">
            <v>0</v>
          </cell>
          <cell r="AF11" t="e">
            <v>#DIV/0!</v>
          </cell>
          <cell r="AG11" t="e">
            <v>#DIV/0!</v>
          </cell>
          <cell r="AH11">
            <v>0</v>
          </cell>
          <cell r="AI11">
            <v>0</v>
          </cell>
          <cell r="AJ11" t="e">
            <v>#DIV/0!</v>
          </cell>
          <cell r="AK11" t="e">
            <v>#DIV/0!</v>
          </cell>
          <cell r="AN11">
            <v>0</v>
          </cell>
          <cell r="AO11">
            <v>0</v>
          </cell>
          <cell r="AP11" t="e">
            <v>#DIV/0!</v>
          </cell>
          <cell r="AQ11" t="e">
            <v>#DIV/0!</v>
          </cell>
          <cell r="BK11">
            <v>0</v>
          </cell>
          <cell r="BL11">
            <v>0</v>
          </cell>
          <cell r="BM11">
            <v>0</v>
          </cell>
          <cell r="BN11">
            <v>0</v>
          </cell>
          <cell r="BO11" t="str">
            <v>Number OK</v>
          </cell>
          <cell r="BP11" t="str">
            <v>Value OK</v>
          </cell>
          <cell r="BQ11" t="str">
            <v>Number Error</v>
          </cell>
          <cell r="BR11" t="str">
            <v>Value Error</v>
          </cell>
        </row>
        <row r="12">
          <cell r="A12">
            <v>9</v>
          </cell>
          <cell r="C12" t="str">
            <v>Mike Hall - INS Procurement</v>
          </cell>
          <cell r="D12">
            <v>3</v>
          </cell>
          <cell r="E12">
            <v>31791.75</v>
          </cell>
          <cell r="F12">
            <v>5</v>
          </cell>
          <cell r="G12">
            <v>72730.75</v>
          </cell>
          <cell r="H12">
            <v>17</v>
          </cell>
          <cell r="I12">
            <v>1757267.65</v>
          </cell>
          <cell r="J12">
            <v>16</v>
          </cell>
          <cell r="K12">
            <v>1185623</v>
          </cell>
          <cell r="L12">
            <v>11</v>
          </cell>
          <cell r="M12">
            <v>8</v>
          </cell>
          <cell r="N12">
            <v>21355.524927999999</v>
          </cell>
          <cell r="O12">
            <v>17879.11</v>
          </cell>
          <cell r="P12">
            <v>41</v>
          </cell>
          <cell r="Q12">
            <v>1</v>
          </cell>
          <cell r="S12">
            <v>0</v>
          </cell>
          <cell r="T12">
            <v>0</v>
          </cell>
          <cell r="U12">
            <v>4</v>
          </cell>
          <cell r="V12">
            <v>8</v>
          </cell>
          <cell r="W12">
            <v>472258.7</v>
          </cell>
          <cell r="X12">
            <v>0.47058823529411764</v>
          </cell>
          <cell r="Y12">
            <v>0.26874602739087583</v>
          </cell>
          <cell r="Z12">
            <v>2</v>
          </cell>
          <cell r="AA12">
            <v>59400</v>
          </cell>
          <cell r="AB12">
            <v>0.11764705882352941</v>
          </cell>
          <cell r="AC12">
            <v>3.3802477385843868E-2</v>
          </cell>
          <cell r="AD12">
            <v>7</v>
          </cell>
          <cell r="AE12">
            <v>1225608.95</v>
          </cell>
          <cell r="AF12">
            <v>0.41176470588235292</v>
          </cell>
          <cell r="AG12">
            <v>0.69745149522328032</v>
          </cell>
          <cell r="AH12">
            <v>0</v>
          </cell>
          <cell r="AI12">
            <v>0</v>
          </cell>
          <cell r="AJ12">
            <v>0</v>
          </cell>
          <cell r="AK12">
            <v>0</v>
          </cell>
          <cell r="AN12">
            <v>6</v>
          </cell>
          <cell r="AO12">
            <v>4383401.54</v>
          </cell>
          <cell r="AP12">
            <v>0.35294117647058826</v>
          </cell>
          <cell r="AQ12">
            <v>2.4944416065475288</v>
          </cell>
          <cell r="BK12">
            <v>17</v>
          </cell>
          <cell r="BL12">
            <v>1757267.65</v>
          </cell>
          <cell r="BM12">
            <v>23</v>
          </cell>
          <cell r="BN12">
            <v>6140669.1899999995</v>
          </cell>
          <cell r="BO12" t="str">
            <v>Number Error</v>
          </cell>
          <cell r="BP12" t="str">
            <v>Value Error</v>
          </cell>
          <cell r="BQ12" t="str">
            <v>Number Error</v>
          </cell>
          <cell r="BR12" t="str">
            <v>Value Error</v>
          </cell>
        </row>
        <row r="13">
          <cell r="A13">
            <v>10</v>
          </cell>
          <cell r="C13" t="str">
            <v>Nick Welch</v>
          </cell>
          <cell r="D13">
            <v>18</v>
          </cell>
          <cell r="E13">
            <v>281938.65000000002</v>
          </cell>
          <cell r="F13">
            <v>78</v>
          </cell>
          <cell r="G13">
            <v>765632.77</v>
          </cell>
          <cell r="H13">
            <v>90</v>
          </cell>
          <cell r="I13">
            <v>1918700.56</v>
          </cell>
          <cell r="J13">
            <v>52</v>
          </cell>
          <cell r="K13">
            <v>581270</v>
          </cell>
          <cell r="L13">
            <v>120</v>
          </cell>
          <cell r="M13">
            <v>72</v>
          </cell>
          <cell r="N13">
            <v>356609.54</v>
          </cell>
          <cell r="O13">
            <v>260791.35</v>
          </cell>
          <cell r="P13">
            <v>2</v>
          </cell>
          <cell r="Q13">
            <v>0</v>
          </cell>
          <cell r="S13">
            <v>2</v>
          </cell>
          <cell r="T13">
            <v>0</v>
          </cell>
          <cell r="U13">
            <v>4</v>
          </cell>
          <cell r="V13">
            <v>53</v>
          </cell>
          <cell r="W13">
            <v>1868761.86</v>
          </cell>
          <cell r="X13">
            <v>0.58888888888888891</v>
          </cell>
          <cell r="Y13">
            <v>0.97397264531991379</v>
          </cell>
          <cell r="Z13">
            <v>3</v>
          </cell>
          <cell r="AA13">
            <v>31150</v>
          </cell>
          <cell r="AB13">
            <v>3.3333333333333333E-2</v>
          </cell>
          <cell r="AC13">
            <v>1.6234946009501348E-2</v>
          </cell>
          <cell r="AD13">
            <v>1</v>
          </cell>
          <cell r="AE13">
            <v>2448</v>
          </cell>
          <cell r="AF13">
            <v>1.1111111111111112E-2</v>
          </cell>
          <cell r="AG13">
            <v>1.2758634937803947E-3</v>
          </cell>
          <cell r="AH13">
            <v>33</v>
          </cell>
          <cell r="AI13">
            <v>16340.7</v>
          </cell>
          <cell r="AJ13">
            <v>0.36666666666666664</v>
          </cell>
          <cell r="AK13">
            <v>8.5165451768044517E-3</v>
          </cell>
          <cell r="AN13">
            <v>0</v>
          </cell>
          <cell r="AO13">
            <v>0</v>
          </cell>
          <cell r="AP13">
            <v>0</v>
          </cell>
          <cell r="AQ13">
            <v>0</v>
          </cell>
          <cell r="BK13" t="e">
            <v>#REF!</v>
          </cell>
          <cell r="BL13" t="e">
            <v>#REF!</v>
          </cell>
          <cell r="BM13" t="e">
            <v>#REF!</v>
          </cell>
          <cell r="BN13" t="e">
            <v>#REF!</v>
          </cell>
          <cell r="BO13" t="e">
            <v>#REF!</v>
          </cell>
          <cell r="BP13" t="e">
            <v>#REF!</v>
          </cell>
          <cell r="BQ13" t="str">
            <v>Number Error</v>
          </cell>
          <cell r="BR13" t="str">
            <v>Value Error</v>
          </cell>
        </row>
        <row r="14">
          <cell r="A14">
            <v>11</v>
          </cell>
          <cell r="C14" t="str">
            <v>Peter Caldow</v>
          </cell>
          <cell r="D14">
            <v>73</v>
          </cell>
          <cell r="E14">
            <v>17231676.079999991</v>
          </cell>
          <cell r="F14">
            <v>219</v>
          </cell>
          <cell r="G14">
            <v>35758215.199999988</v>
          </cell>
          <cell r="H14">
            <v>190</v>
          </cell>
          <cell r="I14">
            <v>22850206.100000001</v>
          </cell>
          <cell r="L14">
            <v>223</v>
          </cell>
          <cell r="M14">
            <v>148</v>
          </cell>
          <cell r="N14">
            <v>3073094.19</v>
          </cell>
          <cell r="O14">
            <v>2216508.2799999998</v>
          </cell>
          <cell r="P14">
            <v>35</v>
          </cell>
          <cell r="V14">
            <v>149</v>
          </cell>
          <cell r="W14">
            <v>13354536.77</v>
          </cell>
          <cell r="X14">
            <v>0.78421052631578947</v>
          </cell>
          <cell r="Y14">
            <v>0.58443835086459017</v>
          </cell>
          <cell r="Z14">
            <v>1</v>
          </cell>
          <cell r="AA14">
            <v>59475</v>
          </cell>
          <cell r="AB14">
            <v>5.263157894736842E-3</v>
          </cell>
          <cell r="AC14">
            <v>2.6028211623001507E-3</v>
          </cell>
          <cell r="AD14">
            <v>40</v>
          </cell>
          <cell r="AE14">
            <v>9436194.3300000001</v>
          </cell>
          <cell r="AF14">
            <v>0.21052631578947367</v>
          </cell>
          <cell r="AG14">
            <v>0.41295882797310957</v>
          </cell>
          <cell r="AH14">
            <v>0</v>
          </cell>
          <cell r="AI14">
            <v>0</v>
          </cell>
          <cell r="AJ14">
            <v>0</v>
          </cell>
          <cell r="AK14">
            <v>0</v>
          </cell>
          <cell r="AN14">
            <v>0</v>
          </cell>
          <cell r="AO14">
            <v>0</v>
          </cell>
          <cell r="AP14">
            <v>0</v>
          </cell>
          <cell r="AQ14">
            <v>0</v>
          </cell>
          <cell r="BK14">
            <v>190</v>
          </cell>
          <cell r="BL14">
            <v>22850206.100000001</v>
          </cell>
          <cell r="BM14">
            <v>190</v>
          </cell>
          <cell r="BN14">
            <v>22850206.100000001</v>
          </cell>
          <cell r="BO14" t="str">
            <v>Number OK</v>
          </cell>
          <cell r="BP14" t="str">
            <v>Value OK</v>
          </cell>
          <cell r="BQ14" t="str">
            <v>Number Error</v>
          </cell>
          <cell r="BR14" t="str">
            <v>Value Error</v>
          </cell>
        </row>
        <row r="15">
          <cell r="A15">
            <v>12</v>
          </cell>
          <cell r="C15" t="str">
            <v>Reg Haslam - Corporate Contracts</v>
          </cell>
          <cell r="D15">
            <v>18</v>
          </cell>
          <cell r="E15">
            <v>281938.65000000002</v>
          </cell>
          <cell r="F15">
            <v>78</v>
          </cell>
          <cell r="G15">
            <v>765632.77</v>
          </cell>
          <cell r="H15">
            <v>90</v>
          </cell>
          <cell r="I15">
            <v>1918700.56</v>
          </cell>
          <cell r="J15">
            <v>52</v>
          </cell>
          <cell r="K15">
            <v>581270</v>
          </cell>
          <cell r="L15">
            <v>120</v>
          </cell>
          <cell r="M15">
            <v>72</v>
          </cell>
          <cell r="N15">
            <v>356609.54</v>
          </cell>
          <cell r="O15">
            <v>260791.35</v>
          </cell>
          <cell r="P15">
            <v>2</v>
          </cell>
          <cell r="Q15">
            <v>0</v>
          </cell>
          <cell r="S15">
            <v>2</v>
          </cell>
          <cell r="T15">
            <v>0</v>
          </cell>
          <cell r="U15">
            <v>4</v>
          </cell>
          <cell r="V15">
            <v>53</v>
          </cell>
          <cell r="W15">
            <v>1868761.86</v>
          </cell>
          <cell r="X15">
            <v>0.58888888888888891</v>
          </cell>
          <cell r="Y15">
            <v>0.97397264531991379</v>
          </cell>
          <cell r="Z15">
            <v>3</v>
          </cell>
          <cell r="AA15">
            <v>31150</v>
          </cell>
          <cell r="AB15">
            <v>3.3333333333333333E-2</v>
          </cell>
          <cell r="AC15">
            <v>1.6234946009501348E-2</v>
          </cell>
          <cell r="AD15">
            <v>1</v>
          </cell>
          <cell r="AE15">
            <v>2448</v>
          </cell>
          <cell r="AF15">
            <v>1.1111111111111112E-2</v>
          </cell>
          <cell r="AG15">
            <v>1.2758634937803947E-3</v>
          </cell>
          <cell r="AH15">
            <v>33</v>
          </cell>
          <cell r="AI15">
            <v>16340.7</v>
          </cell>
          <cell r="AJ15">
            <v>0.36666666666666664</v>
          </cell>
          <cell r="AK15">
            <v>8.5165451768044517E-3</v>
          </cell>
          <cell r="AN15">
            <v>0</v>
          </cell>
          <cell r="AO15">
            <v>0</v>
          </cell>
          <cell r="AP15">
            <v>0</v>
          </cell>
          <cell r="AQ15">
            <v>0</v>
          </cell>
          <cell r="BK15">
            <v>90</v>
          </cell>
          <cell r="BL15">
            <v>1918700.56</v>
          </cell>
          <cell r="BM15">
            <v>90</v>
          </cell>
          <cell r="BN15">
            <v>1918700.56</v>
          </cell>
          <cell r="BO15" t="str">
            <v>Number OK</v>
          </cell>
          <cell r="BP15" t="str">
            <v>Value OK</v>
          </cell>
          <cell r="BQ15" t="str">
            <v>Number Error</v>
          </cell>
          <cell r="BR15" t="str">
            <v>Value Error</v>
          </cell>
        </row>
        <row r="16">
          <cell r="A16">
            <v>13</v>
          </cell>
          <cell r="C16" t="str">
            <v>Reg Haslam - IT Procurement</v>
          </cell>
          <cell r="D16">
            <v>32</v>
          </cell>
          <cell r="E16">
            <v>3009809.82</v>
          </cell>
          <cell r="F16">
            <v>50</v>
          </cell>
          <cell r="G16">
            <v>11617302.6</v>
          </cell>
          <cell r="H16">
            <v>39</v>
          </cell>
          <cell r="I16">
            <v>10162598.030000001</v>
          </cell>
          <cell r="L16">
            <v>26</v>
          </cell>
          <cell r="M16">
            <v>10</v>
          </cell>
          <cell r="N16">
            <v>134937.85</v>
          </cell>
          <cell r="O16">
            <v>71751.05</v>
          </cell>
          <cell r="P16">
            <v>38</v>
          </cell>
          <cell r="V16">
            <v>23</v>
          </cell>
          <cell r="W16">
            <v>9584194.0500000007</v>
          </cell>
          <cell r="X16">
            <v>0.58974358974358976</v>
          </cell>
          <cell r="Y16">
            <v>0.94308502822875107</v>
          </cell>
          <cell r="Z16">
            <v>3</v>
          </cell>
          <cell r="AA16">
            <v>5737</v>
          </cell>
          <cell r="AB16">
            <v>7.6923076923076927E-2</v>
          </cell>
          <cell r="AC16">
            <v>5.6452099975462663E-4</v>
          </cell>
          <cell r="AD16">
            <v>10</v>
          </cell>
          <cell r="AE16">
            <v>571731.98</v>
          </cell>
          <cell r="AF16">
            <v>0.25641025641025639</v>
          </cell>
          <cell r="AG16">
            <v>5.6258446738938851E-2</v>
          </cell>
          <cell r="AH16">
            <v>3</v>
          </cell>
          <cell r="AI16">
            <v>935</v>
          </cell>
          <cell r="AJ16">
            <v>7.6923076923076927E-2</v>
          </cell>
          <cell r="AK16">
            <v>9.2004032555442902E-5</v>
          </cell>
          <cell r="AN16">
            <v>0</v>
          </cell>
          <cell r="AO16">
            <v>0</v>
          </cell>
          <cell r="AP16">
            <v>0</v>
          </cell>
          <cell r="AQ16">
            <v>0</v>
          </cell>
          <cell r="BK16">
            <v>39</v>
          </cell>
          <cell r="BL16">
            <v>10162598.030000001</v>
          </cell>
          <cell r="BM16">
            <v>39</v>
          </cell>
          <cell r="BN16">
            <v>10162598.030000001</v>
          </cell>
          <cell r="BO16" t="str">
            <v>Number OK</v>
          </cell>
          <cell r="BP16" t="str">
            <v>Value OK</v>
          </cell>
          <cell r="BQ16" t="str">
            <v>Number Error</v>
          </cell>
          <cell r="BR16" t="str">
            <v>Value Error</v>
          </cell>
        </row>
        <row r="17">
          <cell r="A17">
            <v>14</v>
          </cell>
          <cell r="C17" t="str">
            <v>Rob McGarel</v>
          </cell>
          <cell r="BK17">
            <v>0</v>
          </cell>
          <cell r="BL17">
            <v>0</v>
          </cell>
          <cell r="BM17">
            <v>0</v>
          </cell>
          <cell r="BN17">
            <v>0</v>
          </cell>
          <cell r="BO17" t="str">
            <v>Number OK</v>
          </cell>
          <cell r="BP17" t="str">
            <v>Value OK</v>
          </cell>
          <cell r="BQ17" t="str">
            <v>Number Error</v>
          </cell>
          <cell r="BR17" t="str">
            <v>Value Error</v>
          </cell>
        </row>
        <row r="18">
          <cell r="A18">
            <v>15</v>
          </cell>
          <cell r="C18">
            <v>0</v>
          </cell>
          <cell r="BK18">
            <v>0</v>
          </cell>
          <cell r="BL18">
            <v>0</v>
          </cell>
          <cell r="BM18">
            <v>0</v>
          </cell>
          <cell r="BN18">
            <v>0</v>
          </cell>
          <cell r="BO18" t="str">
            <v>Number OK</v>
          </cell>
          <cell r="BP18" t="str">
            <v>Value OK</v>
          </cell>
          <cell r="BQ18" t="str">
            <v>Number Error</v>
          </cell>
          <cell r="BR18" t="str">
            <v>Value Error</v>
          </cell>
        </row>
        <row r="19">
          <cell r="A19">
            <v>16</v>
          </cell>
          <cell r="C19">
            <v>0</v>
          </cell>
          <cell r="BK19">
            <v>0</v>
          </cell>
          <cell r="BL19">
            <v>0</v>
          </cell>
          <cell r="BM19">
            <v>0</v>
          </cell>
          <cell r="BN19">
            <v>0</v>
          </cell>
          <cell r="BO19" t="str">
            <v>Number OK</v>
          </cell>
          <cell r="BP19" t="str">
            <v>Value OK</v>
          </cell>
          <cell r="BQ19" t="str">
            <v>Number Error</v>
          </cell>
          <cell r="BR19" t="str">
            <v>Value Error</v>
          </cell>
        </row>
        <row r="20">
          <cell r="A20">
            <v>17</v>
          </cell>
          <cell r="C20">
            <v>0</v>
          </cell>
          <cell r="BK20">
            <v>0</v>
          </cell>
          <cell r="BL20">
            <v>0</v>
          </cell>
          <cell r="BM20">
            <v>0</v>
          </cell>
          <cell r="BN20">
            <v>0</v>
          </cell>
          <cell r="BO20" t="str">
            <v>Number OK</v>
          </cell>
          <cell r="BP20" t="str">
            <v>Value OK</v>
          </cell>
          <cell r="BQ20" t="str">
            <v>Number Error</v>
          </cell>
          <cell r="BR20" t="str">
            <v>Value Error</v>
          </cell>
        </row>
        <row r="24">
          <cell r="B24" t="str">
            <v>Period 2</v>
          </cell>
          <cell r="D24" t="str">
            <v>Procurement Workload</v>
          </cell>
          <cell r="H24" t="str">
            <v>Purchase Order (PO) Production</v>
          </cell>
          <cell r="L24" t="str">
            <v>Contract Workload</v>
          </cell>
          <cell r="S24" t="str">
            <v>Competition Status</v>
          </cell>
          <cell r="V24" t="str">
            <v>Competition</v>
          </cell>
          <cell r="Z24" t="str">
            <v>Competition Dispensed With (CDW)</v>
          </cell>
          <cell r="AD24" t="str">
            <v>Competition Not Available (CNA)</v>
          </cell>
          <cell r="AH24" t="str">
            <v>Small Value Order (SVO)</v>
          </cell>
          <cell r="AN24" t="str">
            <v>Competition Status: ERES</v>
          </cell>
          <cell r="AR24" t="str">
            <v>Payment Workload</v>
          </cell>
          <cell r="AV24" t="str">
            <v>Vendor Maintenance</v>
          </cell>
          <cell r="AX24" t="str">
            <v>Small Value Ordering Workload</v>
          </cell>
          <cell r="BD24" t="str">
            <v>Requisitions to be Allocated</v>
          </cell>
        </row>
        <row r="25">
          <cell r="A25">
            <v>1</v>
          </cell>
          <cell r="C25" t="str">
            <v>Name</v>
          </cell>
          <cell r="D25" t="str">
            <v>a:  Number of Outstanding Requisitions</v>
          </cell>
          <cell r="E25" t="str">
            <v>b:  Total Value of Outstanding Requisitions</v>
          </cell>
          <cell r="F25" t="str">
            <v xml:space="preserve">c:  Number of Acceptable Requisitions Received this Period </v>
          </cell>
          <cell r="G25" t="str">
            <v xml:space="preserve">d:  Total Value of Acceptable Requisitions Received this Period </v>
          </cell>
          <cell r="H25" t="str">
            <v>a: Number of New PO’s Issued this Period.</v>
          </cell>
          <cell r="I25" t="str">
            <v>b: Total Value of New PO’s Issued this Period.</v>
          </cell>
          <cell r="J25" t="str">
            <v xml:space="preserve">c:  Number of All PO Amendments Issued this Period. </v>
          </cell>
          <cell r="K25" t="str">
            <v>d:  Total Value of PO Amendments Issues this Period.</v>
          </cell>
          <cell r="L25" t="str">
            <v>a:  Number of Active Purchase Orders (PO) at Period End (2mth)</v>
          </cell>
          <cell r="M25" t="str">
            <v>b:  Number of Active Purchase Orders (PO) at Period End (6mth)</v>
          </cell>
          <cell r="N25" t="str">
            <v>Value of Active Purchase Orders (PO) at Period End (2mth)</v>
          </cell>
          <cell r="O25" t="str">
            <v>Value of Active Purchase Orders (PO) at Period End (6mth)</v>
          </cell>
          <cell r="P25" t="str">
            <v>c:  Number of Active Outline Agreements at Period End</v>
          </cell>
          <cell r="Q25" t="str">
            <v>d:  Number of Contracts Closed Out Current Period.</v>
          </cell>
          <cell r="R25" t="str">
            <v>e. Value of Contracts Closed Out Current Period</v>
          </cell>
          <cell r="S25" t="str">
            <v>a:  Number of Active Invitation To Tender (ITT) at this Period End.</v>
          </cell>
          <cell r="T25" t="str">
            <v>b:  Number of Active Formal Source Evaluation Board (SEB).</v>
          </cell>
          <cell r="U25" t="str">
            <v>c:  Number of ITT Cases with Proposals under Evaluation.</v>
          </cell>
          <cell r="V25" t="str">
            <v>d: Number of PO's with Competition Issued this Period</v>
          </cell>
          <cell r="W25" t="str">
            <v>e: Total Value of PO's with Competition Issued this Period.</v>
          </cell>
          <cell r="X25" t="str">
            <v>f:  Percentage of All PO's  Issued this Period  (Competition)</v>
          </cell>
          <cell r="Y25" t="str">
            <v>g:  Percentage Value of All PO's Issued this Period (Competition)</v>
          </cell>
          <cell r="Z25" t="str">
            <v>h: Number of PO's with CDW Issued this Period</v>
          </cell>
          <cell r="AA25" t="str">
            <v>i: Total Value of PO's with CDW Issued this Period.</v>
          </cell>
          <cell r="AB25" t="str">
            <v>j:  Percentage of All PO's  Issued this Period  (CDW)</v>
          </cell>
          <cell r="AC25" t="str">
            <v>k:  Percentage Value of All PO's Issued this Period (CDW)</v>
          </cell>
          <cell r="AD25" t="str">
            <v>l: Number of PO's with CNA Issued this Period</v>
          </cell>
          <cell r="AE25" t="str">
            <v>m: Total Value of PO's with CNA Issued this Period.</v>
          </cell>
          <cell r="AF25" t="str">
            <v>n:  Percentage of All PO's  Issued this Period  (CNA)</v>
          </cell>
          <cell r="AG25" t="str">
            <v>o:  Percentage Value of All PO's Issued this Period (CNA)</v>
          </cell>
          <cell r="AH25" t="str">
            <v>p: Number of PO's with SVO Issued this Period</v>
          </cell>
          <cell r="AI25" t="str">
            <v>q: Total Value of PO's with SVO Issued this Period.</v>
          </cell>
          <cell r="AJ25" t="str">
            <v>r:  Percentage of All PO's  Issued this Period  (SVO)</v>
          </cell>
          <cell r="AK25" t="str">
            <v>s:  Percentage Value of All PO's Issued this Period (SVO)</v>
          </cell>
          <cell r="AN25" t="str">
            <v>p: Number of PO's with ERES Issued this Period</v>
          </cell>
          <cell r="AO25" t="str">
            <v>q: Total Value of PO's with ERES Issued this Period.</v>
          </cell>
          <cell r="AP25" t="str">
            <v>r:  Percentage of All PO's  Issued this Period  (ERES)</v>
          </cell>
          <cell r="AQ25" t="str">
            <v>s:  Percentage Value of All PO's Issued this Period (ERES)</v>
          </cell>
          <cell r="AR25" t="str">
            <v>a:  Number of Invoices Rejected Current Period.</v>
          </cell>
          <cell r="AS25" t="str">
            <v>b.  Aggregate value of invoices rejected current period</v>
          </cell>
          <cell r="AT25" t="str">
            <v>c:  Number of invoices Paid Current Period</v>
          </cell>
          <cell r="AU25" t="str">
            <v>d:  Value of Invoices Paid Current Period</v>
          </cell>
          <cell r="AV25" t="str">
            <v xml:space="preserve">d: Number of new vendors created current period </v>
          </cell>
          <cell r="AW25" t="str">
            <v>e: Number of Active vendors</v>
          </cell>
          <cell r="AX25" t="str">
            <v>a:  Total Number of Demander Purchase Order this Period</v>
          </cell>
          <cell r="AY25" t="str">
            <v>b:  Total value of Demander Purchase Order this Period</v>
          </cell>
          <cell r="AZ25" t="str">
            <v>c:  Total Number of Internet Orders this Period (lines)</v>
          </cell>
          <cell r="BA25" t="str">
            <v>d: Total value of Internet Orders this Period</v>
          </cell>
          <cell r="BB25" t="str">
            <v>e:  Number of Purchase Card transactions this Period</v>
          </cell>
          <cell r="BC25" t="str">
            <v>f:  Value of Purchase Card spend this Period</v>
          </cell>
          <cell r="BD25" t="str">
            <v>a:  Y03 - Goods (lines)</v>
          </cell>
          <cell r="BE25" t="str">
            <v>b:  Y04 - Services (lines)</v>
          </cell>
          <cell r="BF25" t="str">
            <v>c:  Number of Requisitions Rejected this Period (Y02, K02, L02)</v>
          </cell>
          <cell r="BG25" t="str">
            <v>d:   Total value of Requisitions Rejected this Period</v>
          </cell>
          <cell r="BH25" t="str">
            <v>e:  Y03 - Goods (value)</v>
          </cell>
          <cell r="BI25" t="str">
            <v>f:  Y04 - Services (value)</v>
          </cell>
          <cell r="BK25" t="str">
            <v>Total of Purchase Orders
(Number)</v>
          </cell>
          <cell r="BL25" t="str">
            <v>Total of Purchase Orders
(Value)</v>
          </cell>
          <cell r="BM25" t="str">
            <v>Comp, CNA, SVO and CDW Added Together
(Number)</v>
          </cell>
          <cell r="BN25" t="str">
            <v>Comp, CNA, SVO and CDW Added Together
(Value)</v>
          </cell>
          <cell r="BO25" t="str">
            <v>Number Check</v>
          </cell>
          <cell r="BP25" t="str">
            <v>Value Check</v>
          </cell>
        </row>
        <row r="26">
          <cell r="A26">
            <v>2</v>
          </cell>
          <cell r="C26" t="str">
            <v>Anne O'Pray</v>
          </cell>
          <cell r="D26">
            <v>584</v>
          </cell>
          <cell r="E26">
            <v>5893125.6748000011</v>
          </cell>
          <cell r="F26">
            <v>1221</v>
          </cell>
          <cell r="G26">
            <v>3630582.4</v>
          </cell>
          <cell r="H26">
            <v>715</v>
          </cell>
          <cell r="I26">
            <v>6010334.2819839986</v>
          </cell>
          <cell r="J26">
            <v>32</v>
          </cell>
          <cell r="K26">
            <v>458166.31</v>
          </cell>
          <cell r="L26">
            <v>390</v>
          </cell>
          <cell r="M26">
            <v>243</v>
          </cell>
          <cell r="N26">
            <v>1136430.9388959999</v>
          </cell>
          <cell r="O26">
            <v>545828.01889599988</v>
          </cell>
          <cell r="P26">
            <v>53</v>
          </cell>
          <cell r="Q26">
            <v>0</v>
          </cell>
          <cell r="S26">
            <v>4</v>
          </cell>
          <cell r="T26">
            <v>5</v>
          </cell>
          <cell r="U26">
            <v>3</v>
          </cell>
          <cell r="V26">
            <v>505</v>
          </cell>
          <cell r="W26">
            <v>5248384.55</v>
          </cell>
          <cell r="X26">
            <v>0.70629370629370625</v>
          </cell>
          <cell r="Y26">
            <v>0.87322672978973126</v>
          </cell>
          <cell r="Z26">
            <v>80</v>
          </cell>
          <cell r="AA26">
            <v>398378.64</v>
          </cell>
          <cell r="AB26">
            <v>0.11188811188811189</v>
          </cell>
          <cell r="AC26">
            <v>6.6282276710322358E-2</v>
          </cell>
          <cell r="AD26">
            <v>45</v>
          </cell>
          <cell r="AE26">
            <v>302568.02</v>
          </cell>
          <cell r="AF26">
            <v>6.2937062937062943E-2</v>
          </cell>
          <cell r="AG26">
            <v>5.0341296474465468E-2</v>
          </cell>
          <cell r="AH26">
            <v>85</v>
          </cell>
          <cell r="AI26">
            <v>61003.071983999995</v>
          </cell>
          <cell r="AJ26">
            <v>0.11888111888111888</v>
          </cell>
          <cell r="AK26">
            <v>1.0149697025481087E-2</v>
          </cell>
          <cell r="AN26">
            <v>0</v>
          </cell>
          <cell r="AO26">
            <v>0</v>
          </cell>
          <cell r="AP26">
            <v>0</v>
          </cell>
          <cell r="AQ26">
            <v>0</v>
          </cell>
          <cell r="AR26">
            <v>1332</v>
          </cell>
          <cell r="AS26">
            <v>3651693.52</v>
          </cell>
          <cell r="AT26">
            <v>2656</v>
          </cell>
          <cell r="AU26">
            <v>42675568.200000003</v>
          </cell>
          <cell r="AV26">
            <v>20</v>
          </cell>
          <cell r="AW26">
            <v>1795</v>
          </cell>
          <cell r="AX26">
            <v>2232</v>
          </cell>
          <cell r="AY26">
            <v>666514.89</v>
          </cell>
          <cell r="AZ26">
            <v>5337</v>
          </cell>
          <cell r="BA26">
            <v>106216</v>
          </cell>
          <cell r="BB26">
            <v>405</v>
          </cell>
          <cell r="BC26">
            <v>201272.76</v>
          </cell>
          <cell r="BD26">
            <v>33</v>
          </cell>
          <cell r="BE26">
            <v>20</v>
          </cell>
          <cell r="BF26">
            <v>268</v>
          </cell>
          <cell r="BG26">
            <v>9836683.2100000009</v>
          </cell>
          <cell r="BH26">
            <v>586747.37</v>
          </cell>
          <cell r="BI26">
            <v>1360746.35</v>
          </cell>
          <cell r="BK26">
            <v>715</v>
          </cell>
          <cell r="BL26">
            <v>6010334.2819839986</v>
          </cell>
          <cell r="BM26">
            <v>715</v>
          </cell>
          <cell r="BN26">
            <v>6010334.2819839986</v>
          </cell>
          <cell r="BO26" t="str">
            <v>Number OK</v>
          </cell>
          <cell r="BP26" t="str">
            <v>Value OK</v>
          </cell>
          <cell r="BQ26" t="str">
            <v>Number Error</v>
          </cell>
          <cell r="BR26" t="str">
            <v>Value Error</v>
          </cell>
        </row>
        <row r="27">
          <cell r="A27">
            <v>3</v>
          </cell>
          <cell r="C27" t="str">
            <v>Dave Harris</v>
          </cell>
          <cell r="D27">
            <v>48</v>
          </cell>
          <cell r="E27">
            <v>15822179.359999999</v>
          </cell>
          <cell r="F27">
            <v>69</v>
          </cell>
          <cell r="G27">
            <v>2321472.91</v>
          </cell>
          <cell r="H27">
            <v>38</v>
          </cell>
          <cell r="I27">
            <v>1297219.6499999999</v>
          </cell>
          <cell r="J27">
            <v>134</v>
          </cell>
          <cell r="K27">
            <v>962941</v>
          </cell>
          <cell r="L27">
            <v>12</v>
          </cell>
          <cell r="M27">
            <v>10</v>
          </cell>
          <cell r="N27">
            <v>112172.94</v>
          </cell>
          <cell r="O27">
            <v>47890.559999999998</v>
          </cell>
          <cell r="P27">
            <v>149</v>
          </cell>
          <cell r="Q27">
            <v>0</v>
          </cell>
          <cell r="S27">
            <v>10</v>
          </cell>
          <cell r="T27">
            <v>6</v>
          </cell>
          <cell r="U27">
            <v>5</v>
          </cell>
          <cell r="V27">
            <v>21</v>
          </cell>
          <cell r="W27">
            <v>640566.71</v>
          </cell>
          <cell r="X27">
            <v>0.55263157894736847</v>
          </cell>
          <cell r="Y27">
            <v>0.49379972774849656</v>
          </cell>
          <cell r="Z27">
            <v>12</v>
          </cell>
          <cell r="AA27">
            <v>571963</v>
          </cell>
          <cell r="AB27">
            <v>0.31578947368421051</v>
          </cell>
          <cell r="AC27">
            <v>0.44091453594616764</v>
          </cell>
          <cell r="AD27">
            <v>5</v>
          </cell>
          <cell r="AE27">
            <v>84689.94</v>
          </cell>
          <cell r="AF27">
            <v>0.13157894736842105</v>
          </cell>
          <cell r="AG27">
            <v>6.5285736305335809E-2</v>
          </cell>
          <cell r="AH27">
            <v>0</v>
          </cell>
          <cell r="AI27">
            <v>0</v>
          </cell>
          <cell r="AJ27">
            <v>0</v>
          </cell>
          <cell r="AK27">
            <v>0</v>
          </cell>
          <cell r="AN27">
            <v>2</v>
          </cell>
          <cell r="AO27">
            <v>19665.2</v>
          </cell>
          <cell r="AP27">
            <v>5.2631578947368418E-2</v>
          </cell>
          <cell r="AQ27">
            <v>1.5159499010055855E-2</v>
          </cell>
          <cell r="AY27" t="str">
            <v>Corp Exp:</v>
          </cell>
          <cell r="AZ27">
            <v>5298</v>
          </cell>
          <cell r="BA27">
            <v>101601.38</v>
          </cell>
          <cell r="BK27">
            <v>38</v>
          </cell>
          <cell r="BL27">
            <v>1297219.6499999999</v>
          </cell>
          <cell r="BM27">
            <v>38</v>
          </cell>
          <cell r="BN27">
            <v>1297219.6499999999</v>
          </cell>
          <cell r="BO27" t="str">
            <v>Number OK</v>
          </cell>
          <cell r="BP27" t="str">
            <v>Value OK</v>
          </cell>
          <cell r="BQ27" t="str">
            <v>Number Error</v>
          </cell>
          <cell r="BR27" t="str">
            <v>Value Error</v>
          </cell>
        </row>
        <row r="28">
          <cell r="A28">
            <v>4</v>
          </cell>
          <cell r="C28" t="str">
            <v>Mike Hall - Equipment &amp; Systems</v>
          </cell>
          <cell r="D28">
            <v>22</v>
          </cell>
          <cell r="E28">
            <v>7651935</v>
          </cell>
          <cell r="F28">
            <v>8</v>
          </cell>
          <cell r="G28">
            <v>411228.27</v>
          </cell>
          <cell r="H28">
            <v>10</v>
          </cell>
          <cell r="I28">
            <v>585976.25</v>
          </cell>
          <cell r="J28">
            <v>3</v>
          </cell>
          <cell r="K28">
            <v>8950</v>
          </cell>
          <cell r="L28">
            <v>5</v>
          </cell>
          <cell r="M28">
            <v>5</v>
          </cell>
          <cell r="N28">
            <v>49203.88</v>
          </cell>
          <cell r="O28">
            <v>49203.88</v>
          </cell>
          <cell r="P28">
            <v>1</v>
          </cell>
          <cell r="Q28">
            <v>0</v>
          </cell>
          <cell r="S28">
            <v>5</v>
          </cell>
          <cell r="T28">
            <v>0</v>
          </cell>
          <cell r="U28">
            <v>6</v>
          </cell>
          <cell r="V28">
            <v>6</v>
          </cell>
          <cell r="W28">
            <v>371213.25</v>
          </cell>
          <cell r="X28">
            <v>0.6</v>
          </cell>
          <cell r="Y28">
            <v>0.63349538483854939</v>
          </cell>
          <cell r="Z28">
            <v>2</v>
          </cell>
          <cell r="AA28">
            <v>68027</v>
          </cell>
          <cell r="AB28">
            <v>0.2</v>
          </cell>
          <cell r="AC28">
            <v>0.11609173579987243</v>
          </cell>
          <cell r="AD28">
            <v>1</v>
          </cell>
          <cell r="AE28">
            <v>146331</v>
          </cell>
          <cell r="AF28">
            <v>0.1</v>
          </cell>
          <cell r="AG28">
            <v>0.24972172506991538</v>
          </cell>
          <cell r="AH28">
            <v>1</v>
          </cell>
          <cell r="AI28">
            <v>405</v>
          </cell>
          <cell r="AJ28">
            <v>0.1</v>
          </cell>
          <cell r="AK28">
            <v>6.9115429166284473E-4</v>
          </cell>
          <cell r="AN28">
            <v>0</v>
          </cell>
          <cell r="AO28">
            <v>0</v>
          </cell>
          <cell r="AP28">
            <v>0</v>
          </cell>
          <cell r="AQ28">
            <v>0</v>
          </cell>
          <cell r="AY28" t="str">
            <v>ECPO:</v>
          </cell>
          <cell r="AZ28">
            <v>39</v>
          </cell>
          <cell r="BA28">
            <v>4614.62</v>
          </cell>
          <cell r="BK28">
            <v>10</v>
          </cell>
          <cell r="BL28">
            <v>585976.25</v>
          </cell>
          <cell r="BM28">
            <v>10</v>
          </cell>
          <cell r="BN28">
            <v>585976.25</v>
          </cell>
          <cell r="BO28" t="str">
            <v>Number OK</v>
          </cell>
          <cell r="BP28" t="str">
            <v>Value OK</v>
          </cell>
          <cell r="BQ28" t="str">
            <v>Number Error</v>
          </cell>
          <cell r="BR28" t="str">
            <v>Value Error</v>
          </cell>
        </row>
        <row r="29">
          <cell r="A29">
            <v>5</v>
          </cell>
          <cell r="C29" t="str">
            <v>David Brown</v>
          </cell>
          <cell r="D29">
            <v>20</v>
          </cell>
          <cell r="E29">
            <v>23243614.93</v>
          </cell>
          <cell r="F29">
            <v>18</v>
          </cell>
          <cell r="G29">
            <v>406817.38</v>
          </cell>
          <cell r="H29">
            <v>4</v>
          </cell>
          <cell r="I29">
            <v>132993.63</v>
          </cell>
          <cell r="J29">
            <v>38</v>
          </cell>
          <cell r="K29">
            <v>262979</v>
          </cell>
          <cell r="L29">
            <v>6</v>
          </cell>
          <cell r="M29">
            <v>4</v>
          </cell>
          <cell r="N29">
            <v>19709.810000000001</v>
          </cell>
          <cell r="O29">
            <v>10320.040000000001</v>
          </cell>
          <cell r="P29">
            <v>34</v>
          </cell>
          <cell r="Q29">
            <v>0</v>
          </cell>
          <cell r="S29">
            <v>10</v>
          </cell>
          <cell r="T29">
            <v>3</v>
          </cell>
          <cell r="U29">
            <v>1</v>
          </cell>
          <cell r="V29">
            <v>3</v>
          </cell>
          <cell r="W29">
            <v>127993.63</v>
          </cell>
          <cell r="X29">
            <v>0.75</v>
          </cell>
          <cell r="Y29">
            <v>0.96240421439733614</v>
          </cell>
          <cell r="Z29">
            <v>0</v>
          </cell>
          <cell r="AA29">
            <v>0</v>
          </cell>
          <cell r="AB29">
            <v>0</v>
          </cell>
          <cell r="AC29">
            <v>0</v>
          </cell>
          <cell r="AD29">
            <v>1</v>
          </cell>
          <cell r="AE29">
            <v>5000</v>
          </cell>
          <cell r="AF29">
            <v>0.25</v>
          </cell>
          <cell r="AG29">
            <v>3.7595785602663828E-2</v>
          </cell>
          <cell r="AH29">
            <v>0</v>
          </cell>
          <cell r="AI29">
            <v>0</v>
          </cell>
          <cell r="AJ29">
            <v>0</v>
          </cell>
          <cell r="AK29">
            <v>0</v>
          </cell>
          <cell r="AN29">
            <v>0</v>
          </cell>
          <cell r="AO29">
            <v>0</v>
          </cell>
          <cell r="AP29">
            <v>0</v>
          </cell>
          <cell r="AQ29">
            <v>0</v>
          </cell>
          <cell r="BK29">
            <v>4</v>
          </cell>
          <cell r="BL29">
            <v>132993.63</v>
          </cell>
          <cell r="BM29">
            <v>4</v>
          </cell>
          <cell r="BN29">
            <v>132993.63</v>
          </cell>
          <cell r="BO29" t="str">
            <v>Number OK</v>
          </cell>
          <cell r="BP29" t="str">
            <v>Value OK</v>
          </cell>
          <cell r="BQ29" t="str">
            <v>Number Error</v>
          </cell>
          <cell r="BR29" t="str">
            <v>Value Error</v>
          </cell>
        </row>
        <row r="30">
          <cell r="A30">
            <v>6</v>
          </cell>
          <cell r="C30" t="str">
            <v>Edwin Bond</v>
          </cell>
          <cell r="D30">
            <v>22</v>
          </cell>
          <cell r="E30">
            <v>36796569.840000004</v>
          </cell>
          <cell r="F30">
            <v>20</v>
          </cell>
          <cell r="G30">
            <v>1766384.69</v>
          </cell>
          <cell r="H30">
            <v>6</v>
          </cell>
          <cell r="I30">
            <v>505339.76</v>
          </cell>
          <cell r="J30">
            <v>4</v>
          </cell>
          <cell r="K30">
            <v>43000</v>
          </cell>
          <cell r="L30">
            <v>15</v>
          </cell>
          <cell r="M30">
            <v>13</v>
          </cell>
          <cell r="N30">
            <v>184461.53</v>
          </cell>
          <cell r="O30">
            <v>181879.46</v>
          </cell>
          <cell r="P30">
            <v>14</v>
          </cell>
          <cell r="Q30">
            <v>0</v>
          </cell>
          <cell r="S30">
            <v>5</v>
          </cell>
          <cell r="T30">
            <v>0</v>
          </cell>
          <cell r="U30">
            <v>2</v>
          </cell>
          <cell r="V30">
            <v>6</v>
          </cell>
          <cell r="W30">
            <v>505339.76</v>
          </cell>
          <cell r="X30">
            <v>1</v>
          </cell>
          <cell r="Y30">
            <v>1</v>
          </cell>
          <cell r="Z30">
            <v>0</v>
          </cell>
          <cell r="AA30">
            <v>0</v>
          </cell>
          <cell r="AB30">
            <v>0</v>
          </cell>
          <cell r="AC30">
            <v>0</v>
          </cell>
          <cell r="AD30">
            <v>0</v>
          </cell>
          <cell r="AE30">
            <v>0</v>
          </cell>
          <cell r="AF30">
            <v>0</v>
          </cell>
          <cell r="AG30">
            <v>0</v>
          </cell>
          <cell r="AH30">
            <v>0</v>
          </cell>
          <cell r="AI30">
            <v>0</v>
          </cell>
          <cell r="AJ30">
            <v>0</v>
          </cell>
          <cell r="AK30">
            <v>0</v>
          </cell>
          <cell r="AN30">
            <v>0</v>
          </cell>
          <cell r="AO30">
            <v>0</v>
          </cell>
          <cell r="AP30">
            <v>0</v>
          </cell>
          <cell r="AQ30">
            <v>0</v>
          </cell>
          <cell r="BK30">
            <v>6</v>
          </cell>
          <cell r="BL30">
            <v>505339.76</v>
          </cell>
          <cell r="BM30">
            <v>6</v>
          </cell>
          <cell r="BN30">
            <v>505339.76</v>
          </cell>
          <cell r="BO30" t="str">
            <v>Number OK</v>
          </cell>
          <cell r="BP30" t="str">
            <v>Value OK</v>
          </cell>
          <cell r="BQ30" t="str">
            <v>Number Error</v>
          </cell>
          <cell r="BR30" t="str">
            <v>Value Error</v>
          </cell>
        </row>
        <row r="31">
          <cell r="A31">
            <v>7</v>
          </cell>
          <cell r="C31" t="str">
            <v>Jim Burnell</v>
          </cell>
          <cell r="D31">
            <v>47</v>
          </cell>
          <cell r="E31">
            <v>15825945.48</v>
          </cell>
          <cell r="F31">
            <v>72</v>
          </cell>
          <cell r="G31">
            <v>1856819.58</v>
          </cell>
          <cell r="H31">
            <v>41</v>
          </cell>
          <cell r="I31">
            <v>1413794.24</v>
          </cell>
          <cell r="L31">
            <v>113</v>
          </cell>
          <cell r="M31">
            <v>95</v>
          </cell>
          <cell r="N31">
            <v>696464.33</v>
          </cell>
          <cell r="O31">
            <v>607267.15</v>
          </cell>
          <cell r="P31">
            <v>27</v>
          </cell>
          <cell r="V31">
            <v>40</v>
          </cell>
          <cell r="W31">
            <v>1351151.24</v>
          </cell>
          <cell r="X31">
            <v>0.97560975609756095</v>
          </cell>
          <cell r="Y31">
            <v>0.95569157220501899</v>
          </cell>
          <cell r="Z31">
            <v>0</v>
          </cell>
          <cell r="AA31">
            <v>0</v>
          </cell>
          <cell r="AB31">
            <v>0</v>
          </cell>
          <cell r="AC31">
            <v>0</v>
          </cell>
          <cell r="AD31">
            <v>1</v>
          </cell>
          <cell r="AE31">
            <v>62643</v>
          </cell>
          <cell r="AF31">
            <v>2.4390243902439025E-2</v>
          </cell>
          <cell r="AG31">
            <v>4.4308427794980974E-2</v>
          </cell>
          <cell r="AH31">
            <v>0</v>
          </cell>
          <cell r="AI31">
            <v>0</v>
          </cell>
          <cell r="AJ31">
            <v>0</v>
          </cell>
          <cell r="AK31">
            <v>0</v>
          </cell>
          <cell r="AN31">
            <v>0</v>
          </cell>
          <cell r="AO31">
            <v>0</v>
          </cell>
          <cell r="AP31">
            <v>0</v>
          </cell>
          <cell r="AQ31">
            <v>0</v>
          </cell>
          <cell r="BK31">
            <v>41</v>
          </cell>
          <cell r="BL31">
            <v>1413794.24</v>
          </cell>
          <cell r="BM31">
            <v>41</v>
          </cell>
          <cell r="BN31">
            <v>1413794.24</v>
          </cell>
          <cell r="BO31" t="str">
            <v>Number OK</v>
          </cell>
          <cell r="BP31" t="str">
            <v>Value OK</v>
          </cell>
          <cell r="BQ31" t="str">
            <v>Number Error</v>
          </cell>
          <cell r="BR31" t="str">
            <v>Value Error</v>
          </cell>
        </row>
        <row r="32">
          <cell r="A32">
            <v>8</v>
          </cell>
          <cell r="C32" t="str">
            <v>Kathryn McCloghrie</v>
          </cell>
          <cell r="D32">
            <v>8</v>
          </cell>
          <cell r="E32">
            <v>8766676.0999999996</v>
          </cell>
          <cell r="F32">
            <v>5</v>
          </cell>
          <cell r="G32">
            <v>4838793</v>
          </cell>
          <cell r="H32">
            <v>2</v>
          </cell>
          <cell r="I32">
            <v>55000</v>
          </cell>
          <cell r="J32">
            <v>0</v>
          </cell>
          <cell r="K32">
            <v>0</v>
          </cell>
          <cell r="L32">
            <v>7</v>
          </cell>
          <cell r="M32">
            <v>2</v>
          </cell>
          <cell r="N32">
            <v>652893.0692100001</v>
          </cell>
          <cell r="O32">
            <v>58701.760000000002</v>
          </cell>
          <cell r="P32">
            <v>0</v>
          </cell>
          <cell r="Q32">
            <v>0</v>
          </cell>
          <cell r="S32">
            <v>5</v>
          </cell>
          <cell r="T32">
            <v>1</v>
          </cell>
          <cell r="U32">
            <v>5</v>
          </cell>
          <cell r="V32">
            <v>0</v>
          </cell>
          <cell r="W32">
            <v>0</v>
          </cell>
          <cell r="X32">
            <v>0</v>
          </cell>
          <cell r="Y32">
            <v>0</v>
          </cell>
          <cell r="Z32">
            <v>2</v>
          </cell>
          <cell r="AA32">
            <v>55000</v>
          </cell>
          <cell r="AB32">
            <v>1</v>
          </cell>
          <cell r="AC32">
            <v>1</v>
          </cell>
          <cell r="AD32">
            <v>0</v>
          </cell>
          <cell r="AE32">
            <v>0</v>
          </cell>
          <cell r="AF32">
            <v>0</v>
          </cell>
          <cell r="AG32">
            <v>0</v>
          </cell>
          <cell r="AH32">
            <v>0</v>
          </cell>
          <cell r="AI32">
            <v>0</v>
          </cell>
          <cell r="AJ32">
            <v>0</v>
          </cell>
          <cell r="AK32">
            <v>0</v>
          </cell>
          <cell r="AN32">
            <v>0</v>
          </cell>
          <cell r="AO32">
            <v>0</v>
          </cell>
          <cell r="AP32">
            <v>0</v>
          </cell>
          <cell r="AQ32">
            <v>0</v>
          </cell>
          <cell r="BK32">
            <v>2</v>
          </cell>
          <cell r="BL32">
            <v>55000</v>
          </cell>
          <cell r="BM32">
            <v>2</v>
          </cell>
          <cell r="BN32">
            <v>55000</v>
          </cell>
          <cell r="BO32" t="str">
            <v>Number OK</v>
          </cell>
          <cell r="BP32" t="str">
            <v>Value OK</v>
          </cell>
          <cell r="BQ32" t="str">
            <v>Number Error</v>
          </cell>
          <cell r="BR32" t="str">
            <v>Value Error</v>
          </cell>
        </row>
        <row r="33">
          <cell r="A33">
            <v>9</v>
          </cell>
          <cell r="C33" t="str">
            <v>Mike Hall - INS Procurement</v>
          </cell>
          <cell r="D33">
            <v>1</v>
          </cell>
          <cell r="E33">
            <v>257.39999999999998</v>
          </cell>
          <cell r="F33">
            <v>1</v>
          </cell>
          <cell r="G33">
            <v>257.39999999999998</v>
          </cell>
          <cell r="H33">
            <v>9</v>
          </cell>
          <cell r="I33">
            <v>308939.98</v>
          </cell>
          <cell r="J33">
            <v>21</v>
          </cell>
          <cell r="K33">
            <v>1101357</v>
          </cell>
          <cell r="L33">
            <v>0</v>
          </cell>
          <cell r="M33">
            <v>0</v>
          </cell>
          <cell r="N33">
            <v>0</v>
          </cell>
          <cell r="O33">
            <v>0</v>
          </cell>
          <cell r="P33">
            <v>23</v>
          </cell>
          <cell r="Q33">
            <v>3</v>
          </cell>
          <cell r="S33">
            <v>0</v>
          </cell>
          <cell r="T33">
            <v>0</v>
          </cell>
          <cell r="U33">
            <v>3</v>
          </cell>
          <cell r="V33">
            <v>5</v>
          </cell>
          <cell r="W33">
            <v>232801.84</v>
          </cell>
          <cell r="X33">
            <v>0.55555555555555558</v>
          </cell>
          <cell r="Y33">
            <v>0.75355038218103076</v>
          </cell>
          <cell r="Z33">
            <v>0</v>
          </cell>
          <cell r="AA33">
            <v>0</v>
          </cell>
          <cell r="AB33">
            <v>0</v>
          </cell>
          <cell r="AC33">
            <v>0</v>
          </cell>
          <cell r="AD33">
            <v>4</v>
          </cell>
          <cell r="AE33">
            <v>76138.14</v>
          </cell>
          <cell r="AF33">
            <v>0.44444444444444442</v>
          </cell>
          <cell r="AG33">
            <v>0.24644961781896926</v>
          </cell>
          <cell r="AH33">
            <v>0</v>
          </cell>
          <cell r="AI33">
            <v>0</v>
          </cell>
          <cell r="AJ33">
            <v>0</v>
          </cell>
          <cell r="AK33">
            <v>0</v>
          </cell>
          <cell r="AN33">
            <v>5</v>
          </cell>
          <cell r="AO33">
            <v>103341.016844</v>
          </cell>
          <cell r="AP33">
            <v>0.55555555555555558</v>
          </cell>
          <cell r="AQ33">
            <v>0.33450192119517846</v>
          </cell>
          <cell r="BK33">
            <v>9</v>
          </cell>
          <cell r="BL33">
            <v>308939.98</v>
          </cell>
          <cell r="BM33">
            <v>9</v>
          </cell>
          <cell r="BN33">
            <v>308939.98</v>
          </cell>
          <cell r="BO33" t="str">
            <v>Number OK</v>
          </cell>
          <cell r="BP33" t="str">
            <v>Value OK</v>
          </cell>
          <cell r="BQ33" t="str">
            <v>Number Error</v>
          </cell>
          <cell r="BR33" t="str">
            <v>Value Error</v>
          </cell>
        </row>
        <row r="34">
          <cell r="A34">
            <v>10</v>
          </cell>
          <cell r="C34" t="str">
            <v>Nick Welch</v>
          </cell>
          <cell r="D34">
            <v>22</v>
          </cell>
          <cell r="E34">
            <v>97821.67</v>
          </cell>
          <cell r="F34">
            <v>73</v>
          </cell>
          <cell r="G34">
            <v>7474138.8100000015</v>
          </cell>
          <cell r="H34">
            <v>83</v>
          </cell>
          <cell r="I34">
            <v>150449.44</v>
          </cell>
          <cell r="J34">
            <v>53</v>
          </cell>
          <cell r="K34">
            <v>117239</v>
          </cell>
          <cell r="L34">
            <v>120</v>
          </cell>
          <cell r="M34">
            <v>92</v>
          </cell>
          <cell r="N34">
            <v>359913.28</v>
          </cell>
          <cell r="O34">
            <v>279934.95</v>
          </cell>
          <cell r="P34">
            <v>2</v>
          </cell>
          <cell r="Q34">
            <v>0</v>
          </cell>
          <cell r="S34">
            <v>5</v>
          </cell>
          <cell r="T34">
            <v>1</v>
          </cell>
          <cell r="U34">
            <v>4</v>
          </cell>
          <cell r="V34">
            <v>56</v>
          </cell>
          <cell r="W34">
            <v>120999.13</v>
          </cell>
          <cell r="X34">
            <v>0.67469879518072284</v>
          </cell>
          <cell r="Y34">
            <v>0.80425111585659614</v>
          </cell>
          <cell r="Z34">
            <v>1</v>
          </cell>
          <cell r="AA34">
            <v>2310</v>
          </cell>
          <cell r="AB34">
            <v>1.2048192771084338E-2</v>
          </cell>
          <cell r="AC34">
            <v>1.5353995335575858E-2</v>
          </cell>
          <cell r="AD34">
            <v>1</v>
          </cell>
          <cell r="AE34">
            <v>15000</v>
          </cell>
          <cell r="AF34">
            <v>1.2048192771084338E-2</v>
          </cell>
          <cell r="AG34">
            <v>9.9701268412830252E-2</v>
          </cell>
          <cell r="AH34">
            <v>25</v>
          </cell>
          <cell r="AI34">
            <v>12140.31</v>
          </cell>
          <cell r="AJ34">
            <v>0.30120481927710846</v>
          </cell>
          <cell r="AK34">
            <v>8.0693620394997806E-2</v>
          </cell>
          <cell r="AN34">
            <v>2</v>
          </cell>
          <cell r="AO34">
            <v>36000</v>
          </cell>
          <cell r="AP34">
            <v>2.4096385542168676E-2</v>
          </cell>
          <cell r="AQ34">
            <v>0.2392830441907926</v>
          </cell>
          <cell r="BK34">
            <v>83</v>
          </cell>
          <cell r="BL34">
            <v>150449.44</v>
          </cell>
          <cell r="BM34">
            <v>83</v>
          </cell>
          <cell r="BN34">
            <v>150449.44</v>
          </cell>
          <cell r="BO34" t="str">
            <v>Number OK</v>
          </cell>
          <cell r="BP34" t="str">
            <v>Value OK</v>
          </cell>
          <cell r="BQ34" t="str">
            <v>Number Error</v>
          </cell>
          <cell r="BR34" t="str">
            <v>Value Error</v>
          </cell>
        </row>
        <row r="35">
          <cell r="A35">
            <v>11</v>
          </cell>
          <cell r="C35" t="str">
            <v>Peter Caldow</v>
          </cell>
          <cell r="D35">
            <v>69</v>
          </cell>
          <cell r="E35">
            <v>25228102.32</v>
          </cell>
          <cell r="F35">
            <v>180</v>
          </cell>
          <cell r="G35">
            <v>17993350.859999996</v>
          </cell>
          <cell r="H35">
            <v>148</v>
          </cell>
          <cell r="I35">
            <v>8572487.7100000009</v>
          </cell>
          <cell r="L35">
            <v>158</v>
          </cell>
          <cell r="M35">
            <v>115</v>
          </cell>
          <cell r="N35">
            <v>2711898.58</v>
          </cell>
          <cell r="O35">
            <v>2301094.16</v>
          </cell>
          <cell r="P35">
            <v>36</v>
          </cell>
          <cell r="V35">
            <v>119</v>
          </cell>
          <cell r="W35">
            <v>6668225.54</v>
          </cell>
          <cell r="X35">
            <v>0.80405405405405406</v>
          </cell>
          <cell r="Y35">
            <v>0.77786352871889963</v>
          </cell>
          <cell r="Z35">
            <v>1</v>
          </cell>
          <cell r="AA35">
            <v>354604</v>
          </cell>
          <cell r="AB35">
            <v>6.7567567567567571E-3</v>
          </cell>
          <cell r="AC35">
            <v>4.1365355308278416E-2</v>
          </cell>
          <cell r="AD35">
            <v>26</v>
          </cell>
          <cell r="AE35">
            <v>1546468.17</v>
          </cell>
          <cell r="AF35">
            <v>0.17567567567567569</v>
          </cell>
          <cell r="AG35">
            <v>0.18039899528768175</v>
          </cell>
          <cell r="AH35">
            <v>2</v>
          </cell>
          <cell r="AI35">
            <v>3190</v>
          </cell>
          <cell r="AJ35">
            <v>1.3513513513513514E-2</v>
          </cell>
          <cell r="AK35">
            <v>3.7212068514006652E-4</v>
          </cell>
          <cell r="AN35">
            <v>0</v>
          </cell>
          <cell r="AO35">
            <v>0</v>
          </cell>
          <cell r="AP35">
            <v>0</v>
          </cell>
          <cell r="AQ35">
            <v>0</v>
          </cell>
          <cell r="BK35">
            <v>148</v>
          </cell>
          <cell r="BL35">
            <v>8572487.7100000009</v>
          </cell>
          <cell r="BM35">
            <v>148</v>
          </cell>
          <cell r="BN35">
            <v>8572487.7100000009</v>
          </cell>
          <cell r="BO35" t="str">
            <v>Number OK</v>
          </cell>
          <cell r="BP35" t="str">
            <v>Value OK</v>
          </cell>
          <cell r="BQ35" t="str">
            <v>Number Error</v>
          </cell>
          <cell r="BR35" t="str">
            <v>Value Error</v>
          </cell>
        </row>
        <row r="36">
          <cell r="A36">
            <v>12</v>
          </cell>
          <cell r="C36" t="str">
            <v>Reg Haslam - Corporate Contracts</v>
          </cell>
          <cell r="D36">
            <v>12</v>
          </cell>
          <cell r="E36">
            <v>17102227.449999999</v>
          </cell>
          <cell r="F36">
            <v>12</v>
          </cell>
          <cell r="G36">
            <v>16511404.439999999</v>
          </cell>
          <cell r="H36">
            <v>8</v>
          </cell>
          <cell r="I36">
            <v>521796.74</v>
          </cell>
          <cell r="J36">
            <v>6</v>
          </cell>
          <cell r="K36">
            <v>1042.04</v>
          </cell>
          <cell r="L36">
            <v>12</v>
          </cell>
          <cell r="M36">
            <v>10</v>
          </cell>
          <cell r="N36">
            <v>206645.92</v>
          </cell>
          <cell r="O36">
            <v>17316.509999999998</v>
          </cell>
          <cell r="P36">
            <v>20</v>
          </cell>
          <cell r="Q36">
            <v>0</v>
          </cell>
          <cell r="S36">
            <v>0</v>
          </cell>
          <cell r="T36">
            <v>0</v>
          </cell>
          <cell r="U36">
            <v>0</v>
          </cell>
          <cell r="V36">
            <v>4</v>
          </cell>
          <cell r="W36">
            <v>232317.74</v>
          </cell>
          <cell r="X36">
            <v>0.5</v>
          </cell>
          <cell r="Y36">
            <v>0.44522650716445639</v>
          </cell>
          <cell r="Z36">
            <v>4</v>
          </cell>
          <cell r="AA36">
            <v>289479</v>
          </cell>
          <cell r="AB36">
            <v>0.5</v>
          </cell>
          <cell r="AC36">
            <v>0.55477349283554356</v>
          </cell>
          <cell r="AD36">
            <v>0</v>
          </cell>
          <cell r="AE36">
            <v>0</v>
          </cell>
          <cell r="AF36">
            <v>0</v>
          </cell>
          <cell r="AG36">
            <v>0</v>
          </cell>
          <cell r="AH36">
            <v>0</v>
          </cell>
          <cell r="AI36">
            <v>0</v>
          </cell>
          <cell r="AJ36">
            <v>0</v>
          </cell>
          <cell r="AK36">
            <v>0</v>
          </cell>
          <cell r="AN36">
            <v>0</v>
          </cell>
          <cell r="AO36">
            <v>0</v>
          </cell>
          <cell r="AP36">
            <v>0</v>
          </cell>
          <cell r="AQ36">
            <v>0</v>
          </cell>
          <cell r="BK36">
            <v>8</v>
          </cell>
          <cell r="BL36">
            <v>521796.74</v>
          </cell>
          <cell r="BM36">
            <v>8</v>
          </cell>
          <cell r="BN36">
            <v>521796.74</v>
          </cell>
          <cell r="BO36" t="str">
            <v>Number OK</v>
          </cell>
          <cell r="BP36" t="str">
            <v>Value OK</v>
          </cell>
          <cell r="BQ36" t="str">
            <v>Number Error</v>
          </cell>
          <cell r="BR36" t="str">
            <v>Value Error</v>
          </cell>
        </row>
        <row r="37">
          <cell r="A37">
            <v>13</v>
          </cell>
          <cell r="C37" t="str">
            <v>Reg Haslam - IT Procurement</v>
          </cell>
          <cell r="D37">
            <v>45</v>
          </cell>
          <cell r="E37">
            <v>2324085.9300000002</v>
          </cell>
          <cell r="F37">
            <v>52</v>
          </cell>
          <cell r="G37">
            <v>1872918.49</v>
          </cell>
          <cell r="H37">
            <v>25</v>
          </cell>
          <cell r="I37">
            <v>931021.02999999991</v>
          </cell>
          <cell r="J37">
            <v>16</v>
          </cell>
          <cell r="K37">
            <v>84548</v>
          </cell>
          <cell r="L37">
            <v>30</v>
          </cell>
          <cell r="M37">
            <v>12</v>
          </cell>
          <cell r="N37">
            <v>166459.76</v>
          </cell>
          <cell r="O37">
            <v>74487.87</v>
          </cell>
          <cell r="P37">
            <v>38</v>
          </cell>
          <cell r="Q37">
            <v>17</v>
          </cell>
          <cell r="S37">
            <v>2</v>
          </cell>
          <cell r="T37">
            <v>0</v>
          </cell>
          <cell r="U37">
            <v>1</v>
          </cell>
          <cell r="V37">
            <v>17</v>
          </cell>
          <cell r="W37">
            <v>719711.44</v>
          </cell>
          <cell r="X37">
            <v>0.68</v>
          </cell>
          <cell r="Y37">
            <v>0.77303456829541217</v>
          </cell>
          <cell r="Z37">
            <v>2</v>
          </cell>
          <cell r="AA37">
            <v>11331</v>
          </cell>
          <cell r="AB37">
            <v>0.08</v>
          </cell>
          <cell r="AC37">
            <v>1.2170509188175912E-2</v>
          </cell>
          <cell r="AD37">
            <v>5</v>
          </cell>
          <cell r="AE37">
            <v>199828.59</v>
          </cell>
          <cell r="AF37">
            <v>0.2</v>
          </cell>
          <cell r="AG37">
            <v>0.21463380907733096</v>
          </cell>
          <cell r="AH37">
            <v>1</v>
          </cell>
          <cell r="AI37">
            <v>150</v>
          </cell>
          <cell r="AJ37">
            <v>0.04</v>
          </cell>
          <cell r="AK37">
            <v>1.6111343908096256E-4</v>
          </cell>
          <cell r="AN37">
            <v>0</v>
          </cell>
          <cell r="AO37">
            <v>0</v>
          </cell>
          <cell r="AP37">
            <v>0</v>
          </cell>
          <cell r="AQ37">
            <v>0</v>
          </cell>
          <cell r="BK37">
            <v>25</v>
          </cell>
          <cell r="BL37">
            <v>931021.02999999991</v>
          </cell>
          <cell r="BM37">
            <v>25</v>
          </cell>
          <cell r="BN37">
            <v>931021.02999999991</v>
          </cell>
          <cell r="BO37" t="str">
            <v>Number OK</v>
          </cell>
          <cell r="BP37" t="str">
            <v>Value OK</v>
          </cell>
          <cell r="BQ37" t="str">
            <v>Number Error</v>
          </cell>
          <cell r="BR37" t="str">
            <v>Value Error</v>
          </cell>
        </row>
        <row r="38">
          <cell r="A38">
            <v>14</v>
          </cell>
          <cell r="C38" t="str">
            <v>Rob McGarel</v>
          </cell>
          <cell r="D38">
            <v>0</v>
          </cell>
          <cell r="E38">
            <v>0</v>
          </cell>
          <cell r="F38">
            <v>0</v>
          </cell>
          <cell r="G38">
            <v>0</v>
          </cell>
          <cell r="V38">
            <v>0</v>
          </cell>
          <cell r="W38">
            <v>0</v>
          </cell>
          <cell r="X38" t="e">
            <v>#DIV/0!</v>
          </cell>
          <cell r="Y38" t="e">
            <v>#DIV/0!</v>
          </cell>
          <cell r="Z38">
            <v>0</v>
          </cell>
          <cell r="AA38">
            <v>0</v>
          </cell>
          <cell r="AB38" t="e">
            <v>#DIV/0!</v>
          </cell>
          <cell r="AC38" t="e">
            <v>#DIV/0!</v>
          </cell>
          <cell r="AD38">
            <v>0</v>
          </cell>
          <cell r="AE38">
            <v>0</v>
          </cell>
          <cell r="AF38" t="e">
            <v>#DIV/0!</v>
          </cell>
          <cell r="AG38" t="e">
            <v>#DIV/0!</v>
          </cell>
          <cell r="AH38">
            <v>0</v>
          </cell>
          <cell r="AI38">
            <v>0</v>
          </cell>
          <cell r="AJ38" t="e">
            <v>#DIV/0!</v>
          </cell>
          <cell r="AK38" t="e">
            <v>#DIV/0!</v>
          </cell>
          <cell r="AN38">
            <v>0</v>
          </cell>
          <cell r="AO38">
            <v>0</v>
          </cell>
          <cell r="AP38" t="e">
            <v>#DIV/0!</v>
          </cell>
          <cell r="AQ38" t="e">
            <v>#DIV/0!</v>
          </cell>
          <cell r="BK38">
            <v>0</v>
          </cell>
          <cell r="BL38">
            <v>0</v>
          </cell>
          <cell r="BM38">
            <v>0</v>
          </cell>
          <cell r="BN38">
            <v>0</v>
          </cell>
          <cell r="BO38" t="str">
            <v>Number OK</v>
          </cell>
          <cell r="BP38" t="str">
            <v>Value OK</v>
          </cell>
          <cell r="BQ38" t="str">
            <v>Number Error</v>
          </cell>
          <cell r="BR38" t="str">
            <v>Value Error</v>
          </cell>
        </row>
        <row r="39">
          <cell r="A39">
            <v>15</v>
          </cell>
          <cell r="C39">
            <v>0</v>
          </cell>
          <cell r="D39">
            <v>0</v>
          </cell>
          <cell r="E39">
            <v>0</v>
          </cell>
          <cell r="F39">
            <v>0</v>
          </cell>
          <cell r="V39">
            <v>0</v>
          </cell>
          <cell r="W39">
            <v>0</v>
          </cell>
          <cell r="X39" t="e">
            <v>#DIV/0!</v>
          </cell>
          <cell r="Y39" t="e">
            <v>#DIV/0!</v>
          </cell>
          <cell r="Z39">
            <v>0</v>
          </cell>
          <cell r="AA39">
            <v>0</v>
          </cell>
          <cell r="AB39" t="e">
            <v>#DIV/0!</v>
          </cell>
          <cell r="AC39" t="e">
            <v>#DIV/0!</v>
          </cell>
          <cell r="AD39">
            <v>0</v>
          </cell>
          <cell r="AE39">
            <v>0</v>
          </cell>
          <cell r="AF39" t="e">
            <v>#DIV/0!</v>
          </cell>
          <cell r="AG39" t="e">
            <v>#DIV/0!</v>
          </cell>
          <cell r="AH39">
            <v>0</v>
          </cell>
          <cell r="AI39">
            <v>0</v>
          </cell>
          <cell r="AJ39" t="e">
            <v>#DIV/0!</v>
          </cell>
          <cell r="AK39" t="e">
            <v>#DIV/0!</v>
          </cell>
          <cell r="AN39">
            <v>0</v>
          </cell>
          <cell r="AO39">
            <v>0</v>
          </cell>
          <cell r="AP39" t="e">
            <v>#DIV/0!</v>
          </cell>
          <cell r="AQ39" t="e">
            <v>#DIV/0!</v>
          </cell>
          <cell r="BK39">
            <v>0</v>
          </cell>
          <cell r="BL39">
            <v>0</v>
          </cell>
          <cell r="BM39">
            <v>0</v>
          </cell>
          <cell r="BN39">
            <v>0</v>
          </cell>
          <cell r="BO39" t="str">
            <v>Number OK</v>
          </cell>
          <cell r="BP39" t="str">
            <v>Value OK</v>
          </cell>
          <cell r="BQ39" t="str">
            <v>Number Error</v>
          </cell>
          <cell r="BR39" t="str">
            <v>Value Error</v>
          </cell>
        </row>
        <row r="40">
          <cell r="A40">
            <v>16</v>
          </cell>
          <cell r="C40">
            <v>0</v>
          </cell>
          <cell r="D40">
            <v>0</v>
          </cell>
          <cell r="E40">
            <v>0</v>
          </cell>
          <cell r="F40">
            <v>0</v>
          </cell>
          <cell r="V40">
            <v>0</v>
          </cell>
          <cell r="W40">
            <v>0</v>
          </cell>
          <cell r="X40" t="e">
            <v>#DIV/0!</v>
          </cell>
          <cell r="Y40" t="e">
            <v>#DIV/0!</v>
          </cell>
          <cell r="Z40">
            <v>0</v>
          </cell>
          <cell r="AA40">
            <v>0</v>
          </cell>
          <cell r="AB40" t="e">
            <v>#DIV/0!</v>
          </cell>
          <cell r="AC40" t="e">
            <v>#DIV/0!</v>
          </cell>
          <cell r="AD40">
            <v>0</v>
          </cell>
          <cell r="AE40">
            <v>0</v>
          </cell>
          <cell r="AF40" t="e">
            <v>#DIV/0!</v>
          </cell>
          <cell r="AG40" t="e">
            <v>#DIV/0!</v>
          </cell>
          <cell r="AH40">
            <v>0</v>
          </cell>
          <cell r="AI40">
            <v>0</v>
          </cell>
          <cell r="AJ40" t="e">
            <v>#DIV/0!</v>
          </cell>
          <cell r="AK40" t="e">
            <v>#DIV/0!</v>
          </cell>
          <cell r="AN40">
            <v>0</v>
          </cell>
          <cell r="AO40">
            <v>0</v>
          </cell>
          <cell r="AP40" t="e">
            <v>#DIV/0!</v>
          </cell>
          <cell r="AQ40" t="e">
            <v>#DIV/0!</v>
          </cell>
          <cell r="BK40">
            <v>0</v>
          </cell>
          <cell r="BL40">
            <v>0</v>
          </cell>
          <cell r="BM40">
            <v>0</v>
          </cell>
          <cell r="BN40">
            <v>0</v>
          </cell>
          <cell r="BO40" t="str">
            <v>Number OK</v>
          </cell>
          <cell r="BP40" t="str">
            <v>Value OK</v>
          </cell>
          <cell r="BQ40" t="str">
            <v>Number Error</v>
          </cell>
          <cell r="BR40" t="str">
            <v>Value Error</v>
          </cell>
        </row>
        <row r="41">
          <cell r="A41">
            <v>17</v>
          </cell>
          <cell r="C41">
            <v>0</v>
          </cell>
          <cell r="D41">
            <v>0</v>
          </cell>
          <cell r="E41">
            <v>0</v>
          </cell>
          <cell r="F41">
            <v>0</v>
          </cell>
          <cell r="V41">
            <v>0</v>
          </cell>
          <cell r="W41">
            <v>0</v>
          </cell>
          <cell r="X41" t="e">
            <v>#DIV/0!</v>
          </cell>
          <cell r="Y41" t="e">
            <v>#DIV/0!</v>
          </cell>
          <cell r="Z41">
            <v>0</v>
          </cell>
          <cell r="AA41">
            <v>0</v>
          </cell>
          <cell r="AB41" t="e">
            <v>#DIV/0!</v>
          </cell>
          <cell r="AC41" t="e">
            <v>#DIV/0!</v>
          </cell>
          <cell r="AD41">
            <v>0</v>
          </cell>
          <cell r="AE41">
            <v>0</v>
          </cell>
          <cell r="AF41" t="e">
            <v>#DIV/0!</v>
          </cell>
          <cell r="AG41" t="e">
            <v>#DIV/0!</v>
          </cell>
          <cell r="AH41">
            <v>0</v>
          </cell>
          <cell r="AI41">
            <v>0</v>
          </cell>
          <cell r="AJ41" t="e">
            <v>#DIV/0!</v>
          </cell>
          <cell r="AK41" t="e">
            <v>#DIV/0!</v>
          </cell>
          <cell r="AN41">
            <v>0</v>
          </cell>
          <cell r="AO41">
            <v>0</v>
          </cell>
          <cell r="AP41" t="e">
            <v>#DIV/0!</v>
          </cell>
          <cell r="AQ41" t="e">
            <v>#DIV/0!</v>
          </cell>
          <cell r="BK41">
            <v>0</v>
          </cell>
          <cell r="BL41">
            <v>0</v>
          </cell>
          <cell r="BM41">
            <v>0</v>
          </cell>
          <cell r="BN41">
            <v>0</v>
          </cell>
          <cell r="BO41" t="str">
            <v>Number OK</v>
          </cell>
          <cell r="BP41" t="str">
            <v>Value OK</v>
          </cell>
          <cell r="BQ41" t="str">
            <v>Number Error</v>
          </cell>
          <cell r="BR41" t="str">
            <v>Value Error</v>
          </cell>
        </row>
        <row r="45">
          <cell r="B45" t="str">
            <v>Period 3</v>
          </cell>
          <cell r="D45" t="str">
            <v>Procurement Workload</v>
          </cell>
          <cell r="H45" t="str">
            <v>Purchase Order (PO) Production</v>
          </cell>
          <cell r="L45" t="str">
            <v>Contract Workload</v>
          </cell>
          <cell r="S45" t="str">
            <v>Competition Status</v>
          </cell>
          <cell r="V45" t="str">
            <v>Competition</v>
          </cell>
          <cell r="Z45" t="str">
            <v>Competition Dispensed With (CDW)</v>
          </cell>
          <cell r="AD45" t="str">
            <v>Competition Not Available (CNA)</v>
          </cell>
          <cell r="AH45" t="str">
            <v>Small Value Order (SVO)</v>
          </cell>
          <cell r="AN45" t="str">
            <v>Competition Status: ERES</v>
          </cell>
          <cell r="AR45" t="str">
            <v>Payment Workload</v>
          </cell>
          <cell r="AV45" t="str">
            <v>Vendor Maintenance</v>
          </cell>
          <cell r="AX45" t="str">
            <v>Small Value Ordering Workload</v>
          </cell>
          <cell r="BD45" t="str">
            <v>Requisitions to be Allocated</v>
          </cell>
        </row>
        <row r="46">
          <cell r="A46">
            <v>1</v>
          </cell>
          <cell r="C46" t="str">
            <v>Name</v>
          </cell>
          <cell r="D46" t="str">
            <v>a:  Number of Outstanding Requisitions</v>
          </cell>
          <cell r="E46" t="str">
            <v>b:  Total Value of Outstanding Requisitions</v>
          </cell>
          <cell r="F46" t="str">
            <v xml:space="preserve">c:  Number of Acceptable Requisitions Received this Period </v>
          </cell>
          <cell r="G46" t="str">
            <v xml:space="preserve">d:  Total Value of Acceptable Requisitions Received this Period </v>
          </cell>
          <cell r="H46" t="str">
            <v>a: Number of New PO’s Issued this Period.</v>
          </cell>
          <cell r="I46" t="str">
            <v>b: Total Value of New PO’s Issued this Period.</v>
          </cell>
          <cell r="J46" t="str">
            <v xml:space="preserve">c:  Number of All PO Amendments Issued this Period. </v>
          </cell>
          <cell r="K46" t="str">
            <v>d:  Total Value of PO Amendments Issues this Period.</v>
          </cell>
          <cell r="L46" t="str">
            <v>a:  Number of Active Purchase Orders (PO) at Period End (2mth)</v>
          </cell>
          <cell r="M46" t="str">
            <v>b:  Number of Active Purchase Orders (PO) at Period End (6mth)</v>
          </cell>
          <cell r="N46" t="str">
            <v>Value of Active Purchase Orders (PO) at Period End (2mth)</v>
          </cell>
          <cell r="O46" t="str">
            <v>Value of Active Purchase Orders (PO) at Period End (6mth)</v>
          </cell>
          <cell r="P46" t="str">
            <v>c:  Number of Active Outline Agreements at Period End</v>
          </cell>
          <cell r="Q46" t="str">
            <v>d:  Number of Contracts Closed Out Current Period.</v>
          </cell>
          <cell r="R46" t="str">
            <v>e. Value of Contracts Closed Out Current Period</v>
          </cell>
          <cell r="S46" t="str">
            <v>a:  Number of Active Invitation To Tender (ITT) at this Period End.</v>
          </cell>
          <cell r="T46" t="str">
            <v>b:  Number of Active Formal Source Evaluation Board (SEB).</v>
          </cell>
          <cell r="U46" t="str">
            <v>c:  Number of ITT Cases with Proposals under Evaluation.</v>
          </cell>
          <cell r="V46" t="str">
            <v>d: Number of PO's with Competition Issued this Period</v>
          </cell>
          <cell r="W46" t="str">
            <v>e: Total Value of PO's with Competition Issued this Period.</v>
          </cell>
          <cell r="X46" t="str">
            <v>f:  Percentage of All PO's  Issued this Period  (Competition)</v>
          </cell>
          <cell r="Y46" t="str">
            <v>g:  Percentage Value of All PO's Issued this Period (Competition)</v>
          </cell>
          <cell r="Z46" t="str">
            <v>h: Number of PO's with CDW Issued this Period</v>
          </cell>
          <cell r="AA46" t="str">
            <v>i: Total Value of PO's with CDW Issued this Period.</v>
          </cell>
          <cell r="AB46" t="str">
            <v>j:  Percentage of All PO's  Issued this Period  (CDW)</v>
          </cell>
          <cell r="AC46" t="str">
            <v>k:  Percentage Value of All PO's Issued this Period (CDW)</v>
          </cell>
          <cell r="AD46" t="str">
            <v>l: Number of PO's with CNA Issued this Period</v>
          </cell>
          <cell r="AE46" t="str">
            <v>m: Total Value of PO's with CNA Issued this Period.</v>
          </cell>
          <cell r="AF46" t="str">
            <v>n:  Percentage of All PO's  Issued this Period  (CNA)</v>
          </cell>
          <cell r="AG46" t="str">
            <v>o:  Percentage Value of All PO's Issued this Period (CNA)</v>
          </cell>
          <cell r="AH46" t="str">
            <v>p: Number of PO's with SVO Issued this Period</v>
          </cell>
          <cell r="AI46" t="str">
            <v>q: Total Value of PO's with SVO Issued this Period.</v>
          </cell>
          <cell r="AJ46" t="str">
            <v>r:  Percentage of All PO's  Issued this Period  (SVO)</v>
          </cell>
          <cell r="AK46" t="str">
            <v>s:  Percentage Value of All PO's Issued this Period (SVO)</v>
          </cell>
          <cell r="AN46" t="str">
            <v>p: Number of PO's with ERES Issued this Period</v>
          </cell>
          <cell r="AO46" t="str">
            <v>q: Total Value of PO's with ERES Issued this Period.</v>
          </cell>
          <cell r="AP46" t="str">
            <v>r:  Percentage of All PO's  Issued this Period  (ERES)</v>
          </cell>
          <cell r="AQ46" t="str">
            <v>s:  Percentage Value of All PO's Issued this Period (ERES)</v>
          </cell>
          <cell r="AR46" t="str">
            <v>a:  Number of Invoices Rejected Current Period.</v>
          </cell>
          <cell r="AS46" t="str">
            <v>b.  Aggregate value of invoices rejected current period</v>
          </cell>
          <cell r="AT46" t="str">
            <v>c:  Number of invoices Paid Current Period</v>
          </cell>
          <cell r="AU46" t="str">
            <v>d:  Value of Invoices Paid Current Period</v>
          </cell>
          <cell r="AV46" t="str">
            <v xml:space="preserve">d: Number of new vendors created current period </v>
          </cell>
          <cell r="AW46" t="str">
            <v>e: Number of Active vendors</v>
          </cell>
          <cell r="AX46" t="str">
            <v>a:  Total Number of Demander Purchase Order this Period</v>
          </cell>
          <cell r="AY46" t="str">
            <v>b:  Total value of Demander Purchase Order this Period</v>
          </cell>
          <cell r="AZ46" t="str">
            <v>c:  Total Number of Internet Orders this Period (lines)</v>
          </cell>
          <cell r="BA46" t="str">
            <v>d: Total value of Internet Orders this Period</v>
          </cell>
          <cell r="BB46" t="str">
            <v>e:  Number of Purchase Card transactions this Period</v>
          </cell>
          <cell r="BC46" t="str">
            <v>f:  Value of Purchase Card spend this Period</v>
          </cell>
          <cell r="BD46" t="str">
            <v>a:  Y03 - Goods (lines)</v>
          </cell>
          <cell r="BE46" t="str">
            <v>b:  Y04 - Services (lines)</v>
          </cell>
          <cell r="BF46" t="str">
            <v>c:  Number of Requisitions Rejected this Period (Y02, K02, L02)</v>
          </cell>
          <cell r="BG46" t="str">
            <v>d:   Total value of Requisitions Rejected this Period</v>
          </cell>
          <cell r="BH46" t="str">
            <v>e:  Y03 - Goods (value)</v>
          </cell>
          <cell r="BI46" t="str">
            <v>f:  Y04 - Services (value)</v>
          </cell>
          <cell r="BK46" t="str">
            <v>Total of Purchase Orders
(Number)</v>
          </cell>
          <cell r="BL46" t="str">
            <v>Total of Purchase Orders
(Value)</v>
          </cell>
          <cell r="BM46" t="str">
            <v>Comp, CNA, SVO and CDW Added Together
(Number)</v>
          </cell>
          <cell r="BN46" t="str">
            <v>Comp, CNA, SVO and CDW Added Together
(Value)</v>
          </cell>
          <cell r="BO46" t="str">
            <v>Number Check</v>
          </cell>
          <cell r="BP46" t="str">
            <v>Value Check</v>
          </cell>
        </row>
        <row r="47">
          <cell r="A47">
            <v>2</v>
          </cell>
          <cell r="C47" t="str">
            <v>Anne O'Pray</v>
          </cell>
          <cell r="D47">
            <v>463</v>
          </cell>
          <cell r="E47">
            <v>3404172.75</v>
          </cell>
          <cell r="F47">
            <v>1184</v>
          </cell>
          <cell r="G47">
            <v>3449663.12</v>
          </cell>
          <cell r="H47">
            <v>792</v>
          </cell>
          <cell r="I47">
            <v>3993919.9050620003</v>
          </cell>
          <cell r="J47">
            <v>23</v>
          </cell>
          <cell r="K47">
            <v>130902.59</v>
          </cell>
          <cell r="L47">
            <v>882</v>
          </cell>
          <cell r="M47">
            <v>259</v>
          </cell>
          <cell r="N47">
            <v>9061953.0186560005</v>
          </cell>
          <cell r="O47">
            <v>740188.02</v>
          </cell>
          <cell r="P47">
            <v>10</v>
          </cell>
          <cell r="Q47">
            <v>0</v>
          </cell>
          <cell r="S47">
            <v>7</v>
          </cell>
          <cell r="T47">
            <v>0</v>
          </cell>
          <cell r="U47">
            <v>4</v>
          </cell>
          <cell r="V47">
            <v>545</v>
          </cell>
          <cell r="W47">
            <v>3243898.4110540003</v>
          </cell>
          <cell r="X47">
            <v>0.68813131313131315</v>
          </cell>
          <cell r="Y47">
            <v>0.8122091799944704</v>
          </cell>
          <cell r="Z47">
            <v>85</v>
          </cell>
          <cell r="AA47">
            <v>258040.91013800001</v>
          </cell>
          <cell r="AB47">
            <v>0.10732323232323232</v>
          </cell>
          <cell r="AC47">
            <v>6.4608433887457808E-2</v>
          </cell>
          <cell r="AD47">
            <v>47</v>
          </cell>
          <cell r="AE47">
            <v>431579.88323500002</v>
          </cell>
          <cell r="AF47">
            <v>5.9343434343434344E-2</v>
          </cell>
          <cell r="AG47">
            <v>0.10805922339303906</v>
          </cell>
          <cell r="AH47">
            <v>115</v>
          </cell>
          <cell r="AI47">
            <v>60400.700635000001</v>
          </cell>
          <cell r="AJ47">
            <v>0.14520202020202019</v>
          </cell>
          <cell r="AK47">
            <v>1.5123162725032755E-2</v>
          </cell>
          <cell r="AN47">
            <v>1</v>
          </cell>
          <cell r="AO47">
            <v>1203794.57</v>
          </cell>
          <cell r="AR47">
            <v>302</v>
          </cell>
          <cell r="AS47">
            <v>2626026.46</v>
          </cell>
          <cell r="AT47">
            <v>15930</v>
          </cell>
          <cell r="AU47">
            <v>121159071.36</v>
          </cell>
          <cell r="AV47">
            <v>42</v>
          </cell>
          <cell r="AW47">
            <v>1856</v>
          </cell>
          <cell r="AX47">
            <v>3215</v>
          </cell>
          <cell r="AY47">
            <v>3348630.9299999997</v>
          </cell>
          <cell r="AZ47">
            <v>6741</v>
          </cell>
          <cell r="BA47">
            <v>162774.42999999892</v>
          </cell>
          <cell r="BB47">
            <v>371</v>
          </cell>
          <cell r="BC47">
            <v>251934.63</v>
          </cell>
          <cell r="BD47">
            <v>17</v>
          </cell>
          <cell r="BE47">
            <v>22</v>
          </cell>
          <cell r="BF47">
            <v>611</v>
          </cell>
          <cell r="BG47">
            <v>13510188.53999996</v>
          </cell>
          <cell r="BH47">
            <v>294684.13</v>
          </cell>
          <cell r="BI47">
            <v>1017081.31</v>
          </cell>
          <cell r="BK47">
            <v>792</v>
          </cell>
          <cell r="BL47">
            <v>3993919.9050620003</v>
          </cell>
          <cell r="BM47">
            <v>792</v>
          </cell>
          <cell r="BN47">
            <v>3993919.9050620003</v>
          </cell>
          <cell r="BO47" t="str">
            <v>Number OK</v>
          </cell>
          <cell r="BP47" t="str">
            <v>Value OK</v>
          </cell>
          <cell r="BQ47" t="str">
            <v>Number Error</v>
          </cell>
          <cell r="BR47" t="str">
            <v>Value Error</v>
          </cell>
        </row>
        <row r="48">
          <cell r="A48">
            <v>3</v>
          </cell>
          <cell r="C48" t="str">
            <v>Dave Harris</v>
          </cell>
          <cell r="D48">
            <v>38</v>
          </cell>
          <cell r="E48">
            <v>8687023.8899999987</v>
          </cell>
          <cell r="F48">
            <v>84</v>
          </cell>
          <cell r="G48">
            <v>1916187.5</v>
          </cell>
          <cell r="H48">
            <v>47</v>
          </cell>
          <cell r="I48">
            <v>2674045.0699999998</v>
          </cell>
          <cell r="J48">
            <v>49</v>
          </cell>
          <cell r="K48">
            <v>222000</v>
          </cell>
          <cell r="L48">
            <v>226</v>
          </cell>
          <cell r="M48">
            <v>11</v>
          </cell>
          <cell r="N48">
            <v>3093584.366607998</v>
          </cell>
          <cell r="O48">
            <v>65509.21</v>
          </cell>
          <cell r="P48">
            <v>102</v>
          </cell>
          <cell r="Q48">
            <v>24</v>
          </cell>
          <cell r="S48">
            <v>3</v>
          </cell>
          <cell r="T48">
            <v>4</v>
          </cell>
          <cell r="U48">
            <v>4</v>
          </cell>
          <cell r="V48">
            <v>35</v>
          </cell>
          <cell r="W48">
            <v>2232739.0699999998</v>
          </cell>
          <cell r="X48">
            <v>0.74468085106382975</v>
          </cell>
          <cell r="Y48">
            <v>0.83496688034506461</v>
          </cell>
          <cell r="Z48">
            <v>6</v>
          </cell>
          <cell r="AA48">
            <v>287851</v>
          </cell>
          <cell r="AB48">
            <v>0.1276595744680851</v>
          </cell>
          <cell r="AC48">
            <v>0.10764627837779862</v>
          </cell>
          <cell r="AD48">
            <v>5</v>
          </cell>
          <cell r="AE48">
            <v>152105</v>
          </cell>
          <cell r="AF48">
            <v>0.10638297872340426</v>
          </cell>
          <cell r="AG48">
            <v>5.6881988155869041E-2</v>
          </cell>
          <cell r="AH48">
            <v>1</v>
          </cell>
          <cell r="AI48">
            <v>1350</v>
          </cell>
          <cell r="AJ48">
            <v>2.1276595744680851E-2</v>
          </cell>
          <cell r="AK48">
            <v>5.0485312126769802E-4</v>
          </cell>
          <cell r="AN48">
            <v>0</v>
          </cell>
          <cell r="AO48">
            <v>0</v>
          </cell>
          <cell r="AY48" t="str">
            <v>Corp Exp:</v>
          </cell>
          <cell r="AZ48">
            <v>6646</v>
          </cell>
          <cell r="BA48">
            <v>159755.74999999892</v>
          </cell>
          <cell r="BK48">
            <v>47</v>
          </cell>
          <cell r="BL48">
            <v>2674045.0699999998</v>
          </cell>
          <cell r="BM48">
            <v>47</v>
          </cell>
          <cell r="BN48">
            <v>2674045.0699999998</v>
          </cell>
          <cell r="BO48" t="str">
            <v>Number OK</v>
          </cell>
          <cell r="BP48" t="str">
            <v>Value OK</v>
          </cell>
          <cell r="BQ48" t="str">
            <v>Number Error</v>
          </cell>
          <cell r="BR48" t="str">
            <v>Value Error</v>
          </cell>
        </row>
        <row r="49">
          <cell r="A49">
            <v>4</v>
          </cell>
          <cell r="C49" t="str">
            <v>Mike Hall - Equipment &amp; Systems</v>
          </cell>
          <cell r="D49">
            <v>25</v>
          </cell>
          <cell r="E49">
            <v>7624643.0099999998</v>
          </cell>
          <cell r="F49">
            <v>12</v>
          </cell>
          <cell r="G49">
            <v>2806044.9</v>
          </cell>
          <cell r="H49">
            <v>2</v>
          </cell>
          <cell r="I49">
            <v>47967.9</v>
          </cell>
          <cell r="J49">
            <v>3</v>
          </cell>
          <cell r="K49">
            <v>-7648</v>
          </cell>
          <cell r="L49">
            <v>26</v>
          </cell>
          <cell r="M49">
            <v>3</v>
          </cell>
          <cell r="N49">
            <v>863580.8</v>
          </cell>
          <cell r="O49">
            <v>48681.09</v>
          </cell>
          <cell r="Q49">
            <v>22</v>
          </cell>
          <cell r="S49">
            <v>1</v>
          </cell>
          <cell r="T49">
            <v>0</v>
          </cell>
          <cell r="U49">
            <v>8</v>
          </cell>
          <cell r="V49">
            <v>2</v>
          </cell>
          <cell r="W49">
            <v>47967.9</v>
          </cell>
          <cell r="X49">
            <v>1</v>
          </cell>
          <cell r="Y49">
            <v>1</v>
          </cell>
          <cell r="Z49">
            <v>0</v>
          </cell>
          <cell r="AA49">
            <v>0</v>
          </cell>
          <cell r="AB49">
            <v>0</v>
          </cell>
          <cell r="AC49">
            <v>0</v>
          </cell>
          <cell r="AD49">
            <v>0</v>
          </cell>
          <cell r="AE49">
            <v>0</v>
          </cell>
          <cell r="AF49">
            <v>0</v>
          </cell>
          <cell r="AG49">
            <v>0</v>
          </cell>
          <cell r="AH49">
            <v>0</v>
          </cell>
          <cell r="AI49">
            <v>0</v>
          </cell>
          <cell r="AJ49">
            <v>0</v>
          </cell>
          <cell r="AK49">
            <v>0</v>
          </cell>
          <cell r="AN49">
            <v>0</v>
          </cell>
          <cell r="AO49">
            <v>0</v>
          </cell>
          <cell r="AY49" t="str">
            <v>ECPO:</v>
          </cell>
          <cell r="AZ49">
            <v>95</v>
          </cell>
          <cell r="BA49">
            <v>3018.68</v>
          </cell>
          <cell r="BK49">
            <v>2</v>
          </cell>
          <cell r="BL49">
            <v>47967.9</v>
          </cell>
          <cell r="BM49">
            <v>2</v>
          </cell>
          <cell r="BN49">
            <v>47967.9</v>
          </cell>
          <cell r="BO49" t="str">
            <v>Number OK</v>
          </cell>
          <cell r="BP49" t="str">
            <v>Value OK</v>
          </cell>
          <cell r="BQ49" t="str">
            <v>Number Error</v>
          </cell>
          <cell r="BR49" t="str">
            <v>Value Error</v>
          </cell>
        </row>
        <row r="50">
          <cell r="A50">
            <v>5</v>
          </cell>
          <cell r="C50" t="str">
            <v>David Brown</v>
          </cell>
          <cell r="D50">
            <v>16</v>
          </cell>
          <cell r="E50">
            <v>18821957.379999999</v>
          </cell>
          <cell r="F50">
            <v>8</v>
          </cell>
          <cell r="G50">
            <v>452024.93</v>
          </cell>
          <cell r="H50">
            <v>2</v>
          </cell>
          <cell r="I50">
            <v>114388.24</v>
          </cell>
          <cell r="J50">
            <v>48</v>
          </cell>
          <cell r="K50">
            <v>427219</v>
          </cell>
          <cell r="L50">
            <v>107</v>
          </cell>
          <cell r="M50">
            <v>7</v>
          </cell>
          <cell r="N50">
            <v>1733787.44</v>
          </cell>
          <cell r="O50">
            <v>56909.81</v>
          </cell>
          <cell r="P50">
            <v>20</v>
          </cell>
          <cell r="Q50">
            <v>0</v>
          </cell>
          <cell r="S50">
            <v>10</v>
          </cell>
          <cell r="T50">
            <v>2</v>
          </cell>
          <cell r="U50">
            <v>2</v>
          </cell>
          <cell r="V50">
            <v>1</v>
          </cell>
          <cell r="W50">
            <v>110688.24</v>
          </cell>
          <cell r="X50">
            <v>0.5</v>
          </cell>
          <cell r="Y50">
            <v>0.96765401758082825</v>
          </cell>
          <cell r="Z50">
            <v>0</v>
          </cell>
          <cell r="AA50">
            <v>0</v>
          </cell>
          <cell r="AB50">
            <v>0</v>
          </cell>
          <cell r="AC50">
            <v>0</v>
          </cell>
          <cell r="AD50">
            <v>1</v>
          </cell>
          <cell r="AE50">
            <v>3700</v>
          </cell>
          <cell r="AF50">
            <v>0.5</v>
          </cell>
          <cell r="AG50">
            <v>3.2345982419171762E-2</v>
          </cell>
          <cell r="AH50">
            <v>0</v>
          </cell>
          <cell r="AI50">
            <v>0</v>
          </cell>
          <cell r="AJ50">
            <v>0</v>
          </cell>
          <cell r="AK50">
            <v>0</v>
          </cell>
          <cell r="AN50">
            <v>0</v>
          </cell>
          <cell r="AO50">
            <v>0</v>
          </cell>
          <cell r="BK50">
            <v>2</v>
          </cell>
          <cell r="BL50">
            <v>114388.24</v>
          </cell>
          <cell r="BM50">
            <v>2</v>
          </cell>
          <cell r="BN50">
            <v>114388.24</v>
          </cell>
          <cell r="BO50" t="str">
            <v>Number OK</v>
          </cell>
          <cell r="BP50" t="str">
            <v>Value OK</v>
          </cell>
          <cell r="BQ50" t="str">
            <v>Number Error</v>
          </cell>
          <cell r="BR50" t="str">
            <v>Value Error</v>
          </cell>
        </row>
        <row r="51">
          <cell r="A51">
            <v>6</v>
          </cell>
          <cell r="C51" t="str">
            <v>Edwin Bond</v>
          </cell>
          <cell r="D51">
            <v>13</v>
          </cell>
          <cell r="E51">
            <v>33089138</v>
          </cell>
          <cell r="F51">
            <v>14</v>
          </cell>
          <cell r="G51">
            <v>1930415.83</v>
          </cell>
          <cell r="H51">
            <v>8</v>
          </cell>
          <cell r="I51">
            <v>92096</v>
          </cell>
          <cell r="L51">
            <v>36</v>
          </cell>
          <cell r="M51">
            <v>13</v>
          </cell>
          <cell r="N51">
            <v>959452.138729</v>
          </cell>
          <cell r="O51">
            <v>182357.45</v>
          </cell>
          <cell r="P51">
            <v>9</v>
          </cell>
          <cell r="V51">
            <v>7</v>
          </cell>
          <cell r="W51">
            <v>87096</v>
          </cell>
          <cell r="X51">
            <v>0.875</v>
          </cell>
          <cell r="Y51">
            <v>0.94570882557331482</v>
          </cell>
          <cell r="Z51">
            <v>1</v>
          </cell>
          <cell r="AA51">
            <v>5000</v>
          </cell>
          <cell r="AB51">
            <v>0.125</v>
          </cell>
          <cell r="AC51">
            <v>5.4291174426685199E-2</v>
          </cell>
          <cell r="AD51">
            <v>0</v>
          </cell>
          <cell r="AE51">
            <v>0</v>
          </cell>
          <cell r="AF51">
            <v>0</v>
          </cell>
          <cell r="AG51">
            <v>0</v>
          </cell>
          <cell r="AH51">
            <v>0</v>
          </cell>
          <cell r="AI51">
            <v>0</v>
          </cell>
          <cell r="AJ51">
            <v>0</v>
          </cell>
          <cell r="AK51">
            <v>0</v>
          </cell>
          <cell r="AN51">
            <v>0</v>
          </cell>
          <cell r="AO51">
            <v>0</v>
          </cell>
          <cell r="BK51">
            <v>8</v>
          </cell>
          <cell r="BL51">
            <v>92096</v>
          </cell>
          <cell r="BM51">
            <v>8</v>
          </cell>
          <cell r="BN51">
            <v>92096</v>
          </cell>
          <cell r="BO51" t="str">
            <v>Number OK</v>
          </cell>
          <cell r="BP51" t="str">
            <v>Value OK</v>
          </cell>
          <cell r="BQ51" t="str">
            <v>Number Error</v>
          </cell>
          <cell r="BR51" t="str">
            <v>Value Error</v>
          </cell>
        </row>
        <row r="52">
          <cell r="A52">
            <v>7</v>
          </cell>
          <cell r="C52" t="str">
            <v>Jim Burnell</v>
          </cell>
          <cell r="D52">
            <v>61</v>
          </cell>
          <cell r="E52">
            <v>17013365.829999998</v>
          </cell>
          <cell r="F52">
            <v>109</v>
          </cell>
          <cell r="G52">
            <v>5894131.5899999999</v>
          </cell>
          <cell r="H52">
            <v>43</v>
          </cell>
          <cell r="I52">
            <v>1230876.5699999998</v>
          </cell>
          <cell r="L52">
            <v>196</v>
          </cell>
          <cell r="M52">
            <v>101</v>
          </cell>
          <cell r="N52">
            <v>1710215.96</v>
          </cell>
          <cell r="O52">
            <v>634276.97</v>
          </cell>
          <cell r="P52">
            <v>23</v>
          </cell>
          <cell r="V52">
            <v>34</v>
          </cell>
          <cell r="W52">
            <v>968068.08</v>
          </cell>
          <cell r="X52">
            <v>0.79069767441860461</v>
          </cell>
          <cell r="Y52">
            <v>0.78648672303511313</v>
          </cell>
          <cell r="Z52">
            <v>8</v>
          </cell>
          <cell r="AA52">
            <v>238308.49</v>
          </cell>
          <cell r="AB52">
            <v>0.18604651162790697</v>
          </cell>
          <cell r="AC52">
            <v>0.19360876289976015</v>
          </cell>
          <cell r="AD52">
            <v>1</v>
          </cell>
          <cell r="AE52">
            <v>24500</v>
          </cell>
          <cell r="AF52">
            <v>2.3255813953488372E-2</v>
          </cell>
          <cell r="AG52">
            <v>1.9904514065126777E-2</v>
          </cell>
          <cell r="AH52">
            <v>0</v>
          </cell>
          <cell r="AI52">
            <v>0</v>
          </cell>
          <cell r="AJ52">
            <v>0</v>
          </cell>
          <cell r="AK52">
            <v>0</v>
          </cell>
          <cell r="AN52">
            <v>0</v>
          </cell>
          <cell r="AO52">
            <v>0</v>
          </cell>
          <cell r="BK52">
            <v>43</v>
          </cell>
          <cell r="BL52">
            <v>1230876.5699999998</v>
          </cell>
          <cell r="BM52">
            <v>43</v>
          </cell>
          <cell r="BN52">
            <v>1230876.5699999998</v>
          </cell>
          <cell r="BO52" t="str">
            <v>Number OK</v>
          </cell>
          <cell r="BP52" t="str">
            <v>Value OK</v>
          </cell>
          <cell r="BQ52" t="str">
            <v>Number Error</v>
          </cell>
          <cell r="BR52" t="str">
            <v>Value Error</v>
          </cell>
        </row>
        <row r="53">
          <cell r="A53">
            <v>8</v>
          </cell>
          <cell r="C53" t="str">
            <v>Kathryn McCloghrie</v>
          </cell>
          <cell r="D53">
            <v>8</v>
          </cell>
          <cell r="E53">
            <v>8761688.0999999996</v>
          </cell>
          <cell r="F53">
            <v>7</v>
          </cell>
          <cell r="G53">
            <v>1552423.05</v>
          </cell>
          <cell r="H53">
            <v>5</v>
          </cell>
          <cell r="I53">
            <v>294702.40000000002</v>
          </cell>
          <cell r="J53">
            <v>2</v>
          </cell>
          <cell r="K53">
            <v>1410683</v>
          </cell>
          <cell r="L53">
            <v>11</v>
          </cell>
          <cell r="M53">
            <v>5</v>
          </cell>
          <cell r="N53">
            <v>693293.79574799992</v>
          </cell>
          <cell r="O53">
            <v>656002.85597799998</v>
          </cell>
          <cell r="Q53">
            <v>0</v>
          </cell>
          <cell r="S53">
            <v>5</v>
          </cell>
          <cell r="T53">
            <v>1</v>
          </cell>
          <cell r="U53">
            <v>5</v>
          </cell>
          <cell r="V53">
            <v>5</v>
          </cell>
          <cell r="W53">
            <v>294702.40000000002</v>
          </cell>
          <cell r="X53">
            <v>1</v>
          </cell>
          <cell r="Y53">
            <v>1</v>
          </cell>
          <cell r="Z53">
            <v>0</v>
          </cell>
          <cell r="AA53">
            <v>0</v>
          </cell>
          <cell r="AB53">
            <v>0</v>
          </cell>
          <cell r="AC53">
            <v>0</v>
          </cell>
          <cell r="AD53">
            <v>0</v>
          </cell>
          <cell r="AE53">
            <v>0</v>
          </cell>
          <cell r="AF53">
            <v>0</v>
          </cell>
          <cell r="AG53">
            <v>0</v>
          </cell>
          <cell r="AH53">
            <v>0</v>
          </cell>
          <cell r="AI53">
            <v>0</v>
          </cell>
          <cell r="AJ53">
            <v>0</v>
          </cell>
          <cell r="AK53">
            <v>0</v>
          </cell>
          <cell r="AN53">
            <v>0</v>
          </cell>
          <cell r="AO53">
            <v>0</v>
          </cell>
          <cell r="BK53">
            <v>5</v>
          </cell>
          <cell r="BL53">
            <v>294702.40000000002</v>
          </cell>
          <cell r="BM53">
            <v>5</v>
          </cell>
          <cell r="BN53">
            <v>294702.40000000002</v>
          </cell>
          <cell r="BO53" t="str">
            <v>Number OK</v>
          </cell>
          <cell r="BP53" t="str">
            <v>Value OK</v>
          </cell>
          <cell r="BQ53" t="str">
            <v>Number Error</v>
          </cell>
          <cell r="BR53" t="str">
            <v>Value Error</v>
          </cell>
        </row>
        <row r="54">
          <cell r="A54">
            <v>9</v>
          </cell>
          <cell r="C54" t="str">
            <v>Mike Hall - INS Procurement</v>
          </cell>
          <cell r="D54">
            <v>0</v>
          </cell>
          <cell r="E54">
            <v>0</v>
          </cell>
          <cell r="F54">
            <v>2</v>
          </cell>
          <cell r="G54">
            <v>82775</v>
          </cell>
          <cell r="H54">
            <v>13</v>
          </cell>
          <cell r="I54">
            <v>514290.93312900001</v>
          </cell>
          <cell r="J54">
            <v>10</v>
          </cell>
          <cell r="K54">
            <v>1237985</v>
          </cell>
          <cell r="L54">
            <v>33</v>
          </cell>
          <cell r="M54">
            <v>1</v>
          </cell>
          <cell r="N54">
            <v>651547.99365599989</v>
          </cell>
          <cell r="O54">
            <v>48.09</v>
          </cell>
          <cell r="P54">
            <v>23</v>
          </cell>
          <cell r="Q54">
            <v>22</v>
          </cell>
          <cell r="S54">
            <v>1</v>
          </cell>
          <cell r="T54">
            <v>0</v>
          </cell>
          <cell r="U54">
            <v>0</v>
          </cell>
          <cell r="V54">
            <v>3</v>
          </cell>
          <cell r="W54">
            <v>41953</v>
          </cell>
          <cell r="X54">
            <v>0.23076923076923078</v>
          </cell>
          <cell r="Y54">
            <v>8.1574449980585009E-2</v>
          </cell>
          <cell r="Z54">
            <v>1</v>
          </cell>
          <cell r="AA54">
            <v>5800</v>
          </cell>
          <cell r="AB54">
            <v>7.6923076923076927E-2</v>
          </cell>
          <cell r="AC54">
            <v>1.1277663334860273E-2</v>
          </cell>
          <cell r="AD54">
            <v>7</v>
          </cell>
          <cell r="AE54">
            <v>465789.27834900003</v>
          </cell>
          <cell r="AF54">
            <v>0.53846153846153844</v>
          </cell>
          <cell r="AG54">
            <v>0.90569218382888683</v>
          </cell>
          <cell r="AH54">
            <v>2</v>
          </cell>
          <cell r="AI54">
            <v>748.65477999999996</v>
          </cell>
          <cell r="AJ54">
            <v>0.15384615384615385</v>
          </cell>
          <cell r="AK54">
            <v>1.455702855667911E-3</v>
          </cell>
          <cell r="AN54">
            <v>5</v>
          </cell>
          <cell r="AO54">
            <v>767917.51500000001</v>
          </cell>
          <cell r="BK54">
            <v>13</v>
          </cell>
          <cell r="BL54">
            <v>514290.93312900001</v>
          </cell>
          <cell r="BM54">
            <v>13</v>
          </cell>
          <cell r="BN54">
            <v>514290.93312900001</v>
          </cell>
          <cell r="BO54" t="str">
            <v>Number OK</v>
          </cell>
          <cell r="BP54" t="str">
            <v>Value OK</v>
          </cell>
          <cell r="BQ54" t="str">
            <v>Number Error</v>
          </cell>
          <cell r="BR54" t="str">
            <v>Value Error</v>
          </cell>
        </row>
        <row r="55">
          <cell r="A55">
            <v>10</v>
          </cell>
          <cell r="C55" t="str">
            <v>Nick Welch</v>
          </cell>
          <cell r="D55">
            <v>13</v>
          </cell>
          <cell r="E55">
            <v>210086</v>
          </cell>
          <cell r="F55">
            <v>76</v>
          </cell>
          <cell r="G55">
            <v>397932.98</v>
          </cell>
          <cell r="H55">
            <v>100</v>
          </cell>
          <cell r="I55">
            <v>97623.670000000013</v>
          </cell>
          <cell r="J55">
            <v>74</v>
          </cell>
          <cell r="K55">
            <v>113200</v>
          </cell>
          <cell r="L55">
            <v>220</v>
          </cell>
          <cell r="M55">
            <v>101</v>
          </cell>
          <cell r="N55">
            <v>812253.51</v>
          </cell>
          <cell r="O55">
            <v>341413.73</v>
          </cell>
          <cell r="P55">
            <v>3</v>
          </cell>
          <cell r="Q55">
            <v>0</v>
          </cell>
          <cell r="S55">
            <v>3</v>
          </cell>
          <cell r="T55">
            <v>1</v>
          </cell>
          <cell r="U55">
            <v>4</v>
          </cell>
          <cell r="V55">
            <v>65</v>
          </cell>
          <cell r="W55">
            <v>65507.51</v>
          </cell>
          <cell r="X55">
            <v>0.65</v>
          </cell>
          <cell r="Y55">
            <v>0.67102076781174069</v>
          </cell>
          <cell r="Z55">
            <v>4</v>
          </cell>
          <cell r="AA55">
            <v>16649.5</v>
          </cell>
          <cell r="AB55">
            <v>0.04</v>
          </cell>
          <cell r="AC55">
            <v>0.17054777801326254</v>
          </cell>
          <cell r="AD55">
            <v>1</v>
          </cell>
          <cell r="AE55">
            <v>2212</v>
          </cell>
          <cell r="AF55">
            <v>0.01</v>
          </cell>
          <cell r="AG55">
            <v>2.2658439290389305E-2</v>
          </cell>
          <cell r="AH55">
            <v>30</v>
          </cell>
          <cell r="AI55">
            <v>13254.66</v>
          </cell>
          <cell r="AJ55">
            <v>0.3</v>
          </cell>
          <cell r="AK55">
            <v>0.13577301488460738</v>
          </cell>
          <cell r="AN55">
            <v>1</v>
          </cell>
          <cell r="AO55">
            <v>279150</v>
          </cell>
          <cell r="BK55">
            <v>100</v>
          </cell>
          <cell r="BL55">
            <v>97623.670000000013</v>
          </cell>
          <cell r="BM55">
            <v>100</v>
          </cell>
          <cell r="BN55">
            <v>97623.670000000013</v>
          </cell>
          <cell r="BO55" t="str">
            <v>Number OK</v>
          </cell>
          <cell r="BP55" t="str">
            <v>Value OK</v>
          </cell>
          <cell r="BQ55" t="str">
            <v>Number Error</v>
          </cell>
          <cell r="BR55" t="str">
            <v>Value Error</v>
          </cell>
        </row>
        <row r="56">
          <cell r="A56">
            <v>11</v>
          </cell>
          <cell r="C56" t="str">
            <v>Peter Caldow</v>
          </cell>
          <cell r="D56">
            <v>79</v>
          </cell>
          <cell r="E56">
            <v>15361745.869999997</v>
          </cell>
          <cell r="F56">
            <v>224</v>
          </cell>
          <cell r="G56">
            <v>7868759.0399999954</v>
          </cell>
          <cell r="H56">
            <v>146</v>
          </cell>
          <cell r="I56">
            <v>4707133.33</v>
          </cell>
          <cell r="L56">
            <v>303</v>
          </cell>
          <cell r="M56">
            <v>124</v>
          </cell>
          <cell r="N56">
            <v>5051727.87</v>
          </cell>
          <cell r="O56">
            <v>2031394.11</v>
          </cell>
          <cell r="P56">
            <v>29</v>
          </cell>
          <cell r="V56">
            <v>110</v>
          </cell>
          <cell r="W56">
            <v>3769929.76</v>
          </cell>
          <cell r="X56">
            <v>0.75342465753424659</v>
          </cell>
          <cell r="Y56">
            <v>0.8008971694031024</v>
          </cell>
          <cell r="Z56">
            <v>0</v>
          </cell>
          <cell r="AA56">
            <v>0</v>
          </cell>
          <cell r="AB56">
            <v>0</v>
          </cell>
          <cell r="AC56">
            <v>0</v>
          </cell>
          <cell r="AD56">
            <v>35</v>
          </cell>
          <cell r="AE56">
            <v>937057.57</v>
          </cell>
          <cell r="AF56">
            <v>0.23972602739726026</v>
          </cell>
          <cell r="AG56">
            <v>0.19907181384216283</v>
          </cell>
          <cell r="AH56">
            <v>1</v>
          </cell>
          <cell r="AI56">
            <v>146</v>
          </cell>
          <cell r="AJ56">
            <v>6.8493150684931503E-3</v>
          </cell>
          <cell r="AK56">
            <v>3.1016754734669898E-5</v>
          </cell>
          <cell r="AN56">
            <v>0</v>
          </cell>
          <cell r="AO56">
            <v>0</v>
          </cell>
          <cell r="BK56">
            <v>146</v>
          </cell>
          <cell r="BL56">
            <v>4707133.33</v>
          </cell>
          <cell r="BM56">
            <v>146</v>
          </cell>
          <cell r="BN56">
            <v>4707133.33</v>
          </cell>
          <cell r="BO56" t="str">
            <v>Number OK</v>
          </cell>
          <cell r="BP56" t="str">
            <v>Value OK</v>
          </cell>
          <cell r="BQ56" t="str">
            <v>Number Error</v>
          </cell>
          <cell r="BR56" t="str">
            <v>Value Error</v>
          </cell>
        </row>
        <row r="57">
          <cell r="A57">
            <v>12</v>
          </cell>
          <cell r="C57" t="str">
            <v>Reg Haslam - Corporate Contracts</v>
          </cell>
          <cell r="D57">
            <v>8</v>
          </cell>
          <cell r="E57">
            <v>2575904.73</v>
          </cell>
          <cell r="F57">
            <v>3</v>
          </cell>
          <cell r="G57">
            <v>30112.98</v>
          </cell>
          <cell r="H57">
            <v>9</v>
          </cell>
          <cell r="I57">
            <v>156384.4</v>
          </cell>
          <cell r="L57">
            <v>20</v>
          </cell>
          <cell r="M57">
            <v>11</v>
          </cell>
          <cell r="N57">
            <v>212555.66</v>
          </cell>
          <cell r="O57">
            <v>17307.71</v>
          </cell>
          <cell r="P57">
            <v>19</v>
          </cell>
          <cell r="V57">
            <v>4</v>
          </cell>
          <cell r="W57">
            <v>29127</v>
          </cell>
          <cell r="X57">
            <v>0.44444444444444442</v>
          </cell>
          <cell r="Y57">
            <v>0.18625259296963126</v>
          </cell>
          <cell r="Z57">
            <v>4</v>
          </cell>
          <cell r="AA57">
            <v>127000</v>
          </cell>
          <cell r="AB57">
            <v>0.44444444444444442</v>
          </cell>
          <cell r="AC57">
            <v>0.81210146280575302</v>
          </cell>
          <cell r="AD57">
            <v>0</v>
          </cell>
          <cell r="AE57">
            <v>0</v>
          </cell>
          <cell r="AF57">
            <v>0</v>
          </cell>
          <cell r="AG57">
            <v>0</v>
          </cell>
          <cell r="AH57">
            <v>1</v>
          </cell>
          <cell r="AI57">
            <v>257.39999999999998</v>
          </cell>
          <cell r="AJ57">
            <v>0.1111111111111111</v>
          </cell>
          <cell r="AK57">
            <v>1.6459442246157545E-3</v>
          </cell>
          <cell r="AN57">
            <v>0</v>
          </cell>
          <cell r="AO57">
            <v>0</v>
          </cell>
          <cell r="BK57">
            <v>9</v>
          </cell>
          <cell r="BL57">
            <v>156384.4</v>
          </cell>
          <cell r="BM57">
            <v>9</v>
          </cell>
          <cell r="BN57">
            <v>156384.4</v>
          </cell>
          <cell r="BO57" t="str">
            <v>Number OK</v>
          </cell>
          <cell r="BP57" t="str">
            <v>Value OK</v>
          </cell>
          <cell r="BQ57" t="str">
            <v>Number Error</v>
          </cell>
          <cell r="BR57" t="str">
            <v>Value Error</v>
          </cell>
        </row>
        <row r="58">
          <cell r="A58">
            <v>13</v>
          </cell>
          <cell r="C58" t="str">
            <v>Reg Haslam - IT Procurement</v>
          </cell>
          <cell r="D58">
            <v>36</v>
          </cell>
          <cell r="E58">
            <v>1650593.88</v>
          </cell>
          <cell r="F58">
            <v>36</v>
          </cell>
          <cell r="G58">
            <v>636306.9</v>
          </cell>
          <cell r="H58">
            <v>31</v>
          </cell>
          <cell r="I58">
            <v>887619.07</v>
          </cell>
          <cell r="J58">
            <v>9</v>
          </cell>
          <cell r="K58">
            <v>545514</v>
          </cell>
          <cell r="L58">
            <v>81</v>
          </cell>
          <cell r="M58">
            <v>12</v>
          </cell>
          <cell r="N58">
            <v>508639.21</v>
          </cell>
          <cell r="O58">
            <v>22726.63</v>
          </cell>
          <cell r="P58">
            <v>34</v>
          </cell>
          <cell r="Q58">
            <v>24</v>
          </cell>
          <cell r="S58">
            <v>1</v>
          </cell>
          <cell r="T58">
            <v>0</v>
          </cell>
          <cell r="U58">
            <v>1</v>
          </cell>
          <cell r="V58">
            <v>19</v>
          </cell>
          <cell r="W58">
            <v>456145.37</v>
          </cell>
          <cell r="X58">
            <v>0.61290322580645162</v>
          </cell>
          <cell r="Y58">
            <v>0.51389766783627122</v>
          </cell>
          <cell r="Z58">
            <v>5</v>
          </cell>
          <cell r="AA58">
            <v>26163.79</v>
          </cell>
          <cell r="AB58">
            <v>0.16129032258064516</v>
          </cell>
          <cell r="AC58">
            <v>2.9476372110842551E-2</v>
          </cell>
          <cell r="AD58">
            <v>3</v>
          </cell>
          <cell r="AE58">
            <v>400917.91</v>
          </cell>
          <cell r="AF58">
            <v>9.6774193548387094E-2</v>
          </cell>
          <cell r="AG58">
            <v>0.45167789150812182</v>
          </cell>
          <cell r="AH58">
            <v>4</v>
          </cell>
          <cell r="AI58">
            <v>4392</v>
          </cell>
          <cell r="AJ58">
            <v>0.12903225806451613</v>
          </cell>
          <cell r="AK58">
            <v>4.9480685447643663E-3</v>
          </cell>
          <cell r="AN58">
            <v>0</v>
          </cell>
          <cell r="AO58">
            <v>0</v>
          </cell>
          <cell r="BK58">
            <v>31</v>
          </cell>
          <cell r="BL58">
            <v>887619.07</v>
          </cell>
          <cell r="BM58">
            <v>31</v>
          </cell>
          <cell r="BN58">
            <v>887619.07</v>
          </cell>
          <cell r="BO58" t="str">
            <v>Number OK</v>
          </cell>
          <cell r="BP58" t="str">
            <v>Value OK</v>
          </cell>
          <cell r="BQ58" t="str">
            <v>Number Error</v>
          </cell>
          <cell r="BR58" t="str">
            <v>Value Error</v>
          </cell>
        </row>
        <row r="59">
          <cell r="A59">
            <v>14</v>
          </cell>
          <cell r="C59" t="str">
            <v>Rob McGarel</v>
          </cell>
          <cell r="D59">
            <v>3</v>
          </cell>
          <cell r="E59">
            <v>1048850</v>
          </cell>
          <cell r="F59">
            <v>4</v>
          </cell>
          <cell r="G59">
            <v>1483097.65</v>
          </cell>
          <cell r="H59">
            <v>5</v>
          </cell>
          <cell r="I59">
            <v>158862.74</v>
          </cell>
          <cell r="L59">
            <v>0</v>
          </cell>
          <cell r="M59">
            <v>8</v>
          </cell>
          <cell r="N59">
            <v>0</v>
          </cell>
          <cell r="O59">
            <v>6909.82</v>
          </cell>
          <cell r="P59">
            <v>25</v>
          </cell>
          <cell r="V59">
            <v>4</v>
          </cell>
          <cell r="W59">
            <v>157456.49</v>
          </cell>
          <cell r="X59">
            <v>0.8</v>
          </cell>
          <cell r="Y59">
            <v>0.99114801872358493</v>
          </cell>
          <cell r="Z59">
            <v>0</v>
          </cell>
          <cell r="AA59">
            <v>0</v>
          </cell>
          <cell r="AB59">
            <v>0</v>
          </cell>
          <cell r="AC59">
            <v>0</v>
          </cell>
          <cell r="AD59">
            <v>0</v>
          </cell>
          <cell r="AE59">
            <v>0</v>
          </cell>
          <cell r="AF59">
            <v>0</v>
          </cell>
          <cell r="AG59">
            <v>0</v>
          </cell>
          <cell r="AH59">
            <v>1</v>
          </cell>
          <cell r="AI59">
            <v>1406.25</v>
          </cell>
          <cell r="AJ59">
            <v>0.2</v>
          </cell>
          <cell r="AK59">
            <v>8.8519812764150992E-3</v>
          </cell>
          <cell r="AN59">
            <v>0</v>
          </cell>
          <cell r="AO59">
            <v>0</v>
          </cell>
          <cell r="BK59">
            <v>5</v>
          </cell>
          <cell r="BL59">
            <v>158862.74</v>
          </cell>
          <cell r="BM59">
            <v>5</v>
          </cell>
          <cell r="BN59">
            <v>158862.74</v>
          </cell>
          <cell r="BO59" t="str">
            <v>Number OK</v>
          </cell>
          <cell r="BP59" t="str">
            <v>Value OK</v>
          </cell>
          <cell r="BQ59" t="str">
            <v>Number Error</v>
          </cell>
          <cell r="BR59" t="str">
            <v>Value Error</v>
          </cell>
        </row>
        <row r="60">
          <cell r="A60">
            <v>15</v>
          </cell>
          <cell r="C60">
            <v>0</v>
          </cell>
          <cell r="BK60">
            <v>0</v>
          </cell>
          <cell r="BL60">
            <v>0</v>
          </cell>
          <cell r="BM60">
            <v>0</v>
          </cell>
          <cell r="BN60">
            <v>0</v>
          </cell>
          <cell r="BO60" t="str">
            <v>Number OK</v>
          </cell>
          <cell r="BP60" t="str">
            <v>Value OK</v>
          </cell>
          <cell r="BQ60" t="str">
            <v>Number Error</v>
          </cell>
          <cell r="BR60" t="str">
            <v>Value Error</v>
          </cell>
        </row>
        <row r="61">
          <cell r="A61">
            <v>16</v>
          </cell>
          <cell r="C61">
            <v>0</v>
          </cell>
          <cell r="BK61">
            <v>0</v>
          </cell>
          <cell r="BL61">
            <v>0</v>
          </cell>
          <cell r="BM61">
            <v>0</v>
          </cell>
          <cell r="BN61">
            <v>0</v>
          </cell>
          <cell r="BO61" t="str">
            <v>Number OK</v>
          </cell>
          <cell r="BP61" t="str">
            <v>Value OK</v>
          </cell>
          <cell r="BQ61" t="str">
            <v>Number Error</v>
          </cell>
          <cell r="BR61" t="str">
            <v>Value Error</v>
          </cell>
        </row>
        <row r="62">
          <cell r="A62">
            <v>17</v>
          </cell>
          <cell r="C62">
            <v>0</v>
          </cell>
          <cell r="BK62">
            <v>0</v>
          </cell>
          <cell r="BL62">
            <v>0</v>
          </cell>
          <cell r="BM62">
            <v>0</v>
          </cell>
          <cell r="BN62">
            <v>0</v>
          </cell>
          <cell r="BO62" t="str">
            <v>Number OK</v>
          </cell>
          <cell r="BP62" t="str">
            <v>Value OK</v>
          </cell>
          <cell r="BQ62" t="str">
            <v>Number Error</v>
          </cell>
          <cell r="BR62" t="str">
            <v>Value Error</v>
          </cell>
        </row>
        <row r="66">
          <cell r="B66" t="str">
            <v>Period 4</v>
          </cell>
          <cell r="D66" t="str">
            <v>Procurement Workload</v>
          </cell>
          <cell r="H66" t="str">
            <v>Purchase Order (PO) Production</v>
          </cell>
          <cell r="L66" t="str">
            <v>Contract Workload</v>
          </cell>
          <cell r="S66" t="str">
            <v>Competition Status</v>
          </cell>
          <cell r="V66" t="str">
            <v>Competition</v>
          </cell>
          <cell r="Z66" t="str">
            <v>Competition Dispensed With (CDW)</v>
          </cell>
          <cell r="AD66" t="str">
            <v>Competition Not Available (CNA)</v>
          </cell>
          <cell r="AH66" t="str">
            <v>Small Value Order (SVO)</v>
          </cell>
          <cell r="AN66" t="str">
            <v>Competition Status: ERES</v>
          </cell>
          <cell r="AR66" t="str">
            <v>Payment Workload</v>
          </cell>
          <cell r="AV66" t="str">
            <v>Vendor Maintenance</v>
          </cell>
          <cell r="AX66" t="str">
            <v>Small Value Ordering Workload</v>
          </cell>
          <cell r="BD66" t="str">
            <v>Requisitions to be Allocated</v>
          </cell>
        </row>
        <row r="67">
          <cell r="A67">
            <v>1</v>
          </cell>
          <cell r="C67" t="str">
            <v>Name</v>
          </cell>
          <cell r="D67" t="str">
            <v>a:  Number of Outstanding Requisitions</v>
          </cell>
          <cell r="E67" t="str">
            <v>b:  Total Value of Outstanding Requisitions</v>
          </cell>
          <cell r="F67" t="str">
            <v xml:space="preserve">c:  Number of Acceptable Requisitions Received this Period </v>
          </cell>
          <cell r="G67" t="str">
            <v xml:space="preserve">d:  Total Value of Acceptable Requisitions Received this Period </v>
          </cell>
          <cell r="H67" t="str">
            <v>a: Number of New PO’s Issued this Period.</v>
          </cell>
          <cell r="I67" t="str">
            <v>b: Total Value of New PO’s Issued this Period.</v>
          </cell>
          <cell r="J67" t="str">
            <v xml:space="preserve">c:  Number of All PO Amendments Issued this Period. </v>
          </cell>
          <cell r="K67" t="str">
            <v>d:  Total Value of PO Amendments Issues this Period.</v>
          </cell>
          <cell r="L67" t="str">
            <v>a:  Number of Active Purchase Orders (PO) at Period End (2mth)</v>
          </cell>
          <cell r="M67" t="str">
            <v>b:  Number of Active Purchase Orders (PO) at Period End (6mth)</v>
          </cell>
          <cell r="N67" t="str">
            <v>Value of Active Purchase Orders (PO) at Period End (2mth)</v>
          </cell>
          <cell r="O67" t="str">
            <v>Value of Active Purchase Orders (PO) at Period End (6mth)</v>
          </cell>
          <cell r="P67" t="str">
            <v>c:  Number of Active Outline Agreements at Period End</v>
          </cell>
          <cell r="Q67" t="str">
            <v>d:  Number of Contracts Closed Out Current Period.</v>
          </cell>
          <cell r="R67" t="str">
            <v>e. Value of Contracts Closed Out Current Period</v>
          </cell>
          <cell r="S67" t="str">
            <v>a:  Number of Active Invitation To Tender (ITT) at this Period End.</v>
          </cell>
          <cell r="T67" t="str">
            <v>b:  Number of Active Formal Source Evaluation Board (SEB).</v>
          </cell>
          <cell r="U67" t="str">
            <v>c:  Number of ITT Cases with Proposals under Evaluation.</v>
          </cell>
          <cell r="V67" t="str">
            <v>d: Number of PO's with Competition Issued this Period</v>
          </cell>
          <cell r="W67" t="str">
            <v>e: Total Value of PO's with Competition Issued this Period.</v>
          </cell>
          <cell r="X67" t="str">
            <v>f:  Percentage of All PO's  Issued this Period  (Competition)</v>
          </cell>
          <cell r="Y67" t="str">
            <v>g:  Percentage Value of All PO's Issued this Period (Competition)</v>
          </cell>
          <cell r="Z67" t="str">
            <v>h: Number of PO's with CDW Issued this Period</v>
          </cell>
          <cell r="AA67" t="str">
            <v>i: Total Value of PO's with CDW Issued this Period.</v>
          </cell>
          <cell r="AB67" t="str">
            <v>j:  Percentage of All PO's  Issued this Period  (CDW)</v>
          </cell>
          <cell r="AC67" t="str">
            <v>k:  Percentage Value of All PO's Issued this Period (CDW)</v>
          </cell>
          <cell r="AD67" t="str">
            <v>l: Number of PO's with CNA Issued this Period</v>
          </cell>
          <cell r="AE67" t="str">
            <v>m: Total Value of PO's with CNA Issued this Period.</v>
          </cell>
          <cell r="AF67" t="str">
            <v>n:  Percentage of All PO's  Issued this Period  (CNA)</v>
          </cell>
          <cell r="AG67" t="str">
            <v>o:  Percentage Value of All PO's Issued this Period (CNA)</v>
          </cell>
          <cell r="AH67" t="str">
            <v>p: Number of PO's with SVO Issued this Period</v>
          </cell>
          <cell r="AI67" t="str">
            <v>q: Total Value of PO's with SVO Issued this Period.</v>
          </cell>
          <cell r="AJ67" t="str">
            <v>r:  Percentage of All PO's  Issued this Period  (SVO)</v>
          </cell>
          <cell r="AK67" t="str">
            <v>s:  Percentage Value of All PO's Issued this Period (SVO)</v>
          </cell>
          <cell r="AN67" t="str">
            <v>p: Number of PO's with ERES Issued this Period</v>
          </cell>
          <cell r="AO67" t="str">
            <v>q: Total Value of PO's with ERES Issued this Period.</v>
          </cell>
          <cell r="AP67" t="str">
            <v>r:  Percentage of All PO's  Issued this Period  (ERES)</v>
          </cell>
          <cell r="AQ67" t="str">
            <v>s:  Percentage Value of All PO's Issued this Period (ERES)</v>
          </cell>
          <cell r="AR67" t="str">
            <v>a:  Number of Invoices Rejected Current Period.</v>
          </cell>
          <cell r="AS67" t="str">
            <v>b.  Aggregate value of invoices rejected current period</v>
          </cell>
          <cell r="AT67" t="str">
            <v>c:  Number of invoices Paid Current Period</v>
          </cell>
          <cell r="AU67" t="str">
            <v>d:  Value of Invoices Paid Current Period</v>
          </cell>
          <cell r="AV67" t="str">
            <v xml:space="preserve">d: Number of new vendors created current period </v>
          </cell>
          <cell r="AW67" t="str">
            <v>e: Number of Active vendors</v>
          </cell>
          <cell r="AX67" t="str">
            <v>a:  Total Number of Demander Purchase Order this Period</v>
          </cell>
          <cell r="AY67" t="str">
            <v>b:  Total value of Demander Purchase Order this Period</v>
          </cell>
          <cell r="AZ67" t="str">
            <v>c:  Total Number of Internet Orders this Period (lines)</v>
          </cell>
          <cell r="BA67" t="str">
            <v>d: Total value of Internet Orders this Period</v>
          </cell>
          <cell r="BB67" t="str">
            <v>e:  Number of Purchase Card transactions this Period</v>
          </cell>
          <cell r="BC67" t="str">
            <v>f:  Value of Purchase Card spend this Period</v>
          </cell>
          <cell r="BD67" t="str">
            <v>a:  Y03 - Goods (lines)</v>
          </cell>
          <cell r="BE67" t="str">
            <v>b:  Y04 - Services (lines)</v>
          </cell>
          <cell r="BF67" t="str">
            <v>c:  Number of Requisitions Rejected this Period (Y02, K02, L02)</v>
          </cell>
          <cell r="BG67" t="str">
            <v>d:   Total value of Requisitions Rejected this Period</v>
          </cell>
          <cell r="BH67" t="str">
            <v>e:  Y03 - Goods (value)</v>
          </cell>
          <cell r="BI67" t="str">
            <v>f:  Y04 - Services (value)</v>
          </cell>
          <cell r="BK67" t="str">
            <v>Total of Purchase Orders
(Number)</v>
          </cell>
          <cell r="BL67" t="str">
            <v>Total of Purchase Orders
(Value)</v>
          </cell>
          <cell r="BM67" t="str">
            <v>Comp, CNA, SVO and CDW Added Together
(Number)</v>
          </cell>
          <cell r="BN67" t="str">
            <v>Comp, CNA, SVO and CDW Added Together
(Value)</v>
          </cell>
          <cell r="BO67" t="str">
            <v>Number Check</v>
          </cell>
          <cell r="BP67" t="str">
            <v>Value Check</v>
          </cell>
        </row>
        <row r="68">
          <cell r="A68">
            <v>2</v>
          </cell>
          <cell r="C68" t="str">
            <v>Anne O'Pray</v>
          </cell>
          <cell r="D68">
            <v>492</v>
          </cell>
          <cell r="E68">
            <v>3522907.77</v>
          </cell>
          <cell r="F68">
            <v>1059</v>
          </cell>
          <cell r="G68">
            <v>3477242.11</v>
          </cell>
          <cell r="H68">
            <v>638</v>
          </cell>
          <cell r="I68">
            <v>4399965.3150400007</v>
          </cell>
          <cell r="J68">
            <v>96</v>
          </cell>
          <cell r="K68">
            <v>365270</v>
          </cell>
          <cell r="L68">
            <v>856</v>
          </cell>
          <cell r="M68">
            <v>240</v>
          </cell>
          <cell r="N68">
            <v>8926107.2599999961</v>
          </cell>
          <cell r="O68">
            <v>688148.95</v>
          </cell>
          <cell r="P68">
            <v>26</v>
          </cell>
          <cell r="Q68">
            <v>0</v>
          </cell>
          <cell r="S68">
            <v>5</v>
          </cell>
          <cell r="T68">
            <v>0</v>
          </cell>
          <cell r="U68">
            <v>4</v>
          </cell>
          <cell r="V68">
            <v>466</v>
          </cell>
          <cell r="W68">
            <v>3483573.93</v>
          </cell>
          <cell r="X68">
            <v>0.73040752351097182</v>
          </cell>
          <cell r="Y68">
            <v>0.79172758887267058</v>
          </cell>
          <cell r="Z68">
            <v>42</v>
          </cell>
          <cell r="AA68">
            <v>128657.66</v>
          </cell>
          <cell r="AB68">
            <v>6.5830721003134793E-2</v>
          </cell>
          <cell r="AC68">
            <v>2.9240607774843417E-2</v>
          </cell>
          <cell r="AD68">
            <v>49</v>
          </cell>
          <cell r="AE68">
            <v>740518.66542399989</v>
          </cell>
          <cell r="AF68">
            <v>7.6802507836990594E-2</v>
          </cell>
          <cell r="AG68">
            <v>0.16830102339506003</v>
          </cell>
          <cell r="AH68">
            <v>81</v>
          </cell>
          <cell r="AI68">
            <v>47215.059616000013</v>
          </cell>
          <cell r="AJ68">
            <v>0.12695924764890282</v>
          </cell>
          <cell r="AK68">
            <v>1.0730779957425818E-2</v>
          </cell>
          <cell r="AL68">
            <v>638</v>
          </cell>
          <cell r="AM68">
            <v>4399965.3150400007</v>
          </cell>
          <cell r="AN68">
            <v>0</v>
          </cell>
          <cell r="AO68">
            <v>0</v>
          </cell>
          <cell r="AP68">
            <v>0</v>
          </cell>
          <cell r="AQ68">
            <v>0</v>
          </cell>
          <cell r="AR68">
            <v>10</v>
          </cell>
          <cell r="AS68">
            <v>16575.560000000001</v>
          </cell>
          <cell r="AT68">
            <v>9289</v>
          </cell>
          <cell r="AU68">
            <v>104406211.33</v>
          </cell>
          <cell r="AV68">
            <v>43</v>
          </cell>
          <cell r="AW68">
            <v>1838</v>
          </cell>
          <cell r="AX68">
            <v>2290</v>
          </cell>
          <cell r="AY68">
            <v>2657539.61</v>
          </cell>
          <cell r="AZ68">
            <v>4357</v>
          </cell>
          <cell r="BA68">
            <v>156262.66999999993</v>
          </cell>
          <cell r="BB68">
            <v>78</v>
          </cell>
          <cell r="BC68">
            <v>39303.26</v>
          </cell>
          <cell r="BD68">
            <v>6</v>
          </cell>
          <cell r="BE68">
            <v>23</v>
          </cell>
          <cell r="BF68">
            <v>965</v>
          </cell>
          <cell r="BG68">
            <v>14926693.300000001</v>
          </cell>
          <cell r="BH68">
            <v>4807609.58</v>
          </cell>
          <cell r="BI68">
            <v>130453</v>
          </cell>
          <cell r="BK68">
            <v>638</v>
          </cell>
          <cell r="BL68">
            <v>4399965.3150400007</v>
          </cell>
          <cell r="BM68">
            <v>638</v>
          </cell>
          <cell r="BN68">
            <v>4399965.3150400007</v>
          </cell>
          <cell r="BO68" t="str">
            <v>Number OK</v>
          </cell>
          <cell r="BP68" t="str">
            <v>Value OK</v>
          </cell>
          <cell r="BQ68" t="str">
            <v>Number Error</v>
          </cell>
          <cell r="BR68" t="str">
            <v>Value Error</v>
          </cell>
        </row>
        <row r="69">
          <cell r="A69">
            <v>3</v>
          </cell>
          <cell r="C69" t="str">
            <v>Dave Harris</v>
          </cell>
          <cell r="D69">
            <v>34</v>
          </cell>
          <cell r="E69">
            <v>8356083.9199999999</v>
          </cell>
          <cell r="F69">
            <v>98</v>
          </cell>
          <cell r="G69">
            <v>5384224.3000000007</v>
          </cell>
          <cell r="H69">
            <v>41</v>
          </cell>
          <cell r="I69">
            <v>1588005.67</v>
          </cell>
          <cell r="L69">
            <v>218</v>
          </cell>
          <cell r="M69">
            <v>11</v>
          </cell>
          <cell r="N69">
            <v>2976274.4431809993</v>
          </cell>
          <cell r="O69">
            <v>50682.83</v>
          </cell>
          <cell r="P69">
            <v>124</v>
          </cell>
          <cell r="V69">
            <v>30</v>
          </cell>
          <cell r="W69">
            <v>1155450.1100000001</v>
          </cell>
          <cell r="X69">
            <v>0.73170731707317072</v>
          </cell>
          <cell r="Y69">
            <v>0.72761082143995126</v>
          </cell>
          <cell r="Z69">
            <v>3</v>
          </cell>
          <cell r="AA69">
            <v>20061</v>
          </cell>
          <cell r="AB69">
            <v>7.3170731707317069E-2</v>
          </cell>
          <cell r="AC69">
            <v>1.2632826430651221E-2</v>
          </cell>
          <cell r="AD69">
            <v>6</v>
          </cell>
          <cell r="AE69">
            <v>410598.24</v>
          </cell>
          <cell r="AF69">
            <v>0.14634146341463414</v>
          </cell>
          <cell r="AG69">
            <v>0.25856220022186699</v>
          </cell>
          <cell r="AH69">
            <v>2</v>
          </cell>
          <cell r="AI69">
            <v>1896.32</v>
          </cell>
          <cell r="AJ69">
            <v>4.878048780487805E-2</v>
          </cell>
          <cell r="AK69">
            <v>1.1941519075306577E-3</v>
          </cell>
          <cell r="AL69">
            <v>41</v>
          </cell>
          <cell r="AM69">
            <v>1588005.67</v>
          </cell>
          <cell r="AN69">
            <v>0</v>
          </cell>
          <cell r="AO69">
            <v>0</v>
          </cell>
          <cell r="AP69">
            <v>0</v>
          </cell>
          <cell r="AQ69">
            <v>0</v>
          </cell>
          <cell r="AY69" t="str">
            <v>Corp Exp:</v>
          </cell>
          <cell r="AZ69">
            <v>4073</v>
          </cell>
          <cell r="BA69">
            <v>80447</v>
          </cell>
          <cell r="BK69">
            <v>41</v>
          </cell>
          <cell r="BL69">
            <v>1588005.67</v>
          </cell>
          <cell r="BM69">
            <v>41</v>
          </cell>
          <cell r="BN69">
            <v>1588005.6700000002</v>
          </cell>
          <cell r="BO69" t="str">
            <v>Number OK</v>
          </cell>
          <cell r="BP69" t="str">
            <v>Value OK</v>
          </cell>
          <cell r="BQ69" t="str">
            <v>Number Error</v>
          </cell>
          <cell r="BR69" t="str">
            <v>Value Error</v>
          </cell>
        </row>
        <row r="70">
          <cell r="A70">
            <v>4</v>
          </cell>
          <cell r="C70" t="str">
            <v>Mike Hall - Equipment &amp; Systems</v>
          </cell>
          <cell r="D70">
            <v>23</v>
          </cell>
          <cell r="E70">
            <v>8422584.0099999998</v>
          </cell>
          <cell r="F70">
            <v>5</v>
          </cell>
          <cell r="G70">
            <v>184278.92</v>
          </cell>
          <cell r="H70">
            <v>3</v>
          </cell>
          <cell r="I70">
            <v>495509</v>
          </cell>
          <cell r="J70">
            <v>5</v>
          </cell>
          <cell r="K70">
            <v>23959</v>
          </cell>
          <cell r="L70">
            <v>25</v>
          </cell>
          <cell r="M70">
            <v>4</v>
          </cell>
          <cell r="N70">
            <v>276890.52</v>
          </cell>
          <cell r="O70">
            <v>21796.95</v>
          </cell>
          <cell r="P70">
            <v>1</v>
          </cell>
          <cell r="Q70">
            <v>7</v>
          </cell>
          <cell r="S70">
            <v>3</v>
          </cell>
          <cell r="T70">
            <v>0</v>
          </cell>
          <cell r="U70">
            <v>6</v>
          </cell>
          <cell r="V70">
            <v>2</v>
          </cell>
          <cell r="W70">
            <v>460509</v>
          </cell>
          <cell r="X70">
            <v>0.66666666666666663</v>
          </cell>
          <cell r="Y70">
            <v>0.92936556147315186</v>
          </cell>
          <cell r="Z70">
            <v>0</v>
          </cell>
          <cell r="AA70">
            <v>0</v>
          </cell>
          <cell r="AB70">
            <v>0</v>
          </cell>
          <cell r="AC70">
            <v>0</v>
          </cell>
          <cell r="AD70">
            <v>1</v>
          </cell>
          <cell r="AE70">
            <v>35000</v>
          </cell>
          <cell r="AF70">
            <v>0.33333333333333331</v>
          </cell>
          <cell r="AG70">
            <v>7.0634438526848156E-2</v>
          </cell>
          <cell r="AH70">
            <v>0</v>
          </cell>
          <cell r="AI70">
            <v>0</v>
          </cell>
          <cell r="AJ70">
            <v>0</v>
          </cell>
          <cell r="AK70">
            <v>0</v>
          </cell>
          <cell r="AL70">
            <v>3</v>
          </cell>
          <cell r="AM70">
            <v>495509</v>
          </cell>
          <cell r="AN70">
            <v>0</v>
          </cell>
          <cell r="AO70">
            <v>0</v>
          </cell>
          <cell r="AP70">
            <v>0</v>
          </cell>
          <cell r="AQ70">
            <v>0</v>
          </cell>
          <cell r="AY70" t="str">
            <v>ECPO:</v>
          </cell>
          <cell r="AZ70">
            <v>284</v>
          </cell>
          <cell r="BA70">
            <v>75815.669999999911</v>
          </cell>
          <cell r="BK70">
            <v>3</v>
          </cell>
          <cell r="BL70">
            <v>495509</v>
          </cell>
          <cell r="BM70">
            <v>3</v>
          </cell>
          <cell r="BN70">
            <v>495509</v>
          </cell>
          <cell r="BO70" t="str">
            <v>Number OK</v>
          </cell>
          <cell r="BP70" t="str">
            <v>Value OK</v>
          </cell>
          <cell r="BQ70" t="str">
            <v>Number Error</v>
          </cell>
          <cell r="BR70" t="str">
            <v>Value Error</v>
          </cell>
        </row>
        <row r="71">
          <cell r="A71">
            <v>5</v>
          </cell>
          <cell r="C71" t="str">
            <v>David Brown</v>
          </cell>
          <cell r="D71">
            <v>13</v>
          </cell>
          <cell r="E71">
            <v>17704307.379999999</v>
          </cell>
          <cell r="F71">
            <v>2</v>
          </cell>
          <cell r="G71">
            <v>10150.6</v>
          </cell>
          <cell r="H71">
            <v>0</v>
          </cell>
          <cell r="I71">
            <v>0</v>
          </cell>
          <cell r="J71">
            <v>12</v>
          </cell>
          <cell r="K71">
            <v>151</v>
          </cell>
          <cell r="L71">
            <v>109</v>
          </cell>
          <cell r="M71">
            <v>7</v>
          </cell>
          <cell r="N71">
            <v>1818831.18</v>
          </cell>
          <cell r="O71">
            <v>56909.81</v>
          </cell>
          <cell r="P71">
            <v>29</v>
          </cell>
          <cell r="Q71">
            <v>0</v>
          </cell>
          <cell r="S71">
            <v>8</v>
          </cell>
          <cell r="T71">
            <v>3</v>
          </cell>
          <cell r="U71">
            <v>2</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BK71">
            <v>0</v>
          </cell>
          <cell r="BL71">
            <v>0</v>
          </cell>
          <cell r="BM71">
            <v>0</v>
          </cell>
          <cell r="BN71">
            <v>0</v>
          </cell>
          <cell r="BO71" t="str">
            <v>Number OK</v>
          </cell>
          <cell r="BP71" t="str">
            <v>Value OK</v>
          </cell>
          <cell r="BQ71" t="str">
            <v>Number Error</v>
          </cell>
          <cell r="BR71" t="str">
            <v>Value Error</v>
          </cell>
        </row>
        <row r="72">
          <cell r="A72">
            <v>6</v>
          </cell>
          <cell r="C72" t="str">
            <v>Edwin Bond</v>
          </cell>
          <cell r="D72">
            <v>14</v>
          </cell>
          <cell r="E72">
            <v>1495881</v>
          </cell>
          <cell r="F72">
            <v>18</v>
          </cell>
          <cell r="G72">
            <v>878116.18</v>
          </cell>
          <cell r="H72">
            <v>9</v>
          </cell>
          <cell r="I72">
            <v>954246</v>
          </cell>
          <cell r="L72">
            <v>36</v>
          </cell>
          <cell r="M72">
            <v>13</v>
          </cell>
          <cell r="N72">
            <v>845105.77140900004</v>
          </cell>
          <cell r="O72">
            <v>182357.45</v>
          </cell>
          <cell r="P72">
            <v>12</v>
          </cell>
          <cell r="V72">
            <v>8</v>
          </cell>
          <cell r="W72">
            <v>952246</v>
          </cell>
          <cell r="X72">
            <v>0.88888888888888884</v>
          </cell>
          <cell r="Y72">
            <v>0.99790410439236843</v>
          </cell>
          <cell r="Z72">
            <v>0</v>
          </cell>
          <cell r="AA72">
            <v>0</v>
          </cell>
          <cell r="AB72">
            <v>0</v>
          </cell>
          <cell r="AC72">
            <v>0</v>
          </cell>
          <cell r="AD72">
            <v>0</v>
          </cell>
          <cell r="AE72">
            <v>0</v>
          </cell>
          <cell r="AF72">
            <v>0</v>
          </cell>
          <cell r="AG72">
            <v>0</v>
          </cell>
          <cell r="AH72">
            <v>1</v>
          </cell>
          <cell r="AI72">
            <v>2000</v>
          </cell>
          <cell r="AJ72">
            <v>0.1111111111111111</v>
          </cell>
          <cell r="AK72">
            <v>2.0958956076315752E-3</v>
          </cell>
          <cell r="AL72">
            <v>9</v>
          </cell>
          <cell r="AM72">
            <v>954246</v>
          </cell>
          <cell r="AN72">
            <v>0</v>
          </cell>
          <cell r="AO72">
            <v>0</v>
          </cell>
          <cell r="AP72">
            <v>0</v>
          </cell>
          <cell r="AQ72">
            <v>0</v>
          </cell>
          <cell r="BK72">
            <v>9</v>
          </cell>
          <cell r="BL72">
            <v>954246</v>
          </cell>
          <cell r="BM72">
            <v>9</v>
          </cell>
          <cell r="BN72">
            <v>954246</v>
          </cell>
          <cell r="BO72" t="str">
            <v>Number OK</v>
          </cell>
          <cell r="BP72" t="str">
            <v>Value OK</v>
          </cell>
          <cell r="BQ72" t="str">
            <v>Number Error</v>
          </cell>
          <cell r="BR72" t="str">
            <v>Value Error</v>
          </cell>
        </row>
        <row r="73">
          <cell r="A73">
            <v>7</v>
          </cell>
          <cell r="C73" t="str">
            <v>Jim Burnell</v>
          </cell>
          <cell r="D73">
            <v>52</v>
          </cell>
          <cell r="E73">
            <v>16167532.23</v>
          </cell>
          <cell r="F73">
            <v>75</v>
          </cell>
          <cell r="G73">
            <v>1870445.56</v>
          </cell>
          <cell r="H73">
            <v>36</v>
          </cell>
          <cell r="I73">
            <v>1182719.47</v>
          </cell>
          <cell r="L73">
            <v>197</v>
          </cell>
          <cell r="M73">
            <v>95</v>
          </cell>
          <cell r="N73">
            <v>1656012.19</v>
          </cell>
          <cell r="O73">
            <v>567499.38</v>
          </cell>
          <cell r="P73">
            <v>26</v>
          </cell>
          <cell r="V73">
            <v>25</v>
          </cell>
          <cell r="W73">
            <v>1098884.46</v>
          </cell>
          <cell r="X73">
            <v>0.69444444444444442</v>
          </cell>
          <cell r="Y73">
            <v>0.92911674143658085</v>
          </cell>
          <cell r="Z73">
            <v>10</v>
          </cell>
          <cell r="AA73">
            <v>75835.009999999995</v>
          </cell>
          <cell r="AB73">
            <v>0.27777777777777779</v>
          </cell>
          <cell r="AC73">
            <v>6.4119186268236539E-2</v>
          </cell>
          <cell r="AD73">
            <v>1</v>
          </cell>
          <cell r="AE73">
            <v>8000</v>
          </cell>
          <cell r="AF73">
            <v>2.7777777777777776E-2</v>
          </cell>
          <cell r="AG73">
            <v>6.7640722951825593E-3</v>
          </cell>
          <cell r="AH73">
            <v>0</v>
          </cell>
          <cell r="AI73">
            <v>0</v>
          </cell>
          <cell r="AJ73">
            <v>0</v>
          </cell>
          <cell r="AK73">
            <v>0</v>
          </cell>
          <cell r="AL73">
            <v>36</v>
          </cell>
          <cell r="AM73">
            <v>1182719.47</v>
          </cell>
          <cell r="AN73">
            <v>0</v>
          </cell>
          <cell r="AO73">
            <v>0</v>
          </cell>
          <cell r="AP73">
            <v>0</v>
          </cell>
          <cell r="AQ73">
            <v>0</v>
          </cell>
          <cell r="BK73">
            <v>36</v>
          </cell>
          <cell r="BL73">
            <v>1182719.47</v>
          </cell>
          <cell r="BM73">
            <v>36</v>
          </cell>
          <cell r="BN73">
            <v>1182719.47</v>
          </cell>
          <cell r="BO73" t="str">
            <v>Number OK</v>
          </cell>
          <cell r="BP73" t="str">
            <v>Value OK</v>
          </cell>
          <cell r="BQ73" t="str">
            <v>Number Error</v>
          </cell>
          <cell r="BR73" t="str">
            <v>Value Error</v>
          </cell>
        </row>
        <row r="74">
          <cell r="A74">
            <v>8</v>
          </cell>
          <cell r="C74" t="str">
            <v>Kathryn McCloghrie</v>
          </cell>
          <cell r="D74">
            <v>3</v>
          </cell>
          <cell r="E74">
            <v>5048517.0999999996</v>
          </cell>
          <cell r="F74">
            <v>5</v>
          </cell>
          <cell r="G74">
            <v>2265981.44</v>
          </cell>
          <cell r="H74">
            <v>2</v>
          </cell>
          <cell r="I74">
            <v>75220</v>
          </cell>
          <cell r="J74">
            <v>1</v>
          </cell>
          <cell r="K74">
            <v>1700000</v>
          </cell>
          <cell r="L74">
            <v>11</v>
          </cell>
          <cell r="M74">
            <v>5</v>
          </cell>
          <cell r="N74">
            <v>925176.91790800006</v>
          </cell>
          <cell r="O74">
            <v>717219.59973800008</v>
          </cell>
          <cell r="P74">
            <v>2</v>
          </cell>
          <cell r="Q74">
            <v>0</v>
          </cell>
          <cell r="S74">
            <v>3</v>
          </cell>
          <cell r="T74">
            <v>0</v>
          </cell>
          <cell r="U74">
            <v>1</v>
          </cell>
          <cell r="V74">
            <v>1</v>
          </cell>
          <cell r="W74">
            <v>66250</v>
          </cell>
          <cell r="X74">
            <v>0.5</v>
          </cell>
          <cell r="Y74">
            <v>0.88074980058495078</v>
          </cell>
          <cell r="Z74">
            <v>1</v>
          </cell>
          <cell r="AA74">
            <v>8970</v>
          </cell>
          <cell r="AB74">
            <v>0.5</v>
          </cell>
          <cell r="AC74">
            <v>0.11925019941504919</v>
          </cell>
          <cell r="AD74">
            <v>0</v>
          </cell>
          <cell r="AE74">
            <v>0</v>
          </cell>
          <cell r="AF74">
            <v>0</v>
          </cell>
          <cell r="AG74">
            <v>0</v>
          </cell>
          <cell r="AH74">
            <v>0</v>
          </cell>
          <cell r="AI74">
            <v>0</v>
          </cell>
          <cell r="AJ74">
            <v>0</v>
          </cell>
          <cell r="AK74">
            <v>0</v>
          </cell>
          <cell r="AL74">
            <v>2</v>
          </cell>
          <cell r="AM74">
            <v>75220</v>
          </cell>
          <cell r="AN74">
            <v>0</v>
          </cell>
          <cell r="AO74">
            <v>0</v>
          </cell>
          <cell r="AP74">
            <v>0</v>
          </cell>
          <cell r="AQ74">
            <v>0</v>
          </cell>
          <cell r="BK74">
            <v>2</v>
          </cell>
          <cell r="BL74">
            <v>75220</v>
          </cell>
          <cell r="BM74">
            <v>2</v>
          </cell>
          <cell r="BN74">
            <v>75220</v>
          </cell>
          <cell r="BO74" t="str">
            <v>Number OK</v>
          </cell>
          <cell r="BP74" t="str">
            <v>Value OK</v>
          </cell>
          <cell r="BQ74" t="str">
            <v>Number Error</v>
          </cell>
          <cell r="BR74" t="str">
            <v>Value Error</v>
          </cell>
        </row>
        <row r="75">
          <cell r="A75">
            <v>9</v>
          </cell>
          <cell r="C75" t="str">
            <v>Mike Hall - INS Procurement</v>
          </cell>
          <cell r="D75">
            <v>0</v>
          </cell>
          <cell r="E75">
            <v>0</v>
          </cell>
          <cell r="F75">
            <v>2</v>
          </cell>
          <cell r="G75">
            <v>20489</v>
          </cell>
          <cell r="H75">
            <v>9</v>
          </cell>
          <cell r="I75">
            <v>953403.23725799844</v>
          </cell>
          <cell r="J75">
            <v>15</v>
          </cell>
          <cell r="K75">
            <v>779277</v>
          </cell>
          <cell r="L75">
            <v>16</v>
          </cell>
          <cell r="M75">
            <v>1</v>
          </cell>
          <cell r="N75">
            <v>177951.54685699998</v>
          </cell>
          <cell r="O75">
            <v>48.09</v>
          </cell>
          <cell r="P75">
            <v>24</v>
          </cell>
          <cell r="Q75">
            <v>22</v>
          </cell>
          <cell r="S75">
            <v>3</v>
          </cell>
          <cell r="T75">
            <v>1</v>
          </cell>
          <cell r="U75">
            <v>0</v>
          </cell>
          <cell r="V75">
            <v>2</v>
          </cell>
          <cell r="W75">
            <v>237708</v>
          </cell>
          <cell r="X75">
            <v>0.22222222222222221</v>
          </cell>
          <cell r="Y75">
            <v>0.24932577393344255</v>
          </cell>
          <cell r="Z75">
            <v>1</v>
          </cell>
          <cell r="AA75">
            <v>5000</v>
          </cell>
          <cell r="AB75">
            <v>0.1111111111111111</v>
          </cell>
          <cell r="AC75">
            <v>5.2443706971040636E-3</v>
          </cell>
          <cell r="AD75">
            <v>4</v>
          </cell>
          <cell r="AE75">
            <v>709095.23725799844</v>
          </cell>
          <cell r="AF75">
            <v>0.44444444444444442</v>
          </cell>
          <cell r="AG75">
            <v>0.74375165674638011</v>
          </cell>
          <cell r="AH75">
            <v>2</v>
          </cell>
          <cell r="AI75">
            <v>1600</v>
          </cell>
          <cell r="AJ75">
            <v>0.22222222222222221</v>
          </cell>
          <cell r="AK75">
            <v>1.6781986230733003E-3</v>
          </cell>
          <cell r="AL75">
            <v>15</v>
          </cell>
          <cell r="AM75">
            <v>17709930.449615996</v>
          </cell>
          <cell r="AN75">
            <v>6</v>
          </cell>
          <cell r="AO75">
            <v>16756527.212357998</v>
          </cell>
          <cell r="AP75">
            <v>0.66666666666666663</v>
          </cell>
          <cell r="AQ75">
            <v>17.575488059543424</v>
          </cell>
          <cell r="BK75">
            <v>9</v>
          </cell>
          <cell r="BL75">
            <v>953403.23725799844</v>
          </cell>
          <cell r="BM75">
            <v>9</v>
          </cell>
          <cell r="BN75">
            <v>953403.23725799844</v>
          </cell>
          <cell r="BO75" t="str">
            <v>Number OK</v>
          </cell>
          <cell r="BP75" t="str">
            <v>Value OK</v>
          </cell>
          <cell r="BQ75" t="str">
            <v>Number Error</v>
          </cell>
          <cell r="BR75" t="str">
            <v>Value Error</v>
          </cell>
        </row>
        <row r="76">
          <cell r="A76">
            <v>10</v>
          </cell>
          <cell r="C76" t="str">
            <v>Nick Welch</v>
          </cell>
          <cell r="D76">
            <v>16</v>
          </cell>
          <cell r="E76">
            <v>196029.11</v>
          </cell>
          <cell r="F76">
            <v>66</v>
          </cell>
          <cell r="G76">
            <v>2490449.5699999998</v>
          </cell>
          <cell r="H76">
            <v>71</v>
          </cell>
          <cell r="I76">
            <v>54050.04</v>
          </cell>
          <cell r="J76">
            <v>53</v>
          </cell>
          <cell r="K76">
            <v>5</v>
          </cell>
          <cell r="L76">
            <v>231</v>
          </cell>
          <cell r="M76">
            <v>99</v>
          </cell>
          <cell r="N76">
            <v>855490.85</v>
          </cell>
          <cell r="O76">
            <v>341279.73</v>
          </cell>
          <cell r="P76">
            <v>3</v>
          </cell>
          <cell r="Q76">
            <v>0</v>
          </cell>
          <cell r="S76">
            <v>1</v>
          </cell>
          <cell r="T76">
            <v>1</v>
          </cell>
          <cell r="U76">
            <v>5</v>
          </cell>
          <cell r="V76">
            <v>45</v>
          </cell>
          <cell r="W76">
            <v>43000.7</v>
          </cell>
          <cell r="X76">
            <v>0.63380281690140849</v>
          </cell>
          <cell r="Y76">
            <v>0.79557202917888681</v>
          </cell>
          <cell r="Z76">
            <v>0</v>
          </cell>
          <cell r="AA76">
            <v>0</v>
          </cell>
          <cell r="AB76">
            <v>0</v>
          </cell>
          <cell r="AC76">
            <v>0</v>
          </cell>
          <cell r="AD76">
            <v>0</v>
          </cell>
          <cell r="AE76">
            <v>0</v>
          </cell>
          <cell r="AF76">
            <v>0</v>
          </cell>
          <cell r="AG76">
            <v>0</v>
          </cell>
          <cell r="AH76">
            <v>26</v>
          </cell>
          <cell r="AI76">
            <v>11049.34</v>
          </cell>
          <cell r="AJ76">
            <v>0.36619718309859156</v>
          </cell>
          <cell r="AK76">
            <v>0.20442797082111316</v>
          </cell>
          <cell r="AL76">
            <v>73</v>
          </cell>
          <cell r="AM76">
            <v>74200.540000000008</v>
          </cell>
          <cell r="AN76">
            <v>2</v>
          </cell>
          <cell r="AO76">
            <v>20150.5</v>
          </cell>
          <cell r="AP76">
            <v>2.8169014084507043E-2</v>
          </cell>
          <cell r="AQ76">
            <v>0.37281193501429416</v>
          </cell>
          <cell r="BK76">
            <v>71</v>
          </cell>
          <cell r="BL76">
            <v>54050.04</v>
          </cell>
          <cell r="BM76">
            <v>71</v>
          </cell>
          <cell r="BN76">
            <v>54050.039999999994</v>
          </cell>
          <cell r="BO76" t="str">
            <v>Number OK</v>
          </cell>
          <cell r="BP76" t="str">
            <v>Value OK</v>
          </cell>
          <cell r="BQ76" t="str">
            <v>Number Error</v>
          </cell>
          <cell r="BR76" t="str">
            <v>Value Error</v>
          </cell>
        </row>
        <row r="77">
          <cell r="A77">
            <v>11</v>
          </cell>
          <cell r="C77" t="str">
            <v>Peter Caldow</v>
          </cell>
          <cell r="D77">
            <v>81</v>
          </cell>
          <cell r="E77">
            <v>14177271.130000001</v>
          </cell>
          <cell r="F77">
            <v>162</v>
          </cell>
          <cell r="G77">
            <v>12088391.050000004</v>
          </cell>
          <cell r="H77">
            <v>115</v>
          </cell>
          <cell r="I77">
            <v>12690366.145216001</v>
          </cell>
          <cell r="L77">
            <v>301</v>
          </cell>
          <cell r="M77">
            <v>122</v>
          </cell>
          <cell r="N77">
            <v>4878629.22</v>
          </cell>
          <cell r="O77">
            <v>1917912.88</v>
          </cell>
          <cell r="P77">
            <v>37</v>
          </cell>
          <cell r="V77">
            <v>96</v>
          </cell>
          <cell r="W77">
            <v>11569076.530000003</v>
          </cell>
          <cell r="X77">
            <v>0.83478260869565213</v>
          </cell>
          <cell r="Y77">
            <v>0.91164245362308161</v>
          </cell>
          <cell r="Z77">
            <v>0</v>
          </cell>
          <cell r="AA77">
            <v>0</v>
          </cell>
          <cell r="AB77">
            <v>0</v>
          </cell>
          <cell r="AC77">
            <v>0</v>
          </cell>
          <cell r="AD77">
            <v>19</v>
          </cell>
          <cell r="AE77">
            <v>1121289.615216</v>
          </cell>
          <cell r="AF77">
            <v>0.16521739130434782</v>
          </cell>
          <cell r="AG77">
            <v>8.8357546376918561E-2</v>
          </cell>
          <cell r="AH77">
            <v>0</v>
          </cell>
          <cell r="AI77">
            <v>0</v>
          </cell>
          <cell r="AJ77">
            <v>0</v>
          </cell>
          <cell r="AK77">
            <v>0</v>
          </cell>
          <cell r="AL77">
            <v>115</v>
          </cell>
          <cell r="AM77">
            <v>12690366.145216001</v>
          </cell>
          <cell r="AN77">
            <v>0</v>
          </cell>
          <cell r="AO77">
            <v>0</v>
          </cell>
          <cell r="AP77">
            <v>0</v>
          </cell>
          <cell r="AQ77">
            <v>0</v>
          </cell>
          <cell r="BK77">
            <v>115</v>
          </cell>
          <cell r="BL77">
            <v>12690366.145216001</v>
          </cell>
          <cell r="BM77">
            <v>115</v>
          </cell>
          <cell r="BN77">
            <v>12690366.145216003</v>
          </cell>
          <cell r="BO77" t="str">
            <v>Number OK</v>
          </cell>
          <cell r="BP77" t="str">
            <v>Value OK</v>
          </cell>
          <cell r="BQ77" t="str">
            <v>Number Error</v>
          </cell>
          <cell r="BR77" t="str">
            <v>Value Error</v>
          </cell>
        </row>
        <row r="78">
          <cell r="A78">
            <v>12</v>
          </cell>
          <cell r="C78" t="str">
            <v>Reg Haslam - Corporate Contracts</v>
          </cell>
          <cell r="D78">
            <v>5</v>
          </cell>
          <cell r="E78">
            <v>2545791.75</v>
          </cell>
          <cell r="F78">
            <v>5</v>
          </cell>
          <cell r="G78">
            <v>50238.44</v>
          </cell>
          <cell r="H78">
            <v>7</v>
          </cell>
          <cell r="I78">
            <v>141590.5</v>
          </cell>
          <cell r="J78">
            <v>29</v>
          </cell>
          <cell r="K78">
            <v>390000</v>
          </cell>
          <cell r="L78">
            <v>22</v>
          </cell>
          <cell r="M78">
            <v>11</v>
          </cell>
          <cell r="N78">
            <v>197134.98</v>
          </cell>
          <cell r="O78">
            <v>17302.71</v>
          </cell>
          <cell r="P78">
            <v>18</v>
          </cell>
          <cell r="Q78">
            <v>13</v>
          </cell>
          <cell r="S78">
            <v>3</v>
          </cell>
          <cell r="T78">
            <v>1</v>
          </cell>
          <cell r="U78">
            <v>0</v>
          </cell>
          <cell r="V78">
            <v>2</v>
          </cell>
          <cell r="W78">
            <v>42470</v>
          </cell>
          <cell r="X78">
            <v>0.2857142857142857</v>
          </cell>
          <cell r="Y78">
            <v>0.29994950226180428</v>
          </cell>
          <cell r="Z78">
            <v>4</v>
          </cell>
          <cell r="AA78">
            <v>97120.5</v>
          </cell>
          <cell r="AB78">
            <v>0.5714285714285714</v>
          </cell>
          <cell r="AC78">
            <v>0.68592525628484957</v>
          </cell>
          <cell r="AD78">
            <v>0</v>
          </cell>
          <cell r="AE78">
            <v>0</v>
          </cell>
          <cell r="AF78">
            <v>0</v>
          </cell>
          <cell r="AG78">
            <v>0</v>
          </cell>
          <cell r="AH78">
            <v>1</v>
          </cell>
          <cell r="AI78">
            <v>2000</v>
          </cell>
          <cell r="AJ78">
            <v>0.14285714285714285</v>
          </cell>
          <cell r="AK78">
            <v>1.4125241453346093E-2</v>
          </cell>
          <cell r="AL78">
            <v>7</v>
          </cell>
          <cell r="AM78">
            <v>141590.5</v>
          </cell>
          <cell r="AN78">
            <v>0</v>
          </cell>
          <cell r="AO78">
            <v>0</v>
          </cell>
          <cell r="AP78">
            <v>0</v>
          </cell>
          <cell r="AQ78">
            <v>0</v>
          </cell>
          <cell r="BK78">
            <v>7</v>
          </cell>
          <cell r="BL78">
            <v>141590.5</v>
          </cell>
          <cell r="BM78">
            <v>7</v>
          </cell>
          <cell r="BN78">
            <v>141590.5</v>
          </cell>
          <cell r="BO78" t="str">
            <v>Number OK</v>
          </cell>
          <cell r="BP78" t="str">
            <v>Value OK</v>
          </cell>
          <cell r="BQ78" t="str">
            <v>Number Error</v>
          </cell>
          <cell r="BR78" t="str">
            <v>Value Error</v>
          </cell>
        </row>
        <row r="79">
          <cell r="A79">
            <v>13</v>
          </cell>
          <cell r="C79" t="str">
            <v>Reg Haslam - IT Procurement</v>
          </cell>
          <cell r="D79">
            <v>41</v>
          </cell>
          <cell r="E79">
            <v>1919300.41</v>
          </cell>
          <cell r="F79">
            <v>50</v>
          </cell>
          <cell r="G79">
            <v>3108446.8879999998</v>
          </cell>
          <cell r="H79">
            <v>38</v>
          </cell>
          <cell r="I79">
            <v>2540974.3679999998</v>
          </cell>
          <cell r="J79">
            <v>8</v>
          </cell>
          <cell r="K79">
            <v>589470</v>
          </cell>
          <cell r="L79">
            <v>82</v>
          </cell>
          <cell r="M79">
            <v>10</v>
          </cell>
          <cell r="N79">
            <v>515992.95</v>
          </cell>
          <cell r="O79">
            <v>21558.959999999999</v>
          </cell>
          <cell r="P79">
            <v>35</v>
          </cell>
          <cell r="Q79">
            <v>8</v>
          </cell>
          <cell r="S79">
            <v>1</v>
          </cell>
          <cell r="T79">
            <v>0</v>
          </cell>
          <cell r="U79">
            <v>1</v>
          </cell>
          <cell r="V79">
            <v>27</v>
          </cell>
          <cell r="W79">
            <v>2275983.2799999998</v>
          </cell>
          <cell r="X79">
            <v>0.71052631578947367</v>
          </cell>
          <cell r="Y79">
            <v>0.89571280555318056</v>
          </cell>
          <cell r="Z79">
            <v>0</v>
          </cell>
          <cell r="AA79">
            <v>0</v>
          </cell>
          <cell r="AB79">
            <v>0</v>
          </cell>
          <cell r="AC79">
            <v>0</v>
          </cell>
          <cell r="AD79">
            <v>10</v>
          </cell>
          <cell r="AE79">
            <v>264241.08799999999</v>
          </cell>
          <cell r="AF79">
            <v>0.26315789473684209</v>
          </cell>
          <cell r="AG79">
            <v>0.10399203208333978</v>
          </cell>
          <cell r="AH79">
            <v>1</v>
          </cell>
          <cell r="AI79">
            <v>750</v>
          </cell>
          <cell r="AJ79">
            <v>2.6315789473684209E-2</v>
          </cell>
          <cell r="AK79">
            <v>2.9516236347961464E-4</v>
          </cell>
          <cell r="AL79">
            <v>38</v>
          </cell>
          <cell r="AM79">
            <v>2540974.3679999998</v>
          </cell>
          <cell r="AN79">
            <v>0</v>
          </cell>
          <cell r="AO79">
            <v>0</v>
          </cell>
          <cell r="AP79">
            <v>0</v>
          </cell>
          <cell r="AQ79">
            <v>0</v>
          </cell>
          <cell r="BK79">
            <v>38</v>
          </cell>
          <cell r="BL79">
            <v>2540974.3679999998</v>
          </cell>
          <cell r="BM79">
            <v>38</v>
          </cell>
          <cell r="BN79">
            <v>2540974.3679999998</v>
          </cell>
          <cell r="BO79" t="str">
            <v>Number OK</v>
          </cell>
          <cell r="BP79" t="str">
            <v>Value OK</v>
          </cell>
          <cell r="BQ79" t="str">
            <v>Number Error</v>
          </cell>
          <cell r="BR79" t="str">
            <v>Value Error</v>
          </cell>
        </row>
        <row r="80">
          <cell r="A80">
            <v>14</v>
          </cell>
          <cell r="C80" t="str">
            <v>Rob McGarel</v>
          </cell>
          <cell r="D80">
            <v>10</v>
          </cell>
          <cell r="E80">
            <v>2102502.9500000002</v>
          </cell>
          <cell r="F80">
            <v>10</v>
          </cell>
          <cell r="G80">
            <v>2115593.11</v>
          </cell>
          <cell r="H80">
            <v>9</v>
          </cell>
          <cell r="I80">
            <v>988222.05</v>
          </cell>
          <cell r="L80">
            <v>28</v>
          </cell>
          <cell r="M80">
            <v>8</v>
          </cell>
          <cell r="N80">
            <v>86385.56</v>
          </cell>
          <cell r="O80">
            <v>6909.82</v>
          </cell>
          <cell r="P80">
            <v>27</v>
          </cell>
          <cell r="V80">
            <v>5</v>
          </cell>
          <cell r="W80">
            <v>902998.6</v>
          </cell>
          <cell r="X80">
            <v>0.55555555555555558</v>
          </cell>
          <cell r="Y80">
            <v>0.91376082936016245</v>
          </cell>
          <cell r="Z80">
            <v>2</v>
          </cell>
          <cell r="AA80">
            <v>80980</v>
          </cell>
          <cell r="AB80">
            <v>0.22222222222222221</v>
          </cell>
          <cell r="AC80">
            <v>8.1945145830332355E-2</v>
          </cell>
          <cell r="AD80">
            <v>1</v>
          </cell>
          <cell r="AE80">
            <v>2841.7</v>
          </cell>
          <cell r="AF80">
            <v>0.1111111111111111</v>
          </cell>
          <cell r="AG80">
            <v>2.8755682996549205E-3</v>
          </cell>
          <cell r="AH80">
            <v>1</v>
          </cell>
          <cell r="AI80">
            <v>1401.75</v>
          </cell>
          <cell r="AJ80">
            <v>0.1111111111111111</v>
          </cell>
          <cell r="AK80">
            <v>1.4184565098501901E-3</v>
          </cell>
          <cell r="AL80">
            <v>9</v>
          </cell>
          <cell r="AM80">
            <v>988222.05</v>
          </cell>
          <cell r="AN80">
            <v>0</v>
          </cell>
          <cell r="AO80">
            <v>0</v>
          </cell>
          <cell r="AP80">
            <v>0</v>
          </cell>
          <cell r="AQ80">
            <v>0</v>
          </cell>
          <cell r="BK80">
            <v>9</v>
          </cell>
          <cell r="BL80">
            <v>988222.05</v>
          </cell>
          <cell r="BM80">
            <v>9</v>
          </cell>
          <cell r="BN80">
            <v>988222.04999999993</v>
          </cell>
          <cell r="BO80" t="str">
            <v>Number OK</v>
          </cell>
          <cell r="BP80" t="str">
            <v>Value OK</v>
          </cell>
          <cell r="BQ80" t="str">
            <v>Number Error</v>
          </cell>
          <cell r="BR80" t="str">
            <v>Value Error</v>
          </cell>
        </row>
        <row r="81">
          <cell r="A81">
            <v>15</v>
          </cell>
          <cell r="C81">
            <v>0</v>
          </cell>
          <cell r="AL81">
            <v>0</v>
          </cell>
          <cell r="AM81">
            <v>0</v>
          </cell>
          <cell r="BK81">
            <v>0</v>
          </cell>
          <cell r="BL81">
            <v>0</v>
          </cell>
          <cell r="BM81">
            <v>0</v>
          </cell>
          <cell r="BN81">
            <v>0</v>
          </cell>
          <cell r="BO81" t="str">
            <v>Number OK</v>
          </cell>
          <cell r="BP81" t="str">
            <v>Value OK</v>
          </cell>
          <cell r="BQ81" t="str">
            <v>Number Error</v>
          </cell>
          <cell r="BR81" t="str">
            <v>Value Error</v>
          </cell>
        </row>
        <row r="82">
          <cell r="A82">
            <v>16</v>
          </cell>
          <cell r="C82">
            <v>0</v>
          </cell>
          <cell r="AL82">
            <v>0</v>
          </cell>
          <cell r="AM82">
            <v>0</v>
          </cell>
          <cell r="BK82">
            <v>0</v>
          </cell>
          <cell r="BL82">
            <v>0</v>
          </cell>
          <cell r="BM82">
            <v>0</v>
          </cell>
          <cell r="BN82">
            <v>0</v>
          </cell>
          <cell r="BO82" t="str">
            <v>Number OK</v>
          </cell>
          <cell r="BP82" t="str">
            <v>Value OK</v>
          </cell>
          <cell r="BQ82" t="str">
            <v>Number Error</v>
          </cell>
          <cell r="BR82" t="str">
            <v>Value Error</v>
          </cell>
        </row>
        <row r="83">
          <cell r="A83">
            <v>17</v>
          </cell>
          <cell r="C83">
            <v>0</v>
          </cell>
          <cell r="AL83">
            <v>0</v>
          </cell>
          <cell r="AM83">
            <v>0</v>
          </cell>
          <cell r="BK83">
            <v>0</v>
          </cell>
          <cell r="BL83">
            <v>0</v>
          </cell>
          <cell r="BM83">
            <v>0</v>
          </cell>
          <cell r="BN83">
            <v>0</v>
          </cell>
          <cell r="BO83" t="str">
            <v>Number OK</v>
          </cell>
          <cell r="BP83" t="str">
            <v>Value OK</v>
          </cell>
          <cell r="BQ83" t="str">
            <v>Number Error</v>
          </cell>
          <cell r="BR83" t="str">
            <v>Value Error</v>
          </cell>
        </row>
        <row r="87">
          <cell r="B87" t="str">
            <v>Period 5</v>
          </cell>
          <cell r="D87" t="str">
            <v>Procurement Workload</v>
          </cell>
          <cell r="H87" t="str">
            <v>Purchase Order (PO) Production</v>
          </cell>
          <cell r="L87" t="str">
            <v>Contract Workload</v>
          </cell>
          <cell r="S87" t="str">
            <v>Competition Status</v>
          </cell>
          <cell r="V87" t="str">
            <v>Competition</v>
          </cell>
          <cell r="Z87" t="str">
            <v>Competition Dispensed With (CDW)</v>
          </cell>
          <cell r="AD87" t="str">
            <v>Competition Not Available (CNA)</v>
          </cell>
          <cell r="AH87" t="str">
            <v>Small Value Order (SVO)</v>
          </cell>
          <cell r="AN87" t="str">
            <v>Competition Status: ERES</v>
          </cell>
          <cell r="AR87" t="str">
            <v>Payment Workload</v>
          </cell>
          <cell r="AV87" t="str">
            <v>Vendor Maintenance</v>
          </cell>
          <cell r="AX87" t="str">
            <v>Small Value Ordering Workload</v>
          </cell>
          <cell r="BD87" t="str">
            <v>Requisitions to be Allocated</v>
          </cell>
        </row>
        <row r="88">
          <cell r="A88">
            <v>1</v>
          </cell>
          <cell r="C88" t="str">
            <v>Name</v>
          </cell>
          <cell r="D88" t="str">
            <v>a:  Number of Outstanding Requisitions</v>
          </cell>
          <cell r="E88" t="str">
            <v>b:  Total Value of Outstanding Requisitions</v>
          </cell>
          <cell r="F88" t="str">
            <v xml:space="preserve">c:  Number of Acceptable Requisitions Received this Period </v>
          </cell>
          <cell r="G88" t="str">
            <v xml:space="preserve">d:  Total Value of Acceptable Requisitions Received this Period </v>
          </cell>
          <cell r="H88" t="str">
            <v>a: Number of New PO’s Issued this Period.</v>
          </cell>
          <cell r="I88" t="str">
            <v>b: Total Value of New PO’s Issued this Period.</v>
          </cell>
          <cell r="J88" t="str">
            <v xml:space="preserve">c:  Number of All PO Amendments Issued this Period. </v>
          </cell>
          <cell r="K88" t="str">
            <v>d:  Total Value of PO Amendments Issues this Period.</v>
          </cell>
          <cell r="L88" t="str">
            <v>a:  Number of Active Purchase Orders (PO) at Period End (2mth)</v>
          </cell>
          <cell r="M88" t="str">
            <v>b:  Number of Active Purchase Orders (PO) at Period End (6mth)</v>
          </cell>
          <cell r="N88" t="str">
            <v>Value of Active Purchase Orders (PO) at Period End (2mth)</v>
          </cell>
          <cell r="O88" t="str">
            <v>Value of Active Purchase Orders (PO) at Period End (6mth)</v>
          </cell>
          <cell r="P88" t="str">
            <v>c:  Number of Active Outline Agreements at Period End</v>
          </cell>
          <cell r="Q88" t="str">
            <v>d:  Number of Contracts Closed Out Current Period.</v>
          </cell>
          <cell r="R88" t="str">
            <v>e. Value of Contracts Closed Out Current Period</v>
          </cell>
          <cell r="S88" t="str">
            <v>a:  Number of Active Invitation To Tender (ITT) at this Period End.</v>
          </cell>
          <cell r="T88" t="str">
            <v>b:  Number of Active Formal Source Evaluation Board (SEB).</v>
          </cell>
          <cell r="U88" t="str">
            <v>c:  Number of ITT Cases with Proposals under Evaluation.</v>
          </cell>
          <cell r="V88" t="str">
            <v>d: Number of PO's with Competition Issued this Period</v>
          </cell>
          <cell r="W88" t="str">
            <v>e: Total Value of PO's with Competition Issued this Period.</v>
          </cell>
          <cell r="X88" t="str">
            <v>f:  Percentage of All PO's  Issued this Period  (Competition)</v>
          </cell>
          <cell r="Y88" t="str">
            <v>g:  Percentage Value of All PO's Issued this Period (Competition)</v>
          </cell>
          <cell r="Z88" t="str">
            <v>h: Number of PO's with CDW Issued this Period</v>
          </cell>
          <cell r="AA88" t="str">
            <v>i: Total Value of PO's with CDW Issued this Period.</v>
          </cell>
          <cell r="AB88" t="str">
            <v>j:  Percentage of All PO's  Issued this Period  (CDW)</v>
          </cell>
          <cell r="AC88" t="str">
            <v>k:  Percentage Value of All PO's Issued this Period (CDW)</v>
          </cell>
          <cell r="AD88" t="str">
            <v>l: Number of PO's with CNA Issued this Period</v>
          </cell>
          <cell r="AE88" t="str">
            <v>m: Total Value of PO's with CNA Issued this Period.</v>
          </cell>
          <cell r="AF88" t="str">
            <v>n:  Percentage of All PO's  Issued this Period  (CNA)</v>
          </cell>
          <cell r="AG88" t="str">
            <v>o:  Percentage Value of All PO's Issued this Period (CNA)</v>
          </cell>
          <cell r="AH88" t="str">
            <v>p: Number of PO's with SVO Issued this Period</v>
          </cell>
          <cell r="AI88" t="str">
            <v>q: Total Value of PO's with SVO Issued this Period.</v>
          </cell>
          <cell r="AJ88" t="str">
            <v>r:  Percentage of All PO's  Issued this Period  (SVO)</v>
          </cell>
          <cell r="AK88" t="str">
            <v>s:  Percentage Value of All PO's Issued this Period (SVO)</v>
          </cell>
          <cell r="AN88" t="str">
            <v>p: Number of PO's with ERES Issued this Period</v>
          </cell>
          <cell r="AO88" t="str">
            <v>q: Total Value of PO's with ERES Issued this Period.</v>
          </cell>
          <cell r="AP88" t="str">
            <v>r:  Percentage of All PO's  Issued this Period  (ERES)</v>
          </cell>
          <cell r="AQ88" t="str">
            <v>s:  Percentage Value of All PO's Issued this Period (ERES)</v>
          </cell>
          <cell r="AR88" t="str">
            <v>a:  Number of Invoices Rejected Current Period.</v>
          </cell>
          <cell r="AS88" t="str">
            <v>b.  Aggregate value of invoices rejected current period</v>
          </cell>
          <cell r="AT88" t="str">
            <v>c:  Number of invoices Paid Current Period</v>
          </cell>
          <cell r="AU88" t="str">
            <v>d:  Value of Invoices Paid Current Period</v>
          </cell>
          <cell r="AV88" t="str">
            <v xml:space="preserve">d: Number of new vendors created current period </v>
          </cell>
          <cell r="AW88" t="str">
            <v>e: Number of Active vendors</v>
          </cell>
          <cell r="AX88" t="str">
            <v>a:  Total Number of Demander Purchase Order this Period</v>
          </cell>
          <cell r="AY88" t="str">
            <v>b:  Total value of Demander Purchase Order this Period</v>
          </cell>
          <cell r="AZ88" t="str">
            <v>c:  Total Number of Internet Orders this Period (lines)</v>
          </cell>
          <cell r="BA88" t="str">
            <v>d: Total value of Internet Orders this Period</v>
          </cell>
          <cell r="BB88" t="str">
            <v>e:  Number of Purchase Card transactions this Period</v>
          </cell>
          <cell r="BC88" t="str">
            <v>f:  Value of Purchase Card spend this Period</v>
          </cell>
          <cell r="BD88" t="str">
            <v>a:  Y03 - Goods (lines)</v>
          </cell>
          <cell r="BE88" t="str">
            <v>b:  Y04 - Services (lines)</v>
          </cell>
          <cell r="BF88" t="str">
            <v>c:  Number of Requisitions Rejected this Period (Y02, K02, L02)</v>
          </cell>
          <cell r="BG88" t="str">
            <v>d:   Total value of Requisitions Rejected this Period</v>
          </cell>
          <cell r="BH88" t="str">
            <v>e:  Y03 - Goods (value)</v>
          </cell>
          <cell r="BI88" t="str">
            <v>f:  Y04 - Services (value)</v>
          </cell>
          <cell r="BK88" t="str">
            <v>Total of Purchase Orders
(Number)</v>
          </cell>
          <cell r="BL88" t="str">
            <v>Total of Purchase Orders
(Value)</v>
          </cell>
          <cell r="BM88" t="str">
            <v>Comp, CNA, SVO and CDW Added Together
(Number)</v>
          </cell>
          <cell r="BN88" t="str">
            <v>Comp, CNA, SVO and CDW Added Together
(Value)</v>
          </cell>
          <cell r="BO88" t="str">
            <v>Number Check</v>
          </cell>
          <cell r="BP88" t="str">
            <v>Value Check</v>
          </cell>
        </row>
        <row r="89">
          <cell r="A89">
            <v>2</v>
          </cell>
          <cell r="C89" t="str">
            <v>Anne O'Pray</v>
          </cell>
          <cell r="AP89" t="e">
            <v>#DIV/0!</v>
          </cell>
          <cell r="AQ89" t="e">
            <v>#DIV/0!</v>
          </cell>
          <cell r="AZ89">
            <v>0</v>
          </cell>
          <cell r="BA89">
            <v>0</v>
          </cell>
          <cell r="BK89">
            <v>0</v>
          </cell>
          <cell r="BL89">
            <v>0</v>
          </cell>
          <cell r="BM89">
            <v>0</v>
          </cell>
          <cell r="BN89">
            <v>0</v>
          </cell>
          <cell r="BO89" t="str">
            <v>Number OK</v>
          </cell>
          <cell r="BP89" t="str">
            <v>Value OK</v>
          </cell>
          <cell r="BQ89" t="str">
            <v>Number Error</v>
          </cell>
          <cell r="BR89" t="str">
            <v>Value Error</v>
          </cell>
        </row>
        <row r="90">
          <cell r="A90">
            <v>3</v>
          </cell>
          <cell r="C90" t="str">
            <v>Dave Harris</v>
          </cell>
          <cell r="AY90" t="str">
            <v>Corp Exp:</v>
          </cell>
          <cell r="BK90">
            <v>0</v>
          </cell>
          <cell r="BL90">
            <v>0</v>
          </cell>
          <cell r="BM90">
            <v>0</v>
          </cell>
          <cell r="BN90">
            <v>0</v>
          </cell>
          <cell r="BO90" t="str">
            <v>Number OK</v>
          </cell>
          <cell r="BP90" t="str">
            <v>Value OK</v>
          </cell>
          <cell r="BQ90" t="str">
            <v>Number Error</v>
          </cell>
          <cell r="BR90" t="str">
            <v>Value Error</v>
          </cell>
        </row>
        <row r="91">
          <cell r="A91">
            <v>4</v>
          </cell>
          <cell r="C91" t="str">
            <v>Mike Hall - Equipment &amp; Systems</v>
          </cell>
          <cell r="AY91" t="str">
            <v>ECPO:</v>
          </cell>
          <cell r="BK91">
            <v>0</v>
          </cell>
          <cell r="BL91">
            <v>0</v>
          </cell>
          <cell r="BM91">
            <v>0</v>
          </cell>
          <cell r="BN91">
            <v>0</v>
          </cell>
          <cell r="BO91" t="str">
            <v>Number OK</v>
          </cell>
          <cell r="BP91" t="str">
            <v>Value OK</v>
          </cell>
          <cell r="BQ91" t="str">
            <v>Number Error</v>
          </cell>
          <cell r="BR91" t="str">
            <v>Value Error</v>
          </cell>
        </row>
        <row r="92">
          <cell r="A92">
            <v>5</v>
          </cell>
          <cell r="C92" t="str">
            <v>David Brown</v>
          </cell>
          <cell r="BK92">
            <v>0</v>
          </cell>
          <cell r="BL92">
            <v>0</v>
          </cell>
          <cell r="BM92">
            <v>0</v>
          </cell>
          <cell r="BN92">
            <v>0</v>
          </cell>
          <cell r="BO92" t="str">
            <v>Number OK</v>
          </cell>
          <cell r="BP92" t="str">
            <v>Value OK</v>
          </cell>
          <cell r="BQ92" t="str">
            <v>Number Error</v>
          </cell>
          <cell r="BR92" t="str">
            <v>Value Error</v>
          </cell>
        </row>
        <row r="93">
          <cell r="A93">
            <v>6</v>
          </cell>
          <cell r="C93" t="str">
            <v>Edwin Bond</v>
          </cell>
          <cell r="BK93">
            <v>0</v>
          </cell>
          <cell r="BL93">
            <v>0</v>
          </cell>
          <cell r="BM93">
            <v>0</v>
          </cell>
          <cell r="BN93">
            <v>0</v>
          </cell>
          <cell r="BO93" t="str">
            <v>Number OK</v>
          </cell>
          <cell r="BP93" t="str">
            <v>Value OK</v>
          </cell>
          <cell r="BQ93" t="str">
            <v>Number Error</v>
          </cell>
          <cell r="BR93" t="str">
            <v>Value Error</v>
          </cell>
        </row>
        <row r="94">
          <cell r="A94">
            <v>7</v>
          </cell>
          <cell r="C94" t="str">
            <v>Jim Burnell</v>
          </cell>
          <cell r="BK94">
            <v>0</v>
          </cell>
          <cell r="BL94">
            <v>0</v>
          </cell>
          <cell r="BM94">
            <v>0</v>
          </cell>
          <cell r="BN94">
            <v>0</v>
          </cell>
          <cell r="BO94" t="str">
            <v>Number OK</v>
          </cell>
          <cell r="BP94" t="str">
            <v>Value OK</v>
          </cell>
          <cell r="BQ94" t="str">
            <v>Number Error</v>
          </cell>
          <cell r="BR94" t="str">
            <v>Value Error</v>
          </cell>
        </row>
        <row r="95">
          <cell r="A95">
            <v>8</v>
          </cell>
          <cell r="C95" t="str">
            <v>Kathryn McCloghrie</v>
          </cell>
          <cell r="BK95">
            <v>0</v>
          </cell>
          <cell r="BL95">
            <v>0</v>
          </cell>
          <cell r="BM95">
            <v>0</v>
          </cell>
          <cell r="BN95">
            <v>0</v>
          </cell>
          <cell r="BO95" t="str">
            <v>Number OK</v>
          </cell>
          <cell r="BP95" t="str">
            <v>Value OK</v>
          </cell>
          <cell r="BQ95" t="str">
            <v>Number Error</v>
          </cell>
          <cell r="BR95" t="str">
            <v>Value Error</v>
          </cell>
        </row>
        <row r="96">
          <cell r="A96">
            <v>9</v>
          </cell>
          <cell r="C96" t="str">
            <v>Mike Hall - INS Procurement</v>
          </cell>
          <cell r="BK96">
            <v>0</v>
          </cell>
          <cell r="BL96">
            <v>0</v>
          </cell>
          <cell r="BM96">
            <v>0</v>
          </cell>
          <cell r="BN96">
            <v>0</v>
          </cell>
          <cell r="BO96" t="str">
            <v>Number OK</v>
          </cell>
          <cell r="BP96" t="str">
            <v>Value OK</v>
          </cell>
          <cell r="BQ96" t="str">
            <v>Number Error</v>
          </cell>
          <cell r="BR96" t="str">
            <v>Value Error</v>
          </cell>
        </row>
        <row r="97">
          <cell r="A97">
            <v>10</v>
          </cell>
          <cell r="C97" t="str">
            <v>Nick Welch</v>
          </cell>
          <cell r="BK97">
            <v>0</v>
          </cell>
          <cell r="BL97">
            <v>0</v>
          </cell>
          <cell r="BM97">
            <v>0</v>
          </cell>
          <cell r="BN97">
            <v>0</v>
          </cell>
          <cell r="BO97" t="str">
            <v>Number OK</v>
          </cell>
          <cell r="BP97" t="str">
            <v>Value OK</v>
          </cell>
          <cell r="BQ97" t="str">
            <v>Number Error</v>
          </cell>
          <cell r="BR97" t="str">
            <v>Value Error</v>
          </cell>
        </row>
        <row r="98">
          <cell r="A98">
            <v>11</v>
          </cell>
          <cell r="C98" t="str">
            <v>Peter Caldow</v>
          </cell>
          <cell r="BK98">
            <v>0</v>
          </cell>
          <cell r="BL98">
            <v>0</v>
          </cell>
          <cell r="BM98">
            <v>0</v>
          </cell>
          <cell r="BN98">
            <v>0</v>
          </cell>
          <cell r="BO98" t="str">
            <v>Number OK</v>
          </cell>
          <cell r="BP98" t="str">
            <v>Value OK</v>
          </cell>
          <cell r="BQ98" t="str">
            <v>Number Error</v>
          </cell>
          <cell r="BR98" t="str">
            <v>Value Error</v>
          </cell>
        </row>
        <row r="99">
          <cell r="A99">
            <v>12</v>
          </cell>
          <cell r="C99" t="str">
            <v>Reg Haslam - Corporate Contracts</v>
          </cell>
          <cell r="BK99">
            <v>0</v>
          </cell>
          <cell r="BL99">
            <v>0</v>
          </cell>
          <cell r="BM99">
            <v>0</v>
          </cell>
          <cell r="BN99">
            <v>0</v>
          </cell>
          <cell r="BO99" t="str">
            <v>Number OK</v>
          </cell>
          <cell r="BP99" t="str">
            <v>Value OK</v>
          </cell>
          <cell r="BQ99" t="str">
            <v>Number Error</v>
          </cell>
          <cell r="BR99" t="str">
            <v>Value Error</v>
          </cell>
        </row>
        <row r="100">
          <cell r="A100">
            <v>13</v>
          </cell>
          <cell r="C100" t="str">
            <v>Reg Haslam - IT Procurement</v>
          </cell>
          <cell r="BK100">
            <v>0</v>
          </cell>
          <cell r="BL100">
            <v>0</v>
          </cell>
          <cell r="BM100">
            <v>0</v>
          </cell>
          <cell r="BN100">
            <v>0</v>
          </cell>
          <cell r="BO100" t="str">
            <v>Number OK</v>
          </cell>
          <cell r="BP100" t="str">
            <v>Value OK</v>
          </cell>
          <cell r="BQ100" t="str">
            <v>Number Error</v>
          </cell>
          <cell r="BR100" t="str">
            <v>Value Error</v>
          </cell>
        </row>
        <row r="101">
          <cell r="A101">
            <v>14</v>
          </cell>
          <cell r="C101" t="str">
            <v>Rob McGarel</v>
          </cell>
          <cell r="BK101">
            <v>0</v>
          </cell>
          <cell r="BL101">
            <v>0</v>
          </cell>
          <cell r="BM101">
            <v>0</v>
          </cell>
          <cell r="BN101">
            <v>0</v>
          </cell>
          <cell r="BO101" t="str">
            <v>Number OK</v>
          </cell>
          <cell r="BP101" t="str">
            <v>Value OK</v>
          </cell>
          <cell r="BQ101" t="str">
            <v>Number Error</v>
          </cell>
          <cell r="BR101" t="str">
            <v>Value Error</v>
          </cell>
        </row>
        <row r="102">
          <cell r="A102">
            <v>15</v>
          </cell>
          <cell r="C102">
            <v>0</v>
          </cell>
          <cell r="BK102">
            <v>0</v>
          </cell>
          <cell r="BL102">
            <v>0</v>
          </cell>
          <cell r="BM102">
            <v>0</v>
          </cell>
          <cell r="BN102">
            <v>0</v>
          </cell>
          <cell r="BO102" t="str">
            <v>Number OK</v>
          </cell>
          <cell r="BP102" t="str">
            <v>Value OK</v>
          </cell>
          <cell r="BQ102" t="str">
            <v>Number Error</v>
          </cell>
          <cell r="BR102" t="str">
            <v>Value Error</v>
          </cell>
        </row>
        <row r="103">
          <cell r="A103">
            <v>16</v>
          </cell>
          <cell r="C103">
            <v>0</v>
          </cell>
          <cell r="BK103">
            <v>0</v>
          </cell>
          <cell r="BL103">
            <v>0</v>
          </cell>
          <cell r="BM103">
            <v>0</v>
          </cell>
          <cell r="BN103">
            <v>0</v>
          </cell>
          <cell r="BO103" t="str">
            <v>Number OK</v>
          </cell>
          <cell r="BP103" t="str">
            <v>Value OK</v>
          </cell>
          <cell r="BQ103" t="str">
            <v>Number Error</v>
          </cell>
          <cell r="BR103" t="str">
            <v>Value Error</v>
          </cell>
        </row>
        <row r="104">
          <cell r="A104">
            <v>17</v>
          </cell>
          <cell r="C104">
            <v>0</v>
          </cell>
          <cell r="BK104">
            <v>0</v>
          </cell>
          <cell r="BL104">
            <v>0</v>
          </cell>
          <cell r="BM104">
            <v>0</v>
          </cell>
          <cell r="BN104">
            <v>0</v>
          </cell>
          <cell r="BO104" t="str">
            <v>Number OK</v>
          </cell>
          <cell r="BP104" t="str">
            <v>Value OK</v>
          </cell>
          <cell r="BQ104" t="str">
            <v>Number Error</v>
          </cell>
          <cell r="BR104" t="str">
            <v>Value Error</v>
          </cell>
        </row>
        <row r="108">
          <cell r="B108" t="str">
            <v>Period 6</v>
          </cell>
          <cell r="D108" t="str">
            <v>Procurement Workload</v>
          </cell>
          <cell r="H108" t="str">
            <v>Purchase Order (PO) Production</v>
          </cell>
          <cell r="L108" t="str">
            <v>Contract Workload</v>
          </cell>
          <cell r="S108" t="str">
            <v>Competition Status</v>
          </cell>
          <cell r="V108" t="str">
            <v>Competition</v>
          </cell>
          <cell r="Z108" t="str">
            <v>Competition Dispensed With (CDW)</v>
          </cell>
          <cell r="AD108" t="str">
            <v>Competition Not Available (CNA)</v>
          </cell>
          <cell r="AH108" t="str">
            <v>Small Value Order (SVO)</v>
          </cell>
          <cell r="AN108" t="str">
            <v>Competition Status: ERES</v>
          </cell>
          <cell r="AR108" t="str">
            <v>Payment Workload</v>
          </cell>
          <cell r="AV108" t="str">
            <v>Vendor Maintenance</v>
          </cell>
          <cell r="AX108" t="str">
            <v>Small Value Ordering Workload</v>
          </cell>
          <cell r="BD108" t="str">
            <v>Requisitions to be Allocated</v>
          </cell>
        </row>
        <row r="109">
          <cell r="A109">
            <v>1</v>
          </cell>
          <cell r="C109" t="str">
            <v>Name</v>
          </cell>
          <cell r="D109" t="str">
            <v>a:  Number of Outstanding Requisitions</v>
          </cell>
          <cell r="E109" t="str">
            <v>b:  Total Value of Outstanding Requisitions</v>
          </cell>
          <cell r="F109" t="str">
            <v xml:space="preserve">c:  Number of Acceptable Requisitions Received this Period </v>
          </cell>
          <cell r="G109" t="str">
            <v xml:space="preserve">d:  Total Value of Acceptable Requisitions Received this Period </v>
          </cell>
          <cell r="H109" t="str">
            <v>a: Number of New PO’s Issued this Period.</v>
          </cell>
          <cell r="I109" t="str">
            <v>b: Total Value of New PO’s Issued this Period.</v>
          </cell>
          <cell r="J109" t="str">
            <v xml:space="preserve">c:  Number of All PO Amendments Issued this Period. </v>
          </cell>
          <cell r="K109" t="str">
            <v>d:  Total Value of PO Amendments Issues this Period.</v>
          </cell>
          <cell r="L109" t="str">
            <v>a:  Number of Active Purchase Orders (PO) at Period End (2mth)</v>
          </cell>
          <cell r="M109" t="str">
            <v>b:  Number of Active Purchase Orders (PO) at Period End (6mth)</v>
          </cell>
          <cell r="N109" t="str">
            <v>Value of Active Purchase Orders (PO) at Period End (2mth)</v>
          </cell>
          <cell r="O109" t="str">
            <v>Value of Active Purchase Orders (PO) at Period End (6mth)</v>
          </cell>
          <cell r="P109" t="str">
            <v>c:  Number of Active Outline Agreements at Period End</v>
          </cell>
          <cell r="Q109" t="str">
            <v>d:  Number of Contracts Closed Out Current Period.</v>
          </cell>
          <cell r="R109" t="str">
            <v>e. Value of Contracts Closed Out Current Period</v>
          </cell>
          <cell r="S109" t="str">
            <v>a:  Number of Active Invitation To Tender (ITT) at this Period End.</v>
          </cell>
          <cell r="T109" t="str">
            <v>b:  Number of Active Formal Source Evaluation Board (SEB).</v>
          </cell>
          <cell r="U109" t="str">
            <v>c:  Number of ITT Cases with Proposals under Evaluation.</v>
          </cell>
          <cell r="V109" t="str">
            <v>d: Number of PO's with Competition Issued this Period</v>
          </cell>
          <cell r="W109" t="str">
            <v>e: Total Value of PO's with Competition Issued this Period.</v>
          </cell>
          <cell r="X109" t="str">
            <v>f:  Percentage of All PO's  Issued this Period  (Competition)</v>
          </cell>
          <cell r="Y109" t="str">
            <v>g:  Percentage Value of All PO's Issued this Period (Competition)</v>
          </cell>
          <cell r="Z109" t="str">
            <v>h: Number of PO's with CDW Issued this Period</v>
          </cell>
          <cell r="AA109" t="str">
            <v>i: Total Value of PO's with CDW Issued this Period.</v>
          </cell>
          <cell r="AB109" t="str">
            <v>j:  Percentage of All PO's  Issued this Period  (CDW)</v>
          </cell>
          <cell r="AC109" t="str">
            <v>k:  Percentage Value of All PO's Issued this Period (CDW)</v>
          </cell>
          <cell r="AD109" t="str">
            <v>l: Number of PO's with CNA Issued this Period</v>
          </cell>
          <cell r="AE109" t="str">
            <v>m: Total Value of PO's with CNA Issued this Period.</v>
          </cell>
          <cell r="AF109" t="str">
            <v>n:  Percentage of All PO's  Issued this Period  (CNA)</v>
          </cell>
          <cell r="AG109" t="str">
            <v>o:  Percentage Value of All PO's Issued this Period (CNA)</v>
          </cell>
          <cell r="AH109" t="str">
            <v>p: Number of PO's with SVO Issued this Period</v>
          </cell>
          <cell r="AI109" t="str">
            <v>q: Total Value of PO's with SVO Issued this Period.</v>
          </cell>
          <cell r="AJ109" t="str">
            <v>r:  Percentage of All PO's  Issued this Period  (SVO)</v>
          </cell>
          <cell r="AK109" t="str">
            <v>s:  Percentage Value of All PO's Issued this Period (SVO)</v>
          </cell>
          <cell r="AN109" t="str">
            <v>p: Number of PO's with ERES Issued this Period</v>
          </cell>
          <cell r="AO109" t="str">
            <v>q: Total Value of PO's with ERES Issued this Period.</v>
          </cell>
          <cell r="AP109" t="str">
            <v>r:  Percentage of All PO's  Issued this Period  (ERES)</v>
          </cell>
          <cell r="AQ109" t="str">
            <v>s:  Percentage Value of All PO's Issued this Period (ERES)</v>
          </cell>
          <cell r="AR109" t="str">
            <v>a:  Number of Invoices Rejected Current Period.</v>
          </cell>
          <cell r="AS109" t="str">
            <v>b.  Aggregate value of invoices rejected current period</v>
          </cell>
          <cell r="AT109" t="str">
            <v>c:  Number of invoices Paid Current Period</v>
          </cell>
          <cell r="AU109" t="str">
            <v>d:  Value of Invoices Paid Current Period</v>
          </cell>
          <cell r="AV109" t="str">
            <v xml:space="preserve">d: Number of new vendors created current period </v>
          </cell>
          <cell r="AW109" t="str">
            <v>e: Number of Active vendors</v>
          </cell>
          <cell r="AX109" t="str">
            <v>a:  Total Number of Demander Purchase Order this Period</v>
          </cell>
          <cell r="AY109" t="str">
            <v>b:  Total value of Demander Purchase Order this Period</v>
          </cell>
          <cell r="AZ109" t="str">
            <v>c:  Total Number of Internet Orders this Period (lines)</v>
          </cell>
          <cell r="BA109" t="str">
            <v>d: Total value of Internet Orders this Period</v>
          </cell>
          <cell r="BB109" t="str">
            <v>e:  Number of Purchase Card transactions this Period</v>
          </cell>
          <cell r="BC109" t="str">
            <v>f:  Value of Purchase Card spend this Period</v>
          </cell>
          <cell r="BD109" t="str">
            <v>a:  Y03 - Goods (lines)</v>
          </cell>
          <cell r="BE109" t="str">
            <v>b:  Y04 - Services (lines)</v>
          </cell>
          <cell r="BF109" t="str">
            <v>c:  Number of Requisitions Rejected this Period (Y02, K02, L02)</v>
          </cell>
          <cell r="BG109" t="str">
            <v>d:   Total value of Requisitions Rejected this Period</v>
          </cell>
          <cell r="BH109" t="str">
            <v>e:  Y03 - Goods (value)</v>
          </cell>
          <cell r="BI109" t="str">
            <v>f:  Y04 - Services (value)</v>
          </cell>
          <cell r="BK109" t="str">
            <v>Total of Purchase Orders
(Number)</v>
          </cell>
          <cell r="BL109" t="str">
            <v>Total of Purchase Orders
(Value)</v>
          </cell>
          <cell r="BM109" t="str">
            <v>Comp, CNA, SVO and CDW Added Together
(Number)</v>
          </cell>
          <cell r="BN109" t="str">
            <v>Comp, CNA, SVO and CDW Added Together
(Value)</v>
          </cell>
          <cell r="BO109" t="str">
            <v>Number Check</v>
          </cell>
          <cell r="BP109" t="str">
            <v>Value Check</v>
          </cell>
        </row>
        <row r="110">
          <cell r="A110">
            <v>2</v>
          </cell>
          <cell r="C110" t="str">
            <v>Anne O'Pray</v>
          </cell>
          <cell r="AP110" t="e">
            <v>#DIV/0!</v>
          </cell>
          <cell r="AQ110" t="e">
            <v>#DIV/0!</v>
          </cell>
          <cell r="AZ110">
            <v>0</v>
          </cell>
          <cell r="BA110">
            <v>0</v>
          </cell>
          <cell r="BK110">
            <v>0</v>
          </cell>
          <cell r="BL110">
            <v>0</v>
          </cell>
          <cell r="BM110">
            <v>0</v>
          </cell>
          <cell r="BN110">
            <v>0</v>
          </cell>
          <cell r="BO110" t="str">
            <v>Number OK</v>
          </cell>
          <cell r="BP110" t="str">
            <v>Value OK</v>
          </cell>
          <cell r="BQ110" t="str">
            <v>Number Error</v>
          </cell>
          <cell r="BR110" t="str">
            <v>Value Error</v>
          </cell>
        </row>
        <row r="111">
          <cell r="A111">
            <v>3</v>
          </cell>
          <cell r="C111" t="str">
            <v>Dave Harris</v>
          </cell>
          <cell r="AY111" t="str">
            <v>Corp Exp:</v>
          </cell>
          <cell r="BK111">
            <v>0</v>
          </cell>
          <cell r="BL111">
            <v>0</v>
          </cell>
          <cell r="BM111">
            <v>0</v>
          </cell>
          <cell r="BN111">
            <v>0</v>
          </cell>
          <cell r="BO111" t="str">
            <v>Number OK</v>
          </cell>
          <cell r="BP111" t="str">
            <v>Value OK</v>
          </cell>
          <cell r="BQ111" t="str">
            <v>Number Error</v>
          </cell>
          <cell r="BR111" t="str">
            <v>Value Error</v>
          </cell>
        </row>
        <row r="112">
          <cell r="A112">
            <v>4</v>
          </cell>
          <cell r="C112" t="str">
            <v>Mike Hall - Equipment &amp; Systems</v>
          </cell>
          <cell r="AY112" t="str">
            <v>ECPO:</v>
          </cell>
          <cell r="BK112">
            <v>0</v>
          </cell>
          <cell r="BL112">
            <v>0</v>
          </cell>
          <cell r="BM112">
            <v>0</v>
          </cell>
          <cell r="BN112">
            <v>0</v>
          </cell>
          <cell r="BO112" t="str">
            <v>Number OK</v>
          </cell>
          <cell r="BP112" t="str">
            <v>Value OK</v>
          </cell>
          <cell r="BQ112" t="str">
            <v>Number Error</v>
          </cell>
          <cell r="BR112" t="str">
            <v>Value Error</v>
          </cell>
        </row>
        <row r="113">
          <cell r="A113">
            <v>5</v>
          </cell>
          <cell r="C113" t="str">
            <v>David Brown</v>
          </cell>
          <cell r="BK113">
            <v>0</v>
          </cell>
          <cell r="BL113">
            <v>0</v>
          </cell>
          <cell r="BM113">
            <v>0</v>
          </cell>
          <cell r="BN113">
            <v>0</v>
          </cell>
          <cell r="BO113" t="str">
            <v>Number OK</v>
          </cell>
          <cell r="BP113" t="str">
            <v>Value OK</v>
          </cell>
          <cell r="BQ113" t="str">
            <v>Number Error</v>
          </cell>
          <cell r="BR113" t="str">
            <v>Value Error</v>
          </cell>
        </row>
        <row r="114">
          <cell r="A114">
            <v>6</v>
          </cell>
          <cell r="C114" t="str">
            <v>Edwin Bond</v>
          </cell>
          <cell r="BK114">
            <v>0</v>
          </cell>
          <cell r="BL114">
            <v>0</v>
          </cell>
          <cell r="BM114">
            <v>0</v>
          </cell>
          <cell r="BN114">
            <v>0</v>
          </cell>
          <cell r="BO114" t="str">
            <v>Number OK</v>
          </cell>
          <cell r="BP114" t="str">
            <v>Value OK</v>
          </cell>
          <cell r="BQ114" t="str">
            <v>Number Error</v>
          </cell>
          <cell r="BR114" t="str">
            <v>Value Error</v>
          </cell>
        </row>
        <row r="115">
          <cell r="A115">
            <v>7</v>
          </cell>
          <cell r="C115" t="str">
            <v>Jim Burnell</v>
          </cell>
          <cell r="BK115">
            <v>0</v>
          </cell>
          <cell r="BL115">
            <v>0</v>
          </cell>
          <cell r="BM115">
            <v>0</v>
          </cell>
          <cell r="BN115">
            <v>0</v>
          </cell>
          <cell r="BO115" t="str">
            <v>Number OK</v>
          </cell>
          <cell r="BP115" t="str">
            <v>Value OK</v>
          </cell>
          <cell r="BQ115" t="str">
            <v>Number Error</v>
          </cell>
          <cell r="BR115" t="str">
            <v>Value Error</v>
          </cell>
        </row>
        <row r="116">
          <cell r="A116">
            <v>8</v>
          </cell>
          <cell r="C116" t="str">
            <v>Kathryn McCloghrie</v>
          </cell>
          <cell r="BK116">
            <v>0</v>
          </cell>
          <cell r="BL116">
            <v>0</v>
          </cell>
          <cell r="BM116">
            <v>0</v>
          </cell>
          <cell r="BN116">
            <v>0</v>
          </cell>
          <cell r="BO116" t="str">
            <v>Number OK</v>
          </cell>
          <cell r="BP116" t="str">
            <v>Value OK</v>
          </cell>
          <cell r="BQ116" t="str">
            <v>Number Error</v>
          </cell>
          <cell r="BR116" t="str">
            <v>Value Error</v>
          </cell>
        </row>
        <row r="117">
          <cell r="A117">
            <v>9</v>
          </cell>
          <cell r="C117" t="str">
            <v>Mike Hall - INS Procurement</v>
          </cell>
          <cell r="BK117">
            <v>0</v>
          </cell>
          <cell r="BL117">
            <v>0</v>
          </cell>
          <cell r="BM117">
            <v>0</v>
          </cell>
          <cell r="BN117">
            <v>0</v>
          </cell>
          <cell r="BO117" t="str">
            <v>Number OK</v>
          </cell>
          <cell r="BP117" t="str">
            <v>Value OK</v>
          </cell>
          <cell r="BQ117" t="str">
            <v>Number Error</v>
          </cell>
          <cell r="BR117" t="str">
            <v>Value Error</v>
          </cell>
        </row>
        <row r="118">
          <cell r="A118">
            <v>10</v>
          </cell>
          <cell r="C118" t="str">
            <v>Nick Welch</v>
          </cell>
          <cell r="BK118">
            <v>0</v>
          </cell>
          <cell r="BL118">
            <v>0</v>
          </cell>
          <cell r="BM118">
            <v>0</v>
          </cell>
          <cell r="BN118">
            <v>0</v>
          </cell>
          <cell r="BO118" t="str">
            <v>Number OK</v>
          </cell>
          <cell r="BP118" t="str">
            <v>Value OK</v>
          </cell>
          <cell r="BQ118" t="str">
            <v>Number Error</v>
          </cell>
          <cell r="BR118" t="str">
            <v>Value Error</v>
          </cell>
        </row>
        <row r="119">
          <cell r="A119">
            <v>11</v>
          </cell>
          <cell r="C119" t="str">
            <v>Peter Caldow</v>
          </cell>
          <cell r="BK119">
            <v>0</v>
          </cell>
          <cell r="BL119">
            <v>0</v>
          </cell>
          <cell r="BM119">
            <v>0</v>
          </cell>
          <cell r="BN119">
            <v>0</v>
          </cell>
          <cell r="BO119" t="str">
            <v>Number OK</v>
          </cell>
          <cell r="BP119" t="str">
            <v>Value OK</v>
          </cell>
          <cell r="BQ119" t="str">
            <v>Number Error</v>
          </cell>
          <cell r="BR119" t="str">
            <v>Value Error</v>
          </cell>
        </row>
        <row r="120">
          <cell r="A120">
            <v>12</v>
          </cell>
          <cell r="C120" t="str">
            <v>Reg Haslam - Corporate Contracts</v>
          </cell>
          <cell r="BK120">
            <v>0</v>
          </cell>
          <cell r="BL120">
            <v>0</v>
          </cell>
          <cell r="BM120">
            <v>0</v>
          </cell>
          <cell r="BN120">
            <v>0</v>
          </cell>
          <cell r="BO120" t="str">
            <v>Number OK</v>
          </cell>
          <cell r="BP120" t="str">
            <v>Value OK</v>
          </cell>
          <cell r="BQ120" t="str">
            <v>Number Error</v>
          </cell>
          <cell r="BR120" t="str">
            <v>Value Error</v>
          </cell>
        </row>
        <row r="121">
          <cell r="A121">
            <v>13</v>
          </cell>
          <cell r="C121" t="str">
            <v>Reg Haslam - IT Procurement</v>
          </cell>
          <cell r="BK121">
            <v>0</v>
          </cell>
          <cell r="BL121">
            <v>0</v>
          </cell>
          <cell r="BM121">
            <v>0</v>
          </cell>
          <cell r="BN121">
            <v>0</v>
          </cell>
          <cell r="BO121" t="str">
            <v>Number OK</v>
          </cell>
          <cell r="BP121" t="str">
            <v>Value OK</v>
          </cell>
          <cell r="BQ121" t="str">
            <v>Number Error</v>
          </cell>
          <cell r="BR121" t="str">
            <v>Value Error</v>
          </cell>
        </row>
        <row r="122">
          <cell r="A122">
            <v>14</v>
          </cell>
          <cell r="C122" t="str">
            <v>Rob McGarel</v>
          </cell>
          <cell r="BK122">
            <v>0</v>
          </cell>
          <cell r="BL122">
            <v>0</v>
          </cell>
          <cell r="BM122">
            <v>0</v>
          </cell>
          <cell r="BN122">
            <v>0</v>
          </cell>
          <cell r="BO122" t="str">
            <v>Number OK</v>
          </cell>
          <cell r="BP122" t="str">
            <v>Value OK</v>
          </cell>
          <cell r="BQ122" t="str">
            <v>Number Error</v>
          </cell>
          <cell r="BR122" t="str">
            <v>Value Error</v>
          </cell>
        </row>
        <row r="123">
          <cell r="A123">
            <v>15</v>
          </cell>
          <cell r="C123">
            <v>0</v>
          </cell>
          <cell r="BK123">
            <v>0</v>
          </cell>
          <cell r="BL123">
            <v>0</v>
          </cell>
          <cell r="BM123">
            <v>0</v>
          </cell>
          <cell r="BN123">
            <v>0</v>
          </cell>
          <cell r="BO123" t="str">
            <v>Number OK</v>
          </cell>
          <cell r="BP123" t="str">
            <v>Value OK</v>
          </cell>
          <cell r="BQ123" t="str">
            <v>Number Error</v>
          </cell>
          <cell r="BR123" t="str">
            <v>Value Error</v>
          </cell>
        </row>
        <row r="124">
          <cell r="A124">
            <v>16</v>
          </cell>
          <cell r="C124">
            <v>0</v>
          </cell>
          <cell r="BK124">
            <v>0</v>
          </cell>
          <cell r="BL124">
            <v>0</v>
          </cell>
          <cell r="BM124">
            <v>0</v>
          </cell>
          <cell r="BN124">
            <v>0</v>
          </cell>
          <cell r="BO124" t="str">
            <v>Number OK</v>
          </cell>
          <cell r="BP124" t="str">
            <v>Value OK</v>
          </cell>
          <cell r="BQ124" t="str">
            <v>Number Error</v>
          </cell>
          <cell r="BR124" t="str">
            <v>Value Error</v>
          </cell>
        </row>
        <row r="125">
          <cell r="A125">
            <v>17</v>
          </cell>
          <cell r="C125">
            <v>0</v>
          </cell>
          <cell r="BK125">
            <v>0</v>
          </cell>
          <cell r="BL125">
            <v>0</v>
          </cell>
          <cell r="BM125">
            <v>0</v>
          </cell>
          <cell r="BN125">
            <v>0</v>
          </cell>
          <cell r="BO125" t="str">
            <v>Number OK</v>
          </cell>
          <cell r="BP125" t="str">
            <v>Value OK</v>
          </cell>
          <cell r="BQ125" t="str">
            <v>Number Error</v>
          </cell>
          <cell r="BR125" t="str">
            <v>Value Error</v>
          </cell>
        </row>
        <row r="129">
          <cell r="B129" t="str">
            <v>Period 7</v>
          </cell>
          <cell r="D129" t="str">
            <v>Procurement Workload</v>
          </cell>
          <cell r="H129" t="str">
            <v>Purchase Order (PO) Production</v>
          </cell>
          <cell r="L129" t="str">
            <v>Contract Workload</v>
          </cell>
          <cell r="S129" t="str">
            <v>Competition Status</v>
          </cell>
          <cell r="V129" t="str">
            <v>Competition</v>
          </cell>
          <cell r="Z129" t="str">
            <v>Competition Dispensed With (CDW)</v>
          </cell>
          <cell r="AD129" t="str">
            <v>Competition Not Available (CNA)</v>
          </cell>
          <cell r="AH129" t="str">
            <v>Small Value Order (SVO)</v>
          </cell>
          <cell r="AN129" t="str">
            <v>Competition Status: ERES</v>
          </cell>
          <cell r="AR129" t="str">
            <v>Payment Workload</v>
          </cell>
          <cell r="AV129" t="str">
            <v>Vendor Maintenance</v>
          </cell>
          <cell r="AX129" t="str">
            <v>Small Value Ordering Workload</v>
          </cell>
          <cell r="BD129" t="str">
            <v>Requisitions to be Allocated</v>
          </cell>
        </row>
        <row r="130">
          <cell r="A130">
            <v>1</v>
          </cell>
          <cell r="C130" t="str">
            <v>Name</v>
          </cell>
          <cell r="D130" t="str">
            <v>a:  Number of Outstanding Requisitions</v>
          </cell>
          <cell r="E130" t="str">
            <v>b:  Total Value of Outstanding Requisitions</v>
          </cell>
          <cell r="F130" t="str">
            <v xml:space="preserve">c:  Number of Acceptable Requisitions Received this Period </v>
          </cell>
          <cell r="G130" t="str">
            <v xml:space="preserve">d:  Total Value of Acceptable Requisitions Received this Period </v>
          </cell>
          <cell r="H130" t="str">
            <v>a: Number of New PO’s Issued this Period.</v>
          </cell>
          <cell r="I130" t="str">
            <v>b: Total Value of New PO’s Issued this Period.</v>
          </cell>
          <cell r="J130" t="str">
            <v xml:space="preserve">c:  Number of All PO Amendments Issued this Period. </v>
          </cell>
          <cell r="K130" t="str">
            <v>d:  Total Value of PO Amendments Issues this Period.</v>
          </cell>
          <cell r="L130" t="str">
            <v>a:  Number of Active Purchase Orders (PO) at Period End (2mth)</v>
          </cell>
          <cell r="M130" t="str">
            <v>b:  Number of Active Purchase Orders (PO) at Period End (6mth)</v>
          </cell>
          <cell r="N130" t="str">
            <v>Value of Active Purchase Orders (PO) at Period End (2mth)</v>
          </cell>
          <cell r="O130" t="str">
            <v>Value of Active Purchase Orders (PO) at Period End (6mth)</v>
          </cell>
          <cell r="P130" t="str">
            <v>c:  Number of Active Outline Agreements at Period End</v>
          </cell>
          <cell r="Q130" t="str">
            <v>d:  Number of Contracts Closed Out Current Period.</v>
          </cell>
          <cell r="R130" t="str">
            <v>e. Value of Contracts Closed Out Current Period</v>
          </cell>
          <cell r="S130" t="str">
            <v>a:  Number of Active Invitation To Tender (ITT) at this Period End.</v>
          </cell>
          <cell r="T130" t="str">
            <v>b:  Number of Active Formal Source Evaluation Board (SEB).</v>
          </cell>
          <cell r="U130" t="str">
            <v>c:  Number of ITT Cases with Proposals under Evaluation.</v>
          </cell>
          <cell r="V130" t="str">
            <v>d: Number of PO's with Competition Issued this Period</v>
          </cell>
          <cell r="W130" t="str">
            <v>e: Total Value of PO's with Competition Issued this Period.</v>
          </cell>
          <cell r="X130" t="str">
            <v>f:  Percentage of All PO's  Issued this Period  (Competition)</v>
          </cell>
          <cell r="Y130" t="str">
            <v>g:  Percentage Value of All PO's Issued this Period (Competition)</v>
          </cell>
          <cell r="Z130" t="str">
            <v>h: Number of PO's with CDW Issued this Period</v>
          </cell>
          <cell r="AA130" t="str">
            <v>i: Total Value of PO's with CDW Issued this Period.</v>
          </cell>
          <cell r="AB130" t="str">
            <v>j:  Percentage of All PO's  Issued this Period  (CDW)</v>
          </cell>
          <cell r="AC130" t="str">
            <v>k:  Percentage Value of All PO's Issued this Period (CDW)</v>
          </cell>
          <cell r="AD130" t="str">
            <v>l: Number of PO's with CNA Issued this Period</v>
          </cell>
          <cell r="AE130" t="str">
            <v>m: Total Value of PO's with CNA Issued this Period.</v>
          </cell>
          <cell r="AF130" t="str">
            <v>n:  Percentage of All PO's  Issued this Period  (CNA)</v>
          </cell>
          <cell r="AG130" t="str">
            <v>o:  Percentage Value of All PO's Issued this Period (CNA)</v>
          </cell>
          <cell r="AH130" t="str">
            <v>p: Number of PO's with SVO Issued this Period</v>
          </cell>
          <cell r="AI130" t="str">
            <v>q: Total Value of PO's with SVO Issued this Period.</v>
          </cell>
          <cell r="AJ130" t="str">
            <v>r:  Percentage of All PO's  Issued this Period  (SVO)</v>
          </cell>
          <cell r="AK130" t="str">
            <v>s:  Percentage Value of All PO's Issued this Period (SVO)</v>
          </cell>
          <cell r="AN130" t="str">
            <v>p: Number of PO's with ERES Issued this Period</v>
          </cell>
          <cell r="AO130" t="str">
            <v>q: Total Value of PO's with ERES Issued this Period.</v>
          </cell>
          <cell r="AP130" t="str">
            <v>r:  Percentage of All PO's  Issued this Period  (ERES)</v>
          </cell>
          <cell r="AQ130" t="str">
            <v>s:  Percentage Value of All PO's Issued this Period (ERES)</v>
          </cell>
          <cell r="AR130" t="str">
            <v>a:  Number of Invoices Rejected Current Period.</v>
          </cell>
          <cell r="AS130" t="str">
            <v>b.  Aggregate value of invoices rejected current period</v>
          </cell>
          <cell r="AT130" t="str">
            <v>c:  Number of invoices Paid Current Period</v>
          </cell>
          <cell r="AU130" t="str">
            <v>d:  Value of Invoices Paid Current Period</v>
          </cell>
          <cell r="AV130" t="str">
            <v xml:space="preserve">d: Number of new vendors created current period </v>
          </cell>
          <cell r="AW130" t="str">
            <v>e: Number of Active vendors</v>
          </cell>
          <cell r="AX130" t="str">
            <v>a:  Total Number of Demander Purchase Order this Period</v>
          </cell>
          <cell r="AY130" t="str">
            <v>b:  Total value of Demander Purchase Order this Period</v>
          </cell>
          <cell r="AZ130" t="str">
            <v>c:  Total Number of Internet Orders this Period (lines)</v>
          </cell>
          <cell r="BA130" t="str">
            <v>d: Total value of Internet Orders this Period</v>
          </cell>
          <cell r="BB130" t="str">
            <v>e:  Number of Purchase Card transactions this Period</v>
          </cell>
          <cell r="BC130" t="str">
            <v>f:  Value of Purchase Card spend this Period</v>
          </cell>
          <cell r="BD130" t="str">
            <v>a:  Y03 - Goods (lines)</v>
          </cell>
          <cell r="BE130" t="str">
            <v>b:  Y04 - Services (lines)</v>
          </cell>
          <cell r="BF130" t="str">
            <v>c:  Number of Requisitions Rejected this Period (Y02, K02, L02)</v>
          </cell>
          <cell r="BG130" t="str">
            <v>d:   Total value of Requisitions Rejected this Period</v>
          </cell>
          <cell r="BH130" t="str">
            <v>e:  Y03 - Goods (value)</v>
          </cell>
          <cell r="BI130" t="str">
            <v>f:  Y04 - Services (value)</v>
          </cell>
          <cell r="BK130" t="str">
            <v>Total of Purchase Orders
(Number)</v>
          </cell>
          <cell r="BL130" t="str">
            <v>Total of Purchase Orders
(Value)</v>
          </cell>
          <cell r="BM130" t="str">
            <v>Comp, CNA, SVO and CDW Added Together
(Number)</v>
          </cell>
          <cell r="BN130" t="str">
            <v>Comp, CNA, SVO and CDW Added Together
(Value)</v>
          </cell>
          <cell r="BO130" t="str">
            <v>Number Check</v>
          </cell>
          <cell r="BP130" t="str">
            <v>Value Check</v>
          </cell>
        </row>
        <row r="131">
          <cell r="A131">
            <v>2</v>
          </cell>
          <cell r="C131" t="str">
            <v>Anne O'Pray</v>
          </cell>
          <cell r="AP131" t="e">
            <v>#DIV/0!</v>
          </cell>
          <cell r="AQ131" t="e">
            <v>#DIV/0!</v>
          </cell>
          <cell r="AZ131">
            <v>0</v>
          </cell>
          <cell r="BA131">
            <v>0</v>
          </cell>
          <cell r="BK131">
            <v>0</v>
          </cell>
          <cell r="BL131">
            <v>0</v>
          </cell>
          <cell r="BM131">
            <v>0</v>
          </cell>
          <cell r="BN131">
            <v>0</v>
          </cell>
          <cell r="BO131" t="str">
            <v>Number OK</v>
          </cell>
          <cell r="BP131" t="str">
            <v>Value OK</v>
          </cell>
          <cell r="BQ131" t="str">
            <v>Number Error</v>
          </cell>
          <cell r="BR131" t="str">
            <v>Value Error</v>
          </cell>
        </row>
        <row r="132">
          <cell r="A132">
            <v>3</v>
          </cell>
          <cell r="C132" t="str">
            <v>Dave Harris</v>
          </cell>
          <cell r="AY132" t="str">
            <v>Corp Exp:</v>
          </cell>
          <cell r="BK132">
            <v>0</v>
          </cell>
          <cell r="BL132">
            <v>0</v>
          </cell>
          <cell r="BM132">
            <v>0</v>
          </cell>
          <cell r="BN132">
            <v>0</v>
          </cell>
          <cell r="BO132" t="str">
            <v>Number OK</v>
          </cell>
          <cell r="BP132" t="str">
            <v>Value OK</v>
          </cell>
          <cell r="BQ132" t="str">
            <v>Number Error</v>
          </cell>
          <cell r="BR132" t="str">
            <v>Value Error</v>
          </cell>
        </row>
        <row r="133">
          <cell r="A133">
            <v>4</v>
          </cell>
          <cell r="C133" t="str">
            <v>Mike Hall - Equipment &amp; Systems</v>
          </cell>
          <cell r="AY133" t="str">
            <v>ECPO:</v>
          </cell>
          <cell r="BK133">
            <v>0</v>
          </cell>
          <cell r="BL133">
            <v>0</v>
          </cell>
          <cell r="BM133">
            <v>0</v>
          </cell>
          <cell r="BN133">
            <v>0</v>
          </cell>
          <cell r="BO133" t="str">
            <v>Number OK</v>
          </cell>
          <cell r="BP133" t="str">
            <v>Value OK</v>
          </cell>
          <cell r="BQ133" t="str">
            <v>Number Error</v>
          </cell>
          <cell r="BR133" t="str">
            <v>Value Error</v>
          </cell>
        </row>
        <row r="134">
          <cell r="A134">
            <v>5</v>
          </cell>
          <cell r="C134" t="str">
            <v>David Brown</v>
          </cell>
          <cell r="BK134">
            <v>0</v>
          </cell>
          <cell r="BL134">
            <v>0</v>
          </cell>
          <cell r="BM134">
            <v>0</v>
          </cell>
          <cell r="BN134">
            <v>0</v>
          </cell>
          <cell r="BO134" t="str">
            <v>Number OK</v>
          </cell>
          <cell r="BP134" t="str">
            <v>Value OK</v>
          </cell>
          <cell r="BQ134" t="str">
            <v>Number Error</v>
          </cell>
          <cell r="BR134" t="str">
            <v>Value Error</v>
          </cell>
        </row>
        <row r="135">
          <cell r="A135">
            <v>6</v>
          </cell>
          <cell r="C135" t="str">
            <v>Edwin Bond</v>
          </cell>
          <cell r="BK135">
            <v>0</v>
          </cell>
          <cell r="BL135">
            <v>0</v>
          </cell>
          <cell r="BM135">
            <v>0</v>
          </cell>
          <cell r="BN135">
            <v>0</v>
          </cell>
          <cell r="BO135" t="str">
            <v>Number OK</v>
          </cell>
          <cell r="BP135" t="str">
            <v>Value OK</v>
          </cell>
          <cell r="BQ135" t="str">
            <v>Number Error</v>
          </cell>
          <cell r="BR135" t="str">
            <v>Value Error</v>
          </cell>
        </row>
        <row r="136">
          <cell r="A136">
            <v>7</v>
          </cell>
          <cell r="C136" t="str">
            <v>Jim Burnell</v>
          </cell>
          <cell r="BK136">
            <v>0</v>
          </cell>
          <cell r="BL136">
            <v>0</v>
          </cell>
          <cell r="BM136">
            <v>0</v>
          </cell>
          <cell r="BN136">
            <v>0</v>
          </cell>
          <cell r="BO136" t="str">
            <v>Number OK</v>
          </cell>
          <cell r="BP136" t="str">
            <v>Value OK</v>
          </cell>
          <cell r="BQ136" t="str">
            <v>Number Error</v>
          </cell>
          <cell r="BR136" t="str">
            <v>Value Error</v>
          </cell>
        </row>
        <row r="137">
          <cell r="A137">
            <v>8</v>
          </cell>
          <cell r="C137" t="str">
            <v>Kathryn McCloghrie</v>
          </cell>
          <cell r="BK137">
            <v>0</v>
          </cell>
          <cell r="BL137">
            <v>0</v>
          </cell>
          <cell r="BM137">
            <v>0</v>
          </cell>
          <cell r="BN137">
            <v>0</v>
          </cell>
          <cell r="BO137" t="str">
            <v>Number OK</v>
          </cell>
          <cell r="BP137" t="str">
            <v>Value OK</v>
          </cell>
          <cell r="BQ137" t="str">
            <v>Number Error</v>
          </cell>
          <cell r="BR137" t="str">
            <v>Value Error</v>
          </cell>
        </row>
        <row r="138">
          <cell r="A138">
            <v>9</v>
          </cell>
          <cell r="C138" t="str">
            <v>Mike Hall - INS Procurement</v>
          </cell>
          <cell r="BK138">
            <v>0</v>
          </cell>
          <cell r="BL138">
            <v>0</v>
          </cell>
          <cell r="BM138">
            <v>0</v>
          </cell>
          <cell r="BN138">
            <v>0</v>
          </cell>
          <cell r="BO138" t="str">
            <v>Number OK</v>
          </cell>
          <cell r="BP138" t="str">
            <v>Value OK</v>
          </cell>
          <cell r="BQ138" t="str">
            <v>Number Error</v>
          </cell>
          <cell r="BR138" t="str">
            <v>Value Error</v>
          </cell>
        </row>
        <row r="139">
          <cell r="A139">
            <v>10</v>
          </cell>
          <cell r="C139" t="str">
            <v>Nick Welch</v>
          </cell>
          <cell r="BK139">
            <v>0</v>
          </cell>
          <cell r="BL139">
            <v>0</v>
          </cell>
          <cell r="BM139">
            <v>0</v>
          </cell>
          <cell r="BN139">
            <v>0</v>
          </cell>
          <cell r="BO139" t="str">
            <v>Number OK</v>
          </cell>
          <cell r="BP139" t="str">
            <v>Value OK</v>
          </cell>
          <cell r="BQ139" t="str">
            <v>Number Error</v>
          </cell>
          <cell r="BR139" t="str">
            <v>Value Error</v>
          </cell>
        </row>
        <row r="140">
          <cell r="A140">
            <v>11</v>
          </cell>
          <cell r="C140" t="str">
            <v>Peter Caldow</v>
          </cell>
          <cell r="BK140">
            <v>0</v>
          </cell>
          <cell r="BL140">
            <v>0</v>
          </cell>
          <cell r="BM140">
            <v>0</v>
          </cell>
          <cell r="BN140">
            <v>0</v>
          </cell>
          <cell r="BO140" t="str">
            <v>Number OK</v>
          </cell>
          <cell r="BP140" t="str">
            <v>Value OK</v>
          </cell>
          <cell r="BQ140" t="str">
            <v>Number Error</v>
          </cell>
          <cell r="BR140" t="str">
            <v>Value Error</v>
          </cell>
        </row>
        <row r="141">
          <cell r="A141">
            <v>12</v>
          </cell>
          <cell r="C141" t="str">
            <v>Reg Haslam - Corporate Contracts</v>
          </cell>
          <cell r="BK141">
            <v>0</v>
          </cell>
          <cell r="BL141">
            <v>0</v>
          </cell>
          <cell r="BM141">
            <v>0</v>
          </cell>
          <cell r="BN141">
            <v>0</v>
          </cell>
          <cell r="BO141" t="str">
            <v>Number OK</v>
          </cell>
          <cell r="BP141" t="str">
            <v>Value OK</v>
          </cell>
          <cell r="BQ141" t="str">
            <v>Number Error</v>
          </cell>
          <cell r="BR141" t="str">
            <v>Value Error</v>
          </cell>
        </row>
        <row r="142">
          <cell r="A142">
            <v>13</v>
          </cell>
          <cell r="C142" t="str">
            <v>Reg Haslam - IT Procurement</v>
          </cell>
          <cell r="BK142">
            <v>0</v>
          </cell>
          <cell r="BL142">
            <v>0</v>
          </cell>
          <cell r="BM142">
            <v>0</v>
          </cell>
          <cell r="BN142">
            <v>0</v>
          </cell>
          <cell r="BO142" t="str">
            <v>Number OK</v>
          </cell>
          <cell r="BP142" t="str">
            <v>Value OK</v>
          </cell>
          <cell r="BQ142" t="str">
            <v>Number Error</v>
          </cell>
          <cell r="BR142" t="str">
            <v>Value Error</v>
          </cell>
        </row>
        <row r="143">
          <cell r="A143">
            <v>14</v>
          </cell>
          <cell r="C143" t="str">
            <v>Rob McGarel</v>
          </cell>
          <cell r="BK143">
            <v>0</v>
          </cell>
          <cell r="BL143">
            <v>0</v>
          </cell>
          <cell r="BM143">
            <v>0</v>
          </cell>
          <cell r="BN143">
            <v>0</v>
          </cell>
          <cell r="BO143" t="str">
            <v>Number OK</v>
          </cell>
          <cell r="BP143" t="str">
            <v>Value OK</v>
          </cell>
          <cell r="BQ143" t="str">
            <v>Number Error</v>
          </cell>
          <cell r="BR143" t="str">
            <v>Value Error</v>
          </cell>
        </row>
        <row r="144">
          <cell r="A144">
            <v>15</v>
          </cell>
          <cell r="C144">
            <v>0</v>
          </cell>
          <cell r="BK144">
            <v>0</v>
          </cell>
          <cell r="BL144">
            <v>0</v>
          </cell>
          <cell r="BM144">
            <v>0</v>
          </cell>
          <cell r="BN144">
            <v>0</v>
          </cell>
          <cell r="BO144" t="str">
            <v>Number OK</v>
          </cell>
          <cell r="BP144" t="str">
            <v>Value OK</v>
          </cell>
          <cell r="BQ144" t="str">
            <v>Number Error</v>
          </cell>
          <cell r="BR144" t="str">
            <v>Value Error</v>
          </cell>
        </row>
        <row r="145">
          <cell r="A145">
            <v>16</v>
          </cell>
          <cell r="C145">
            <v>0</v>
          </cell>
          <cell r="BK145">
            <v>0</v>
          </cell>
          <cell r="BL145">
            <v>0</v>
          </cell>
          <cell r="BM145">
            <v>0</v>
          </cell>
          <cell r="BN145">
            <v>0</v>
          </cell>
          <cell r="BO145" t="str">
            <v>Number OK</v>
          </cell>
          <cell r="BP145" t="str">
            <v>Value OK</v>
          </cell>
          <cell r="BQ145" t="str">
            <v>Number Error</v>
          </cell>
          <cell r="BR145" t="str">
            <v>Value Error</v>
          </cell>
        </row>
        <row r="146">
          <cell r="A146">
            <v>17</v>
          </cell>
          <cell r="C146">
            <v>0</v>
          </cell>
          <cell r="BK146">
            <v>0</v>
          </cell>
          <cell r="BL146">
            <v>0</v>
          </cell>
          <cell r="BM146">
            <v>0</v>
          </cell>
          <cell r="BN146">
            <v>0</v>
          </cell>
          <cell r="BO146" t="str">
            <v>Number OK</v>
          </cell>
          <cell r="BP146" t="str">
            <v>Value OK</v>
          </cell>
          <cell r="BQ146" t="str">
            <v>Number Error</v>
          </cell>
          <cell r="BR146" t="str">
            <v>Value Error</v>
          </cell>
        </row>
        <row r="150">
          <cell r="B150" t="str">
            <v>Period 8</v>
          </cell>
          <cell r="D150" t="str">
            <v>Procurement Workload</v>
          </cell>
          <cell r="H150" t="str">
            <v>Purchase Order (PO) Production</v>
          </cell>
          <cell r="L150" t="str">
            <v>Contract Workload</v>
          </cell>
          <cell r="S150" t="str">
            <v>Competition Status</v>
          </cell>
          <cell r="V150" t="str">
            <v>Competition</v>
          </cell>
          <cell r="Z150" t="str">
            <v>Competition Dispensed With (CDW)</v>
          </cell>
          <cell r="AD150" t="str">
            <v>Competition Not Available (CNA)</v>
          </cell>
          <cell r="AH150" t="str">
            <v>Small Value Order (SVO)</v>
          </cell>
          <cell r="AN150" t="str">
            <v>Competition Status: ERES</v>
          </cell>
          <cell r="AR150" t="str">
            <v>Payment Workload</v>
          </cell>
          <cell r="AV150" t="str">
            <v>Vendor Maintenance</v>
          </cell>
          <cell r="AX150" t="str">
            <v>Small Value Ordering Workload</v>
          </cell>
          <cell r="BD150" t="str">
            <v>Requisitions to be Allocated</v>
          </cell>
        </row>
        <row r="151">
          <cell r="A151">
            <v>1</v>
          </cell>
          <cell r="C151" t="str">
            <v>Name</v>
          </cell>
          <cell r="D151" t="str">
            <v>a:  Number of Outstanding Requisitions</v>
          </cell>
          <cell r="E151" t="str">
            <v>b:  Total Value of Outstanding Requisitions</v>
          </cell>
          <cell r="F151" t="str">
            <v xml:space="preserve">c:  Number of Acceptable Requisitions Received this Period </v>
          </cell>
          <cell r="G151" t="str">
            <v xml:space="preserve">d:  Total Value of Acceptable Requisitions Received this Period </v>
          </cell>
          <cell r="H151" t="str">
            <v>a: Number of New PO’s Issued this Period.</v>
          </cell>
          <cell r="I151" t="str">
            <v>b: Total Value of New PO’s Issued this Period.</v>
          </cell>
          <cell r="J151" t="str">
            <v xml:space="preserve">c:  Number of All PO Amendments Issued this Period. </v>
          </cell>
          <cell r="K151" t="str">
            <v>d:  Total Value of PO Amendments Issues this Period.</v>
          </cell>
          <cell r="L151" t="str">
            <v>a:  Number of Active Purchase Orders (PO) at Period End (2mth)</v>
          </cell>
          <cell r="M151" t="str">
            <v>b:  Number of Active Purchase Orders (PO) at Period End (6mth)</v>
          </cell>
          <cell r="N151" t="str">
            <v>Value of Active Purchase Orders (PO) at Period End (2mth)</v>
          </cell>
          <cell r="O151" t="str">
            <v>Value of Active Purchase Orders (PO) at Period End (6mth)</v>
          </cell>
          <cell r="P151" t="str">
            <v>c:  Number of Active Outline Agreements at Period End</v>
          </cell>
          <cell r="Q151" t="str">
            <v>d:  Number of Contracts Closed Out Current Period.</v>
          </cell>
          <cell r="R151" t="str">
            <v>e. Value of Contracts Closed Out Current Period</v>
          </cell>
          <cell r="S151" t="str">
            <v>a:  Number of Active Invitation To Tender (ITT) at this Period End.</v>
          </cell>
          <cell r="T151" t="str">
            <v>b:  Number of Active Formal Source Evaluation Board (SEB).</v>
          </cell>
          <cell r="U151" t="str">
            <v>c:  Number of ITT Cases with Proposals under Evaluation.</v>
          </cell>
          <cell r="V151" t="str">
            <v>d: Number of PO's with Competition Issued this Period</v>
          </cell>
          <cell r="W151" t="str">
            <v>e: Total Value of PO's with Competition Issued this Period.</v>
          </cell>
          <cell r="X151" t="str">
            <v>f:  Percentage of All PO's  Issued this Period  (Competition)</v>
          </cell>
          <cell r="Y151" t="str">
            <v>g:  Percentage Value of All PO's Issued this Period (Competition)</v>
          </cell>
          <cell r="Z151" t="str">
            <v>h: Number of PO's with CDW Issued this Period</v>
          </cell>
          <cell r="AA151" t="str">
            <v>i: Total Value of PO's with CDW Issued this Period.</v>
          </cell>
          <cell r="AB151" t="str">
            <v>j:  Percentage of All PO's  Issued this Period  (CDW)</v>
          </cell>
          <cell r="AC151" t="str">
            <v>k:  Percentage Value of All PO's Issued this Period (CDW)</v>
          </cell>
          <cell r="AD151" t="str">
            <v>l: Number of PO's with CNA Issued this Period</v>
          </cell>
          <cell r="AE151" t="str">
            <v>m: Total Value of PO's with CNA Issued this Period.</v>
          </cell>
          <cell r="AF151" t="str">
            <v>n:  Percentage of All PO's  Issued this Period  (CNA)</v>
          </cell>
          <cell r="AG151" t="str">
            <v>o:  Percentage Value of All PO's Issued this Period (CNA)</v>
          </cell>
          <cell r="AH151" t="str">
            <v>p: Number of PO's with SVO Issued this Period</v>
          </cell>
          <cell r="AI151" t="str">
            <v>q: Total Value of PO's with SVO Issued this Period.</v>
          </cell>
          <cell r="AJ151" t="str">
            <v>r:  Percentage of All PO's  Issued this Period  (SVO)</v>
          </cell>
          <cell r="AK151" t="str">
            <v>s:  Percentage Value of All PO's Issued this Period (SVO)</v>
          </cell>
          <cell r="AN151" t="str">
            <v>p: Number of PO's with ERES Issued this Period</v>
          </cell>
          <cell r="AO151" t="str">
            <v>q: Total Value of PO's with ERES Issued this Period.</v>
          </cell>
          <cell r="AP151" t="str">
            <v>r:  Percentage of All PO's  Issued this Period  (ERES)</v>
          </cell>
          <cell r="AQ151" t="str">
            <v>s:  Percentage Value of All PO's Issued this Period (ERES)</v>
          </cell>
          <cell r="AR151" t="str">
            <v>a:  Number of Invoices Rejected Current Period.</v>
          </cell>
          <cell r="AS151" t="str">
            <v>b.  Aggregate value of invoices rejected current period</v>
          </cell>
          <cell r="AT151" t="str">
            <v>c:  Number of invoices Paid Current Period</v>
          </cell>
          <cell r="AU151" t="str">
            <v>d:  Value of Invoices Paid Current Period</v>
          </cell>
          <cell r="AV151" t="str">
            <v xml:space="preserve">d: Number of new vendors created current period </v>
          </cell>
          <cell r="AW151" t="str">
            <v>e: Number of Active vendors</v>
          </cell>
          <cell r="AX151" t="str">
            <v>a:  Total Number of Demander Purchase Order this Period</v>
          </cell>
          <cell r="AY151" t="str">
            <v>b:  Total value of Demander Purchase Order this Period</v>
          </cell>
          <cell r="AZ151" t="str">
            <v>c:  Total Number of Internet Orders this Period (lines)</v>
          </cell>
          <cell r="BA151" t="str">
            <v>d: Total value of Internet Orders this Period</v>
          </cell>
          <cell r="BB151" t="str">
            <v>e:  Number of Purchase Card transactions this Period</v>
          </cell>
          <cell r="BC151" t="str">
            <v>f:  Value of Purchase Card spend this Period</v>
          </cell>
          <cell r="BD151" t="str">
            <v>a:  Y03 - Goods (lines)</v>
          </cell>
          <cell r="BE151" t="str">
            <v>b:  Y04 - Services (lines)</v>
          </cell>
          <cell r="BF151" t="str">
            <v>c:  Number of Requisitions Rejected this Period (Y02, K02, L02)</v>
          </cell>
          <cell r="BG151" t="str">
            <v>d:   Total value of Requisitions Rejected this Period</v>
          </cell>
          <cell r="BH151" t="str">
            <v>e:  Y03 - Goods (value)</v>
          </cell>
          <cell r="BI151" t="str">
            <v>f:  Y04 - Services (value)</v>
          </cell>
          <cell r="BK151" t="str">
            <v>Total of Purchase Orders
(Number)</v>
          </cell>
          <cell r="BL151" t="str">
            <v>Total of Purchase Orders
(Value)</v>
          </cell>
          <cell r="BM151" t="str">
            <v>Comp, CNA, SVO and CDW Added Together
(Number)</v>
          </cell>
          <cell r="BN151" t="str">
            <v>Comp, CNA, SVO and CDW Added Together
(Value)</v>
          </cell>
          <cell r="BO151" t="str">
            <v>Number Check</v>
          </cell>
          <cell r="BP151" t="str">
            <v>Value Check</v>
          </cell>
        </row>
        <row r="152">
          <cell r="A152">
            <v>2</v>
          </cell>
          <cell r="C152" t="str">
            <v>Anne O'Pray</v>
          </cell>
          <cell r="AP152" t="e">
            <v>#DIV/0!</v>
          </cell>
          <cell r="AQ152" t="e">
            <v>#DIV/0!</v>
          </cell>
          <cell r="AZ152">
            <v>0</v>
          </cell>
          <cell r="BA152">
            <v>0</v>
          </cell>
          <cell r="BK152">
            <v>0</v>
          </cell>
          <cell r="BL152">
            <v>0</v>
          </cell>
          <cell r="BM152">
            <v>0</v>
          </cell>
          <cell r="BN152">
            <v>0</v>
          </cell>
          <cell r="BO152" t="str">
            <v>Number OK</v>
          </cell>
          <cell r="BP152" t="str">
            <v>Value OK</v>
          </cell>
          <cell r="BQ152" t="str">
            <v>Number Error</v>
          </cell>
          <cell r="BR152" t="str">
            <v>Value Error</v>
          </cell>
        </row>
        <row r="153">
          <cell r="A153">
            <v>3</v>
          </cell>
          <cell r="C153" t="str">
            <v>Dave Harris</v>
          </cell>
          <cell r="AY153" t="str">
            <v>Corp Exp:</v>
          </cell>
          <cell r="BK153">
            <v>0</v>
          </cell>
          <cell r="BL153">
            <v>0</v>
          </cell>
          <cell r="BM153">
            <v>0</v>
          </cell>
          <cell r="BN153">
            <v>0</v>
          </cell>
          <cell r="BO153" t="str">
            <v>Number OK</v>
          </cell>
          <cell r="BP153" t="str">
            <v>Value OK</v>
          </cell>
          <cell r="BQ153" t="str">
            <v>Number Error</v>
          </cell>
          <cell r="BR153" t="str">
            <v>Value Error</v>
          </cell>
        </row>
        <row r="154">
          <cell r="A154">
            <v>4</v>
          </cell>
          <cell r="C154" t="str">
            <v>Mike Hall - Equipment &amp; Systems</v>
          </cell>
          <cell r="AY154" t="str">
            <v>ECPO:</v>
          </cell>
          <cell r="BK154">
            <v>0</v>
          </cell>
          <cell r="BL154">
            <v>0</v>
          </cell>
          <cell r="BM154">
            <v>0</v>
          </cell>
          <cell r="BN154">
            <v>0</v>
          </cell>
          <cell r="BO154" t="str">
            <v>Number OK</v>
          </cell>
          <cell r="BP154" t="str">
            <v>Value OK</v>
          </cell>
          <cell r="BQ154" t="str">
            <v>Number Error</v>
          </cell>
          <cell r="BR154" t="str">
            <v>Value Error</v>
          </cell>
        </row>
        <row r="155">
          <cell r="A155">
            <v>5</v>
          </cell>
          <cell r="C155" t="str">
            <v>David Brown</v>
          </cell>
          <cell r="BK155">
            <v>0</v>
          </cell>
          <cell r="BL155">
            <v>0</v>
          </cell>
          <cell r="BM155">
            <v>0</v>
          </cell>
          <cell r="BN155">
            <v>0</v>
          </cell>
          <cell r="BO155" t="str">
            <v>Number OK</v>
          </cell>
          <cell r="BP155" t="str">
            <v>Value OK</v>
          </cell>
          <cell r="BQ155" t="str">
            <v>Number Error</v>
          </cell>
          <cell r="BR155" t="str">
            <v>Value Error</v>
          </cell>
        </row>
        <row r="156">
          <cell r="A156">
            <v>6</v>
          </cell>
          <cell r="C156" t="str">
            <v>Edwin Bond</v>
          </cell>
          <cell r="BK156">
            <v>0</v>
          </cell>
          <cell r="BL156">
            <v>0</v>
          </cell>
          <cell r="BM156">
            <v>0</v>
          </cell>
          <cell r="BN156">
            <v>0</v>
          </cell>
          <cell r="BO156" t="str">
            <v>Number OK</v>
          </cell>
          <cell r="BP156" t="str">
            <v>Value OK</v>
          </cell>
          <cell r="BQ156" t="str">
            <v>Number Error</v>
          </cell>
          <cell r="BR156" t="str">
            <v>Value Error</v>
          </cell>
        </row>
        <row r="157">
          <cell r="A157">
            <v>7</v>
          </cell>
          <cell r="C157" t="str">
            <v>Jim Burnell</v>
          </cell>
          <cell r="BK157">
            <v>0</v>
          </cell>
          <cell r="BL157">
            <v>0</v>
          </cell>
          <cell r="BM157">
            <v>0</v>
          </cell>
          <cell r="BN157">
            <v>0</v>
          </cell>
          <cell r="BO157" t="str">
            <v>Number OK</v>
          </cell>
          <cell r="BP157" t="str">
            <v>Value OK</v>
          </cell>
          <cell r="BQ157" t="str">
            <v>Number Error</v>
          </cell>
          <cell r="BR157" t="str">
            <v>Value Error</v>
          </cell>
        </row>
        <row r="158">
          <cell r="A158">
            <v>8</v>
          </cell>
          <cell r="C158" t="str">
            <v>Kathryn McCloghrie</v>
          </cell>
          <cell r="BK158">
            <v>0</v>
          </cell>
          <cell r="BL158">
            <v>0</v>
          </cell>
          <cell r="BM158">
            <v>0</v>
          </cell>
          <cell r="BN158">
            <v>0</v>
          </cell>
          <cell r="BO158" t="str">
            <v>Number OK</v>
          </cell>
          <cell r="BP158" t="str">
            <v>Value OK</v>
          </cell>
          <cell r="BQ158" t="str">
            <v>Number Error</v>
          </cell>
          <cell r="BR158" t="str">
            <v>Value Error</v>
          </cell>
        </row>
        <row r="159">
          <cell r="A159">
            <v>9</v>
          </cell>
          <cell r="C159" t="str">
            <v>Mike Hall - INS Procurement</v>
          </cell>
          <cell r="BK159">
            <v>0</v>
          </cell>
          <cell r="BL159">
            <v>0</v>
          </cell>
          <cell r="BM159">
            <v>0</v>
          </cell>
          <cell r="BN159">
            <v>0</v>
          </cell>
          <cell r="BO159" t="str">
            <v>Number OK</v>
          </cell>
          <cell r="BP159" t="str">
            <v>Value OK</v>
          </cell>
          <cell r="BQ159" t="str">
            <v>Number Error</v>
          </cell>
          <cell r="BR159" t="str">
            <v>Value Error</v>
          </cell>
        </row>
        <row r="160">
          <cell r="A160">
            <v>10</v>
          </cell>
          <cell r="C160" t="str">
            <v>Nick Welch</v>
          </cell>
          <cell r="BK160">
            <v>0</v>
          </cell>
          <cell r="BL160">
            <v>0</v>
          </cell>
          <cell r="BM160">
            <v>0</v>
          </cell>
          <cell r="BN160">
            <v>0</v>
          </cell>
          <cell r="BO160" t="str">
            <v>Number OK</v>
          </cell>
          <cell r="BP160" t="str">
            <v>Value OK</v>
          </cell>
          <cell r="BQ160" t="str">
            <v>Number Error</v>
          </cell>
          <cell r="BR160" t="str">
            <v>Value Error</v>
          </cell>
        </row>
        <row r="161">
          <cell r="A161">
            <v>11</v>
          </cell>
          <cell r="C161" t="str">
            <v>Peter Caldow</v>
          </cell>
          <cell r="BK161">
            <v>0</v>
          </cell>
          <cell r="BL161">
            <v>0</v>
          </cell>
          <cell r="BM161">
            <v>0</v>
          </cell>
          <cell r="BN161">
            <v>0</v>
          </cell>
          <cell r="BO161" t="str">
            <v>Number OK</v>
          </cell>
          <cell r="BP161" t="str">
            <v>Value OK</v>
          </cell>
          <cell r="BQ161" t="str">
            <v>Number Error</v>
          </cell>
          <cell r="BR161" t="str">
            <v>Value Error</v>
          </cell>
        </row>
        <row r="162">
          <cell r="A162">
            <v>12</v>
          </cell>
          <cell r="C162" t="str">
            <v>Reg Haslam - Corporate Contracts</v>
          </cell>
          <cell r="BK162">
            <v>0</v>
          </cell>
          <cell r="BL162">
            <v>0</v>
          </cell>
          <cell r="BM162">
            <v>0</v>
          </cell>
          <cell r="BN162">
            <v>0</v>
          </cell>
          <cell r="BO162" t="str">
            <v>Number OK</v>
          </cell>
          <cell r="BP162" t="str">
            <v>Value OK</v>
          </cell>
          <cell r="BQ162" t="str">
            <v>Number Error</v>
          </cell>
          <cell r="BR162" t="str">
            <v>Value Error</v>
          </cell>
        </row>
        <row r="163">
          <cell r="A163">
            <v>13</v>
          </cell>
          <cell r="C163" t="str">
            <v>Reg Haslam - IT Procurement</v>
          </cell>
          <cell r="BK163">
            <v>0</v>
          </cell>
          <cell r="BL163">
            <v>0</v>
          </cell>
          <cell r="BM163">
            <v>0</v>
          </cell>
          <cell r="BN163">
            <v>0</v>
          </cell>
          <cell r="BO163" t="str">
            <v>Number OK</v>
          </cell>
          <cell r="BP163" t="str">
            <v>Value OK</v>
          </cell>
          <cell r="BQ163" t="str">
            <v>Number Error</v>
          </cell>
          <cell r="BR163" t="str">
            <v>Value Error</v>
          </cell>
        </row>
        <row r="164">
          <cell r="A164">
            <v>14</v>
          </cell>
          <cell r="C164" t="str">
            <v>Rob McGarel</v>
          </cell>
          <cell r="BK164">
            <v>0</v>
          </cell>
          <cell r="BL164">
            <v>0</v>
          </cell>
          <cell r="BM164">
            <v>0</v>
          </cell>
          <cell r="BN164">
            <v>0</v>
          </cell>
          <cell r="BO164" t="str">
            <v>Number OK</v>
          </cell>
          <cell r="BP164" t="str">
            <v>Value OK</v>
          </cell>
          <cell r="BQ164" t="str">
            <v>Number Error</v>
          </cell>
          <cell r="BR164" t="str">
            <v>Value Error</v>
          </cell>
        </row>
        <row r="165">
          <cell r="A165">
            <v>15</v>
          </cell>
          <cell r="C165">
            <v>0</v>
          </cell>
          <cell r="BK165">
            <v>0</v>
          </cell>
          <cell r="BL165">
            <v>0</v>
          </cell>
          <cell r="BM165">
            <v>0</v>
          </cell>
          <cell r="BN165">
            <v>0</v>
          </cell>
          <cell r="BO165" t="str">
            <v>Number OK</v>
          </cell>
          <cell r="BP165" t="str">
            <v>Value OK</v>
          </cell>
          <cell r="BQ165" t="str">
            <v>Number Error</v>
          </cell>
          <cell r="BR165" t="str">
            <v>Value Error</v>
          </cell>
        </row>
        <row r="166">
          <cell r="A166">
            <v>16</v>
          </cell>
          <cell r="C166">
            <v>0</v>
          </cell>
          <cell r="BK166">
            <v>0</v>
          </cell>
          <cell r="BL166">
            <v>0</v>
          </cell>
          <cell r="BM166">
            <v>0</v>
          </cell>
          <cell r="BN166">
            <v>0</v>
          </cell>
          <cell r="BO166" t="str">
            <v>Number OK</v>
          </cell>
          <cell r="BP166" t="str">
            <v>Value OK</v>
          </cell>
          <cell r="BQ166" t="str">
            <v>Number Error</v>
          </cell>
          <cell r="BR166" t="str">
            <v>Value Error</v>
          </cell>
        </row>
        <row r="167">
          <cell r="A167">
            <v>17</v>
          </cell>
          <cell r="C167">
            <v>0</v>
          </cell>
          <cell r="BK167">
            <v>0</v>
          </cell>
          <cell r="BL167">
            <v>0</v>
          </cell>
          <cell r="BM167">
            <v>0</v>
          </cell>
          <cell r="BN167">
            <v>0</v>
          </cell>
          <cell r="BO167" t="str">
            <v>Number OK</v>
          </cell>
          <cell r="BP167" t="str">
            <v>Value OK</v>
          </cell>
          <cell r="BQ167" t="str">
            <v>Number Error</v>
          </cell>
          <cell r="BR167" t="str">
            <v>Value Error</v>
          </cell>
        </row>
        <row r="171">
          <cell r="B171" t="str">
            <v>Period 9</v>
          </cell>
          <cell r="D171" t="str">
            <v>Procurement Workload</v>
          </cell>
          <cell r="H171" t="str">
            <v>Purchase Order (PO) Production</v>
          </cell>
          <cell r="L171" t="str">
            <v>Contract Workload</v>
          </cell>
          <cell r="S171" t="str">
            <v>Competition Status</v>
          </cell>
          <cell r="V171" t="str">
            <v>Competition</v>
          </cell>
          <cell r="Z171" t="str">
            <v>Competition Dispensed With (CDW)</v>
          </cell>
          <cell r="AD171" t="str">
            <v>Competition Not Available (CNA)</v>
          </cell>
          <cell r="AH171" t="str">
            <v>Small Value Order (SVO)</v>
          </cell>
          <cell r="AN171" t="str">
            <v>Competition Status: ERES</v>
          </cell>
          <cell r="AR171" t="str">
            <v>Payment Workload</v>
          </cell>
          <cell r="AV171" t="str">
            <v>Vendor Maintenance</v>
          </cell>
          <cell r="AX171" t="str">
            <v>Small Value Ordering Workload</v>
          </cell>
          <cell r="BD171" t="str">
            <v>Requisitions to be Allocated</v>
          </cell>
        </row>
        <row r="172">
          <cell r="A172">
            <v>1</v>
          </cell>
          <cell r="C172" t="str">
            <v>Name</v>
          </cell>
          <cell r="D172" t="str">
            <v>a:  Number of Outstanding Requisitions</v>
          </cell>
          <cell r="E172" t="str">
            <v>b:  Total Value of Outstanding Requisitions</v>
          </cell>
          <cell r="F172" t="str">
            <v xml:space="preserve">c:  Number of Acceptable Requisitions Received this Period </v>
          </cell>
          <cell r="G172" t="str">
            <v xml:space="preserve">d:  Total Value of Acceptable Requisitions Received this Period </v>
          </cell>
          <cell r="H172" t="str">
            <v>a: Number of New PO’s Issued this Period.</v>
          </cell>
          <cell r="I172" t="str">
            <v>b: Total Value of New PO’s Issued this Period.</v>
          </cell>
          <cell r="J172" t="str">
            <v xml:space="preserve">c:  Number of All PO Amendments Issued this Period. </v>
          </cell>
          <cell r="K172" t="str">
            <v>d:  Total Value of PO Amendments Issues this Period.</v>
          </cell>
          <cell r="L172" t="str">
            <v>a:  Number of Active Purchase Orders (PO) at Period End (2mth)</v>
          </cell>
          <cell r="M172" t="str">
            <v>b:  Number of Active Purchase Orders (PO) at Period End (6mth)</v>
          </cell>
          <cell r="N172" t="str">
            <v>Value of Active Purchase Orders (PO) at Period End (2mth)</v>
          </cell>
          <cell r="O172" t="str">
            <v>Value of Active Purchase Orders (PO) at Period End (6mth)</v>
          </cell>
          <cell r="P172" t="str">
            <v>c:  Number of Active Outline Agreements at Period End</v>
          </cell>
          <cell r="Q172" t="str">
            <v>d:  Number of Contracts Closed Out Current Period.</v>
          </cell>
          <cell r="R172" t="str">
            <v>e. Value of Contracts Closed Out Current Period</v>
          </cell>
          <cell r="S172" t="str">
            <v>a:  Number of Active Invitation To Tender (ITT) at this Period End.</v>
          </cell>
          <cell r="T172" t="str">
            <v>b:  Number of Active Formal Source Evaluation Board (SEB).</v>
          </cell>
          <cell r="U172" t="str">
            <v>c:  Number of ITT Cases with Proposals under Evaluation.</v>
          </cell>
          <cell r="V172" t="str">
            <v>d: Number of PO's with Competition Issued this Period</v>
          </cell>
          <cell r="W172" t="str">
            <v>e: Total Value of PO's with Competition Issued this Period.</v>
          </cell>
          <cell r="X172" t="str">
            <v>f:  Percentage of All PO's  Issued this Period  (Competition)</v>
          </cell>
          <cell r="Y172" t="str">
            <v>g:  Percentage Value of All PO's Issued this Period (Competition)</v>
          </cell>
          <cell r="Z172" t="str">
            <v>h: Number of PO's with CDW Issued this Period</v>
          </cell>
          <cell r="AA172" t="str">
            <v>i: Total Value of PO's with CDW Issued this Period.</v>
          </cell>
          <cell r="AB172" t="str">
            <v>j:  Percentage of All PO's  Issued this Period  (CDW)</v>
          </cell>
          <cell r="AC172" t="str">
            <v>k:  Percentage Value of All PO's Issued this Period (CDW)</v>
          </cell>
          <cell r="AD172" t="str">
            <v>l: Number of PO's with CNA Issued this Period</v>
          </cell>
          <cell r="AE172" t="str">
            <v>m: Total Value of PO's with CNA Issued this Period.</v>
          </cell>
          <cell r="AF172" t="str">
            <v>n:  Percentage of All PO's  Issued this Period  (CNA)</v>
          </cell>
          <cell r="AG172" t="str">
            <v>o:  Percentage Value of All PO's Issued this Period (CNA)</v>
          </cell>
          <cell r="AH172" t="str">
            <v>p: Number of PO's with SVO Issued this Period</v>
          </cell>
          <cell r="AI172" t="str">
            <v>q: Total Value of PO's with SVO Issued this Period.</v>
          </cell>
          <cell r="AJ172" t="str">
            <v>r:  Percentage of All PO's  Issued this Period  (SVO)</v>
          </cell>
          <cell r="AK172" t="str">
            <v>s:  Percentage Value of All PO's Issued this Period (SVO)</v>
          </cell>
          <cell r="AN172" t="str">
            <v>p: Number of PO's with ERES Issued this Period</v>
          </cell>
          <cell r="AO172" t="str">
            <v>q: Total Value of PO's with ERES Issued this Period.</v>
          </cell>
          <cell r="AP172" t="str">
            <v>r:  Percentage of All PO's  Issued this Period  (ERES)</v>
          </cell>
          <cell r="AQ172" t="str">
            <v>s:  Percentage Value of All PO's Issued this Period (ERES)</v>
          </cell>
          <cell r="AR172" t="str">
            <v>a:  Number of Invoices Rejected Current Period.</v>
          </cell>
          <cell r="AS172" t="str">
            <v>b.  Aggregate value of invoices rejected current period</v>
          </cell>
          <cell r="AT172" t="str">
            <v>c:  Number of invoices Paid Current Period</v>
          </cell>
          <cell r="AU172" t="str">
            <v>d:  Value of Invoices Paid Current Period</v>
          </cell>
          <cell r="AV172" t="str">
            <v xml:space="preserve">d: Number of new vendors created current period </v>
          </cell>
          <cell r="AW172" t="str">
            <v>e: Number of Active vendors</v>
          </cell>
          <cell r="AX172" t="str">
            <v>a:  Total Number of Demander Purchase Order this Period</v>
          </cell>
          <cell r="AY172" t="str">
            <v>b:  Total value of Demander Purchase Order this Period</v>
          </cell>
          <cell r="AZ172" t="str">
            <v>c:  Total Number of Internet Orders this Period (lines)</v>
          </cell>
          <cell r="BA172" t="str">
            <v>d: Total value of Internet Orders this Period</v>
          </cell>
          <cell r="BB172" t="str">
            <v>e:  Number of Purchase Card transactions this Period</v>
          </cell>
          <cell r="BC172" t="str">
            <v>f:  Value of Purchase Card spend this Period</v>
          </cell>
          <cell r="BD172" t="str">
            <v>a:  Y03 - Goods (lines)</v>
          </cell>
          <cell r="BE172" t="str">
            <v>b:  Y04 - Services (lines)</v>
          </cell>
          <cell r="BF172" t="str">
            <v>c:  Number of Requisitions Rejected this Period (Y02, K02, L02)</v>
          </cell>
          <cell r="BG172" t="str">
            <v>d:   Total value of Requisitions Rejected this Period</v>
          </cell>
          <cell r="BH172" t="str">
            <v>e:  Y03 - Goods (value)</v>
          </cell>
          <cell r="BI172" t="str">
            <v>f:  Y04 - Services (value)</v>
          </cell>
          <cell r="BK172" t="str">
            <v>Total of Purchase Orders
(Number)</v>
          </cell>
          <cell r="BL172" t="str">
            <v>Total of Purchase Orders
(Value)</v>
          </cell>
          <cell r="BM172" t="str">
            <v>Comp, CNA, SVO and CDW Added Together
(Number)</v>
          </cell>
          <cell r="BN172" t="str">
            <v>Comp, CNA, SVO and CDW Added Together
(Value)</v>
          </cell>
          <cell r="BO172" t="str">
            <v>Number Check</v>
          </cell>
          <cell r="BP172" t="str">
            <v>Value Check</v>
          </cell>
        </row>
        <row r="173">
          <cell r="A173">
            <v>2</v>
          </cell>
          <cell r="C173" t="str">
            <v>Anne O'Pray</v>
          </cell>
          <cell r="AP173" t="e">
            <v>#DIV/0!</v>
          </cell>
          <cell r="AQ173" t="e">
            <v>#DIV/0!</v>
          </cell>
          <cell r="AZ173">
            <v>0</v>
          </cell>
          <cell r="BA173">
            <v>0</v>
          </cell>
          <cell r="BK173">
            <v>0</v>
          </cell>
          <cell r="BL173">
            <v>0</v>
          </cell>
          <cell r="BM173">
            <v>0</v>
          </cell>
          <cell r="BN173">
            <v>0</v>
          </cell>
          <cell r="BO173" t="str">
            <v>Number OK</v>
          </cell>
          <cell r="BP173" t="str">
            <v>Value OK</v>
          </cell>
          <cell r="BQ173" t="str">
            <v>Number Error</v>
          </cell>
          <cell r="BR173" t="str">
            <v>Value Error</v>
          </cell>
        </row>
        <row r="174">
          <cell r="A174">
            <v>3</v>
          </cell>
          <cell r="C174" t="str">
            <v>Dave Harris</v>
          </cell>
          <cell r="AY174" t="str">
            <v>Corp Exp:</v>
          </cell>
          <cell r="BK174">
            <v>0</v>
          </cell>
          <cell r="BL174">
            <v>0</v>
          </cell>
          <cell r="BM174">
            <v>0</v>
          </cell>
          <cell r="BN174">
            <v>0</v>
          </cell>
          <cell r="BO174" t="str">
            <v>Number OK</v>
          </cell>
          <cell r="BP174" t="str">
            <v>Value OK</v>
          </cell>
          <cell r="BQ174" t="str">
            <v>Number Error</v>
          </cell>
          <cell r="BR174" t="str">
            <v>Value Error</v>
          </cell>
        </row>
        <row r="175">
          <cell r="A175">
            <v>4</v>
          </cell>
          <cell r="C175" t="str">
            <v>Mike Hall - Equipment &amp; Systems</v>
          </cell>
          <cell r="AY175" t="str">
            <v>ECPO:</v>
          </cell>
          <cell r="BK175">
            <v>0</v>
          </cell>
          <cell r="BL175">
            <v>0</v>
          </cell>
          <cell r="BM175">
            <v>0</v>
          </cell>
          <cell r="BN175">
            <v>0</v>
          </cell>
          <cell r="BO175" t="str">
            <v>Number OK</v>
          </cell>
          <cell r="BP175" t="str">
            <v>Value OK</v>
          </cell>
          <cell r="BQ175" t="str">
            <v>Number Error</v>
          </cell>
          <cell r="BR175" t="str">
            <v>Value Error</v>
          </cell>
        </row>
        <row r="176">
          <cell r="A176">
            <v>5</v>
          </cell>
          <cell r="C176" t="str">
            <v>David Brown</v>
          </cell>
          <cell r="BK176">
            <v>0</v>
          </cell>
          <cell r="BL176">
            <v>0</v>
          </cell>
          <cell r="BM176">
            <v>0</v>
          </cell>
          <cell r="BN176">
            <v>0</v>
          </cell>
          <cell r="BO176" t="str">
            <v>Number OK</v>
          </cell>
          <cell r="BP176" t="str">
            <v>Value OK</v>
          </cell>
          <cell r="BQ176" t="str">
            <v>Number Error</v>
          </cell>
          <cell r="BR176" t="str">
            <v>Value Error</v>
          </cell>
        </row>
        <row r="177">
          <cell r="A177">
            <v>6</v>
          </cell>
          <cell r="C177" t="str">
            <v>Edwin Bond</v>
          </cell>
          <cell r="BK177">
            <v>0</v>
          </cell>
          <cell r="BL177">
            <v>0</v>
          </cell>
          <cell r="BM177">
            <v>0</v>
          </cell>
          <cell r="BN177">
            <v>0</v>
          </cell>
          <cell r="BO177" t="str">
            <v>Number OK</v>
          </cell>
          <cell r="BP177" t="str">
            <v>Value OK</v>
          </cell>
          <cell r="BQ177" t="str">
            <v>Number Error</v>
          </cell>
          <cell r="BR177" t="str">
            <v>Value Error</v>
          </cell>
        </row>
        <row r="178">
          <cell r="A178">
            <v>7</v>
          </cell>
          <cell r="C178" t="str">
            <v>Jim Burnell</v>
          </cell>
          <cell r="BK178">
            <v>0</v>
          </cell>
          <cell r="BL178">
            <v>0</v>
          </cell>
          <cell r="BM178">
            <v>0</v>
          </cell>
          <cell r="BN178">
            <v>0</v>
          </cell>
          <cell r="BO178" t="str">
            <v>Number OK</v>
          </cell>
          <cell r="BP178" t="str">
            <v>Value OK</v>
          </cell>
          <cell r="BQ178" t="str">
            <v>Number Error</v>
          </cell>
          <cell r="BR178" t="str">
            <v>Value Error</v>
          </cell>
        </row>
        <row r="179">
          <cell r="A179">
            <v>8</v>
          </cell>
          <cell r="C179" t="str">
            <v>Kathryn McCloghrie</v>
          </cell>
          <cell r="BK179">
            <v>0</v>
          </cell>
          <cell r="BL179">
            <v>0</v>
          </cell>
          <cell r="BM179">
            <v>0</v>
          </cell>
          <cell r="BN179">
            <v>0</v>
          </cell>
          <cell r="BO179" t="str">
            <v>Number OK</v>
          </cell>
          <cell r="BP179" t="str">
            <v>Value OK</v>
          </cell>
          <cell r="BQ179" t="str">
            <v>Number Error</v>
          </cell>
          <cell r="BR179" t="str">
            <v>Value Error</v>
          </cell>
        </row>
        <row r="180">
          <cell r="A180">
            <v>9</v>
          </cell>
          <cell r="C180" t="str">
            <v>Mike Hall - INS Procurement</v>
          </cell>
          <cell r="BK180">
            <v>0</v>
          </cell>
          <cell r="BL180">
            <v>0</v>
          </cell>
          <cell r="BM180">
            <v>0</v>
          </cell>
          <cell r="BN180">
            <v>0</v>
          </cell>
          <cell r="BO180" t="str">
            <v>Number OK</v>
          </cell>
          <cell r="BP180" t="str">
            <v>Value OK</v>
          </cell>
          <cell r="BQ180" t="str">
            <v>Number Error</v>
          </cell>
          <cell r="BR180" t="str">
            <v>Value Error</v>
          </cell>
        </row>
        <row r="181">
          <cell r="A181">
            <v>10</v>
          </cell>
          <cell r="C181" t="str">
            <v>Nick Welch</v>
          </cell>
          <cell r="BK181">
            <v>0</v>
          </cell>
          <cell r="BL181">
            <v>0</v>
          </cell>
          <cell r="BM181">
            <v>0</v>
          </cell>
          <cell r="BN181">
            <v>0</v>
          </cell>
          <cell r="BO181" t="str">
            <v>Number OK</v>
          </cell>
          <cell r="BP181" t="str">
            <v>Value OK</v>
          </cell>
          <cell r="BQ181" t="str">
            <v>Number Error</v>
          </cell>
          <cell r="BR181" t="str">
            <v>Value Error</v>
          </cell>
        </row>
        <row r="182">
          <cell r="A182">
            <v>11</v>
          </cell>
          <cell r="C182" t="str">
            <v>Peter Caldow</v>
          </cell>
          <cell r="BK182">
            <v>0</v>
          </cell>
          <cell r="BL182">
            <v>0</v>
          </cell>
          <cell r="BM182">
            <v>0</v>
          </cell>
          <cell r="BN182">
            <v>0</v>
          </cell>
          <cell r="BO182" t="str">
            <v>Number OK</v>
          </cell>
          <cell r="BP182" t="str">
            <v>Value OK</v>
          </cell>
          <cell r="BQ182" t="str">
            <v>Number Error</v>
          </cell>
          <cell r="BR182" t="str">
            <v>Value Error</v>
          </cell>
        </row>
        <row r="183">
          <cell r="A183">
            <v>12</v>
          </cell>
          <cell r="C183" t="str">
            <v>Reg Haslam - Corporate Contracts</v>
          </cell>
          <cell r="BK183">
            <v>0</v>
          </cell>
          <cell r="BL183">
            <v>0</v>
          </cell>
          <cell r="BM183">
            <v>0</v>
          </cell>
          <cell r="BN183">
            <v>0</v>
          </cell>
          <cell r="BO183" t="str">
            <v>Number OK</v>
          </cell>
          <cell r="BP183" t="str">
            <v>Value OK</v>
          </cell>
          <cell r="BQ183" t="str">
            <v>Number Error</v>
          </cell>
          <cell r="BR183" t="str">
            <v>Value Error</v>
          </cell>
        </row>
        <row r="184">
          <cell r="A184">
            <v>13</v>
          </cell>
          <cell r="C184" t="str">
            <v>Reg Haslam - IT Procurement</v>
          </cell>
          <cell r="BK184">
            <v>0</v>
          </cell>
          <cell r="BL184">
            <v>0</v>
          </cell>
          <cell r="BM184">
            <v>0</v>
          </cell>
          <cell r="BN184">
            <v>0</v>
          </cell>
          <cell r="BO184" t="str">
            <v>Number OK</v>
          </cell>
          <cell r="BP184" t="str">
            <v>Value OK</v>
          </cell>
          <cell r="BQ184" t="str">
            <v>Number Error</v>
          </cell>
          <cell r="BR184" t="str">
            <v>Value Error</v>
          </cell>
        </row>
        <row r="185">
          <cell r="A185">
            <v>14</v>
          </cell>
          <cell r="C185" t="str">
            <v>Rob McGarel</v>
          </cell>
          <cell r="BK185">
            <v>0</v>
          </cell>
          <cell r="BL185">
            <v>0</v>
          </cell>
          <cell r="BM185">
            <v>0</v>
          </cell>
          <cell r="BN185">
            <v>0</v>
          </cell>
          <cell r="BO185" t="str">
            <v>Number OK</v>
          </cell>
          <cell r="BP185" t="str">
            <v>Value OK</v>
          </cell>
          <cell r="BQ185" t="str">
            <v>Number Error</v>
          </cell>
          <cell r="BR185" t="str">
            <v>Value Error</v>
          </cell>
        </row>
        <row r="186">
          <cell r="A186">
            <v>15</v>
          </cell>
          <cell r="C186">
            <v>0</v>
          </cell>
          <cell r="BK186">
            <v>0</v>
          </cell>
          <cell r="BL186">
            <v>0</v>
          </cell>
          <cell r="BM186">
            <v>0</v>
          </cell>
          <cell r="BN186">
            <v>0</v>
          </cell>
          <cell r="BO186" t="str">
            <v>Number OK</v>
          </cell>
          <cell r="BP186" t="str">
            <v>Value OK</v>
          </cell>
          <cell r="BQ186" t="str">
            <v>Number Error</v>
          </cell>
          <cell r="BR186" t="str">
            <v>Value Error</v>
          </cell>
        </row>
        <row r="187">
          <cell r="A187">
            <v>16</v>
          </cell>
          <cell r="C187">
            <v>0</v>
          </cell>
          <cell r="BK187">
            <v>0</v>
          </cell>
          <cell r="BL187">
            <v>0</v>
          </cell>
          <cell r="BM187">
            <v>0</v>
          </cell>
          <cell r="BN187">
            <v>0</v>
          </cell>
          <cell r="BO187" t="str">
            <v>Number OK</v>
          </cell>
          <cell r="BP187" t="str">
            <v>Value OK</v>
          </cell>
          <cell r="BQ187" t="str">
            <v>Number Error</v>
          </cell>
          <cell r="BR187" t="str">
            <v>Value Error</v>
          </cell>
        </row>
        <row r="188">
          <cell r="A188">
            <v>17</v>
          </cell>
          <cell r="C188">
            <v>0</v>
          </cell>
          <cell r="BK188">
            <v>0</v>
          </cell>
          <cell r="BL188">
            <v>0</v>
          </cell>
          <cell r="BM188">
            <v>0</v>
          </cell>
          <cell r="BN188">
            <v>0</v>
          </cell>
          <cell r="BO188" t="str">
            <v>Number OK</v>
          </cell>
          <cell r="BP188" t="str">
            <v>Value OK</v>
          </cell>
          <cell r="BQ188" t="str">
            <v>Number Error</v>
          </cell>
          <cell r="BR188" t="str">
            <v>Value Error</v>
          </cell>
        </row>
        <row r="192">
          <cell r="B192" t="str">
            <v>Period 10</v>
          </cell>
          <cell r="D192" t="str">
            <v>Procurement Workload</v>
          </cell>
          <cell r="H192" t="str">
            <v>Purchase Order (PO) Production</v>
          </cell>
          <cell r="L192" t="str">
            <v>Contract Workload</v>
          </cell>
          <cell r="S192" t="str">
            <v>Competition Status</v>
          </cell>
          <cell r="V192" t="str">
            <v>Competition</v>
          </cell>
          <cell r="Z192" t="str">
            <v>Competition Dispensed With (CDW)</v>
          </cell>
          <cell r="AD192" t="str">
            <v>Competition Not Available (CNA)</v>
          </cell>
          <cell r="AH192" t="str">
            <v>Small Value Order (SVO)</v>
          </cell>
          <cell r="AN192" t="str">
            <v>Competition Status: ERES</v>
          </cell>
          <cell r="AR192" t="str">
            <v>Payment Workload</v>
          </cell>
          <cell r="AV192" t="str">
            <v>Vendor Maintenance</v>
          </cell>
          <cell r="AX192" t="str">
            <v>Small Value Ordering Workload</v>
          </cell>
          <cell r="BD192" t="str">
            <v>Requisitions to be Allocated</v>
          </cell>
        </row>
        <row r="193">
          <cell r="A193">
            <v>1</v>
          </cell>
          <cell r="C193" t="str">
            <v>Name</v>
          </cell>
          <cell r="D193" t="str">
            <v>a:  Number of Outstanding Requisitions</v>
          </cell>
          <cell r="E193" t="str">
            <v>b:  Total Value of Outstanding Requisitions</v>
          </cell>
          <cell r="F193" t="str">
            <v xml:space="preserve">c:  Number of Acceptable Requisitions Received this Period </v>
          </cell>
          <cell r="G193" t="str">
            <v xml:space="preserve">d:  Total Value of Acceptable Requisitions Received this Period </v>
          </cell>
          <cell r="H193" t="str">
            <v>a: Number of New PO’s Issued this Period.</v>
          </cell>
          <cell r="I193" t="str">
            <v>b: Total Value of New PO’s Issued this Period.</v>
          </cell>
          <cell r="J193" t="str">
            <v xml:space="preserve">c:  Number of All PO Amendments Issued this Period. </v>
          </cell>
          <cell r="K193" t="str">
            <v>d:  Total Value of PO Amendments Issues this Period.</v>
          </cell>
          <cell r="L193" t="str">
            <v>a:  Number of Active Purchase Orders (PO) at Period End (2mth)</v>
          </cell>
          <cell r="M193" t="str">
            <v>b:  Number of Active Purchase Orders (PO) at Period End (6mth)</v>
          </cell>
          <cell r="N193" t="str">
            <v>Value of Active Purchase Orders (PO) at Period End (2mth)</v>
          </cell>
          <cell r="O193" t="str">
            <v>Value of Active Purchase Orders (PO) at Period End (6mth)</v>
          </cell>
          <cell r="P193" t="str">
            <v>c:  Number of Active Outline Agreements at Period End</v>
          </cell>
          <cell r="Q193" t="str">
            <v>d:  Number of Contracts Closed Out Current Period.</v>
          </cell>
          <cell r="R193" t="str">
            <v>e. Value of Contracts Closed Out Current Period</v>
          </cell>
          <cell r="S193" t="str">
            <v>a:  Number of Active Invitation To Tender (ITT) at this Period End.</v>
          </cell>
          <cell r="T193" t="str">
            <v>b:  Number of Active Formal Source Evaluation Board (SEB).</v>
          </cell>
          <cell r="U193" t="str">
            <v>c:  Number of ITT Cases with Proposals under Evaluation.</v>
          </cell>
          <cell r="V193" t="str">
            <v>d: Number of PO's with Competition Issued this Period</v>
          </cell>
          <cell r="W193" t="str">
            <v>e: Total Value of PO's with Competition Issued this Period.</v>
          </cell>
          <cell r="X193" t="str">
            <v>f:  Percentage of All PO's  Issued this Period  (Competition)</v>
          </cell>
          <cell r="Y193" t="str">
            <v>g:  Percentage Value of All PO's Issued this Period (Competition)</v>
          </cell>
          <cell r="Z193" t="str">
            <v>h: Number of PO's with CDW Issued this Period</v>
          </cell>
          <cell r="AA193" t="str">
            <v>i: Total Value of PO's with CDW Issued this Period.</v>
          </cell>
          <cell r="AB193" t="str">
            <v>j:  Percentage of All PO's  Issued this Period  (CDW)</v>
          </cell>
          <cell r="AC193" t="str">
            <v>k:  Percentage Value of All PO's Issued this Period (CDW)</v>
          </cell>
          <cell r="AD193" t="str">
            <v>l: Number of PO's with CNA Issued this Period</v>
          </cell>
          <cell r="AE193" t="str">
            <v>m: Total Value of PO's with CNA Issued this Period.</v>
          </cell>
          <cell r="AF193" t="str">
            <v>n:  Percentage of All PO's  Issued this Period  (CNA)</v>
          </cell>
          <cell r="AG193" t="str">
            <v>o:  Percentage Value of All PO's Issued this Period (CNA)</v>
          </cell>
          <cell r="AH193" t="str">
            <v>p: Number of PO's with SVO Issued this Period</v>
          </cell>
          <cell r="AI193" t="str">
            <v>q: Total Value of PO's with SVO Issued this Period.</v>
          </cell>
          <cell r="AJ193" t="str">
            <v>r:  Percentage of All PO's  Issued this Period  (SVO)</v>
          </cell>
          <cell r="AK193" t="str">
            <v>s:  Percentage Value of All PO's Issued this Period (SVO)</v>
          </cell>
          <cell r="AN193" t="str">
            <v>p: Number of PO's with ERES Issued this Period</v>
          </cell>
          <cell r="AO193" t="str">
            <v>q: Total Value of PO's with ERES Issued this Period.</v>
          </cell>
          <cell r="AP193" t="str">
            <v>r:  Percentage of All PO's  Issued this Period  (ERES)</v>
          </cell>
          <cell r="AQ193" t="str">
            <v>s:  Percentage Value of All PO's Issued this Period (ERES)</v>
          </cell>
          <cell r="AR193" t="str">
            <v>a:  Number of Invoices Rejected Current Period.</v>
          </cell>
          <cell r="AS193" t="str">
            <v>b.  Aggregate value of invoices rejected current period</v>
          </cell>
          <cell r="AT193" t="str">
            <v>c:  Number of invoices Paid Current Period</v>
          </cell>
          <cell r="AU193" t="str">
            <v>d:  Value of Invoices Paid Current Period</v>
          </cell>
          <cell r="AV193" t="str">
            <v xml:space="preserve">d: Number of new vendors created current period </v>
          </cell>
          <cell r="AW193" t="str">
            <v>e: Number of Active vendors</v>
          </cell>
          <cell r="AX193" t="str">
            <v>a:  Total Number of Demander Purchase Order this Period</v>
          </cell>
          <cell r="AY193" t="str">
            <v>b:  Total value of Demander Purchase Order this Period</v>
          </cell>
          <cell r="AZ193" t="str">
            <v>c:  Total Number of Internet Orders this Period (lines)</v>
          </cell>
          <cell r="BA193" t="str">
            <v>d: Total value of Internet Orders this Period</v>
          </cell>
          <cell r="BB193" t="str">
            <v>e:  Number of Purchase Card transactions this Period</v>
          </cell>
          <cell r="BC193" t="str">
            <v>f:  Value of Purchase Card spend this Period</v>
          </cell>
          <cell r="BD193" t="str">
            <v>a:  Y03 - Goods (lines)</v>
          </cell>
          <cell r="BE193" t="str">
            <v>b:  Y04 - Services (lines)</v>
          </cell>
          <cell r="BF193" t="str">
            <v>c:  Number of Requisitions Rejected this Period (Y02, K02, L02)</v>
          </cell>
          <cell r="BG193" t="str">
            <v>d:   Total value of Requisitions Rejected this Period</v>
          </cell>
          <cell r="BH193" t="str">
            <v>e:  Y03 - Goods (value)</v>
          </cell>
          <cell r="BI193" t="str">
            <v>f:  Y04 - Services (value)</v>
          </cell>
          <cell r="BK193" t="str">
            <v>Total of Purchase Orders
(Number)</v>
          </cell>
          <cell r="BL193" t="str">
            <v>Total of Purchase Orders
(Value)</v>
          </cell>
          <cell r="BM193" t="str">
            <v>Comp, CNA, SVO and CDW Added Together
(Number)</v>
          </cell>
          <cell r="BN193" t="str">
            <v>Comp, CNA, SVO and CDW Added Together
(Value)</v>
          </cell>
          <cell r="BO193" t="str">
            <v>Number Check</v>
          </cell>
          <cell r="BP193" t="str">
            <v>Value Check</v>
          </cell>
        </row>
        <row r="194">
          <cell r="A194">
            <v>2</v>
          </cell>
          <cell r="C194" t="str">
            <v>Anne O'Pray</v>
          </cell>
          <cell r="AP194" t="e">
            <v>#DIV/0!</v>
          </cell>
          <cell r="AQ194" t="e">
            <v>#DIV/0!</v>
          </cell>
          <cell r="AZ194">
            <v>0</v>
          </cell>
          <cell r="BA194">
            <v>0</v>
          </cell>
          <cell r="BK194">
            <v>0</v>
          </cell>
          <cell r="BL194">
            <v>0</v>
          </cell>
          <cell r="BM194">
            <v>0</v>
          </cell>
          <cell r="BN194">
            <v>0</v>
          </cell>
          <cell r="BO194" t="str">
            <v>Number OK</v>
          </cell>
          <cell r="BP194" t="str">
            <v>Value OK</v>
          </cell>
          <cell r="BQ194" t="str">
            <v>Number Error</v>
          </cell>
          <cell r="BR194" t="str">
            <v>Value Error</v>
          </cell>
        </row>
        <row r="195">
          <cell r="A195">
            <v>3</v>
          </cell>
          <cell r="C195" t="str">
            <v>Dave Harris</v>
          </cell>
          <cell r="AY195" t="str">
            <v>Corp Exp:</v>
          </cell>
          <cell r="BK195">
            <v>0</v>
          </cell>
          <cell r="BL195">
            <v>0</v>
          </cell>
          <cell r="BM195">
            <v>0</v>
          </cell>
          <cell r="BN195">
            <v>0</v>
          </cell>
          <cell r="BO195" t="str">
            <v>Number OK</v>
          </cell>
          <cell r="BP195" t="str">
            <v>Value OK</v>
          </cell>
          <cell r="BQ195" t="str">
            <v>Number Error</v>
          </cell>
          <cell r="BR195" t="str">
            <v>Value Error</v>
          </cell>
        </row>
        <row r="196">
          <cell r="A196">
            <v>4</v>
          </cell>
          <cell r="C196" t="str">
            <v>Mike Hall - Equipment &amp; Systems</v>
          </cell>
          <cell r="AY196" t="str">
            <v>ECPO:</v>
          </cell>
          <cell r="BK196">
            <v>0</v>
          </cell>
          <cell r="BL196">
            <v>0</v>
          </cell>
          <cell r="BM196">
            <v>0</v>
          </cell>
          <cell r="BN196">
            <v>0</v>
          </cell>
          <cell r="BO196" t="str">
            <v>Number OK</v>
          </cell>
          <cell r="BP196" t="str">
            <v>Value OK</v>
          </cell>
          <cell r="BQ196" t="str">
            <v>Number Error</v>
          </cell>
          <cell r="BR196" t="str">
            <v>Value Error</v>
          </cell>
        </row>
        <row r="197">
          <cell r="A197">
            <v>5</v>
          </cell>
          <cell r="C197" t="str">
            <v>David Brown</v>
          </cell>
          <cell r="BK197">
            <v>0</v>
          </cell>
          <cell r="BL197">
            <v>0</v>
          </cell>
          <cell r="BM197">
            <v>0</v>
          </cell>
          <cell r="BN197">
            <v>0</v>
          </cell>
          <cell r="BO197" t="str">
            <v>Number OK</v>
          </cell>
          <cell r="BP197" t="str">
            <v>Value OK</v>
          </cell>
          <cell r="BQ197" t="str">
            <v>Number Error</v>
          </cell>
          <cell r="BR197" t="str">
            <v>Value Error</v>
          </cell>
        </row>
        <row r="198">
          <cell r="A198">
            <v>6</v>
          </cell>
          <cell r="C198" t="str">
            <v>Edwin Bond</v>
          </cell>
          <cell r="BK198">
            <v>0</v>
          </cell>
          <cell r="BL198">
            <v>0</v>
          </cell>
          <cell r="BM198">
            <v>0</v>
          </cell>
          <cell r="BN198">
            <v>0</v>
          </cell>
          <cell r="BO198" t="str">
            <v>Number OK</v>
          </cell>
          <cell r="BP198" t="str">
            <v>Value OK</v>
          </cell>
          <cell r="BQ198" t="str">
            <v>Number Error</v>
          </cell>
          <cell r="BR198" t="str">
            <v>Value Error</v>
          </cell>
        </row>
        <row r="199">
          <cell r="A199">
            <v>7</v>
          </cell>
          <cell r="C199" t="str">
            <v>Jim Burnell</v>
          </cell>
          <cell r="BK199">
            <v>0</v>
          </cell>
          <cell r="BL199">
            <v>0</v>
          </cell>
          <cell r="BM199">
            <v>0</v>
          </cell>
          <cell r="BN199">
            <v>0</v>
          </cell>
          <cell r="BO199" t="str">
            <v>Number OK</v>
          </cell>
          <cell r="BP199" t="str">
            <v>Value OK</v>
          </cell>
          <cell r="BQ199" t="str">
            <v>Number Error</v>
          </cell>
          <cell r="BR199" t="str">
            <v>Value Error</v>
          </cell>
        </row>
        <row r="200">
          <cell r="A200">
            <v>8</v>
          </cell>
          <cell r="C200" t="str">
            <v>Kathryn McCloghrie</v>
          </cell>
          <cell r="BK200">
            <v>0</v>
          </cell>
          <cell r="BL200">
            <v>0</v>
          </cell>
          <cell r="BM200">
            <v>0</v>
          </cell>
          <cell r="BN200">
            <v>0</v>
          </cell>
          <cell r="BO200" t="str">
            <v>Number OK</v>
          </cell>
          <cell r="BP200" t="str">
            <v>Value OK</v>
          </cell>
          <cell r="BQ200" t="str">
            <v>Number Error</v>
          </cell>
          <cell r="BR200" t="str">
            <v>Value Error</v>
          </cell>
        </row>
        <row r="201">
          <cell r="A201">
            <v>9</v>
          </cell>
          <cell r="C201" t="str">
            <v>Mike Hall - INS Procurement</v>
          </cell>
          <cell r="BK201">
            <v>0</v>
          </cell>
          <cell r="BL201">
            <v>0</v>
          </cell>
          <cell r="BM201">
            <v>0</v>
          </cell>
          <cell r="BN201">
            <v>0</v>
          </cell>
          <cell r="BO201" t="str">
            <v>Number OK</v>
          </cell>
          <cell r="BP201" t="str">
            <v>Value OK</v>
          </cell>
          <cell r="BQ201" t="str">
            <v>Number Error</v>
          </cell>
          <cell r="BR201" t="str">
            <v>Value Error</v>
          </cell>
        </row>
        <row r="202">
          <cell r="A202">
            <v>10</v>
          </cell>
          <cell r="C202" t="str">
            <v>Nick Welch</v>
          </cell>
          <cell r="BK202">
            <v>0</v>
          </cell>
          <cell r="BL202">
            <v>0</v>
          </cell>
          <cell r="BM202">
            <v>0</v>
          </cell>
          <cell r="BN202">
            <v>0</v>
          </cell>
          <cell r="BO202" t="str">
            <v>Number OK</v>
          </cell>
          <cell r="BP202" t="str">
            <v>Value OK</v>
          </cell>
          <cell r="BQ202" t="str">
            <v>Number Error</v>
          </cell>
          <cell r="BR202" t="str">
            <v>Value Error</v>
          </cell>
        </row>
        <row r="203">
          <cell r="A203">
            <v>11</v>
          </cell>
          <cell r="C203" t="str">
            <v>Peter Caldow</v>
          </cell>
          <cell r="BK203">
            <v>0</v>
          </cell>
          <cell r="BL203">
            <v>0</v>
          </cell>
          <cell r="BM203">
            <v>0</v>
          </cell>
          <cell r="BN203">
            <v>0</v>
          </cell>
          <cell r="BO203" t="str">
            <v>Number OK</v>
          </cell>
          <cell r="BP203" t="str">
            <v>Value OK</v>
          </cell>
          <cell r="BQ203" t="str">
            <v>Number Error</v>
          </cell>
          <cell r="BR203" t="str">
            <v>Value Error</v>
          </cell>
        </row>
        <row r="204">
          <cell r="A204">
            <v>12</v>
          </cell>
          <cell r="C204" t="str">
            <v>Reg Haslam - Corporate Contracts</v>
          </cell>
          <cell r="BK204">
            <v>0</v>
          </cell>
          <cell r="BL204">
            <v>0</v>
          </cell>
          <cell r="BM204">
            <v>0</v>
          </cell>
          <cell r="BN204">
            <v>0</v>
          </cell>
          <cell r="BO204" t="str">
            <v>Number OK</v>
          </cell>
          <cell r="BP204" t="str">
            <v>Value OK</v>
          </cell>
          <cell r="BQ204" t="str">
            <v>Number Error</v>
          </cell>
          <cell r="BR204" t="str">
            <v>Value Error</v>
          </cell>
        </row>
        <row r="205">
          <cell r="A205">
            <v>13</v>
          </cell>
          <cell r="C205" t="str">
            <v>Reg Haslam - IT Procurement</v>
          </cell>
          <cell r="BK205">
            <v>0</v>
          </cell>
          <cell r="BL205">
            <v>0</v>
          </cell>
          <cell r="BM205">
            <v>0</v>
          </cell>
          <cell r="BN205">
            <v>0</v>
          </cell>
          <cell r="BO205" t="str">
            <v>Number OK</v>
          </cell>
          <cell r="BP205" t="str">
            <v>Value OK</v>
          </cell>
          <cell r="BQ205" t="str">
            <v>Number Error</v>
          </cell>
          <cell r="BR205" t="str">
            <v>Value Error</v>
          </cell>
        </row>
        <row r="206">
          <cell r="A206">
            <v>14</v>
          </cell>
          <cell r="C206" t="str">
            <v>Rob McGarel</v>
          </cell>
          <cell r="BK206">
            <v>0</v>
          </cell>
          <cell r="BL206">
            <v>0</v>
          </cell>
          <cell r="BM206">
            <v>0</v>
          </cell>
          <cell r="BN206">
            <v>0</v>
          </cell>
          <cell r="BO206" t="str">
            <v>Number OK</v>
          </cell>
          <cell r="BP206" t="str">
            <v>Value OK</v>
          </cell>
          <cell r="BQ206" t="str">
            <v>Number Error</v>
          </cell>
          <cell r="BR206" t="str">
            <v>Value Error</v>
          </cell>
        </row>
        <row r="207">
          <cell r="A207">
            <v>15</v>
          </cell>
          <cell r="C207">
            <v>0</v>
          </cell>
          <cell r="BK207">
            <v>0</v>
          </cell>
          <cell r="BL207">
            <v>0</v>
          </cell>
          <cell r="BM207">
            <v>0</v>
          </cell>
          <cell r="BN207">
            <v>0</v>
          </cell>
          <cell r="BO207" t="str">
            <v>Number OK</v>
          </cell>
          <cell r="BP207" t="str">
            <v>Value OK</v>
          </cell>
          <cell r="BQ207" t="str">
            <v>Number Error</v>
          </cell>
          <cell r="BR207" t="str">
            <v>Value Error</v>
          </cell>
        </row>
        <row r="208">
          <cell r="A208">
            <v>16</v>
          </cell>
          <cell r="C208">
            <v>0</v>
          </cell>
          <cell r="BK208">
            <v>0</v>
          </cell>
          <cell r="BL208">
            <v>0</v>
          </cell>
          <cell r="BM208">
            <v>0</v>
          </cell>
          <cell r="BN208">
            <v>0</v>
          </cell>
          <cell r="BO208" t="str">
            <v>Number OK</v>
          </cell>
          <cell r="BP208" t="str">
            <v>Value OK</v>
          </cell>
          <cell r="BQ208" t="str">
            <v>Number Error</v>
          </cell>
          <cell r="BR208" t="str">
            <v>Value Error</v>
          </cell>
        </row>
        <row r="209">
          <cell r="A209">
            <v>17</v>
          </cell>
          <cell r="C209">
            <v>0</v>
          </cell>
          <cell r="BK209">
            <v>0</v>
          </cell>
          <cell r="BL209">
            <v>0</v>
          </cell>
          <cell r="BM209">
            <v>0</v>
          </cell>
          <cell r="BN209">
            <v>0</v>
          </cell>
          <cell r="BO209" t="str">
            <v>Number OK</v>
          </cell>
          <cell r="BP209" t="str">
            <v>Value OK</v>
          </cell>
          <cell r="BQ209" t="str">
            <v>Number Error</v>
          </cell>
          <cell r="BR209" t="str">
            <v>Value Error</v>
          </cell>
        </row>
        <row r="213">
          <cell r="B213" t="str">
            <v>Period 11</v>
          </cell>
          <cell r="D213" t="str">
            <v>Procurement Workload</v>
          </cell>
          <cell r="H213" t="str">
            <v>Purchase Order (PO) Production</v>
          </cell>
          <cell r="L213" t="str">
            <v>Contract Workload</v>
          </cell>
          <cell r="S213" t="str">
            <v>Competition Status</v>
          </cell>
          <cell r="V213" t="str">
            <v>Competition</v>
          </cell>
          <cell r="Z213" t="str">
            <v>Competition Dispensed With (CDW)</v>
          </cell>
          <cell r="AD213" t="str">
            <v>Competition Not Available (CNA)</v>
          </cell>
          <cell r="AH213" t="str">
            <v>Small Value Order (SVO)</v>
          </cell>
          <cell r="AN213" t="str">
            <v>Competition Status: ERES</v>
          </cell>
          <cell r="AR213" t="str">
            <v>Payment Workload</v>
          </cell>
          <cell r="AV213" t="str">
            <v>Vendor Maintenance</v>
          </cell>
          <cell r="AX213" t="str">
            <v>Small Value Ordering Workload</v>
          </cell>
          <cell r="BD213" t="str">
            <v>Requisitions to be Allocated</v>
          </cell>
        </row>
        <row r="214">
          <cell r="A214">
            <v>1</v>
          </cell>
          <cell r="C214" t="str">
            <v>Name</v>
          </cell>
          <cell r="D214" t="str">
            <v>a:  Number of Outstanding Requisitions</v>
          </cell>
          <cell r="E214" t="str">
            <v>b:  Total Value of Outstanding Requisitions</v>
          </cell>
          <cell r="F214" t="str">
            <v xml:space="preserve">c:  Number of Acceptable Requisitions Received this Period </v>
          </cell>
          <cell r="G214" t="str">
            <v xml:space="preserve">d:  Total Value of Acceptable Requisitions Received this Period </v>
          </cell>
          <cell r="H214" t="str">
            <v>a: Number of New PO’s Issued this Period.</v>
          </cell>
          <cell r="I214" t="str">
            <v>b: Total Value of New PO’s Issued this Period.</v>
          </cell>
          <cell r="J214" t="str">
            <v xml:space="preserve">c:  Number of All PO Amendments Issued this Period. </v>
          </cell>
          <cell r="K214" t="str">
            <v>d:  Total Value of PO Amendments Issues this Period.</v>
          </cell>
          <cell r="L214" t="str">
            <v>a:  Number of Active Purchase Orders (PO) at Period End (2mth)</v>
          </cell>
          <cell r="M214" t="str">
            <v>b:  Number of Active Purchase Orders (PO) at Period End (6mth)</v>
          </cell>
          <cell r="N214" t="str">
            <v>Value of Active Purchase Orders (PO) at Period End (2mth)</v>
          </cell>
          <cell r="O214" t="str">
            <v>Value of Active Purchase Orders (PO) at Period End (6mth)</v>
          </cell>
          <cell r="P214" t="str">
            <v>c:  Number of Active Outline Agreements at Period End</v>
          </cell>
          <cell r="Q214" t="str">
            <v>d:  Number of Contracts Closed Out Current Period.</v>
          </cell>
          <cell r="R214" t="str">
            <v>e. Value of Contracts Closed Out Current Period</v>
          </cell>
          <cell r="S214" t="str">
            <v>a:  Number of Active Invitation To Tender (ITT) at this Period End.</v>
          </cell>
          <cell r="T214" t="str">
            <v>b:  Number of Active Formal Source Evaluation Board (SEB).</v>
          </cell>
          <cell r="U214" t="str">
            <v>c:  Number of ITT Cases with Proposals under Evaluation.</v>
          </cell>
          <cell r="V214" t="str">
            <v>d: Number of PO's with Competition Issued this Period</v>
          </cell>
          <cell r="W214" t="str">
            <v>e: Total Value of PO's with Competition Issued this Period.</v>
          </cell>
          <cell r="X214" t="str">
            <v>f:  Percentage of All PO's  Issued this Period  (Competition)</v>
          </cell>
          <cell r="Y214" t="str">
            <v>g:  Percentage Value of All PO's Issued this Period (Competition)</v>
          </cell>
          <cell r="Z214" t="str">
            <v>h: Number of PO's with CDW Issued this Period</v>
          </cell>
          <cell r="AA214" t="str">
            <v>i: Total Value of PO's with CDW Issued this Period.</v>
          </cell>
          <cell r="AB214" t="str">
            <v>j:  Percentage of All PO's  Issued this Period  (CDW)</v>
          </cell>
          <cell r="AC214" t="str">
            <v>k:  Percentage Value of All PO's Issued this Period (CDW)</v>
          </cell>
          <cell r="AD214" t="str">
            <v>l: Number of PO's with CNA Issued this Period</v>
          </cell>
          <cell r="AE214" t="str">
            <v>m: Total Value of PO's with CNA Issued this Period.</v>
          </cell>
          <cell r="AF214" t="str">
            <v>n:  Percentage of All PO's  Issued this Period  (CNA)</v>
          </cell>
          <cell r="AG214" t="str">
            <v>o:  Percentage Value of All PO's Issued this Period (CNA)</v>
          </cell>
          <cell r="AH214" t="str">
            <v>p: Number of PO's with SVO Issued this Period</v>
          </cell>
          <cell r="AI214" t="str">
            <v>q: Total Value of PO's with SVO Issued this Period.</v>
          </cell>
          <cell r="AJ214" t="str">
            <v>r:  Percentage of All PO's  Issued this Period  (SVO)</v>
          </cell>
          <cell r="AK214" t="str">
            <v>s:  Percentage Value of All PO's Issued this Period (SVO)</v>
          </cell>
          <cell r="AN214" t="str">
            <v>p: Number of PO's with ERES Issued this Period</v>
          </cell>
          <cell r="AO214" t="str">
            <v>q: Total Value of PO's with ERES Issued this Period.</v>
          </cell>
          <cell r="AP214" t="str">
            <v>r:  Percentage of All PO's  Issued this Period  (ERES)</v>
          </cell>
          <cell r="AQ214" t="str">
            <v>s:  Percentage Value of All PO's Issued this Period (ERES)</v>
          </cell>
          <cell r="AR214" t="str">
            <v>a:  Number of Invoices Rejected Current Period.</v>
          </cell>
          <cell r="AS214" t="str">
            <v>b.  Aggregate value of invoices rejected current period</v>
          </cell>
          <cell r="AT214" t="str">
            <v>c:  Number of invoices Paid Current Period</v>
          </cell>
          <cell r="AU214" t="str">
            <v>d:  Value of Invoices Paid Current Period</v>
          </cell>
          <cell r="AV214" t="str">
            <v xml:space="preserve">d: Number of new vendors created current period </v>
          </cell>
          <cell r="AW214" t="str">
            <v>e: Number of Active vendors</v>
          </cell>
          <cell r="AX214" t="str">
            <v>a:  Total Number of Demander Purchase Order this Period</v>
          </cell>
          <cell r="AY214" t="str">
            <v>b:  Total value of Demander Purchase Order this Period</v>
          </cell>
          <cell r="AZ214" t="str">
            <v>c:  Total Number of Internet Orders this Period (lines)</v>
          </cell>
          <cell r="BA214" t="str">
            <v>d: Total value of Internet Orders this Period</v>
          </cell>
          <cell r="BB214" t="str">
            <v>e:  Number of Purchase Card transactions this Period</v>
          </cell>
          <cell r="BC214" t="str">
            <v>f:  Value of Purchase Card spend this Period</v>
          </cell>
          <cell r="BD214" t="str">
            <v>a:  Y03 - Goods (lines)</v>
          </cell>
          <cell r="BE214" t="str">
            <v>b:  Y04 - Services (lines)</v>
          </cell>
          <cell r="BF214" t="str">
            <v>c:  Number of Requisitions Rejected this Period (Y02, K02, L02)</v>
          </cell>
          <cell r="BG214" t="str">
            <v>d:   Total value of Requisitions Rejected this Period</v>
          </cell>
          <cell r="BH214" t="str">
            <v>e:  Y03 - Goods (value)</v>
          </cell>
          <cell r="BI214" t="str">
            <v>f:  Y04 - Services (value)</v>
          </cell>
          <cell r="BK214" t="str">
            <v>Total of Purchase Orders
(Number)</v>
          </cell>
          <cell r="BL214" t="str">
            <v>Total of Purchase Orders
(Value)</v>
          </cell>
          <cell r="BM214" t="str">
            <v>Comp, CNA, SVO and CDW Added Together
(Number)</v>
          </cell>
          <cell r="BN214" t="str">
            <v>Comp, CNA, SVO and CDW Added Together
(Value)</v>
          </cell>
          <cell r="BO214" t="str">
            <v>Number Check</v>
          </cell>
          <cell r="BP214" t="str">
            <v>Value Check</v>
          </cell>
        </row>
        <row r="215">
          <cell r="A215">
            <v>2</v>
          </cell>
          <cell r="C215" t="str">
            <v>Anne O'Pray</v>
          </cell>
          <cell r="AP215" t="e">
            <v>#DIV/0!</v>
          </cell>
          <cell r="AQ215" t="e">
            <v>#DIV/0!</v>
          </cell>
          <cell r="AZ215">
            <v>0</v>
          </cell>
          <cell r="BA215">
            <v>0</v>
          </cell>
          <cell r="BK215">
            <v>0</v>
          </cell>
          <cell r="BL215">
            <v>0</v>
          </cell>
          <cell r="BM215">
            <v>0</v>
          </cell>
          <cell r="BN215">
            <v>0</v>
          </cell>
          <cell r="BO215" t="str">
            <v>Number OK</v>
          </cell>
          <cell r="BP215" t="str">
            <v>Value OK</v>
          </cell>
          <cell r="BQ215" t="str">
            <v>Number Error</v>
          </cell>
          <cell r="BR215" t="str">
            <v>Value Error</v>
          </cell>
        </row>
        <row r="216">
          <cell r="A216">
            <v>3</v>
          </cell>
          <cell r="C216" t="str">
            <v>Dave Harris</v>
          </cell>
          <cell r="AY216" t="str">
            <v>Corp Exp:</v>
          </cell>
          <cell r="BK216">
            <v>0</v>
          </cell>
          <cell r="BL216">
            <v>0</v>
          </cell>
          <cell r="BM216">
            <v>0</v>
          </cell>
          <cell r="BN216">
            <v>0</v>
          </cell>
          <cell r="BO216" t="str">
            <v>Number OK</v>
          </cell>
          <cell r="BP216" t="str">
            <v>Value OK</v>
          </cell>
          <cell r="BQ216" t="str">
            <v>Number Error</v>
          </cell>
          <cell r="BR216" t="str">
            <v>Value Error</v>
          </cell>
        </row>
        <row r="217">
          <cell r="A217">
            <v>4</v>
          </cell>
          <cell r="C217" t="str">
            <v>Mike Hall - Equipment &amp; Systems</v>
          </cell>
          <cell r="AY217" t="str">
            <v>ECPO:</v>
          </cell>
          <cell r="BK217">
            <v>0</v>
          </cell>
          <cell r="BL217">
            <v>0</v>
          </cell>
          <cell r="BM217">
            <v>0</v>
          </cell>
          <cell r="BN217">
            <v>0</v>
          </cell>
          <cell r="BO217" t="str">
            <v>Number OK</v>
          </cell>
          <cell r="BP217" t="str">
            <v>Value OK</v>
          </cell>
          <cell r="BQ217" t="str">
            <v>Number Error</v>
          </cell>
          <cell r="BR217" t="str">
            <v>Value Error</v>
          </cell>
        </row>
        <row r="218">
          <cell r="A218">
            <v>5</v>
          </cell>
          <cell r="C218" t="str">
            <v>David Brown</v>
          </cell>
          <cell r="BK218">
            <v>0</v>
          </cell>
          <cell r="BL218">
            <v>0</v>
          </cell>
          <cell r="BM218">
            <v>0</v>
          </cell>
          <cell r="BN218">
            <v>0</v>
          </cell>
          <cell r="BO218" t="str">
            <v>Number OK</v>
          </cell>
          <cell r="BP218" t="str">
            <v>Value OK</v>
          </cell>
          <cell r="BQ218" t="str">
            <v>Number Error</v>
          </cell>
          <cell r="BR218" t="str">
            <v>Value Error</v>
          </cell>
        </row>
        <row r="219">
          <cell r="A219">
            <v>6</v>
          </cell>
          <cell r="C219" t="str">
            <v>Edwin Bond</v>
          </cell>
          <cell r="BK219">
            <v>0</v>
          </cell>
          <cell r="BL219">
            <v>0</v>
          </cell>
          <cell r="BM219">
            <v>0</v>
          </cell>
          <cell r="BN219">
            <v>0</v>
          </cell>
          <cell r="BO219" t="str">
            <v>Number OK</v>
          </cell>
          <cell r="BP219" t="str">
            <v>Value OK</v>
          </cell>
          <cell r="BQ219" t="str">
            <v>Number Error</v>
          </cell>
          <cell r="BR219" t="str">
            <v>Value Error</v>
          </cell>
        </row>
        <row r="220">
          <cell r="A220">
            <v>7</v>
          </cell>
          <cell r="C220" t="str">
            <v>Jim Burnell</v>
          </cell>
          <cell r="BK220">
            <v>0</v>
          </cell>
          <cell r="BL220">
            <v>0</v>
          </cell>
          <cell r="BM220">
            <v>0</v>
          </cell>
          <cell r="BN220">
            <v>0</v>
          </cell>
          <cell r="BO220" t="str">
            <v>Number OK</v>
          </cell>
          <cell r="BP220" t="str">
            <v>Value OK</v>
          </cell>
          <cell r="BQ220" t="str">
            <v>Number Error</v>
          </cell>
          <cell r="BR220" t="str">
            <v>Value Error</v>
          </cell>
        </row>
        <row r="221">
          <cell r="A221">
            <v>8</v>
          </cell>
          <cell r="C221" t="str">
            <v>Kathryn McCloghrie</v>
          </cell>
          <cell r="BK221">
            <v>0</v>
          </cell>
          <cell r="BL221">
            <v>0</v>
          </cell>
          <cell r="BM221">
            <v>0</v>
          </cell>
          <cell r="BN221">
            <v>0</v>
          </cell>
          <cell r="BO221" t="str">
            <v>Number OK</v>
          </cell>
          <cell r="BP221" t="str">
            <v>Value OK</v>
          </cell>
          <cell r="BQ221" t="str">
            <v>Number Error</v>
          </cell>
          <cell r="BR221" t="str">
            <v>Value Error</v>
          </cell>
        </row>
        <row r="222">
          <cell r="A222">
            <v>9</v>
          </cell>
          <cell r="C222" t="str">
            <v>Mike Hall - INS Procurement</v>
          </cell>
          <cell r="BK222">
            <v>0</v>
          </cell>
          <cell r="BL222">
            <v>0</v>
          </cell>
          <cell r="BM222">
            <v>0</v>
          </cell>
          <cell r="BN222">
            <v>0</v>
          </cell>
          <cell r="BO222" t="str">
            <v>Number OK</v>
          </cell>
          <cell r="BP222" t="str">
            <v>Value OK</v>
          </cell>
          <cell r="BQ222" t="str">
            <v>Number Error</v>
          </cell>
          <cell r="BR222" t="str">
            <v>Value Error</v>
          </cell>
        </row>
        <row r="223">
          <cell r="A223">
            <v>10</v>
          </cell>
          <cell r="C223" t="str">
            <v>Nick Welch</v>
          </cell>
          <cell r="BK223">
            <v>0</v>
          </cell>
          <cell r="BL223">
            <v>0</v>
          </cell>
          <cell r="BM223">
            <v>0</v>
          </cell>
          <cell r="BN223">
            <v>0</v>
          </cell>
          <cell r="BO223" t="str">
            <v>Number OK</v>
          </cell>
          <cell r="BP223" t="str">
            <v>Value OK</v>
          </cell>
          <cell r="BQ223" t="str">
            <v>Number Error</v>
          </cell>
          <cell r="BR223" t="str">
            <v>Value Error</v>
          </cell>
        </row>
        <row r="224">
          <cell r="A224">
            <v>11</v>
          </cell>
          <cell r="C224" t="str">
            <v>Peter Caldow</v>
          </cell>
          <cell r="BK224">
            <v>0</v>
          </cell>
          <cell r="BL224">
            <v>0</v>
          </cell>
          <cell r="BM224">
            <v>0</v>
          </cell>
          <cell r="BN224">
            <v>0</v>
          </cell>
          <cell r="BO224" t="str">
            <v>Number OK</v>
          </cell>
          <cell r="BP224" t="str">
            <v>Value OK</v>
          </cell>
          <cell r="BQ224" t="str">
            <v>Number Error</v>
          </cell>
          <cell r="BR224" t="str">
            <v>Value Error</v>
          </cell>
        </row>
        <row r="225">
          <cell r="A225">
            <v>12</v>
          </cell>
          <cell r="C225" t="str">
            <v>Reg Haslam - Corporate Contracts</v>
          </cell>
          <cell r="BK225">
            <v>0</v>
          </cell>
          <cell r="BL225">
            <v>0</v>
          </cell>
          <cell r="BM225">
            <v>0</v>
          </cell>
          <cell r="BN225">
            <v>0</v>
          </cell>
          <cell r="BO225" t="str">
            <v>Number OK</v>
          </cell>
          <cell r="BP225" t="str">
            <v>Value OK</v>
          </cell>
          <cell r="BQ225" t="str">
            <v>Number Error</v>
          </cell>
          <cell r="BR225" t="str">
            <v>Value Error</v>
          </cell>
        </row>
        <row r="226">
          <cell r="A226">
            <v>13</v>
          </cell>
          <cell r="C226" t="str">
            <v>Reg Haslam - IT Procurement</v>
          </cell>
          <cell r="BK226">
            <v>0</v>
          </cell>
          <cell r="BL226">
            <v>0</v>
          </cell>
          <cell r="BM226">
            <v>0</v>
          </cell>
          <cell r="BN226">
            <v>0</v>
          </cell>
          <cell r="BO226" t="str">
            <v>Number OK</v>
          </cell>
          <cell r="BP226" t="str">
            <v>Value OK</v>
          </cell>
          <cell r="BQ226" t="str">
            <v>Number Error</v>
          </cell>
          <cell r="BR226" t="str">
            <v>Value Error</v>
          </cell>
        </row>
        <row r="227">
          <cell r="A227">
            <v>14</v>
          </cell>
          <cell r="C227" t="str">
            <v>Rob McGarel</v>
          </cell>
          <cell r="BK227">
            <v>0</v>
          </cell>
          <cell r="BL227">
            <v>0</v>
          </cell>
          <cell r="BM227">
            <v>0</v>
          </cell>
          <cell r="BN227">
            <v>0</v>
          </cell>
          <cell r="BO227" t="str">
            <v>Number OK</v>
          </cell>
          <cell r="BP227" t="str">
            <v>Value OK</v>
          </cell>
          <cell r="BQ227" t="str">
            <v>Number Error</v>
          </cell>
          <cell r="BR227" t="str">
            <v>Value Error</v>
          </cell>
        </row>
        <row r="228">
          <cell r="A228">
            <v>15</v>
          </cell>
          <cell r="C228">
            <v>0</v>
          </cell>
          <cell r="BK228">
            <v>0</v>
          </cell>
          <cell r="BL228">
            <v>0</v>
          </cell>
          <cell r="BM228">
            <v>0</v>
          </cell>
          <cell r="BN228">
            <v>0</v>
          </cell>
          <cell r="BO228" t="str">
            <v>Number OK</v>
          </cell>
          <cell r="BP228" t="str">
            <v>Value OK</v>
          </cell>
          <cell r="BQ228" t="str">
            <v>Number Error</v>
          </cell>
          <cell r="BR228" t="str">
            <v>Value Error</v>
          </cell>
        </row>
        <row r="229">
          <cell r="A229">
            <v>16</v>
          </cell>
          <cell r="C229">
            <v>0</v>
          </cell>
          <cell r="BK229">
            <v>0</v>
          </cell>
          <cell r="BL229">
            <v>0</v>
          </cell>
          <cell r="BM229">
            <v>0</v>
          </cell>
          <cell r="BN229">
            <v>0</v>
          </cell>
          <cell r="BO229" t="str">
            <v>Number OK</v>
          </cell>
          <cell r="BP229" t="str">
            <v>Value OK</v>
          </cell>
          <cell r="BQ229" t="str">
            <v>Number Error</v>
          </cell>
          <cell r="BR229" t="str">
            <v>Value Error</v>
          </cell>
        </row>
        <row r="230">
          <cell r="A230">
            <v>17</v>
          </cell>
          <cell r="C230">
            <v>0</v>
          </cell>
          <cell r="BK230">
            <v>0</v>
          </cell>
          <cell r="BL230">
            <v>0</v>
          </cell>
          <cell r="BM230">
            <v>0</v>
          </cell>
          <cell r="BN230">
            <v>0</v>
          </cell>
          <cell r="BO230" t="str">
            <v>Number OK</v>
          </cell>
          <cell r="BP230" t="str">
            <v>Value OK</v>
          </cell>
          <cell r="BQ230" t="str">
            <v>Number Error</v>
          </cell>
          <cell r="BR230" t="str">
            <v>Value Error</v>
          </cell>
        </row>
        <row r="234">
          <cell r="B234" t="str">
            <v>Period 12</v>
          </cell>
          <cell r="D234" t="str">
            <v>Procurement Workload</v>
          </cell>
          <cell r="H234" t="str">
            <v>Purchase Order (PO) Production</v>
          </cell>
          <cell r="L234" t="str">
            <v>Contract Workload</v>
          </cell>
          <cell r="S234" t="str">
            <v>Competition Status</v>
          </cell>
          <cell r="V234" t="str">
            <v>Competition</v>
          </cell>
          <cell r="Z234" t="str">
            <v>Competition Dispensed With (CDW)</v>
          </cell>
          <cell r="AD234" t="str">
            <v>Competition Not Available (CNA)</v>
          </cell>
          <cell r="AH234" t="str">
            <v>Small Value Order (SVO)</v>
          </cell>
          <cell r="AN234" t="str">
            <v>Competition Status: ERES</v>
          </cell>
          <cell r="AR234" t="str">
            <v>Payment Workload</v>
          </cell>
          <cell r="AV234" t="str">
            <v>Vendor Maintenance</v>
          </cell>
          <cell r="AX234" t="str">
            <v>Small Value Ordering Workload</v>
          </cell>
          <cell r="BD234" t="str">
            <v>Requisitions to be Allocated</v>
          </cell>
        </row>
        <row r="235">
          <cell r="A235">
            <v>1</v>
          </cell>
          <cell r="C235" t="str">
            <v>Name</v>
          </cell>
          <cell r="D235" t="str">
            <v>a:  Number of Outstanding Requisitions</v>
          </cell>
          <cell r="E235" t="str">
            <v>b:  Total Value of Outstanding Requisitions</v>
          </cell>
          <cell r="F235" t="str">
            <v xml:space="preserve">c:  Number of Acceptable Requisitions Received this Period </v>
          </cell>
          <cell r="G235" t="str">
            <v xml:space="preserve">d:  Total Value of Acceptable Requisitions Received this Period </v>
          </cell>
          <cell r="H235" t="str">
            <v>a: Number of New PO’s Issued this Period.</v>
          </cell>
          <cell r="I235" t="str">
            <v>b: Total Value of New PO’s Issued this Period.</v>
          </cell>
          <cell r="J235" t="str">
            <v xml:space="preserve">c:  Number of All PO Amendments Issued this Period. </v>
          </cell>
          <cell r="K235" t="str">
            <v>d:  Total Value of PO Amendments Issues this Period.</v>
          </cell>
          <cell r="L235" t="str">
            <v>a:  Number of Active Purchase Orders (PO) at Period End (2mth)</v>
          </cell>
          <cell r="M235" t="str">
            <v>b:  Number of Active Purchase Orders (PO) at Period End (6mth)</v>
          </cell>
          <cell r="N235" t="str">
            <v>Value of Active Purchase Orders (PO) at Period End (2mth)</v>
          </cell>
          <cell r="O235" t="str">
            <v>Value of Active Purchase Orders (PO) at Period End (6mth)</v>
          </cell>
          <cell r="P235" t="str">
            <v>c:  Number of Active Outline Agreements at Period End</v>
          </cell>
          <cell r="Q235" t="str">
            <v>d:  Number of Contracts Closed Out Current Period.</v>
          </cell>
          <cell r="R235" t="str">
            <v>e. Value of Contracts Closed Out Current Period</v>
          </cell>
          <cell r="S235" t="str">
            <v>a:  Number of Active Invitation To Tender (ITT) at this Period End.</v>
          </cell>
          <cell r="T235" t="str">
            <v>b:  Number of Active Formal Source Evaluation Board (SEB).</v>
          </cell>
          <cell r="U235" t="str">
            <v>c:  Number of ITT Cases with Proposals under Evaluation.</v>
          </cell>
          <cell r="V235" t="str">
            <v>d: Number of PO's with Competition Issued this Period</v>
          </cell>
          <cell r="W235" t="str">
            <v>e: Total Value of PO's with Competition Issued this Period.</v>
          </cell>
          <cell r="X235" t="str">
            <v>f:  Percentage of All PO's  Issued this Period  (Competition)</v>
          </cell>
          <cell r="Y235" t="str">
            <v>g:  Percentage Value of All PO's Issued this Period (Competition)</v>
          </cell>
          <cell r="Z235" t="str">
            <v>h: Number of PO's with CDW Issued this Period</v>
          </cell>
          <cell r="AA235" t="str">
            <v>i: Total Value of PO's with CDW Issued this Period.</v>
          </cell>
          <cell r="AB235" t="str">
            <v>j:  Percentage of All PO's  Issued this Period  (CDW)</v>
          </cell>
          <cell r="AC235" t="str">
            <v>k:  Percentage Value of All PO's Issued this Period (CDW)</v>
          </cell>
          <cell r="AD235" t="str">
            <v>l: Number of PO's with CNA Issued this Period</v>
          </cell>
          <cell r="AE235" t="str">
            <v>m: Total Value of PO's with CNA Issued this Period.</v>
          </cell>
          <cell r="AF235" t="str">
            <v>n:  Percentage of All PO's  Issued this Period  (CNA)</v>
          </cell>
          <cell r="AG235" t="str">
            <v>o:  Percentage Value of All PO's Issued this Period (CNA)</v>
          </cell>
          <cell r="AH235" t="str">
            <v>p: Number of PO's with SVO Issued this Period</v>
          </cell>
          <cell r="AI235" t="str">
            <v>q: Total Value of PO's with SVO Issued this Period.</v>
          </cell>
          <cell r="AJ235" t="str">
            <v>r:  Percentage of All PO's  Issued this Period  (SVO)</v>
          </cell>
          <cell r="AK235" t="str">
            <v>s:  Percentage Value of All PO's Issued this Period (SVO)</v>
          </cell>
          <cell r="AN235" t="str">
            <v>p: Number of PO's with ERES Issued this Period</v>
          </cell>
          <cell r="AO235" t="str">
            <v>q: Total Value of PO's with ERES Issued this Period.</v>
          </cell>
          <cell r="AP235" t="str">
            <v>r:  Percentage of All PO's  Issued this Period  (ERES)</v>
          </cell>
          <cell r="AQ235" t="str">
            <v>s:  Percentage Value of All PO's Issued this Period (ERES)</v>
          </cell>
          <cell r="AR235" t="str">
            <v>a:  Number of Invoices Rejected Current Period.</v>
          </cell>
          <cell r="AS235" t="str">
            <v>b.  Aggregate value of invoices rejected current period</v>
          </cell>
          <cell r="AT235" t="str">
            <v>c:  Number of invoices Paid Current Period</v>
          </cell>
          <cell r="AU235" t="str">
            <v>d:  Value of Invoices Paid Current Period</v>
          </cell>
          <cell r="AV235" t="str">
            <v xml:space="preserve">d: Number of new vendors created current period </v>
          </cell>
          <cell r="AW235" t="str">
            <v>e: Number of Active vendors</v>
          </cell>
          <cell r="AX235" t="str">
            <v>a:  Total Number of Demander Purchase Order this Period</v>
          </cell>
          <cell r="AY235" t="str">
            <v>b:  Total value of Demander Purchase Order this Period</v>
          </cell>
          <cell r="AZ235" t="str">
            <v>c:  Total Number of Internet Orders this Period (lines)</v>
          </cell>
          <cell r="BA235" t="str">
            <v>d: Total value of Internet Orders this Period</v>
          </cell>
          <cell r="BB235" t="str">
            <v>e:  Number of Purchase Card transactions this Period</v>
          </cell>
          <cell r="BC235" t="str">
            <v>f:  Value of Purchase Card spend this Period</v>
          </cell>
          <cell r="BD235" t="str">
            <v>a:  Y03 - Goods (lines)</v>
          </cell>
          <cell r="BE235" t="str">
            <v>b:  Y04 - Services (lines)</v>
          </cell>
          <cell r="BF235" t="str">
            <v>c:  Number of Requisitions Rejected this Period (Y02, K02, L02)</v>
          </cell>
          <cell r="BG235" t="str">
            <v>d:   Total value of Requisitions Rejected this Period</v>
          </cell>
          <cell r="BH235" t="str">
            <v>e:  Y03 - Goods (value)</v>
          </cell>
          <cell r="BI235" t="str">
            <v>f:  Y04 - Services (value)</v>
          </cell>
          <cell r="BK235" t="str">
            <v>Total of Purchase Orders
(Number)</v>
          </cell>
          <cell r="BL235" t="str">
            <v>Total of Purchase Orders
(Value)</v>
          </cell>
          <cell r="BM235" t="str">
            <v>Comp, CNA, SVO and CDW Added Together
(Number)</v>
          </cell>
          <cell r="BN235" t="str">
            <v>Comp, CNA, SVO and CDW Added Together
(Value)</v>
          </cell>
          <cell r="BO235" t="str">
            <v>Number Check</v>
          </cell>
          <cell r="BP235" t="str">
            <v>Value Check</v>
          </cell>
        </row>
        <row r="236">
          <cell r="A236">
            <v>2</v>
          </cell>
          <cell r="C236" t="str">
            <v>Anne O'Pray</v>
          </cell>
          <cell r="AP236" t="e">
            <v>#DIV/0!</v>
          </cell>
          <cell r="AQ236" t="e">
            <v>#DIV/0!</v>
          </cell>
          <cell r="AZ236">
            <v>0</v>
          </cell>
          <cell r="BA236">
            <v>0</v>
          </cell>
          <cell r="BK236">
            <v>0</v>
          </cell>
          <cell r="BL236">
            <v>0</v>
          </cell>
          <cell r="BM236">
            <v>0</v>
          </cell>
          <cell r="BN236">
            <v>0</v>
          </cell>
          <cell r="BO236" t="str">
            <v>Number OK</v>
          </cell>
          <cell r="BP236" t="str">
            <v>Value OK</v>
          </cell>
          <cell r="BQ236" t="str">
            <v>Number Error</v>
          </cell>
          <cell r="BR236" t="str">
            <v>Value Error</v>
          </cell>
        </row>
        <row r="237">
          <cell r="A237">
            <v>3</v>
          </cell>
          <cell r="C237" t="str">
            <v>Dave Harris</v>
          </cell>
          <cell r="AY237" t="str">
            <v>Corp Exp:</v>
          </cell>
          <cell r="BK237">
            <v>0</v>
          </cell>
          <cell r="BL237">
            <v>0</v>
          </cell>
          <cell r="BM237">
            <v>0</v>
          </cell>
          <cell r="BN237">
            <v>0</v>
          </cell>
          <cell r="BO237" t="str">
            <v>Number OK</v>
          </cell>
          <cell r="BP237" t="str">
            <v>Value OK</v>
          </cell>
          <cell r="BQ237" t="str">
            <v>Number Error</v>
          </cell>
          <cell r="BR237" t="str">
            <v>Value Error</v>
          </cell>
        </row>
        <row r="238">
          <cell r="A238">
            <v>4</v>
          </cell>
          <cell r="C238" t="str">
            <v>Mike Hall - Equipment &amp; Systems</v>
          </cell>
          <cell r="AY238" t="str">
            <v>ECPO:</v>
          </cell>
          <cell r="BK238">
            <v>0</v>
          </cell>
          <cell r="BL238">
            <v>0</v>
          </cell>
          <cell r="BM238">
            <v>0</v>
          </cell>
          <cell r="BN238">
            <v>0</v>
          </cell>
          <cell r="BO238" t="str">
            <v>Number OK</v>
          </cell>
          <cell r="BP238" t="str">
            <v>Value OK</v>
          </cell>
          <cell r="BQ238" t="str">
            <v>Number Error</v>
          </cell>
          <cell r="BR238" t="str">
            <v>Value Error</v>
          </cell>
        </row>
        <row r="239">
          <cell r="A239">
            <v>5</v>
          </cell>
          <cell r="C239" t="str">
            <v>David Brown</v>
          </cell>
          <cell r="BK239">
            <v>0</v>
          </cell>
          <cell r="BL239">
            <v>0</v>
          </cell>
          <cell r="BM239">
            <v>0</v>
          </cell>
          <cell r="BN239">
            <v>0</v>
          </cell>
          <cell r="BO239" t="str">
            <v>Number OK</v>
          </cell>
          <cell r="BP239" t="str">
            <v>Value OK</v>
          </cell>
          <cell r="BQ239" t="str">
            <v>Number Error</v>
          </cell>
          <cell r="BR239" t="str">
            <v>Value Error</v>
          </cell>
        </row>
        <row r="240">
          <cell r="A240">
            <v>6</v>
          </cell>
          <cell r="C240" t="str">
            <v>Edwin Bond</v>
          </cell>
          <cell r="BK240">
            <v>0</v>
          </cell>
          <cell r="BL240">
            <v>0</v>
          </cell>
          <cell r="BM240">
            <v>0</v>
          </cell>
          <cell r="BN240">
            <v>0</v>
          </cell>
          <cell r="BO240" t="str">
            <v>Number OK</v>
          </cell>
          <cell r="BP240" t="str">
            <v>Value OK</v>
          </cell>
          <cell r="BQ240" t="str">
            <v>Number Error</v>
          </cell>
          <cell r="BR240" t="str">
            <v>Value Error</v>
          </cell>
        </row>
        <row r="241">
          <cell r="A241">
            <v>7</v>
          </cell>
          <cell r="C241" t="str">
            <v>Jim Burnell</v>
          </cell>
          <cell r="BK241">
            <v>0</v>
          </cell>
          <cell r="BL241">
            <v>0</v>
          </cell>
          <cell r="BM241">
            <v>0</v>
          </cell>
          <cell r="BN241">
            <v>0</v>
          </cell>
          <cell r="BO241" t="str">
            <v>Number OK</v>
          </cell>
          <cell r="BP241" t="str">
            <v>Value OK</v>
          </cell>
          <cell r="BQ241" t="str">
            <v>Number Error</v>
          </cell>
          <cell r="BR241" t="str">
            <v>Value Error</v>
          </cell>
        </row>
        <row r="242">
          <cell r="A242">
            <v>8</v>
          </cell>
          <cell r="C242" t="str">
            <v>Kathryn McCloghrie</v>
          </cell>
          <cell r="BK242">
            <v>0</v>
          </cell>
          <cell r="BL242">
            <v>0</v>
          </cell>
          <cell r="BM242">
            <v>0</v>
          </cell>
          <cell r="BN242">
            <v>0</v>
          </cell>
          <cell r="BO242" t="str">
            <v>Number OK</v>
          </cell>
          <cell r="BP242" t="str">
            <v>Value OK</v>
          </cell>
          <cell r="BQ242" t="str">
            <v>Number Error</v>
          </cell>
          <cell r="BR242" t="str">
            <v>Value Error</v>
          </cell>
        </row>
        <row r="243">
          <cell r="A243">
            <v>9</v>
          </cell>
          <cell r="C243" t="str">
            <v>Mike Hall - INS Procurement</v>
          </cell>
          <cell r="BK243">
            <v>0</v>
          </cell>
          <cell r="BL243">
            <v>0</v>
          </cell>
          <cell r="BM243">
            <v>0</v>
          </cell>
          <cell r="BN243">
            <v>0</v>
          </cell>
          <cell r="BO243" t="str">
            <v>Number OK</v>
          </cell>
          <cell r="BP243" t="str">
            <v>Value OK</v>
          </cell>
          <cell r="BQ243" t="str">
            <v>Number Error</v>
          </cell>
          <cell r="BR243" t="str">
            <v>Value Error</v>
          </cell>
        </row>
        <row r="244">
          <cell r="A244">
            <v>10</v>
          </cell>
          <cell r="C244" t="str">
            <v>Nick Welch</v>
          </cell>
          <cell r="BK244">
            <v>0</v>
          </cell>
          <cell r="BL244">
            <v>0</v>
          </cell>
          <cell r="BM244">
            <v>0</v>
          </cell>
          <cell r="BN244">
            <v>0</v>
          </cell>
          <cell r="BO244" t="str">
            <v>Number OK</v>
          </cell>
          <cell r="BP244" t="str">
            <v>Value OK</v>
          </cell>
          <cell r="BQ244" t="str">
            <v>Number Error</v>
          </cell>
          <cell r="BR244" t="str">
            <v>Value Error</v>
          </cell>
        </row>
        <row r="245">
          <cell r="A245">
            <v>11</v>
          </cell>
          <cell r="C245" t="str">
            <v>Peter Caldow</v>
          </cell>
          <cell r="BK245">
            <v>0</v>
          </cell>
          <cell r="BL245">
            <v>0</v>
          </cell>
          <cell r="BM245">
            <v>0</v>
          </cell>
          <cell r="BN245">
            <v>0</v>
          </cell>
          <cell r="BO245" t="str">
            <v>Number OK</v>
          </cell>
          <cell r="BP245" t="str">
            <v>Value OK</v>
          </cell>
          <cell r="BQ245" t="str">
            <v>Number Error</v>
          </cell>
          <cell r="BR245" t="str">
            <v>Value Error</v>
          </cell>
        </row>
        <row r="246">
          <cell r="A246">
            <v>12</v>
          </cell>
          <cell r="C246" t="str">
            <v>Reg Haslam - Corporate Contracts</v>
          </cell>
          <cell r="BK246">
            <v>0</v>
          </cell>
          <cell r="BL246">
            <v>0</v>
          </cell>
          <cell r="BM246">
            <v>0</v>
          </cell>
          <cell r="BN246">
            <v>0</v>
          </cell>
          <cell r="BO246" t="str">
            <v>Number OK</v>
          </cell>
          <cell r="BP246" t="str">
            <v>Value OK</v>
          </cell>
          <cell r="BQ246" t="str">
            <v>Number Error</v>
          </cell>
          <cell r="BR246" t="str">
            <v>Value Error</v>
          </cell>
        </row>
        <row r="247">
          <cell r="A247">
            <v>13</v>
          </cell>
          <cell r="C247" t="str">
            <v>Reg Haslam - IT Procurement</v>
          </cell>
          <cell r="BK247">
            <v>0</v>
          </cell>
          <cell r="BL247">
            <v>0</v>
          </cell>
          <cell r="BM247">
            <v>0</v>
          </cell>
          <cell r="BN247">
            <v>0</v>
          </cell>
          <cell r="BO247" t="str">
            <v>Number OK</v>
          </cell>
          <cell r="BP247" t="str">
            <v>Value OK</v>
          </cell>
          <cell r="BQ247" t="str">
            <v>Number Error</v>
          </cell>
          <cell r="BR247" t="str">
            <v>Value Error</v>
          </cell>
        </row>
        <row r="248">
          <cell r="A248">
            <v>14</v>
          </cell>
          <cell r="C248" t="str">
            <v>Rob McGarel</v>
          </cell>
          <cell r="BK248">
            <v>0</v>
          </cell>
          <cell r="BL248">
            <v>0</v>
          </cell>
          <cell r="BM248">
            <v>0</v>
          </cell>
          <cell r="BN248">
            <v>0</v>
          </cell>
          <cell r="BO248" t="str">
            <v>Number OK</v>
          </cell>
          <cell r="BP248" t="str">
            <v>Value OK</v>
          </cell>
          <cell r="BQ248" t="str">
            <v>Number Error</v>
          </cell>
          <cell r="BR248" t="str">
            <v>Value Error</v>
          </cell>
        </row>
        <row r="249">
          <cell r="A249">
            <v>15</v>
          </cell>
          <cell r="C249">
            <v>0</v>
          </cell>
          <cell r="BK249">
            <v>0</v>
          </cell>
          <cell r="BL249">
            <v>0</v>
          </cell>
          <cell r="BM249">
            <v>0</v>
          </cell>
          <cell r="BN249">
            <v>0</v>
          </cell>
          <cell r="BO249" t="str">
            <v>Number OK</v>
          </cell>
          <cell r="BP249" t="str">
            <v>Value OK</v>
          </cell>
          <cell r="BQ249" t="str">
            <v>Number Error</v>
          </cell>
          <cell r="BR249" t="str">
            <v>Value Error</v>
          </cell>
        </row>
        <row r="250">
          <cell r="A250">
            <v>16</v>
          </cell>
          <cell r="C250">
            <v>0</v>
          </cell>
          <cell r="BK250">
            <v>0</v>
          </cell>
          <cell r="BL250">
            <v>0</v>
          </cell>
          <cell r="BM250">
            <v>0</v>
          </cell>
          <cell r="BN250">
            <v>0</v>
          </cell>
          <cell r="BO250" t="str">
            <v>Number OK</v>
          </cell>
          <cell r="BP250" t="str">
            <v>Value OK</v>
          </cell>
          <cell r="BQ250" t="str">
            <v>Number Error</v>
          </cell>
          <cell r="BR250" t="str">
            <v>Value Error</v>
          </cell>
        </row>
        <row r="251">
          <cell r="A251">
            <v>17</v>
          </cell>
          <cell r="C251">
            <v>0</v>
          </cell>
          <cell r="BK251">
            <v>0</v>
          </cell>
          <cell r="BL251">
            <v>0</v>
          </cell>
          <cell r="BM251">
            <v>0</v>
          </cell>
          <cell r="BN251">
            <v>0</v>
          </cell>
          <cell r="BO251" t="str">
            <v>Number OK</v>
          </cell>
          <cell r="BP251" t="str">
            <v>Value OK</v>
          </cell>
          <cell r="BQ251" t="str">
            <v>Number Error</v>
          </cell>
          <cell r="BR251" t="str">
            <v>Value Error</v>
          </cell>
        </row>
      </sheetData>
      <sheetData sheetId="9">
        <row r="1">
          <cell r="F1" t="str">
            <v>Current Period: 4</v>
          </cell>
          <cell r="G1">
            <v>4</v>
          </cell>
        </row>
        <row r="3">
          <cell r="E3" t="str">
            <v>Period 1</v>
          </cell>
          <cell r="G3" t="str">
            <v>Competition Status: E</v>
          </cell>
        </row>
        <row r="4">
          <cell r="C4">
            <v>1</v>
          </cell>
          <cell r="F4" t="str">
            <v>Name</v>
          </cell>
          <cell r="G4" t="str">
            <v>Number of Lines Marked as E in SAP</v>
          </cell>
          <cell r="H4" t="str">
            <v>Value of Lines Marked as E in SAP</v>
          </cell>
        </row>
        <row r="5">
          <cell r="A5" t="str">
            <v>12</v>
          </cell>
          <cell r="B5">
            <v>1</v>
          </cell>
          <cell r="C5">
            <v>2</v>
          </cell>
          <cell r="F5" t="str">
            <v>Anne O'Pray</v>
          </cell>
          <cell r="G5">
            <v>0</v>
          </cell>
          <cell r="H5">
            <v>0</v>
          </cell>
        </row>
        <row r="6">
          <cell r="A6" t="str">
            <v>13</v>
          </cell>
          <cell r="B6">
            <v>1</v>
          </cell>
          <cell r="C6">
            <v>3</v>
          </cell>
          <cell r="F6" t="str">
            <v>Dave Harris</v>
          </cell>
          <cell r="G6">
            <v>7</v>
          </cell>
          <cell r="H6">
            <v>2543710.31</v>
          </cell>
        </row>
        <row r="7">
          <cell r="A7" t="str">
            <v>14</v>
          </cell>
          <cell r="B7">
            <v>1</v>
          </cell>
          <cell r="C7">
            <v>4</v>
          </cell>
          <cell r="F7" t="str">
            <v>Mike Hall - Equipment &amp; Systems</v>
          </cell>
          <cell r="G7">
            <v>0</v>
          </cell>
          <cell r="H7">
            <v>0</v>
          </cell>
        </row>
        <row r="8">
          <cell r="A8" t="str">
            <v>15</v>
          </cell>
          <cell r="B8">
            <v>1</v>
          </cell>
          <cell r="C8">
            <v>5</v>
          </cell>
          <cell r="F8" t="str">
            <v>David Brown</v>
          </cell>
          <cell r="G8">
            <v>0</v>
          </cell>
          <cell r="H8">
            <v>0</v>
          </cell>
        </row>
        <row r="9">
          <cell r="A9" t="str">
            <v>16</v>
          </cell>
          <cell r="B9">
            <v>1</v>
          </cell>
          <cell r="C9">
            <v>6</v>
          </cell>
          <cell r="F9" t="str">
            <v>Edwin Bond</v>
          </cell>
          <cell r="G9">
            <v>0</v>
          </cell>
          <cell r="H9">
            <v>0</v>
          </cell>
        </row>
        <row r="10">
          <cell r="A10" t="str">
            <v>17</v>
          </cell>
          <cell r="B10">
            <v>1</v>
          </cell>
          <cell r="C10">
            <v>7</v>
          </cell>
          <cell r="F10" t="str">
            <v>Jim Burnell</v>
          </cell>
          <cell r="G10">
            <v>0</v>
          </cell>
          <cell r="H10">
            <v>0</v>
          </cell>
        </row>
        <row r="11">
          <cell r="A11" t="str">
            <v>18</v>
          </cell>
          <cell r="B11">
            <v>1</v>
          </cell>
          <cell r="C11">
            <v>8</v>
          </cell>
          <cell r="F11" t="str">
            <v>Kathryn McCloghrie</v>
          </cell>
          <cell r="G11">
            <v>0</v>
          </cell>
          <cell r="H11">
            <v>0</v>
          </cell>
        </row>
        <row r="12">
          <cell r="A12" t="str">
            <v>19</v>
          </cell>
          <cell r="B12">
            <v>1</v>
          </cell>
          <cell r="C12">
            <v>9</v>
          </cell>
          <cell r="F12" t="str">
            <v>Mike Hall - INS Procurement</v>
          </cell>
          <cell r="G12">
            <v>6</v>
          </cell>
          <cell r="H12">
            <v>4383401.54</v>
          </cell>
        </row>
        <row r="13">
          <cell r="A13" t="str">
            <v>110</v>
          </cell>
          <cell r="B13">
            <v>1</v>
          </cell>
          <cell r="C13">
            <v>10</v>
          </cell>
          <cell r="F13" t="str">
            <v>Nick Welch</v>
          </cell>
          <cell r="G13">
            <v>0</v>
          </cell>
          <cell r="H13">
            <v>0</v>
          </cell>
        </row>
        <row r="14">
          <cell r="A14" t="str">
            <v>111</v>
          </cell>
          <cell r="B14">
            <v>1</v>
          </cell>
          <cell r="C14">
            <v>11</v>
          </cell>
          <cell r="F14" t="str">
            <v>Peter Caldow</v>
          </cell>
          <cell r="G14">
            <v>0</v>
          </cell>
          <cell r="H14">
            <v>0</v>
          </cell>
        </row>
        <row r="15">
          <cell r="A15" t="str">
            <v>112</v>
          </cell>
          <cell r="B15">
            <v>1</v>
          </cell>
          <cell r="C15">
            <v>12</v>
          </cell>
          <cell r="F15" t="str">
            <v>Reg Haslam - Corporate Contracts</v>
          </cell>
          <cell r="G15">
            <v>0</v>
          </cell>
          <cell r="H15">
            <v>0</v>
          </cell>
        </row>
        <row r="16">
          <cell r="A16" t="str">
            <v>113</v>
          </cell>
          <cell r="B16">
            <v>1</v>
          </cell>
          <cell r="C16">
            <v>13</v>
          </cell>
          <cell r="F16" t="str">
            <v>Reg Haslam - IT Procurement</v>
          </cell>
          <cell r="G16">
            <v>0</v>
          </cell>
          <cell r="H16">
            <v>0</v>
          </cell>
        </row>
        <row r="17">
          <cell r="A17" t="str">
            <v>114</v>
          </cell>
          <cell r="B17">
            <v>1</v>
          </cell>
          <cell r="C17">
            <v>14</v>
          </cell>
          <cell r="F17" t="str">
            <v>Rob McGarel</v>
          </cell>
          <cell r="G17">
            <v>0</v>
          </cell>
          <cell r="H17">
            <v>0</v>
          </cell>
        </row>
        <row r="18">
          <cell r="A18" t="str">
            <v>115</v>
          </cell>
          <cell r="B18">
            <v>1</v>
          </cell>
          <cell r="C18">
            <v>15</v>
          </cell>
          <cell r="F18">
            <v>0</v>
          </cell>
          <cell r="G18">
            <v>0</v>
          </cell>
          <cell r="H18">
            <v>0</v>
          </cell>
        </row>
        <row r="19">
          <cell r="A19" t="str">
            <v>116</v>
          </cell>
          <cell r="B19">
            <v>1</v>
          </cell>
          <cell r="C19">
            <v>16</v>
          </cell>
          <cell r="F19">
            <v>0</v>
          </cell>
          <cell r="G19">
            <v>0</v>
          </cell>
          <cell r="H19">
            <v>0</v>
          </cell>
        </row>
        <row r="20">
          <cell r="A20" t="str">
            <v>117</v>
          </cell>
          <cell r="B20">
            <v>1</v>
          </cell>
          <cell r="C20">
            <v>17</v>
          </cell>
          <cell r="F20">
            <v>0</v>
          </cell>
          <cell r="G20">
            <v>0</v>
          </cell>
          <cell r="H20">
            <v>0</v>
          </cell>
        </row>
        <row r="21">
          <cell r="A21" t="str">
            <v/>
          </cell>
          <cell r="E21">
            <v>6927124.8499999996</v>
          </cell>
          <cell r="F21">
            <v>1</v>
          </cell>
          <cell r="G21">
            <v>13</v>
          </cell>
          <cell r="H21">
            <v>6927111.8499999996</v>
          </cell>
        </row>
        <row r="22">
          <cell r="A22" t="str">
            <v/>
          </cell>
          <cell r="F22">
            <v>1</v>
          </cell>
        </row>
        <row r="23">
          <cell r="A23" t="str">
            <v/>
          </cell>
        </row>
        <row r="24">
          <cell r="A24" t="str">
            <v/>
          </cell>
          <cell r="E24" t="str">
            <v>Period 2</v>
          </cell>
          <cell r="G24" t="str">
            <v>Competition Status: E</v>
          </cell>
        </row>
        <row r="25">
          <cell r="A25" t="str">
            <v>1</v>
          </cell>
          <cell r="C25">
            <v>1</v>
          </cell>
          <cell r="F25" t="str">
            <v>Name</v>
          </cell>
          <cell r="G25" t="str">
            <v>Number of Lines Marked as E in SAP</v>
          </cell>
          <cell r="H25" t="str">
            <v>Value of Lines Marked as E in SAP</v>
          </cell>
        </row>
        <row r="26">
          <cell r="A26" t="str">
            <v>22</v>
          </cell>
          <cell r="B26">
            <v>2</v>
          </cell>
          <cell r="C26">
            <v>2</v>
          </cell>
          <cell r="F26" t="str">
            <v>Anne O'Pray</v>
          </cell>
          <cell r="G26">
            <v>0</v>
          </cell>
          <cell r="H26">
            <v>0</v>
          </cell>
        </row>
        <row r="27">
          <cell r="A27" t="str">
            <v>23</v>
          </cell>
          <cell r="B27">
            <v>2</v>
          </cell>
          <cell r="C27">
            <v>3</v>
          </cell>
          <cell r="F27" t="str">
            <v>Dave Harris</v>
          </cell>
          <cell r="G27">
            <v>2</v>
          </cell>
          <cell r="H27">
            <v>19665.2</v>
          </cell>
        </row>
        <row r="28">
          <cell r="A28" t="str">
            <v>24</v>
          </cell>
          <cell r="B28">
            <v>2</v>
          </cell>
          <cell r="C28">
            <v>4</v>
          </cell>
          <cell r="F28" t="str">
            <v>Mike Hall - Equipment &amp; Systems</v>
          </cell>
          <cell r="G28">
            <v>0</v>
          </cell>
          <cell r="H28">
            <v>0</v>
          </cell>
        </row>
        <row r="29">
          <cell r="A29" t="str">
            <v>25</v>
          </cell>
          <cell r="B29">
            <v>2</v>
          </cell>
          <cell r="C29">
            <v>5</v>
          </cell>
          <cell r="F29" t="str">
            <v>David Brown</v>
          </cell>
          <cell r="G29">
            <v>0</v>
          </cell>
          <cell r="H29">
            <v>0</v>
          </cell>
        </row>
        <row r="30">
          <cell r="A30" t="str">
            <v>26</v>
          </cell>
          <cell r="B30">
            <v>2</v>
          </cell>
          <cell r="C30">
            <v>6</v>
          </cell>
          <cell r="F30" t="str">
            <v>Edwin Bond</v>
          </cell>
          <cell r="G30">
            <v>0</v>
          </cell>
          <cell r="H30">
            <v>0</v>
          </cell>
        </row>
        <row r="31">
          <cell r="A31" t="str">
            <v>27</v>
          </cell>
          <cell r="B31">
            <v>2</v>
          </cell>
          <cell r="C31">
            <v>7</v>
          </cell>
          <cell r="F31" t="str">
            <v>Jim Burnell</v>
          </cell>
          <cell r="G31">
            <v>0</v>
          </cell>
          <cell r="H31">
            <v>0</v>
          </cell>
        </row>
        <row r="32">
          <cell r="A32" t="str">
            <v>28</v>
          </cell>
          <cell r="B32">
            <v>2</v>
          </cell>
          <cell r="C32">
            <v>8</v>
          </cell>
          <cell r="F32" t="str">
            <v>Kathryn McCloghrie</v>
          </cell>
          <cell r="G32">
            <v>0</v>
          </cell>
          <cell r="H32">
            <v>0</v>
          </cell>
        </row>
        <row r="33">
          <cell r="A33" t="str">
            <v>29</v>
          </cell>
          <cell r="B33">
            <v>2</v>
          </cell>
          <cell r="C33">
            <v>9</v>
          </cell>
          <cell r="F33" t="str">
            <v>Mike Hall - INS Procurement</v>
          </cell>
          <cell r="G33">
            <v>5</v>
          </cell>
          <cell r="H33">
            <v>103341.016844</v>
          </cell>
        </row>
        <row r="34">
          <cell r="A34" t="str">
            <v>210</v>
          </cell>
          <cell r="B34">
            <v>2</v>
          </cell>
          <cell r="C34">
            <v>10</v>
          </cell>
          <cell r="F34" t="str">
            <v>Nick Welch</v>
          </cell>
          <cell r="G34">
            <v>2</v>
          </cell>
          <cell r="H34">
            <v>36000</v>
          </cell>
        </row>
        <row r="35">
          <cell r="A35" t="str">
            <v>211</v>
          </cell>
          <cell r="B35">
            <v>2</v>
          </cell>
          <cell r="C35">
            <v>11</v>
          </cell>
          <cell r="F35" t="str">
            <v>Peter Caldow</v>
          </cell>
          <cell r="G35">
            <v>0</v>
          </cell>
          <cell r="H35">
            <v>0</v>
          </cell>
        </row>
        <row r="36">
          <cell r="A36" t="str">
            <v>212</v>
          </cell>
          <cell r="B36">
            <v>2</v>
          </cell>
          <cell r="C36">
            <v>12</v>
          </cell>
          <cell r="F36" t="str">
            <v>Reg Haslam - Corporate Contracts</v>
          </cell>
          <cell r="G36">
            <v>0</v>
          </cell>
          <cell r="H36">
            <v>0</v>
          </cell>
        </row>
        <row r="37">
          <cell r="A37" t="str">
            <v>213</v>
          </cell>
          <cell r="B37">
            <v>2</v>
          </cell>
          <cell r="C37">
            <v>13</v>
          </cell>
          <cell r="F37" t="str">
            <v>Reg Haslam - IT Procurement</v>
          </cell>
          <cell r="G37">
            <v>0</v>
          </cell>
          <cell r="H37">
            <v>0</v>
          </cell>
        </row>
        <row r="38">
          <cell r="A38" t="str">
            <v>214</v>
          </cell>
          <cell r="B38">
            <v>2</v>
          </cell>
          <cell r="C38">
            <v>14</v>
          </cell>
          <cell r="F38" t="str">
            <v>Rob McGarel</v>
          </cell>
          <cell r="G38">
            <v>0</v>
          </cell>
          <cell r="H38">
            <v>0</v>
          </cell>
        </row>
        <row r="39">
          <cell r="A39" t="str">
            <v>215</v>
          </cell>
          <cell r="B39">
            <v>2</v>
          </cell>
          <cell r="C39">
            <v>15</v>
          </cell>
          <cell r="F39">
            <v>0</v>
          </cell>
          <cell r="G39">
            <v>0</v>
          </cell>
          <cell r="H39">
            <v>0</v>
          </cell>
        </row>
        <row r="40">
          <cell r="A40" t="str">
            <v>216</v>
          </cell>
          <cell r="B40">
            <v>2</v>
          </cell>
          <cell r="C40">
            <v>16</v>
          </cell>
          <cell r="F40">
            <v>0</v>
          </cell>
          <cell r="G40">
            <v>0</v>
          </cell>
          <cell r="H40">
            <v>0</v>
          </cell>
        </row>
        <row r="41">
          <cell r="A41" t="str">
            <v>217</v>
          </cell>
          <cell r="B41">
            <v>2</v>
          </cell>
          <cell r="C41">
            <v>17</v>
          </cell>
          <cell r="F41">
            <v>0</v>
          </cell>
          <cell r="G41">
            <v>0</v>
          </cell>
          <cell r="H41">
            <v>0</v>
          </cell>
        </row>
        <row r="42">
          <cell r="A42" t="str">
            <v/>
          </cell>
          <cell r="E42">
            <v>159015.21684399998</v>
          </cell>
          <cell r="G42">
            <v>9</v>
          </cell>
          <cell r="H42">
            <v>159006.21684399998</v>
          </cell>
        </row>
        <row r="43">
          <cell r="A43" t="str">
            <v/>
          </cell>
          <cell r="F43">
            <v>1</v>
          </cell>
        </row>
        <row r="44">
          <cell r="A44" t="str">
            <v/>
          </cell>
        </row>
        <row r="45">
          <cell r="A45" t="str">
            <v/>
          </cell>
          <cell r="E45" t="str">
            <v>Period 3</v>
          </cell>
          <cell r="G45" t="str">
            <v>Competition Status: E</v>
          </cell>
        </row>
        <row r="46">
          <cell r="A46" t="str">
            <v>1</v>
          </cell>
          <cell r="C46">
            <v>1</v>
          </cell>
          <cell r="F46" t="str">
            <v>Name</v>
          </cell>
          <cell r="G46" t="str">
            <v>Number of Lines Marked as E in SAP</v>
          </cell>
          <cell r="H46" t="str">
            <v>Value of Lines Marked as E in SAP</v>
          </cell>
        </row>
        <row r="47">
          <cell r="A47" t="str">
            <v>32</v>
          </cell>
          <cell r="B47">
            <v>3</v>
          </cell>
          <cell r="C47">
            <v>2</v>
          </cell>
          <cell r="F47" t="str">
            <v>Anne O'Pray</v>
          </cell>
          <cell r="G47">
            <v>1</v>
          </cell>
          <cell r="H47">
            <v>1203794.57</v>
          </cell>
        </row>
        <row r="48">
          <cell r="A48" t="str">
            <v>33</v>
          </cell>
          <cell r="B48">
            <v>3</v>
          </cell>
          <cell r="C48">
            <v>3</v>
          </cell>
          <cell r="F48" t="str">
            <v>Dave Harris</v>
          </cell>
          <cell r="G48">
            <v>0</v>
          </cell>
          <cell r="H48">
            <v>0</v>
          </cell>
        </row>
        <row r="49">
          <cell r="A49" t="str">
            <v>34</v>
          </cell>
          <cell r="B49">
            <v>3</v>
          </cell>
          <cell r="C49">
            <v>4</v>
          </cell>
          <cell r="F49" t="str">
            <v>Mike Hall - Equipment &amp; Systems</v>
          </cell>
          <cell r="G49">
            <v>0</v>
          </cell>
          <cell r="H49">
            <v>0</v>
          </cell>
        </row>
        <row r="50">
          <cell r="A50" t="str">
            <v>35</v>
          </cell>
          <cell r="B50">
            <v>3</v>
          </cell>
          <cell r="C50">
            <v>5</v>
          </cell>
          <cell r="F50" t="str">
            <v>David Brown</v>
          </cell>
          <cell r="G50">
            <v>0</v>
          </cell>
          <cell r="H50">
            <v>0</v>
          </cell>
        </row>
        <row r="51">
          <cell r="A51" t="str">
            <v>36</v>
          </cell>
          <cell r="B51">
            <v>3</v>
          </cell>
          <cell r="C51">
            <v>6</v>
          </cell>
          <cell r="F51" t="str">
            <v>Edwin Bond</v>
          </cell>
          <cell r="G51">
            <v>0</v>
          </cell>
          <cell r="H51">
            <v>0</v>
          </cell>
        </row>
        <row r="52">
          <cell r="A52" t="str">
            <v>37</v>
          </cell>
          <cell r="B52">
            <v>3</v>
          </cell>
          <cell r="C52">
            <v>7</v>
          </cell>
          <cell r="F52" t="str">
            <v>Jim Burnell</v>
          </cell>
          <cell r="G52">
            <v>0</v>
          </cell>
          <cell r="H52">
            <v>0</v>
          </cell>
        </row>
        <row r="53">
          <cell r="A53" t="str">
            <v>38</v>
          </cell>
          <cell r="B53">
            <v>3</v>
          </cell>
          <cell r="C53">
            <v>8</v>
          </cell>
          <cell r="F53" t="str">
            <v>Kathryn McCloghrie</v>
          </cell>
          <cell r="G53">
            <v>0</v>
          </cell>
          <cell r="H53">
            <v>0</v>
          </cell>
        </row>
        <row r="54">
          <cell r="A54" t="str">
            <v>39</v>
          </cell>
          <cell r="B54">
            <v>3</v>
          </cell>
          <cell r="C54">
            <v>9</v>
          </cell>
          <cell r="F54" t="str">
            <v>Mike Hall - INS Procurement</v>
          </cell>
          <cell r="G54">
            <v>5</v>
          </cell>
          <cell r="H54">
            <v>767917.51500000001</v>
          </cell>
        </row>
        <row r="55">
          <cell r="A55" t="str">
            <v>310</v>
          </cell>
          <cell r="B55">
            <v>3</v>
          </cell>
          <cell r="C55">
            <v>10</v>
          </cell>
          <cell r="F55" t="str">
            <v>Nick Welch</v>
          </cell>
          <cell r="G55">
            <v>1</v>
          </cell>
          <cell r="H55">
            <v>279150</v>
          </cell>
        </row>
        <row r="56">
          <cell r="A56" t="str">
            <v>311</v>
          </cell>
          <cell r="B56">
            <v>3</v>
          </cell>
          <cell r="C56">
            <v>11</v>
          </cell>
          <cell r="F56" t="str">
            <v>Peter Caldow</v>
          </cell>
          <cell r="G56">
            <v>0</v>
          </cell>
          <cell r="H56">
            <v>0</v>
          </cell>
        </row>
        <row r="57">
          <cell r="A57" t="str">
            <v>312</v>
          </cell>
          <cell r="B57">
            <v>3</v>
          </cell>
          <cell r="C57">
            <v>12</v>
          </cell>
          <cell r="F57" t="str">
            <v>Reg Haslam - Corporate Contracts</v>
          </cell>
          <cell r="G57">
            <v>0</v>
          </cell>
          <cell r="H57">
            <v>0</v>
          </cell>
        </row>
        <row r="58">
          <cell r="A58" t="str">
            <v>313</v>
          </cell>
          <cell r="B58">
            <v>3</v>
          </cell>
          <cell r="C58">
            <v>13</v>
          </cell>
          <cell r="F58" t="str">
            <v>Reg Haslam - IT Procurement</v>
          </cell>
          <cell r="G58">
            <v>0</v>
          </cell>
          <cell r="H58">
            <v>0</v>
          </cell>
        </row>
        <row r="59">
          <cell r="A59" t="str">
            <v>314</v>
          </cell>
          <cell r="B59">
            <v>3</v>
          </cell>
          <cell r="C59">
            <v>14</v>
          </cell>
          <cell r="F59" t="str">
            <v>Rob McGarel</v>
          </cell>
        </row>
        <row r="60">
          <cell r="A60" t="str">
            <v>315</v>
          </cell>
          <cell r="B60">
            <v>3</v>
          </cell>
          <cell r="C60">
            <v>15</v>
          </cell>
          <cell r="F60">
            <v>0</v>
          </cell>
        </row>
        <row r="61">
          <cell r="A61" t="str">
            <v>316</v>
          </cell>
          <cell r="B61">
            <v>3</v>
          </cell>
          <cell r="C61">
            <v>16</v>
          </cell>
          <cell r="F61">
            <v>0</v>
          </cell>
        </row>
        <row r="62">
          <cell r="A62" t="str">
            <v>317</v>
          </cell>
          <cell r="B62">
            <v>3</v>
          </cell>
          <cell r="C62">
            <v>17</v>
          </cell>
          <cell r="F62">
            <v>0</v>
          </cell>
        </row>
        <row r="63">
          <cell r="E63">
            <v>2250869.085</v>
          </cell>
          <cell r="G63">
            <v>7</v>
          </cell>
          <cell r="H63">
            <v>2250862.085</v>
          </cell>
        </row>
        <row r="64">
          <cell r="F64">
            <v>1</v>
          </cell>
        </row>
        <row r="66">
          <cell r="E66" t="str">
            <v>Period 4</v>
          </cell>
          <cell r="G66" t="str">
            <v>Competition Status: E</v>
          </cell>
        </row>
        <row r="67">
          <cell r="C67">
            <v>1</v>
          </cell>
          <cell r="F67" t="str">
            <v>Name</v>
          </cell>
          <cell r="G67" t="str">
            <v>Number of Lines Marked as E in SAP</v>
          </cell>
          <cell r="H67" t="str">
            <v>Value of Lines Marked as E in SAP</v>
          </cell>
        </row>
        <row r="68">
          <cell r="A68" t="str">
            <v>42</v>
          </cell>
          <cell r="B68">
            <v>4</v>
          </cell>
          <cell r="C68">
            <v>2</v>
          </cell>
          <cell r="F68" t="str">
            <v>Anne O'Pray</v>
          </cell>
          <cell r="G68">
            <v>0</v>
          </cell>
          <cell r="H68">
            <v>0</v>
          </cell>
        </row>
        <row r="69">
          <cell r="A69" t="str">
            <v>43</v>
          </cell>
          <cell r="B69">
            <v>4</v>
          </cell>
          <cell r="C69">
            <v>3</v>
          </cell>
          <cell r="F69" t="str">
            <v>Dave Harris</v>
          </cell>
          <cell r="G69">
            <v>0</v>
          </cell>
          <cell r="H69">
            <v>0</v>
          </cell>
        </row>
        <row r="70">
          <cell r="A70" t="str">
            <v>44</v>
          </cell>
          <cell r="B70">
            <v>4</v>
          </cell>
          <cell r="C70">
            <v>4</v>
          </cell>
          <cell r="F70" t="str">
            <v>Mike Hall - Equipment &amp; Systems</v>
          </cell>
          <cell r="G70">
            <v>0</v>
          </cell>
          <cell r="H70">
            <v>0</v>
          </cell>
        </row>
        <row r="71">
          <cell r="A71" t="str">
            <v>45</v>
          </cell>
          <cell r="B71">
            <v>4</v>
          </cell>
          <cell r="C71">
            <v>5</v>
          </cell>
          <cell r="F71" t="str">
            <v>David Brown</v>
          </cell>
          <cell r="G71">
            <v>0</v>
          </cell>
          <cell r="H71">
            <v>0</v>
          </cell>
        </row>
        <row r="72">
          <cell r="A72" t="str">
            <v>46</v>
          </cell>
          <cell r="B72">
            <v>4</v>
          </cell>
          <cell r="C72">
            <v>6</v>
          </cell>
          <cell r="F72" t="str">
            <v>Edwin Bond</v>
          </cell>
          <cell r="G72">
            <v>0</v>
          </cell>
          <cell r="H72">
            <v>0</v>
          </cell>
        </row>
        <row r="73">
          <cell r="A73" t="str">
            <v>47</v>
          </cell>
          <cell r="B73">
            <v>4</v>
          </cell>
          <cell r="C73">
            <v>7</v>
          </cell>
          <cell r="F73" t="str">
            <v>Jim Burnell</v>
          </cell>
          <cell r="G73">
            <v>0</v>
          </cell>
          <cell r="H73">
            <v>0</v>
          </cell>
        </row>
        <row r="74">
          <cell r="A74" t="str">
            <v>48</v>
          </cell>
          <cell r="B74">
            <v>4</v>
          </cell>
          <cell r="C74">
            <v>8</v>
          </cell>
          <cell r="F74" t="str">
            <v>Kathryn McCloghrie</v>
          </cell>
          <cell r="G74">
            <v>0</v>
          </cell>
          <cell r="H74">
            <v>0</v>
          </cell>
        </row>
        <row r="75">
          <cell r="A75" t="str">
            <v>49</v>
          </cell>
          <cell r="B75">
            <v>4</v>
          </cell>
          <cell r="C75">
            <v>9</v>
          </cell>
          <cell r="F75" t="str">
            <v>Mike Hall - INS Procurement</v>
          </cell>
          <cell r="G75">
            <v>6</v>
          </cell>
          <cell r="H75">
            <v>16756527.212357998</v>
          </cell>
        </row>
        <row r="76">
          <cell r="A76" t="str">
            <v>410</v>
          </cell>
          <cell r="B76">
            <v>4</v>
          </cell>
          <cell r="C76">
            <v>10</v>
          </cell>
          <cell r="F76" t="str">
            <v>Nick Welch</v>
          </cell>
          <cell r="G76">
            <v>2</v>
          </cell>
          <cell r="H76">
            <v>20150.5</v>
          </cell>
        </row>
        <row r="77">
          <cell r="A77" t="str">
            <v>411</v>
          </cell>
          <cell r="B77">
            <v>4</v>
          </cell>
          <cell r="C77">
            <v>11</v>
          </cell>
          <cell r="F77" t="str">
            <v>Peter Caldow</v>
          </cell>
          <cell r="G77">
            <v>0</v>
          </cell>
          <cell r="H77">
            <v>0</v>
          </cell>
        </row>
        <row r="78">
          <cell r="A78" t="str">
            <v>412</v>
          </cell>
          <cell r="B78">
            <v>4</v>
          </cell>
          <cell r="C78">
            <v>12</v>
          </cell>
          <cell r="F78" t="str">
            <v>Reg Haslam - Corporate Contracts</v>
          </cell>
          <cell r="G78">
            <v>0</v>
          </cell>
          <cell r="H78">
            <v>0</v>
          </cell>
        </row>
        <row r="79">
          <cell r="A79" t="str">
            <v>413</v>
          </cell>
          <cell r="B79">
            <v>4</v>
          </cell>
          <cell r="C79">
            <v>13</v>
          </cell>
          <cell r="F79" t="str">
            <v>Reg Haslam - IT Procurement</v>
          </cell>
          <cell r="G79">
            <v>0</v>
          </cell>
          <cell r="H79">
            <v>0</v>
          </cell>
        </row>
        <row r="80">
          <cell r="A80" t="str">
            <v>414</v>
          </cell>
          <cell r="B80">
            <v>4</v>
          </cell>
          <cell r="C80">
            <v>14</v>
          </cell>
          <cell r="F80" t="str">
            <v>Rob McGarel</v>
          </cell>
          <cell r="G80">
            <v>0</v>
          </cell>
          <cell r="H80">
            <v>0</v>
          </cell>
        </row>
        <row r="81">
          <cell r="A81" t="str">
            <v>415</v>
          </cell>
          <cell r="B81">
            <v>4</v>
          </cell>
          <cell r="C81">
            <v>15</v>
          </cell>
          <cell r="F81">
            <v>0</v>
          </cell>
          <cell r="G81">
            <v>0</v>
          </cell>
          <cell r="H81">
            <v>0</v>
          </cell>
        </row>
        <row r="82">
          <cell r="A82" t="str">
            <v>416</v>
          </cell>
          <cell r="B82">
            <v>4</v>
          </cell>
          <cell r="C82">
            <v>16</v>
          </cell>
          <cell r="F82">
            <v>0</v>
          </cell>
          <cell r="G82">
            <v>0</v>
          </cell>
          <cell r="H82">
            <v>0</v>
          </cell>
        </row>
        <row r="83">
          <cell r="A83" t="str">
            <v>417</v>
          </cell>
          <cell r="B83">
            <v>4</v>
          </cell>
          <cell r="C83">
            <v>17</v>
          </cell>
          <cell r="F83">
            <v>0</v>
          </cell>
          <cell r="G83">
            <v>0</v>
          </cell>
          <cell r="H83">
            <v>0</v>
          </cell>
        </row>
        <row r="84">
          <cell r="A84" t="str">
            <v/>
          </cell>
          <cell r="E84">
            <v>16776685.712357998</v>
          </cell>
          <cell r="G84">
            <v>8</v>
          </cell>
          <cell r="H84">
            <v>16776677.712357998</v>
          </cell>
        </row>
        <row r="85">
          <cell r="A85" t="str">
            <v/>
          </cell>
          <cell r="F85">
            <v>1</v>
          </cell>
        </row>
        <row r="86">
          <cell r="A86" t="str">
            <v/>
          </cell>
        </row>
        <row r="87">
          <cell r="A87" t="str">
            <v/>
          </cell>
          <cell r="E87" t="str">
            <v>Period 5</v>
          </cell>
          <cell r="G87" t="str">
            <v>Competition Status: E</v>
          </cell>
        </row>
        <row r="88">
          <cell r="C88">
            <v>1</v>
          </cell>
          <cell r="F88" t="str">
            <v>Name</v>
          </cell>
          <cell r="G88" t="str">
            <v>Number of Lines Marked as E in SAP</v>
          </cell>
          <cell r="H88" t="str">
            <v>Value of Lines Marked as E in SAP</v>
          </cell>
        </row>
        <row r="89">
          <cell r="A89" t="str">
            <v>52</v>
          </cell>
          <cell r="B89">
            <v>5</v>
          </cell>
          <cell r="C89">
            <v>2</v>
          </cell>
          <cell r="F89" t="str">
            <v>Anne O'Pray</v>
          </cell>
        </row>
        <row r="90">
          <cell r="A90" t="str">
            <v>53</v>
          </cell>
          <cell r="B90">
            <v>5</v>
          </cell>
          <cell r="C90">
            <v>3</v>
          </cell>
          <cell r="F90" t="str">
            <v>Dave Harris</v>
          </cell>
        </row>
        <row r="91">
          <cell r="A91" t="str">
            <v>54</v>
          </cell>
          <cell r="B91">
            <v>5</v>
          </cell>
          <cell r="C91">
            <v>4</v>
          </cell>
          <cell r="F91" t="str">
            <v>Mike Hall - Equipment &amp; Systems</v>
          </cell>
        </row>
        <row r="92">
          <cell r="A92" t="str">
            <v>55</v>
          </cell>
          <cell r="B92">
            <v>5</v>
          </cell>
          <cell r="C92">
            <v>5</v>
          </cell>
          <cell r="F92" t="str">
            <v>David Brown</v>
          </cell>
        </row>
        <row r="93">
          <cell r="A93" t="str">
            <v>56</v>
          </cell>
          <cell r="B93">
            <v>5</v>
          </cell>
          <cell r="C93">
            <v>6</v>
          </cell>
          <cell r="F93" t="str">
            <v>Edwin Bond</v>
          </cell>
        </row>
        <row r="94">
          <cell r="A94" t="str">
            <v>57</v>
          </cell>
          <cell r="B94">
            <v>5</v>
          </cell>
          <cell r="C94">
            <v>7</v>
          </cell>
          <cell r="F94" t="str">
            <v>Jim Burnell</v>
          </cell>
        </row>
        <row r="95">
          <cell r="A95" t="str">
            <v>58</v>
          </cell>
          <cell r="B95">
            <v>5</v>
          </cell>
          <cell r="C95">
            <v>8</v>
          </cell>
          <cell r="F95" t="str">
            <v>Kathryn McCloghrie</v>
          </cell>
        </row>
        <row r="96">
          <cell r="A96" t="str">
            <v>59</v>
          </cell>
          <cell r="B96">
            <v>5</v>
          </cell>
          <cell r="C96">
            <v>9</v>
          </cell>
          <cell r="F96" t="str">
            <v>Mike Hall - INS Procurement</v>
          </cell>
        </row>
        <row r="97">
          <cell r="A97" t="str">
            <v>510</v>
          </cell>
          <cell r="B97">
            <v>5</v>
          </cell>
          <cell r="C97">
            <v>10</v>
          </cell>
          <cell r="F97" t="str">
            <v>Nick Welch</v>
          </cell>
        </row>
        <row r="98">
          <cell r="A98" t="str">
            <v>511</v>
          </cell>
          <cell r="B98">
            <v>5</v>
          </cell>
          <cell r="C98">
            <v>11</v>
          </cell>
          <cell r="F98" t="str">
            <v>Peter Caldow</v>
          </cell>
        </row>
        <row r="99">
          <cell r="A99" t="str">
            <v>512</v>
          </cell>
          <cell r="B99">
            <v>5</v>
          </cell>
          <cell r="C99">
            <v>12</v>
          </cell>
          <cell r="F99" t="str">
            <v>Reg Haslam - Corporate Contracts</v>
          </cell>
        </row>
        <row r="100">
          <cell r="A100" t="str">
            <v>513</v>
          </cell>
          <cell r="B100">
            <v>5</v>
          </cell>
          <cell r="C100">
            <v>13</v>
          </cell>
          <cell r="F100" t="str">
            <v>Reg Haslam - IT Procurement</v>
          </cell>
        </row>
        <row r="101">
          <cell r="A101" t="str">
            <v>514</v>
          </cell>
          <cell r="B101">
            <v>5</v>
          </cell>
          <cell r="C101">
            <v>14</v>
          </cell>
          <cell r="F101" t="str">
            <v>Rob McGarel</v>
          </cell>
        </row>
        <row r="102">
          <cell r="A102" t="str">
            <v>515</v>
          </cell>
          <cell r="B102">
            <v>5</v>
          </cell>
          <cell r="C102">
            <v>15</v>
          </cell>
          <cell r="F102">
            <v>0</v>
          </cell>
        </row>
        <row r="103">
          <cell r="A103" t="str">
            <v>516</v>
          </cell>
          <cell r="B103">
            <v>5</v>
          </cell>
          <cell r="C103">
            <v>16</v>
          </cell>
          <cell r="F103">
            <v>0</v>
          </cell>
        </row>
        <row r="104">
          <cell r="A104" t="str">
            <v>517</v>
          </cell>
          <cell r="B104">
            <v>5</v>
          </cell>
          <cell r="C104">
            <v>17</v>
          </cell>
          <cell r="F104">
            <v>0</v>
          </cell>
        </row>
        <row r="105">
          <cell r="A105" t="str">
            <v/>
          </cell>
          <cell r="E105">
            <v>0</v>
          </cell>
          <cell r="G105">
            <v>0</v>
          </cell>
          <cell r="H105">
            <v>0</v>
          </cell>
        </row>
        <row r="106">
          <cell r="A106" t="str">
            <v/>
          </cell>
          <cell r="F106">
            <v>0</v>
          </cell>
        </row>
        <row r="107">
          <cell r="A107" t="str">
            <v/>
          </cell>
        </row>
        <row r="108">
          <cell r="A108" t="str">
            <v/>
          </cell>
          <cell r="E108" t="str">
            <v>Period 6</v>
          </cell>
          <cell r="G108" t="str">
            <v>Competition Status: E</v>
          </cell>
        </row>
        <row r="109">
          <cell r="A109" t="str">
            <v>1</v>
          </cell>
          <cell r="C109">
            <v>1</v>
          </cell>
          <cell r="F109" t="str">
            <v>Name</v>
          </cell>
          <cell r="G109" t="str">
            <v>Number of Lines Marked as E in SAP</v>
          </cell>
          <cell r="H109" t="str">
            <v>Value of Lines Marked as E in SAP</v>
          </cell>
        </row>
        <row r="110">
          <cell r="A110" t="str">
            <v>62</v>
          </cell>
          <cell r="B110">
            <v>6</v>
          </cell>
          <cell r="C110">
            <v>2</v>
          </cell>
          <cell r="F110" t="str">
            <v>Anne O'Pray</v>
          </cell>
        </row>
        <row r="111">
          <cell r="A111" t="str">
            <v>63</v>
          </cell>
          <cell r="B111">
            <v>6</v>
          </cell>
          <cell r="C111">
            <v>3</v>
          </cell>
          <cell r="F111" t="str">
            <v>Dave Harris</v>
          </cell>
        </row>
        <row r="112">
          <cell r="A112" t="str">
            <v>64</v>
          </cell>
          <cell r="B112">
            <v>6</v>
          </cell>
          <cell r="C112">
            <v>4</v>
          </cell>
          <cell r="F112" t="str">
            <v>Mike Hall - Equipment &amp; Systems</v>
          </cell>
        </row>
        <row r="113">
          <cell r="A113" t="str">
            <v>65</v>
          </cell>
          <cell r="B113">
            <v>6</v>
          </cell>
          <cell r="C113">
            <v>5</v>
          </cell>
          <cell r="F113" t="str">
            <v>David Brown</v>
          </cell>
        </row>
        <row r="114">
          <cell r="A114" t="str">
            <v>66</v>
          </cell>
          <cell r="B114">
            <v>6</v>
          </cell>
          <cell r="C114">
            <v>6</v>
          </cell>
          <cell r="F114" t="str">
            <v>Edwin Bond</v>
          </cell>
        </row>
        <row r="115">
          <cell r="A115" t="str">
            <v>67</v>
          </cell>
          <cell r="B115">
            <v>6</v>
          </cell>
          <cell r="C115">
            <v>7</v>
          </cell>
          <cell r="F115" t="str">
            <v>Jim Burnell</v>
          </cell>
        </row>
        <row r="116">
          <cell r="A116" t="str">
            <v>68</v>
          </cell>
          <cell r="B116">
            <v>6</v>
          </cell>
          <cell r="C116">
            <v>8</v>
          </cell>
          <cell r="F116" t="str">
            <v>Kathryn McCloghrie</v>
          </cell>
        </row>
        <row r="117">
          <cell r="A117" t="str">
            <v>69</v>
          </cell>
          <cell r="B117">
            <v>6</v>
          </cell>
          <cell r="C117">
            <v>9</v>
          </cell>
          <cell r="F117" t="str">
            <v>Mike Hall - INS Procurement</v>
          </cell>
        </row>
        <row r="118">
          <cell r="A118" t="str">
            <v>610</v>
          </cell>
          <cell r="B118">
            <v>6</v>
          </cell>
          <cell r="C118">
            <v>10</v>
          </cell>
          <cell r="F118" t="str">
            <v>Nick Welch</v>
          </cell>
        </row>
        <row r="119">
          <cell r="A119" t="str">
            <v>611</v>
          </cell>
          <cell r="B119">
            <v>6</v>
          </cell>
          <cell r="C119">
            <v>11</v>
          </cell>
          <cell r="F119" t="str">
            <v>Peter Caldow</v>
          </cell>
        </row>
        <row r="120">
          <cell r="A120" t="str">
            <v>612</v>
          </cell>
          <cell r="B120">
            <v>6</v>
          </cell>
          <cell r="C120">
            <v>12</v>
          </cell>
          <cell r="F120" t="str">
            <v>Reg Haslam - Corporate Contracts</v>
          </cell>
        </row>
        <row r="121">
          <cell r="A121" t="str">
            <v>613</v>
          </cell>
          <cell r="B121">
            <v>6</v>
          </cell>
          <cell r="C121">
            <v>13</v>
          </cell>
          <cell r="F121" t="str">
            <v>Reg Haslam - IT Procurement</v>
          </cell>
        </row>
        <row r="122">
          <cell r="A122" t="str">
            <v>614</v>
          </cell>
          <cell r="B122">
            <v>6</v>
          </cell>
          <cell r="C122">
            <v>14</v>
          </cell>
          <cell r="F122" t="str">
            <v>Rob McGarel</v>
          </cell>
        </row>
        <row r="123">
          <cell r="A123" t="str">
            <v>615</v>
          </cell>
          <cell r="B123">
            <v>6</v>
          </cell>
          <cell r="C123">
            <v>15</v>
          </cell>
          <cell r="F123">
            <v>0</v>
          </cell>
        </row>
        <row r="124">
          <cell r="A124" t="str">
            <v>616</v>
          </cell>
          <cell r="B124">
            <v>6</v>
          </cell>
          <cell r="C124">
            <v>16</v>
          </cell>
          <cell r="F124">
            <v>0</v>
          </cell>
        </row>
        <row r="125">
          <cell r="A125" t="str">
            <v>617</v>
          </cell>
          <cell r="B125">
            <v>6</v>
          </cell>
          <cell r="C125">
            <v>17</v>
          </cell>
          <cell r="F125">
            <v>0</v>
          </cell>
        </row>
        <row r="126">
          <cell r="E126">
            <v>0</v>
          </cell>
          <cell r="G126">
            <v>0</v>
          </cell>
          <cell r="H126">
            <v>0</v>
          </cell>
        </row>
        <row r="127">
          <cell r="F127">
            <v>0</v>
          </cell>
        </row>
        <row r="129">
          <cell r="E129" t="str">
            <v>Period 7</v>
          </cell>
          <cell r="G129" t="str">
            <v>Competition Status: E</v>
          </cell>
        </row>
        <row r="130">
          <cell r="C130">
            <v>1</v>
          </cell>
          <cell r="F130" t="str">
            <v>Name</v>
          </cell>
          <cell r="G130" t="str">
            <v>Number of Lines Marked as E in SAP</v>
          </cell>
          <cell r="H130" t="str">
            <v>Value of Lines Marked as E in SAP</v>
          </cell>
        </row>
        <row r="131">
          <cell r="A131" t="str">
            <v>72</v>
          </cell>
          <cell r="B131">
            <v>7</v>
          </cell>
          <cell r="C131">
            <v>2</v>
          </cell>
          <cell r="F131" t="str">
            <v>Anne O'Pray</v>
          </cell>
        </row>
        <row r="132">
          <cell r="A132" t="str">
            <v>73</v>
          </cell>
          <cell r="B132">
            <v>7</v>
          </cell>
          <cell r="C132">
            <v>3</v>
          </cell>
          <cell r="F132" t="str">
            <v>Dave Harris</v>
          </cell>
        </row>
        <row r="133">
          <cell r="A133" t="str">
            <v>74</v>
          </cell>
          <cell r="B133">
            <v>7</v>
          </cell>
          <cell r="C133">
            <v>4</v>
          </cell>
          <cell r="F133" t="str">
            <v>Mike Hall - Equipment &amp; Systems</v>
          </cell>
        </row>
        <row r="134">
          <cell r="A134" t="str">
            <v>75</v>
          </cell>
          <cell r="B134">
            <v>7</v>
          </cell>
          <cell r="C134">
            <v>5</v>
          </cell>
          <cell r="F134" t="str">
            <v>David Brown</v>
          </cell>
        </row>
        <row r="135">
          <cell r="A135" t="str">
            <v>76</v>
          </cell>
          <cell r="B135">
            <v>7</v>
          </cell>
          <cell r="C135">
            <v>6</v>
          </cell>
          <cell r="F135" t="str">
            <v>Edwin Bond</v>
          </cell>
        </row>
        <row r="136">
          <cell r="A136" t="str">
            <v>77</v>
          </cell>
          <cell r="B136">
            <v>7</v>
          </cell>
          <cell r="C136">
            <v>7</v>
          </cell>
          <cell r="F136" t="str">
            <v>Jim Burnell</v>
          </cell>
        </row>
        <row r="137">
          <cell r="A137" t="str">
            <v>78</v>
          </cell>
          <cell r="B137">
            <v>7</v>
          </cell>
          <cell r="C137">
            <v>8</v>
          </cell>
          <cell r="F137" t="str">
            <v>Kathryn McCloghrie</v>
          </cell>
        </row>
        <row r="138">
          <cell r="A138" t="str">
            <v>79</v>
          </cell>
          <cell r="B138">
            <v>7</v>
          </cell>
          <cell r="C138">
            <v>9</v>
          </cell>
          <cell r="F138" t="str">
            <v>Mike Hall - INS Procurement</v>
          </cell>
        </row>
        <row r="139">
          <cell r="A139" t="str">
            <v>710</v>
          </cell>
          <cell r="B139">
            <v>7</v>
          </cell>
          <cell r="C139">
            <v>10</v>
          </cell>
          <cell r="F139" t="str">
            <v>Nick Welch</v>
          </cell>
        </row>
        <row r="140">
          <cell r="A140" t="str">
            <v>711</v>
          </cell>
          <cell r="B140">
            <v>7</v>
          </cell>
          <cell r="C140">
            <v>11</v>
          </cell>
          <cell r="F140" t="str">
            <v>Peter Caldow</v>
          </cell>
        </row>
        <row r="141">
          <cell r="A141" t="str">
            <v>712</v>
          </cell>
          <cell r="B141">
            <v>7</v>
          </cell>
          <cell r="C141">
            <v>12</v>
          </cell>
          <cell r="F141" t="str">
            <v>Reg Haslam - Corporate Contracts</v>
          </cell>
        </row>
        <row r="142">
          <cell r="A142" t="str">
            <v>713</v>
          </cell>
          <cell r="B142">
            <v>7</v>
          </cell>
          <cell r="C142">
            <v>13</v>
          </cell>
          <cell r="F142" t="str">
            <v>Reg Haslam - IT Procurement</v>
          </cell>
        </row>
        <row r="143">
          <cell r="A143" t="str">
            <v>714</v>
          </cell>
          <cell r="B143">
            <v>7</v>
          </cell>
          <cell r="C143">
            <v>14</v>
          </cell>
          <cell r="F143" t="str">
            <v>Rob McGarel</v>
          </cell>
        </row>
        <row r="144">
          <cell r="A144" t="str">
            <v>715</v>
          </cell>
          <cell r="B144">
            <v>7</v>
          </cell>
          <cell r="C144">
            <v>15</v>
          </cell>
          <cell r="F144">
            <v>0</v>
          </cell>
        </row>
        <row r="145">
          <cell r="A145" t="str">
            <v>716</v>
          </cell>
          <cell r="B145">
            <v>7</v>
          </cell>
          <cell r="C145">
            <v>16</v>
          </cell>
          <cell r="F145">
            <v>0</v>
          </cell>
        </row>
        <row r="146">
          <cell r="A146" t="str">
            <v>717</v>
          </cell>
          <cell r="B146">
            <v>7</v>
          </cell>
          <cell r="C146">
            <v>17</v>
          </cell>
          <cell r="F146">
            <v>0</v>
          </cell>
        </row>
        <row r="147">
          <cell r="E147">
            <v>0</v>
          </cell>
          <cell r="G147">
            <v>0</v>
          </cell>
          <cell r="H147">
            <v>0</v>
          </cell>
        </row>
        <row r="148">
          <cell r="F148">
            <v>0</v>
          </cell>
        </row>
        <row r="150">
          <cell r="E150" t="str">
            <v>Period 8</v>
          </cell>
          <cell r="G150" t="str">
            <v>Competition Status: E</v>
          </cell>
        </row>
        <row r="151">
          <cell r="C151">
            <v>1</v>
          </cell>
          <cell r="F151" t="str">
            <v>Name</v>
          </cell>
          <cell r="G151" t="str">
            <v>Number of Lines Marked as E in SAP</v>
          </cell>
          <cell r="H151" t="str">
            <v>Value of Lines Marked as E in SAP</v>
          </cell>
        </row>
        <row r="152">
          <cell r="A152" t="str">
            <v>82</v>
          </cell>
          <cell r="B152">
            <v>8</v>
          </cell>
          <cell r="C152">
            <v>2</v>
          </cell>
          <cell r="F152" t="str">
            <v>Anne O'Pray</v>
          </cell>
        </row>
        <row r="153">
          <cell r="A153" t="str">
            <v>83</v>
          </cell>
          <cell r="B153">
            <v>8</v>
          </cell>
          <cell r="C153">
            <v>3</v>
          </cell>
          <cell r="F153" t="str">
            <v>Mike Hall - Equipment &amp; Systems</v>
          </cell>
        </row>
        <row r="154">
          <cell r="A154" t="str">
            <v>84</v>
          </cell>
          <cell r="B154">
            <v>8</v>
          </cell>
          <cell r="C154">
            <v>4</v>
          </cell>
          <cell r="F154" t="str">
            <v>Dave Harris</v>
          </cell>
        </row>
        <row r="155">
          <cell r="A155" t="str">
            <v>85</v>
          </cell>
          <cell r="B155">
            <v>8</v>
          </cell>
          <cell r="C155">
            <v>5</v>
          </cell>
          <cell r="F155" t="str">
            <v>David Brown</v>
          </cell>
        </row>
        <row r="156">
          <cell r="A156" t="str">
            <v>86</v>
          </cell>
          <cell r="B156">
            <v>8</v>
          </cell>
          <cell r="C156">
            <v>6</v>
          </cell>
          <cell r="F156" t="str">
            <v>Edwin Bond</v>
          </cell>
        </row>
        <row r="157">
          <cell r="A157" t="str">
            <v>87</v>
          </cell>
          <cell r="B157">
            <v>8</v>
          </cell>
          <cell r="C157">
            <v>7</v>
          </cell>
          <cell r="F157" t="str">
            <v>Jim Burnell</v>
          </cell>
        </row>
        <row r="158">
          <cell r="A158" t="str">
            <v>88</v>
          </cell>
          <cell r="B158">
            <v>8</v>
          </cell>
          <cell r="C158">
            <v>8</v>
          </cell>
          <cell r="F158" t="str">
            <v>Kathryn McCloghrie</v>
          </cell>
        </row>
        <row r="159">
          <cell r="A159" t="str">
            <v>89</v>
          </cell>
          <cell r="B159">
            <v>8</v>
          </cell>
          <cell r="C159">
            <v>9</v>
          </cell>
          <cell r="F159" t="str">
            <v>Mike Hall - INS Procurement</v>
          </cell>
        </row>
        <row r="160">
          <cell r="A160" t="str">
            <v>810</v>
          </cell>
          <cell r="B160">
            <v>8</v>
          </cell>
          <cell r="C160">
            <v>10</v>
          </cell>
          <cell r="F160" t="str">
            <v>Nick Welch</v>
          </cell>
        </row>
        <row r="161">
          <cell r="A161" t="str">
            <v>811</v>
          </cell>
          <cell r="B161">
            <v>8</v>
          </cell>
          <cell r="C161">
            <v>11</v>
          </cell>
          <cell r="F161" t="str">
            <v>Peter Caldow</v>
          </cell>
        </row>
        <row r="162">
          <cell r="A162" t="str">
            <v>812</v>
          </cell>
          <cell r="B162">
            <v>8</v>
          </cell>
          <cell r="C162">
            <v>12</v>
          </cell>
          <cell r="F162" t="str">
            <v>Reg Haslam - Corporate Contracts</v>
          </cell>
        </row>
        <row r="163">
          <cell r="A163" t="str">
            <v>813</v>
          </cell>
          <cell r="B163">
            <v>8</v>
          </cell>
          <cell r="C163">
            <v>13</v>
          </cell>
          <cell r="F163" t="str">
            <v>Reg Haslam - IT Procurement</v>
          </cell>
        </row>
        <row r="164">
          <cell r="A164" t="str">
            <v>814</v>
          </cell>
          <cell r="B164">
            <v>8</v>
          </cell>
          <cell r="C164">
            <v>14</v>
          </cell>
          <cell r="F164" t="str">
            <v>Rob McGarel</v>
          </cell>
        </row>
        <row r="165">
          <cell r="A165" t="str">
            <v>815</v>
          </cell>
          <cell r="B165">
            <v>8</v>
          </cell>
          <cell r="C165">
            <v>15</v>
          </cell>
          <cell r="F165">
            <v>0</v>
          </cell>
        </row>
        <row r="166">
          <cell r="A166" t="str">
            <v>816</v>
          </cell>
          <cell r="B166">
            <v>8</v>
          </cell>
          <cell r="C166">
            <v>16</v>
          </cell>
          <cell r="F166">
            <v>0</v>
          </cell>
        </row>
        <row r="167">
          <cell r="A167" t="str">
            <v>817</v>
          </cell>
          <cell r="B167">
            <v>8</v>
          </cell>
          <cell r="C167">
            <v>17</v>
          </cell>
          <cell r="F167">
            <v>0</v>
          </cell>
        </row>
        <row r="168">
          <cell r="E168">
            <v>0</v>
          </cell>
          <cell r="G168">
            <v>0</v>
          </cell>
          <cell r="H168">
            <v>0</v>
          </cell>
        </row>
        <row r="169">
          <cell r="F169">
            <v>0</v>
          </cell>
        </row>
        <row r="171">
          <cell r="E171" t="str">
            <v>Period 9</v>
          </cell>
          <cell r="G171" t="str">
            <v>Competition Status: E</v>
          </cell>
        </row>
        <row r="172">
          <cell r="C172">
            <v>1</v>
          </cell>
          <cell r="F172" t="str">
            <v>Name</v>
          </cell>
          <cell r="G172" t="str">
            <v>Number of Lines Marked as E in SAP</v>
          </cell>
          <cell r="H172" t="str">
            <v>Value of Lines Marked as E in SAP</v>
          </cell>
        </row>
        <row r="173">
          <cell r="A173" t="str">
            <v>92</v>
          </cell>
          <cell r="B173">
            <v>9</v>
          </cell>
          <cell r="C173">
            <v>2</v>
          </cell>
          <cell r="F173" t="str">
            <v>Anne O'Pray</v>
          </cell>
        </row>
        <row r="174">
          <cell r="A174" t="str">
            <v>93</v>
          </cell>
          <cell r="B174">
            <v>9</v>
          </cell>
          <cell r="C174">
            <v>3</v>
          </cell>
          <cell r="F174" t="str">
            <v>Dave Harris</v>
          </cell>
        </row>
        <row r="175">
          <cell r="A175" t="str">
            <v>94</v>
          </cell>
          <cell r="B175">
            <v>9</v>
          </cell>
          <cell r="C175">
            <v>4</v>
          </cell>
          <cell r="F175" t="str">
            <v>Mike Hall - Equipment &amp; Systems</v>
          </cell>
        </row>
        <row r="176">
          <cell r="A176" t="str">
            <v>95</v>
          </cell>
          <cell r="B176">
            <v>9</v>
          </cell>
          <cell r="C176">
            <v>5</v>
          </cell>
          <cell r="F176" t="str">
            <v>David Brown</v>
          </cell>
        </row>
        <row r="177">
          <cell r="A177" t="str">
            <v>96</v>
          </cell>
          <cell r="B177">
            <v>9</v>
          </cell>
          <cell r="C177">
            <v>6</v>
          </cell>
          <cell r="F177" t="str">
            <v>Edwin Bond</v>
          </cell>
        </row>
        <row r="178">
          <cell r="A178" t="str">
            <v>97</v>
          </cell>
          <cell r="B178">
            <v>9</v>
          </cell>
          <cell r="C178">
            <v>7</v>
          </cell>
          <cell r="F178" t="str">
            <v>Jim Burnell</v>
          </cell>
        </row>
        <row r="179">
          <cell r="A179" t="str">
            <v>98</v>
          </cell>
          <cell r="B179">
            <v>9</v>
          </cell>
          <cell r="C179">
            <v>8</v>
          </cell>
          <cell r="F179" t="str">
            <v>Kathryn McCloghrie</v>
          </cell>
        </row>
        <row r="180">
          <cell r="A180" t="str">
            <v>99</v>
          </cell>
          <cell r="B180">
            <v>9</v>
          </cell>
          <cell r="C180">
            <v>9</v>
          </cell>
          <cell r="F180" t="str">
            <v>Mike Hall - INS Procurement</v>
          </cell>
        </row>
        <row r="181">
          <cell r="A181" t="str">
            <v>910</v>
          </cell>
          <cell r="B181">
            <v>9</v>
          </cell>
          <cell r="C181">
            <v>10</v>
          </cell>
          <cell r="F181" t="str">
            <v>Nick Welch</v>
          </cell>
        </row>
        <row r="182">
          <cell r="A182" t="str">
            <v>911</v>
          </cell>
          <cell r="B182">
            <v>9</v>
          </cell>
          <cell r="C182">
            <v>11</v>
          </cell>
          <cell r="F182" t="str">
            <v>Peter Caldow</v>
          </cell>
        </row>
        <row r="183">
          <cell r="A183" t="str">
            <v>912</v>
          </cell>
          <cell r="B183">
            <v>9</v>
          </cell>
          <cell r="C183">
            <v>12</v>
          </cell>
          <cell r="F183" t="str">
            <v>Reg Haslam - Corporate Contracts</v>
          </cell>
        </row>
        <row r="184">
          <cell r="A184" t="str">
            <v>913</v>
          </cell>
          <cell r="B184">
            <v>9</v>
          </cell>
          <cell r="C184">
            <v>13</v>
          </cell>
          <cell r="F184" t="str">
            <v>Reg Haslam - IT Procurement</v>
          </cell>
        </row>
        <row r="185">
          <cell r="A185" t="str">
            <v>914</v>
          </cell>
          <cell r="B185">
            <v>9</v>
          </cell>
          <cell r="C185">
            <v>14</v>
          </cell>
          <cell r="F185" t="str">
            <v>Rob McGarel</v>
          </cell>
        </row>
        <row r="186">
          <cell r="A186" t="str">
            <v>915</v>
          </cell>
          <cell r="B186">
            <v>9</v>
          </cell>
          <cell r="C186">
            <v>15</v>
          </cell>
          <cell r="F186">
            <v>0</v>
          </cell>
        </row>
        <row r="187">
          <cell r="A187" t="str">
            <v>916</v>
          </cell>
          <cell r="B187">
            <v>9</v>
          </cell>
          <cell r="C187">
            <v>16</v>
          </cell>
          <cell r="F187">
            <v>0</v>
          </cell>
        </row>
        <row r="188">
          <cell r="A188" t="str">
            <v>917</v>
          </cell>
          <cell r="B188">
            <v>9</v>
          </cell>
          <cell r="C188">
            <v>17</v>
          </cell>
          <cell r="F188">
            <v>0</v>
          </cell>
        </row>
        <row r="189">
          <cell r="E189">
            <v>0</v>
          </cell>
          <cell r="G189">
            <v>0</v>
          </cell>
          <cell r="H189">
            <v>0</v>
          </cell>
        </row>
        <row r="190">
          <cell r="F190">
            <v>0</v>
          </cell>
        </row>
        <row r="192">
          <cell r="E192" t="str">
            <v>Period 10</v>
          </cell>
          <cell r="G192" t="str">
            <v>Competition Status: E</v>
          </cell>
        </row>
        <row r="193">
          <cell r="C193">
            <v>1</v>
          </cell>
          <cell r="F193" t="str">
            <v>Name</v>
          </cell>
          <cell r="G193" t="str">
            <v>Number of Lines Marked as E in SAP</v>
          </cell>
          <cell r="H193" t="str">
            <v>Value of Lines Marked as E in SAP</v>
          </cell>
        </row>
        <row r="194">
          <cell r="A194" t="str">
            <v>102</v>
          </cell>
          <cell r="B194">
            <v>10</v>
          </cell>
          <cell r="C194">
            <v>2</v>
          </cell>
          <cell r="F194" t="str">
            <v>Anne O'Pray</v>
          </cell>
        </row>
        <row r="195">
          <cell r="A195" t="str">
            <v>103</v>
          </cell>
          <cell r="B195">
            <v>10</v>
          </cell>
          <cell r="C195">
            <v>3</v>
          </cell>
          <cell r="F195" t="str">
            <v>Dave Harris</v>
          </cell>
        </row>
        <row r="196">
          <cell r="A196" t="str">
            <v>104</v>
          </cell>
          <cell r="B196">
            <v>10</v>
          </cell>
          <cell r="C196">
            <v>4</v>
          </cell>
          <cell r="F196" t="str">
            <v>Mike Hall - Equipment &amp; Systems</v>
          </cell>
        </row>
        <row r="197">
          <cell r="A197" t="str">
            <v>105</v>
          </cell>
          <cell r="B197">
            <v>10</v>
          </cell>
          <cell r="C197">
            <v>5</v>
          </cell>
          <cell r="F197" t="str">
            <v>David Brown</v>
          </cell>
        </row>
        <row r="198">
          <cell r="A198" t="str">
            <v>106</v>
          </cell>
          <cell r="B198">
            <v>10</v>
          </cell>
          <cell r="C198">
            <v>6</v>
          </cell>
          <cell r="F198" t="str">
            <v>Edwin Bond</v>
          </cell>
        </row>
        <row r="199">
          <cell r="A199" t="str">
            <v>107</v>
          </cell>
          <cell r="B199">
            <v>10</v>
          </cell>
          <cell r="C199">
            <v>7</v>
          </cell>
          <cell r="F199" t="str">
            <v>Jim Burnell</v>
          </cell>
        </row>
        <row r="200">
          <cell r="A200" t="str">
            <v>108</v>
          </cell>
          <cell r="B200">
            <v>10</v>
          </cell>
          <cell r="C200">
            <v>8</v>
          </cell>
          <cell r="F200" t="str">
            <v>Kathryn McCloghrie</v>
          </cell>
        </row>
        <row r="201">
          <cell r="A201" t="str">
            <v>109</v>
          </cell>
          <cell r="B201">
            <v>10</v>
          </cell>
          <cell r="C201">
            <v>9</v>
          </cell>
          <cell r="F201" t="str">
            <v>Mike Hall - INS Procurement</v>
          </cell>
        </row>
        <row r="202">
          <cell r="A202" t="str">
            <v>1010</v>
          </cell>
          <cell r="B202">
            <v>10</v>
          </cell>
          <cell r="C202">
            <v>10</v>
          </cell>
          <cell r="F202" t="str">
            <v>Nick Welch</v>
          </cell>
        </row>
        <row r="203">
          <cell r="A203" t="str">
            <v>1011</v>
          </cell>
          <cell r="B203">
            <v>10</v>
          </cell>
          <cell r="C203">
            <v>11</v>
          </cell>
          <cell r="F203" t="str">
            <v>Peter Caldow</v>
          </cell>
        </row>
        <row r="204">
          <cell r="A204" t="str">
            <v>1012</v>
          </cell>
          <cell r="B204">
            <v>10</v>
          </cell>
          <cell r="C204">
            <v>12</v>
          </cell>
          <cell r="F204" t="str">
            <v>Reg Haslam - Corporate Contracts</v>
          </cell>
        </row>
        <row r="205">
          <cell r="A205" t="str">
            <v>1013</v>
          </cell>
          <cell r="B205">
            <v>10</v>
          </cell>
          <cell r="C205">
            <v>13</v>
          </cell>
          <cell r="F205" t="str">
            <v>Reg Haslam - IT Procurement</v>
          </cell>
        </row>
        <row r="206">
          <cell r="A206" t="str">
            <v>1014</v>
          </cell>
          <cell r="B206">
            <v>10</v>
          </cell>
          <cell r="C206">
            <v>14</v>
          </cell>
          <cell r="F206" t="str">
            <v>Rob McGarel</v>
          </cell>
        </row>
        <row r="207">
          <cell r="A207" t="str">
            <v>1015</v>
          </cell>
          <cell r="B207">
            <v>10</v>
          </cell>
          <cell r="C207">
            <v>15</v>
          </cell>
          <cell r="F207">
            <v>0</v>
          </cell>
        </row>
        <row r="208">
          <cell r="A208" t="str">
            <v>1016</v>
          </cell>
          <cell r="B208">
            <v>10</v>
          </cell>
          <cell r="C208">
            <v>16</v>
          </cell>
          <cell r="F208">
            <v>0</v>
          </cell>
        </row>
        <row r="209">
          <cell r="A209" t="str">
            <v>1017</v>
          </cell>
          <cell r="B209">
            <v>10</v>
          </cell>
          <cell r="C209">
            <v>17</v>
          </cell>
          <cell r="F209">
            <v>0</v>
          </cell>
        </row>
        <row r="210">
          <cell r="E210">
            <v>0</v>
          </cell>
          <cell r="G210">
            <v>0</v>
          </cell>
          <cell r="H210">
            <v>0</v>
          </cell>
        </row>
        <row r="211">
          <cell r="F211">
            <v>0</v>
          </cell>
        </row>
        <row r="213">
          <cell r="E213" t="str">
            <v>Period 11</v>
          </cell>
          <cell r="G213" t="str">
            <v>Competition Status: E</v>
          </cell>
        </row>
        <row r="214">
          <cell r="C214">
            <v>1</v>
          </cell>
          <cell r="F214" t="str">
            <v>Name</v>
          </cell>
          <cell r="G214" t="str">
            <v>Number of Lines Marked as E in SAP</v>
          </cell>
          <cell r="H214" t="str">
            <v>Value of Lines Marked as E in SAP</v>
          </cell>
        </row>
        <row r="215">
          <cell r="A215" t="str">
            <v>112</v>
          </cell>
          <cell r="B215">
            <v>11</v>
          </cell>
          <cell r="C215">
            <v>2</v>
          </cell>
          <cell r="F215" t="str">
            <v>Anne O'Pray</v>
          </cell>
        </row>
        <row r="216">
          <cell r="A216" t="str">
            <v>113</v>
          </cell>
          <cell r="B216">
            <v>11</v>
          </cell>
          <cell r="C216">
            <v>3</v>
          </cell>
          <cell r="F216" t="str">
            <v>Dave Harris</v>
          </cell>
        </row>
        <row r="217">
          <cell r="A217" t="str">
            <v>114</v>
          </cell>
          <cell r="B217">
            <v>11</v>
          </cell>
          <cell r="C217">
            <v>4</v>
          </cell>
          <cell r="F217" t="str">
            <v>Mike Hall - Equipment &amp; Systems</v>
          </cell>
        </row>
        <row r="218">
          <cell r="A218" t="str">
            <v>115</v>
          </cell>
          <cell r="B218">
            <v>11</v>
          </cell>
          <cell r="C218">
            <v>5</v>
          </cell>
          <cell r="F218" t="str">
            <v>David Brown</v>
          </cell>
        </row>
        <row r="219">
          <cell r="A219" t="str">
            <v>116</v>
          </cell>
          <cell r="B219">
            <v>11</v>
          </cell>
          <cell r="C219">
            <v>6</v>
          </cell>
          <cell r="F219" t="str">
            <v>Edwin Bond</v>
          </cell>
        </row>
        <row r="220">
          <cell r="A220" t="str">
            <v>117</v>
          </cell>
          <cell r="B220">
            <v>11</v>
          </cell>
          <cell r="C220">
            <v>7</v>
          </cell>
          <cell r="F220" t="str">
            <v>Jim Burnell</v>
          </cell>
        </row>
        <row r="221">
          <cell r="A221" t="str">
            <v>118</v>
          </cell>
          <cell r="B221">
            <v>11</v>
          </cell>
          <cell r="C221">
            <v>8</v>
          </cell>
          <cell r="F221" t="str">
            <v>Kathryn McCloghrie</v>
          </cell>
        </row>
        <row r="222">
          <cell r="A222" t="str">
            <v>119</v>
          </cell>
          <cell r="B222">
            <v>11</v>
          </cell>
          <cell r="C222">
            <v>9</v>
          </cell>
          <cell r="F222" t="str">
            <v>Mike Hall - INS Procurement</v>
          </cell>
        </row>
        <row r="223">
          <cell r="A223" t="str">
            <v>1110</v>
          </cell>
          <cell r="B223">
            <v>11</v>
          </cell>
          <cell r="C223">
            <v>10</v>
          </cell>
          <cell r="F223" t="str">
            <v>Nick Welch</v>
          </cell>
        </row>
        <row r="224">
          <cell r="A224" t="str">
            <v>1111</v>
          </cell>
          <cell r="B224">
            <v>11</v>
          </cell>
          <cell r="C224">
            <v>11</v>
          </cell>
          <cell r="F224" t="str">
            <v>Peter Caldow</v>
          </cell>
        </row>
        <row r="225">
          <cell r="A225" t="str">
            <v>1112</v>
          </cell>
          <cell r="B225">
            <v>11</v>
          </cell>
          <cell r="C225">
            <v>12</v>
          </cell>
          <cell r="F225" t="str">
            <v>Reg Haslam - Corporate Contracts</v>
          </cell>
        </row>
        <row r="226">
          <cell r="A226" t="str">
            <v>1113</v>
          </cell>
          <cell r="B226">
            <v>11</v>
          </cell>
          <cell r="C226">
            <v>13</v>
          </cell>
          <cell r="F226" t="str">
            <v>Reg Haslam - IT Procurement</v>
          </cell>
        </row>
        <row r="227">
          <cell r="A227" t="str">
            <v>1114</v>
          </cell>
          <cell r="B227">
            <v>11</v>
          </cell>
          <cell r="C227">
            <v>14</v>
          </cell>
          <cell r="F227" t="str">
            <v>Rob McGarel</v>
          </cell>
        </row>
        <row r="228">
          <cell r="A228" t="str">
            <v>1115</v>
          </cell>
          <cell r="B228">
            <v>11</v>
          </cell>
          <cell r="C228">
            <v>15</v>
          </cell>
          <cell r="F228">
            <v>0</v>
          </cell>
        </row>
        <row r="229">
          <cell r="A229" t="str">
            <v>1116</v>
          </cell>
          <cell r="B229">
            <v>11</v>
          </cell>
          <cell r="C229">
            <v>16</v>
          </cell>
          <cell r="F229">
            <v>0</v>
          </cell>
        </row>
        <row r="230">
          <cell r="A230" t="str">
            <v>1117</v>
          </cell>
          <cell r="B230">
            <v>11</v>
          </cell>
          <cell r="C230">
            <v>17</v>
          </cell>
          <cell r="F230">
            <v>0</v>
          </cell>
        </row>
        <row r="231">
          <cell r="E231">
            <v>0</v>
          </cell>
          <cell r="G231">
            <v>0</v>
          </cell>
          <cell r="H231">
            <v>0</v>
          </cell>
        </row>
        <row r="232">
          <cell r="F232">
            <v>0</v>
          </cell>
        </row>
        <row r="234">
          <cell r="E234" t="str">
            <v>Period 12</v>
          </cell>
          <cell r="G234" t="str">
            <v>Competition Status: E</v>
          </cell>
        </row>
        <row r="235">
          <cell r="C235">
            <v>1</v>
          </cell>
          <cell r="F235" t="str">
            <v>Name</v>
          </cell>
          <cell r="G235" t="str">
            <v>Number of Lines Marked as E in SAP</v>
          </cell>
          <cell r="H235" t="str">
            <v>Value of Lines Marked as E in SAP</v>
          </cell>
        </row>
        <row r="236">
          <cell r="A236" t="str">
            <v>122</v>
          </cell>
          <cell r="B236">
            <v>12</v>
          </cell>
          <cell r="C236">
            <v>2</v>
          </cell>
          <cell r="F236" t="str">
            <v>Anne O'Pray</v>
          </cell>
        </row>
        <row r="237">
          <cell r="A237" t="str">
            <v>123</v>
          </cell>
          <cell r="B237">
            <v>12</v>
          </cell>
          <cell r="C237">
            <v>3</v>
          </cell>
          <cell r="F237" t="str">
            <v>Dave Harris</v>
          </cell>
        </row>
        <row r="238">
          <cell r="A238" t="str">
            <v>124</v>
          </cell>
          <cell r="B238">
            <v>12</v>
          </cell>
          <cell r="C238">
            <v>4</v>
          </cell>
          <cell r="F238" t="str">
            <v>Mike Hall - Equipment &amp; Systems</v>
          </cell>
        </row>
        <row r="239">
          <cell r="A239" t="str">
            <v>125</v>
          </cell>
          <cell r="B239">
            <v>12</v>
          </cell>
          <cell r="C239">
            <v>5</v>
          </cell>
          <cell r="F239" t="str">
            <v>David Brown</v>
          </cell>
        </row>
        <row r="240">
          <cell r="A240" t="str">
            <v>126</v>
          </cell>
          <cell r="B240">
            <v>12</v>
          </cell>
          <cell r="C240">
            <v>6</v>
          </cell>
          <cell r="F240" t="str">
            <v>Edwin Bond</v>
          </cell>
        </row>
        <row r="241">
          <cell r="A241" t="str">
            <v>127</v>
          </cell>
          <cell r="B241">
            <v>12</v>
          </cell>
          <cell r="C241">
            <v>7</v>
          </cell>
          <cell r="F241" t="str">
            <v>Jim Burnell</v>
          </cell>
        </row>
        <row r="242">
          <cell r="A242" t="str">
            <v>128</v>
          </cell>
          <cell r="B242">
            <v>12</v>
          </cell>
          <cell r="C242">
            <v>8</v>
          </cell>
          <cell r="F242" t="str">
            <v>Kathryn McCloghrie</v>
          </cell>
        </row>
        <row r="243">
          <cell r="A243" t="str">
            <v>129</v>
          </cell>
          <cell r="B243">
            <v>12</v>
          </cell>
          <cell r="C243">
            <v>9</v>
          </cell>
          <cell r="F243" t="str">
            <v>Mike Hall - INS Procurement</v>
          </cell>
        </row>
        <row r="244">
          <cell r="A244" t="str">
            <v>1210</v>
          </cell>
          <cell r="B244">
            <v>12</v>
          </cell>
          <cell r="C244">
            <v>10</v>
          </cell>
          <cell r="F244" t="str">
            <v>Nick Welch</v>
          </cell>
        </row>
        <row r="245">
          <cell r="A245" t="str">
            <v>1211</v>
          </cell>
          <cell r="B245">
            <v>12</v>
          </cell>
          <cell r="C245">
            <v>11</v>
          </cell>
          <cell r="F245" t="str">
            <v>Peter Caldow</v>
          </cell>
        </row>
        <row r="246">
          <cell r="A246" t="str">
            <v>1212</v>
          </cell>
          <cell r="B246">
            <v>12</v>
          </cell>
          <cell r="C246">
            <v>12</v>
          </cell>
          <cell r="F246" t="str">
            <v>Reg Haslam - Corporate Contracts</v>
          </cell>
        </row>
        <row r="247">
          <cell r="A247" t="str">
            <v>1213</v>
          </cell>
          <cell r="B247">
            <v>12</v>
          </cell>
          <cell r="C247">
            <v>13</v>
          </cell>
          <cell r="F247" t="str">
            <v>Reg Haslam - IT Procurement</v>
          </cell>
        </row>
        <row r="248">
          <cell r="A248" t="str">
            <v>1214</v>
          </cell>
          <cell r="B248">
            <v>12</v>
          </cell>
          <cell r="C248">
            <v>14</v>
          </cell>
          <cell r="F248" t="str">
            <v>Rob McGarel</v>
          </cell>
        </row>
        <row r="249">
          <cell r="A249" t="str">
            <v>1215</v>
          </cell>
          <cell r="B249">
            <v>12</v>
          </cell>
          <cell r="C249">
            <v>15</v>
          </cell>
          <cell r="F249">
            <v>0</v>
          </cell>
        </row>
        <row r="250">
          <cell r="A250" t="str">
            <v>1216</v>
          </cell>
          <cell r="B250">
            <v>12</v>
          </cell>
          <cell r="C250">
            <v>16</v>
          </cell>
          <cell r="F250">
            <v>0</v>
          </cell>
        </row>
        <row r="251">
          <cell r="A251" t="str">
            <v>1217</v>
          </cell>
          <cell r="B251">
            <v>12</v>
          </cell>
          <cell r="C251">
            <v>17</v>
          </cell>
          <cell r="F251">
            <v>0</v>
          </cell>
        </row>
        <row r="252">
          <cell r="E252">
            <v>0</v>
          </cell>
          <cell r="G252">
            <v>0</v>
          </cell>
          <cell r="H252">
            <v>0</v>
          </cell>
        </row>
        <row r="253">
          <cell r="F253">
            <v>0</v>
          </cell>
        </row>
        <row r="255">
          <cell r="E255" t="str">
            <v>Total</v>
          </cell>
          <cell r="G255" t="str">
            <v>Competition Status: E</v>
          </cell>
        </row>
        <row r="256">
          <cell r="C256">
            <v>1</v>
          </cell>
          <cell r="F256" t="str">
            <v>Name</v>
          </cell>
          <cell r="G256" t="str">
            <v>Number of Lines Marked as E in SAP</v>
          </cell>
          <cell r="H256" t="str">
            <v>Value of Lines Marked as E in SAP</v>
          </cell>
        </row>
        <row r="257">
          <cell r="C257">
            <v>2</v>
          </cell>
          <cell r="F257" t="str">
            <v>Anne O'Pray</v>
          </cell>
          <cell r="G257">
            <v>1</v>
          </cell>
          <cell r="H257">
            <v>1203794.57</v>
          </cell>
        </row>
        <row r="258">
          <cell r="C258">
            <v>3</v>
          </cell>
          <cell r="F258" t="str">
            <v>Dave Harris</v>
          </cell>
          <cell r="G258">
            <v>9</v>
          </cell>
          <cell r="H258">
            <v>2563375.5100000002</v>
          </cell>
        </row>
        <row r="259">
          <cell r="C259">
            <v>4</v>
          </cell>
          <cell r="F259" t="str">
            <v>Mike Hall - Equipment &amp; Systems</v>
          </cell>
          <cell r="G259">
            <v>0</v>
          </cell>
          <cell r="H259">
            <v>0</v>
          </cell>
        </row>
        <row r="260">
          <cell r="C260">
            <v>5</v>
          </cell>
          <cell r="F260" t="str">
            <v>David Brown</v>
          </cell>
          <cell r="G260">
            <v>0</v>
          </cell>
          <cell r="H260">
            <v>0</v>
          </cell>
        </row>
        <row r="261">
          <cell r="C261">
            <v>6</v>
          </cell>
          <cell r="F261" t="str">
            <v>Edwin Bond</v>
          </cell>
          <cell r="G261">
            <v>0</v>
          </cell>
          <cell r="H261">
            <v>0</v>
          </cell>
        </row>
        <row r="262">
          <cell r="C262">
            <v>7</v>
          </cell>
          <cell r="F262" t="str">
            <v>Jim Burnell</v>
          </cell>
          <cell r="G262">
            <v>0</v>
          </cell>
          <cell r="H262">
            <v>0</v>
          </cell>
        </row>
        <row r="263">
          <cell r="C263">
            <v>8</v>
          </cell>
          <cell r="F263" t="str">
            <v>Kathryn McCloghrie</v>
          </cell>
          <cell r="G263">
            <v>0</v>
          </cell>
          <cell r="H263">
            <v>0</v>
          </cell>
        </row>
        <row r="264">
          <cell r="C264">
            <v>9</v>
          </cell>
          <cell r="F264" t="str">
            <v>Mike Hall - INS Procurement</v>
          </cell>
          <cell r="G264">
            <v>22</v>
          </cell>
          <cell r="H264">
            <v>22011187.284201998</v>
          </cell>
        </row>
        <row r="265">
          <cell r="C265">
            <v>10</v>
          </cell>
          <cell r="F265" t="str">
            <v>Nick Welch</v>
          </cell>
          <cell r="G265">
            <v>5</v>
          </cell>
          <cell r="H265">
            <v>335300.5</v>
          </cell>
        </row>
        <row r="266">
          <cell r="C266">
            <v>11</v>
          </cell>
          <cell r="F266" t="str">
            <v>Peter Caldow</v>
          </cell>
          <cell r="G266">
            <v>0</v>
          </cell>
          <cell r="H266">
            <v>0</v>
          </cell>
        </row>
        <row r="267">
          <cell r="C267">
            <v>12</v>
          </cell>
          <cell r="F267" t="str">
            <v>Reg Haslam - Corporate Contracts</v>
          </cell>
          <cell r="G267">
            <v>0</v>
          </cell>
          <cell r="H267">
            <v>0</v>
          </cell>
        </row>
        <row r="268">
          <cell r="C268">
            <v>13</v>
          </cell>
          <cell r="F268" t="str">
            <v>Reg Haslam - IT Procurement</v>
          </cell>
          <cell r="G268">
            <v>0</v>
          </cell>
          <cell r="H268">
            <v>0</v>
          </cell>
        </row>
        <row r="269">
          <cell r="C269">
            <v>14</v>
          </cell>
          <cell r="F269" t="str">
            <v>Rob McGarel</v>
          </cell>
          <cell r="G269">
            <v>0</v>
          </cell>
          <cell r="H269">
            <v>0</v>
          </cell>
        </row>
        <row r="270">
          <cell r="C270">
            <v>15</v>
          </cell>
          <cell r="F270">
            <v>0</v>
          </cell>
          <cell r="G270">
            <v>0</v>
          </cell>
          <cell r="H270">
            <v>0</v>
          </cell>
        </row>
        <row r="271">
          <cell r="C271">
            <v>16</v>
          </cell>
          <cell r="F271">
            <v>0</v>
          </cell>
          <cell r="G271">
            <v>0</v>
          </cell>
          <cell r="H271">
            <v>0</v>
          </cell>
        </row>
        <row r="272">
          <cell r="C272">
            <v>17</v>
          </cell>
          <cell r="F272">
            <v>0</v>
          </cell>
          <cell r="G272">
            <v>0</v>
          </cell>
          <cell r="H272">
            <v>0</v>
          </cell>
        </row>
        <row r="273">
          <cell r="E273">
            <v>26113694.864202</v>
          </cell>
          <cell r="G273">
            <v>37</v>
          </cell>
          <cell r="H273">
            <v>26113657.864202</v>
          </cell>
        </row>
        <row r="277">
          <cell r="F277" t="str">
            <v>Totals:</v>
          </cell>
          <cell r="G277">
            <v>37</v>
          </cell>
          <cell r="H277">
            <v>26113657.864202</v>
          </cell>
        </row>
      </sheetData>
      <sheetData sheetId="10">
        <row r="1">
          <cell r="D1" t="str">
            <v>Use This Page To Input Comments Provided by Contracting Officers on a Monthly Basis</v>
          </cell>
        </row>
        <row r="2">
          <cell r="B2" t="str">
            <v>Period</v>
          </cell>
          <cell r="G2" t="str">
            <v>Section 1 Comments
Outstanding Requisitions</v>
          </cell>
          <cell r="H2" t="str">
            <v>Section 2 Comments
(PO Production)</v>
          </cell>
          <cell r="I2" t="str">
            <v>Section 3 Comments
(Contract Workload)</v>
          </cell>
          <cell r="J2" t="str">
            <v>Section 4 Comments
(Competition Status)</v>
          </cell>
          <cell r="K2" t="str">
            <v>Section 5 Comments
(Procurement Workload)
Anne Prowse Report Only</v>
          </cell>
          <cell r="L2" t="str">
            <v>Section 6 Comments
(Demander Competition)
Anne Prowse Report Only</v>
          </cell>
        </row>
        <row r="3">
          <cell r="A3" t="str">
            <v>1A2</v>
          </cell>
          <cell r="B3">
            <v>1</v>
          </cell>
          <cell r="C3" t="str">
            <v>A</v>
          </cell>
          <cell r="D3">
            <v>2</v>
          </cell>
          <cell r="E3" t="str">
            <v>Period 1</v>
          </cell>
          <cell r="F3" t="str">
            <v>Anne O'Pray</v>
          </cell>
          <cell r="G3" t="str">
            <v>Note to CO: Please provide some commentary for this section. This default text will continue to show if no comments are provided.</v>
          </cell>
          <cell r="H3" t="str">
            <v>The value and number of PO's issued this period includes those for ASW's</v>
          </cell>
          <cell r="I3" t="str">
            <v>Note to CO: Please provide some commentary for this section. This default text will continue to show if no comments are provided.</v>
          </cell>
          <cell r="J3" t="str">
            <v>Note to CO: Please provide some commentary for this section. This default text will continue to show if no comments are provided.</v>
          </cell>
        </row>
        <row r="4">
          <cell r="A4" t="str">
            <v>1A3</v>
          </cell>
          <cell r="B4">
            <v>1</v>
          </cell>
          <cell r="C4" t="str">
            <v>A</v>
          </cell>
          <cell r="D4">
            <v>3</v>
          </cell>
          <cell r="F4" t="str">
            <v>Dave Harris</v>
          </cell>
          <cell r="G4" t="str">
            <v>A large number of PR's have been allocated or re-allocated to Services Team in error. The current backlog is due to resource shortages.</v>
          </cell>
          <cell r="H4" t="str">
            <v>Annual restricted PO's placed in Period 1 accounting for low value</v>
          </cell>
          <cell r="I4" t="str">
            <v>The majority of active PO value reduced at period end. Balance reflected in this periods stat's whereby PO's were extended to allow CA's time to close out receipts backlog.</v>
          </cell>
          <cell r="J4" t="str">
            <v>Current ITT's are carry over from 06/07. Limited capability to commence 07/08 ITT's due to resources shortfall.</v>
          </cell>
        </row>
        <row r="5">
          <cell r="A5" t="str">
            <v>1A4</v>
          </cell>
          <cell r="B5">
            <v>1</v>
          </cell>
          <cell r="C5" t="str">
            <v>A</v>
          </cell>
          <cell r="D5">
            <v>4</v>
          </cell>
          <cell r="F5" t="str">
            <v>Mike Hall - Equipment &amp; Systems</v>
          </cell>
          <cell r="G5" t="str">
            <v>Note to CO: Please provide some commentary for this section. This default text will continue to show if no comments are provided.</v>
          </cell>
          <cell r="H5" t="str">
            <v>Note to CO: Please provide some commentary for this section. This default text will continue to show if no comments are provided.</v>
          </cell>
          <cell r="I5" t="str">
            <v>Note to CO: Please provide some commentary for this section. This default text will continue to show if no comments are provided.</v>
          </cell>
          <cell r="J5" t="str">
            <v>Note to CO: Please provide some commentary for this section. This default text will continue to show if no comments are provided.</v>
          </cell>
        </row>
        <row r="6">
          <cell r="A6" t="str">
            <v>1A5</v>
          </cell>
          <cell r="B6">
            <v>1</v>
          </cell>
          <cell r="C6" t="str">
            <v>A</v>
          </cell>
          <cell r="D6">
            <v>5</v>
          </cell>
          <cell r="F6" t="str">
            <v>David Brown</v>
          </cell>
          <cell r="G6" t="str">
            <v>Note to CO: Please provide some commentary for this section. This default text will continue to show if no comments are provided.</v>
          </cell>
          <cell r="H6" t="str">
            <v>Note to CO: Please provide some commentary for this section. This default text will continue to show if no comments are provided.</v>
          </cell>
          <cell r="I6" t="str">
            <v>Note to CO: Please provide some commentary for this section. This default text will continue to show if no comments are provided.</v>
          </cell>
          <cell r="J6" t="str">
            <v>Note to CO: Please provide some commentary for this section. This default text will continue to show if no comments are provided.</v>
          </cell>
        </row>
        <row r="7">
          <cell r="A7" t="str">
            <v>1A6</v>
          </cell>
          <cell r="B7">
            <v>1</v>
          </cell>
          <cell r="C7" t="str">
            <v>A</v>
          </cell>
          <cell r="D7">
            <v>6</v>
          </cell>
          <cell r="F7" t="str">
            <v>Edwin Bond</v>
          </cell>
          <cell r="G7" t="str">
            <v>Note to CO: Please provide some commentary for this section. This default text will continue to show if no comments are provided.</v>
          </cell>
          <cell r="H7" t="str">
            <v>Note to CO: Please provide some commentary for this section. This default text will continue to show if no comments are provided.</v>
          </cell>
          <cell r="I7" t="str">
            <v>Note to CO: Please provide some commentary for this section. This default text will continue to show if no comments are provided.</v>
          </cell>
          <cell r="J7" t="str">
            <v>Note to CO: Please provide some commentary for this section. This default text will continue to show if no comments are provided.</v>
          </cell>
        </row>
        <row r="8">
          <cell r="A8" t="str">
            <v>1A7</v>
          </cell>
          <cell r="B8">
            <v>1</v>
          </cell>
          <cell r="C8" t="str">
            <v>A</v>
          </cell>
          <cell r="D8">
            <v>7</v>
          </cell>
          <cell r="F8" t="str">
            <v>Jim Burnell</v>
          </cell>
          <cell r="G8" t="str">
            <v>Note to CO: Please provide some commentary for this section. This default text will continue to show if no comments are provided.</v>
          </cell>
          <cell r="H8" t="str">
            <v>Note to CO: Please provide some commentary for this section. This default text will continue to show if no comments are provided.</v>
          </cell>
          <cell r="I8" t="str">
            <v>Note to CO: Please provide some commentary for this section. This default text will continue to show if no comments are provided.</v>
          </cell>
          <cell r="J8" t="str">
            <v>Note to CO: Please provide some commentary for this section. This default text will continue to show if no comments are provided.</v>
          </cell>
        </row>
        <row r="9">
          <cell r="A9" t="str">
            <v>1A8</v>
          </cell>
          <cell r="B9">
            <v>1</v>
          </cell>
          <cell r="C9" t="str">
            <v>A</v>
          </cell>
          <cell r="D9">
            <v>8</v>
          </cell>
          <cell r="F9" t="str">
            <v>Kathryn McCloghrie</v>
          </cell>
          <cell r="G9" t="str">
            <v>Note to CO: Please provide some commentary for this section. This default text will continue to show if no comments are provided.</v>
          </cell>
          <cell r="H9" t="str">
            <v>Note to CO: Please provide some commentary for this section. This default text will continue to show if no comments are provided.</v>
          </cell>
          <cell r="I9" t="str">
            <v>Note to CO: Please provide some commentary for this section. This default text will continue to show if no comments are provided.</v>
          </cell>
          <cell r="J9" t="str">
            <v>Note to CO: Please provide some commentary for this section. This default text will continue to show if no comments are provided.</v>
          </cell>
        </row>
        <row r="10">
          <cell r="A10" t="str">
            <v>1A9</v>
          </cell>
          <cell r="B10">
            <v>1</v>
          </cell>
          <cell r="C10" t="str">
            <v>A</v>
          </cell>
          <cell r="D10">
            <v>9</v>
          </cell>
          <cell r="F10" t="str">
            <v>Mike Hall - INS Procurement</v>
          </cell>
          <cell r="G10" t="str">
            <v>Tenders are underway for West Mast Park, RESPS Isolation and Risk Reduction, Suspended Items and Sludge Conditioning. A new tender has been issued at the start of Period 2 for Radiometric equipment investigation. A contract strategy is being developed for</v>
          </cell>
          <cell r="H10" t="str">
            <v>Owing to complications with the tender returns, funding issues and delays in the technical assessments, the tenders expected to be completed this month are ongoing and the contracts are not yet ready to be placed.</v>
          </cell>
          <cell r="I10" t="str">
            <v>A review of active orders has been completed. The majority of those shown relate to SPP1 Buffer Storage and are managed on behalf of John McCartney.</v>
          </cell>
          <cell r="J10" t="str">
            <v>CT-15 submissions are being prepared for the Sludge Conditioning and for RESPS  Isolation and Risk Reduction. Tender assessment and alignment of funding are underway for West Mast Park and Suspended Items.</v>
          </cell>
        </row>
        <row r="11">
          <cell r="A11" t="str">
            <v>1A10</v>
          </cell>
          <cell r="B11">
            <v>1</v>
          </cell>
          <cell r="C11" t="str">
            <v>A</v>
          </cell>
          <cell r="D11">
            <v>10</v>
          </cell>
          <cell r="F11" t="str">
            <v>Nick Welch</v>
          </cell>
          <cell r="G11" t="str">
            <v>Note to CO: Please provide some commentary for this section. This default text will continue to show if no comments are provided.</v>
          </cell>
          <cell r="H11" t="str">
            <v>Note to CO: Please provide some commentary for this section. This default text will continue to show if no comments are provided.</v>
          </cell>
          <cell r="I11" t="str">
            <v>Note to CO: Please provide some commentary for this section. This default text will continue to show if no comments are provided.</v>
          </cell>
          <cell r="J11" t="str">
            <v>Note to CO: Please provide some commentary for this section. This default text will continue to show if no comments are provided.</v>
          </cell>
        </row>
        <row r="12">
          <cell r="A12" t="str">
            <v>1A11</v>
          </cell>
          <cell r="B12">
            <v>1</v>
          </cell>
          <cell r="C12" t="str">
            <v>A</v>
          </cell>
          <cell r="D12">
            <v>11</v>
          </cell>
          <cell r="F12" t="str">
            <v>Peter Caldow</v>
          </cell>
          <cell r="G12" t="str">
            <v>Note to CO: Please provide some commentary for this section. This default text will continue to show if no comments are provided.</v>
          </cell>
          <cell r="H12" t="str">
            <v>Note to CO: Please provide some commentary for this section. This default text will continue to show if no comments are provided.</v>
          </cell>
          <cell r="I12" t="str">
            <v>Note to CO: Please provide some commentary for this section. This default text will continue to show if no comments are provided.</v>
          </cell>
          <cell r="J12" t="str">
            <v>Note to CO: Please provide some commentary for this section. This default text will continue to show if no comments are provided.</v>
          </cell>
        </row>
        <row r="13">
          <cell r="A13" t="str">
            <v>1A12</v>
          </cell>
          <cell r="B13">
            <v>1</v>
          </cell>
          <cell r="C13" t="str">
            <v>A</v>
          </cell>
          <cell r="D13">
            <v>12</v>
          </cell>
          <cell r="F13" t="str">
            <v>Reg Haslam - Corporate Contracts</v>
          </cell>
          <cell r="G13" t="str">
            <v>Note to CO: Please provide some commentary for this section. This default text will continue to show if no comments are provided.</v>
          </cell>
          <cell r="H13" t="str">
            <v>Note to CO: Please provide some commentary for this section. This default text will continue to show if no comments are provided.</v>
          </cell>
          <cell r="I13" t="str">
            <v>Note to CO: Please provide some commentary for this section. This default text will continue to show if no comments are provided.</v>
          </cell>
          <cell r="J13" t="str">
            <v>Note to CO: Please provide some commentary for this section. This default text will continue to show if no comments are provided.</v>
          </cell>
        </row>
        <row r="14">
          <cell r="A14" t="str">
            <v>1A13</v>
          </cell>
          <cell r="B14">
            <v>1</v>
          </cell>
          <cell r="C14" t="str">
            <v>A</v>
          </cell>
          <cell r="D14">
            <v>13</v>
          </cell>
          <cell r="F14" t="str">
            <v>Reg Haslam - IT Procurement</v>
          </cell>
          <cell r="G14" t="str">
            <v>Note to CO: Please provide some commentary for this section. This default text will continue to show if no comments are provided.</v>
          </cell>
          <cell r="H14" t="str">
            <v>Note to CO: Please provide some commentary for this section. This default text will continue to show if no comments are provided.</v>
          </cell>
          <cell r="I14" t="str">
            <v>Note to CO: Please provide some commentary for this section. This default text will continue to show if no comments are provided.</v>
          </cell>
          <cell r="J14" t="str">
            <v>Note to CO: Please provide some commentary for this section. This default text will continue to show if no comments are provided.</v>
          </cell>
        </row>
        <row r="15">
          <cell r="A15" t="str">
            <v>1A14</v>
          </cell>
          <cell r="B15">
            <v>1</v>
          </cell>
          <cell r="C15" t="str">
            <v>A</v>
          </cell>
          <cell r="D15">
            <v>14</v>
          </cell>
          <cell r="F15" t="str">
            <v>Rob McGarel</v>
          </cell>
          <cell r="G15" t="str">
            <v>Note to CO: Please provide some commentary for this section. This default text will continue to show if no comments are provided.</v>
          </cell>
          <cell r="H15" t="str">
            <v>Note to CO: Please provide some commentary for this section. This default text will continue to show if no comments are provided.</v>
          </cell>
          <cell r="I15" t="str">
            <v>Note to CO: Please provide some commentary for this section. This default text will continue to show if no comments are provided.</v>
          </cell>
          <cell r="J15" t="str">
            <v>Note to CO: Please provide some commentary for this section. This default text will continue to show if no comments are provided.</v>
          </cell>
        </row>
        <row r="16">
          <cell r="A16" t="str">
            <v>1A15</v>
          </cell>
          <cell r="B16">
            <v>1</v>
          </cell>
          <cell r="C16" t="str">
            <v>A</v>
          </cell>
          <cell r="D16">
            <v>15</v>
          </cell>
          <cell r="F16">
            <v>0</v>
          </cell>
          <cell r="G16" t="str">
            <v>Note to CO: Please provide some commentary for this section. This default text will continue to show if no comments are provided.</v>
          </cell>
          <cell r="H16" t="str">
            <v>Note to CO: Please provide some commentary for this section. This default text will continue to show if no comments are provided.</v>
          </cell>
          <cell r="I16" t="str">
            <v>Note to CO: Please provide some commentary for this section. This default text will continue to show if no comments are provided.</v>
          </cell>
          <cell r="J16" t="str">
            <v>Note to CO: Please provide some commentary for this section. This default text will continue to show if no comments are provided.</v>
          </cell>
        </row>
        <row r="17">
          <cell r="A17" t="str">
            <v>1A16</v>
          </cell>
          <cell r="B17">
            <v>1</v>
          </cell>
          <cell r="C17" t="str">
            <v>A</v>
          </cell>
          <cell r="D17">
            <v>16</v>
          </cell>
          <cell r="F17">
            <v>0</v>
          </cell>
          <cell r="G17" t="str">
            <v>Note to CO: Please provide some commentary for this section. This default text will continue to show if no comments are provided.</v>
          </cell>
          <cell r="H17" t="str">
            <v>Note to CO: Please provide some commentary for this section. This default text will continue to show if no comments are provided.</v>
          </cell>
          <cell r="I17" t="str">
            <v>Note to CO: Please provide some commentary for this section. This default text will continue to show if no comments are provided.</v>
          </cell>
          <cell r="J17" t="str">
            <v>Note to CO: Please provide some commentary for this section. This default text will continue to show if no comments are provided.</v>
          </cell>
        </row>
        <row r="18">
          <cell r="A18" t="str">
            <v>1A17</v>
          </cell>
          <cell r="B18">
            <v>1</v>
          </cell>
          <cell r="C18" t="str">
            <v>A</v>
          </cell>
          <cell r="D18">
            <v>17</v>
          </cell>
          <cell r="F18">
            <v>0</v>
          </cell>
          <cell r="G18" t="str">
            <v>Note to CO: Please provide some commentary for this section. This default text will continue to show if no comments are provided.</v>
          </cell>
          <cell r="H18" t="str">
            <v>Note to CO: Please provide some commentary for this section. This default text will continue to show if no comments are provided.</v>
          </cell>
          <cell r="I18" t="str">
            <v>Note to CO: Please provide some commentary for this section. This default text will continue to show if no comments are provided.</v>
          </cell>
          <cell r="J18" t="str">
            <v>Note to CO: Please provide some commentary for this section. This default text will continue to show if no comments are provided.</v>
          </cell>
        </row>
        <row r="19">
          <cell r="A19" t="str">
            <v/>
          </cell>
        </row>
        <row r="20">
          <cell r="A20" t="str">
            <v/>
          </cell>
        </row>
        <row r="21">
          <cell r="A21" t="str">
            <v/>
          </cell>
          <cell r="G21" t="str">
            <v>Section 1a/b Comments
Outstanding Requisitions</v>
          </cell>
          <cell r="H21" t="str">
            <v>Section 2a/b Comments
(PO Production)</v>
          </cell>
          <cell r="I21" t="str">
            <v>Section 3 Comments
(Contract Workload)</v>
          </cell>
          <cell r="J21" t="str">
            <v>Section 4 Comments
(Competition Status)</v>
          </cell>
          <cell r="K21" t="str">
            <v>Section 5 Comments
(Procurement Workload)
Anne Prowse Report Only</v>
          </cell>
          <cell r="L21" t="str">
            <v>Section 6 Comments
(Demander Competition)
Anne Prowse Report Only</v>
          </cell>
        </row>
        <row r="22">
          <cell r="A22" t="str">
            <v>2B2</v>
          </cell>
          <cell r="B22">
            <v>2</v>
          </cell>
          <cell r="C22" t="str">
            <v>B</v>
          </cell>
          <cell r="D22">
            <v>2</v>
          </cell>
          <cell r="E22" t="str">
            <v>Period 2</v>
          </cell>
          <cell r="F22" t="str">
            <v>Anne O'Pray</v>
          </cell>
          <cell r="G22" t="str">
            <v>Note to CO: Please provide some commentary for this section. This default text will continue to show if no comments are provided.</v>
          </cell>
          <cell r="H22" t="str">
            <v>Note to CO: Please provide some commentary for this section. This default text will continue to show if no comments are provided.</v>
          </cell>
          <cell r="I22" t="str">
            <v>Note to CO: Please provide some commentary for this section. This default text will continue to show if no comments are provided.</v>
          </cell>
          <cell r="J22" t="str">
            <v>Note to CO: Please provide some commentary for this section. This default text will continue to show if no comments are provided.</v>
          </cell>
        </row>
        <row r="23">
          <cell r="A23" t="str">
            <v>2B3</v>
          </cell>
          <cell r="B23">
            <v>2</v>
          </cell>
          <cell r="C23" t="str">
            <v>B</v>
          </cell>
          <cell r="D23">
            <v>3</v>
          </cell>
          <cell r="F23" t="str">
            <v>Dave Harris</v>
          </cell>
          <cell r="G23" t="str">
            <v>All PRs for ongoing tender exercises, less E-on PRs which will be cancelled once direct debit payment has been set up to replace PO process</v>
          </cell>
          <cell r="H23" t="str">
            <v>Low value POs passed to Transaction team due to shortage of resources due to sick leave and delay in transfer of staff following restructuring.</v>
          </cell>
          <cell r="I23" t="str">
            <v>Review of contracts managed by section to be completed in Period 3 to identify contracts to be transferred to Contract Management.</v>
          </cell>
          <cell r="J23" t="str">
            <v>Key tenders in the Procurement Plan have still to commence (Nuclear Engineering and Project Management Services, Maintenance of Radiometric Instruments, Catering and Assisted Travel); awaiting strategies and scope from clients.  Procurement activity in th</v>
          </cell>
        </row>
        <row r="24">
          <cell r="A24" t="str">
            <v>2B4</v>
          </cell>
          <cell r="B24">
            <v>2</v>
          </cell>
          <cell r="C24" t="str">
            <v>B</v>
          </cell>
          <cell r="D24">
            <v>4</v>
          </cell>
          <cell r="F24" t="str">
            <v>Mike Hall - Equipment &amp; Systems</v>
          </cell>
          <cell r="G24" t="str">
            <v>Note to CO: Please provide some commentary for this section. This default text will continue to show if no comments are provided.</v>
          </cell>
          <cell r="H24" t="str">
            <v>Note to CO: Please provide some commentary for this section. This default text will continue to show if no comments are provided.</v>
          </cell>
          <cell r="I24" t="str">
            <v>Note to CO: Please provide some commentary for this section. This default text will continue to show if no comments are provided.</v>
          </cell>
          <cell r="J24" t="str">
            <v>Note to CO: Please provide some commentary for this section. This default text will continue to show if no comments are provided.</v>
          </cell>
        </row>
        <row r="25">
          <cell r="A25" t="str">
            <v>2B5</v>
          </cell>
          <cell r="B25">
            <v>2</v>
          </cell>
          <cell r="C25" t="str">
            <v>B</v>
          </cell>
          <cell r="D25">
            <v>5</v>
          </cell>
          <cell r="F25" t="str">
            <v>David Brown</v>
          </cell>
          <cell r="G25" t="str">
            <v>Note to CO: Please provide some commentary for this section. This default text will continue to show if no comments are provided.</v>
          </cell>
          <cell r="H25" t="str">
            <v>Note to CO: Please provide some commentary for this section. This default text will continue to show if no comments are provided.</v>
          </cell>
          <cell r="I25" t="str">
            <v>Note to CO: Please provide some commentary for this section. This default text will continue to show if no comments are provided.</v>
          </cell>
          <cell r="J25" t="str">
            <v>Note to CO: Please provide some commentary for this section. This default text will continue to show if no comments are provided.</v>
          </cell>
        </row>
        <row r="26">
          <cell r="A26" t="str">
            <v>2B6</v>
          </cell>
          <cell r="B26">
            <v>2</v>
          </cell>
          <cell r="C26" t="str">
            <v>B</v>
          </cell>
          <cell r="D26">
            <v>6</v>
          </cell>
          <cell r="F26" t="str">
            <v>Edwin Bond</v>
          </cell>
          <cell r="G26" t="str">
            <v>Note to CO: Please provide some commentary for this section. This default text will continue to show if no comments are provided.</v>
          </cell>
          <cell r="H26" t="str">
            <v>Note to CO: Please provide some commentary for this section. This default text will continue to show if no comments are provided.</v>
          </cell>
          <cell r="I26" t="str">
            <v>Note to CO: Please provide some commentary for this section. This default text will continue to show if no comments are provided.</v>
          </cell>
          <cell r="J26" t="str">
            <v>Note to CO: Please provide some commentary for this section. This default text will continue to show if no comments are provided.</v>
          </cell>
        </row>
        <row r="27">
          <cell r="A27" t="str">
            <v>2B7</v>
          </cell>
          <cell r="B27">
            <v>2</v>
          </cell>
          <cell r="C27" t="str">
            <v>B</v>
          </cell>
          <cell r="D27">
            <v>7</v>
          </cell>
          <cell r="F27" t="str">
            <v>Jim Burnell</v>
          </cell>
          <cell r="G27" t="str">
            <v>Note to CO: Please provide some commentary for this section. This default text will continue to show if no comments are provided.</v>
          </cell>
          <cell r="H27" t="str">
            <v>Note to CO: Please provide some commentary for this section. This default text will continue to show if no comments are provided.</v>
          </cell>
          <cell r="I27" t="str">
            <v>Note to CO: Please provide some commentary for this section. This default text will continue to show if no comments are provided.</v>
          </cell>
          <cell r="J27" t="str">
            <v>Note to CO: Please provide some commentary for this section. This default text will continue to show if no comments are provided.</v>
          </cell>
        </row>
        <row r="28">
          <cell r="A28" t="str">
            <v>2B8</v>
          </cell>
          <cell r="B28">
            <v>2</v>
          </cell>
          <cell r="C28" t="str">
            <v>B</v>
          </cell>
          <cell r="D28">
            <v>8</v>
          </cell>
          <cell r="F28" t="str">
            <v>Kathryn McCloghrie</v>
          </cell>
          <cell r="G28" t="str">
            <v>Note to CO: Please provide some commentary for this section. This default text will continue to show if no comments are provided.</v>
          </cell>
          <cell r="H28" t="str">
            <v>Note to CO: Please provide some commentary for this section. This default text will continue to show if no comments are provided.</v>
          </cell>
          <cell r="I28" t="str">
            <v>Note to CO: Please provide some commentary for this section. This default text will continue to show if no comments are provided.</v>
          </cell>
          <cell r="J28" t="str">
            <v>Note to CO: Please provide some commentary for this section. This default text will continue to show if no comments are provided.</v>
          </cell>
        </row>
        <row r="29">
          <cell r="A29" t="str">
            <v>2B9</v>
          </cell>
          <cell r="B29">
            <v>2</v>
          </cell>
          <cell r="C29" t="str">
            <v>B</v>
          </cell>
          <cell r="D29">
            <v>9</v>
          </cell>
          <cell r="F29" t="str">
            <v>Mike Hall - INS Procurement</v>
          </cell>
          <cell r="G29" t="str">
            <v>Note to CO: Please provide some commentary for this section. This default text will continue to show if no comments are provided.</v>
          </cell>
          <cell r="H29" t="str">
            <v>Note to CO: Please provide some commentary for this section. This default text will continue to show if no comments are provided.</v>
          </cell>
          <cell r="I29" t="str">
            <v>Note to CO: Please provide some commentary for this section. This default text will continue to show if no comments are provided.</v>
          </cell>
          <cell r="J29" t="str">
            <v>Note to CO: Please provide some commentary for this section. This default text will continue to show if no comments are provided.</v>
          </cell>
        </row>
        <row r="30">
          <cell r="A30" t="str">
            <v>2B10</v>
          </cell>
          <cell r="B30">
            <v>2</v>
          </cell>
          <cell r="C30" t="str">
            <v>B</v>
          </cell>
          <cell r="D30">
            <v>10</v>
          </cell>
          <cell r="F30" t="str">
            <v>Nick Welch</v>
          </cell>
          <cell r="G30" t="str">
            <v>There are no surprises or major issues with regards to Procurement Workload,  all requirements within this area have been allocated to relevant Procurement resource and will be processed with the agreed timescales.</v>
          </cell>
          <cell r="H30" t="str">
            <v>No major issues to report within this area of the business.</v>
          </cell>
          <cell r="I30" t="str">
            <v>This is an area on which we need to concentrate in the coming months now that the initial problems with regards to year end have been dealt with. A concentrated effort will be made to reduce the number of active PO's in both the 6 month &amp; 2 month window.</v>
          </cell>
          <cell r="J30" t="str">
            <v>The workload in this area is currently quite intense, however if managed and planned in an effective we envisage no major problems.</v>
          </cell>
        </row>
        <row r="31">
          <cell r="A31" t="str">
            <v>2B11</v>
          </cell>
          <cell r="B31">
            <v>2</v>
          </cell>
          <cell r="C31" t="str">
            <v>B</v>
          </cell>
          <cell r="D31">
            <v>11</v>
          </cell>
          <cell r="F31" t="str">
            <v>Peter Caldow</v>
          </cell>
          <cell r="G31" t="str">
            <v>Note to CO: Please provide some commentary for this section. This default text will continue to show if no comments are provided.</v>
          </cell>
          <cell r="H31" t="str">
            <v>Note to CO: Please provide some commentary for this section. This default text will continue to show if no comments are provided.</v>
          </cell>
          <cell r="I31" t="str">
            <v>Note to CO: Please provide some commentary for this section. This default text will continue to show if no comments are provided.</v>
          </cell>
          <cell r="J31" t="str">
            <v>Note to CO: Please provide some commentary for this section. This default text will continue to show if no comments are provided.</v>
          </cell>
        </row>
        <row r="32">
          <cell r="A32" t="str">
            <v>2B12</v>
          </cell>
          <cell r="B32">
            <v>2</v>
          </cell>
          <cell r="C32" t="str">
            <v>B</v>
          </cell>
          <cell r="D32">
            <v>12</v>
          </cell>
          <cell r="F32" t="str">
            <v>Reg Haslam - Corporate Contracts</v>
          </cell>
          <cell r="G32" t="str">
            <v>Note to CO: Please provide some commentary for this section. This default text will continue to show if no comments are provided.</v>
          </cell>
          <cell r="H32" t="str">
            <v>Note to CO: Please provide some commentary for this section. This default text will continue to show if no comments are provided.</v>
          </cell>
          <cell r="I32" t="str">
            <v>Note to CO: Please provide some commentary for this section. This default text will continue to show if no comments are provided.</v>
          </cell>
          <cell r="J32" t="str">
            <v>Note to CO: Please provide some commentary for this section. This default text will continue to show if no comments are provided.</v>
          </cell>
        </row>
        <row r="33">
          <cell r="A33" t="str">
            <v>2B13</v>
          </cell>
          <cell r="B33">
            <v>2</v>
          </cell>
          <cell r="C33" t="str">
            <v>B</v>
          </cell>
          <cell r="D33">
            <v>13</v>
          </cell>
          <cell r="F33" t="str">
            <v>Reg Haslam - IT Procurement</v>
          </cell>
          <cell r="G33" t="str">
            <v>Note to CO: Please provide some commentary for this section. This default text will continue to show if no comments are provided.</v>
          </cell>
          <cell r="H33" t="str">
            <v>Note to CO: Please provide some commentary for this section. This default text will continue to show if no comments are provided.</v>
          </cell>
          <cell r="I33" t="str">
            <v>Note to CO: Please provide some commentary for this section. This default text will continue to show if no comments are provided.</v>
          </cell>
          <cell r="J33" t="str">
            <v>Note to CO: Please provide some commentary for this section. This default text will continue to show if no comments are provided.</v>
          </cell>
        </row>
        <row r="34">
          <cell r="A34" t="str">
            <v>2B14</v>
          </cell>
          <cell r="B34">
            <v>2</v>
          </cell>
          <cell r="C34" t="str">
            <v>B</v>
          </cell>
          <cell r="D34">
            <v>14</v>
          </cell>
          <cell r="F34" t="str">
            <v>Rob McGarel</v>
          </cell>
          <cell r="G34" t="str">
            <v>Note to CO: Please provide some commentary for this section. This default text will continue to show if no comments are provided.</v>
          </cell>
          <cell r="H34" t="str">
            <v>Note to CO: Please provide some commentary for this section. This default text will continue to show if no comments are provided.</v>
          </cell>
          <cell r="I34" t="str">
            <v>Note to CO: Please provide some commentary for this section. This default text will continue to show if no comments are provided.</v>
          </cell>
          <cell r="J34" t="str">
            <v>Note to CO: Please provide some commentary for this section. This default text will continue to show if no comments are provided.</v>
          </cell>
        </row>
        <row r="35">
          <cell r="A35" t="str">
            <v>2B15</v>
          </cell>
          <cell r="B35">
            <v>2</v>
          </cell>
          <cell r="C35" t="str">
            <v>B</v>
          </cell>
          <cell r="D35">
            <v>15</v>
          </cell>
          <cell r="F35">
            <v>0</v>
          </cell>
          <cell r="G35" t="str">
            <v>Note to CO: Please provide some commentary for this section. This default text will continue to show if no comments are provided.</v>
          </cell>
          <cell r="H35" t="str">
            <v>Note to CO: Please provide some commentary for this section. This default text will continue to show if no comments are provided.</v>
          </cell>
          <cell r="I35" t="str">
            <v>Note to CO: Please provide some commentary for this section. This default text will continue to show if no comments are provided.</v>
          </cell>
          <cell r="J35" t="str">
            <v>Note to CO: Please provide some commentary for this section. This default text will continue to show if no comments are provided.</v>
          </cell>
        </row>
        <row r="36">
          <cell r="A36" t="str">
            <v>2B16</v>
          </cell>
          <cell r="B36">
            <v>2</v>
          </cell>
          <cell r="C36" t="str">
            <v>B</v>
          </cell>
          <cell r="D36">
            <v>16</v>
          </cell>
          <cell r="F36">
            <v>0</v>
          </cell>
          <cell r="G36" t="str">
            <v>Note to CO: Please provide some commentary for this section. This default text will continue to show if no comments are provided.</v>
          </cell>
          <cell r="H36" t="str">
            <v>Note to CO: Please provide some commentary for this section. This default text will continue to show if no comments are provided.</v>
          </cell>
          <cell r="I36" t="str">
            <v>Note to CO: Please provide some commentary for this section. This default text will continue to show if no comments are provided.</v>
          </cell>
          <cell r="J36" t="str">
            <v>Note to CO: Please provide some commentary for this section. This default text will continue to show if no comments are provided.</v>
          </cell>
        </row>
        <row r="37">
          <cell r="A37" t="str">
            <v>2B17</v>
          </cell>
          <cell r="B37">
            <v>2</v>
          </cell>
          <cell r="C37" t="str">
            <v>B</v>
          </cell>
          <cell r="D37">
            <v>17</v>
          </cell>
          <cell r="F37">
            <v>0</v>
          </cell>
          <cell r="G37" t="str">
            <v>Note to CO: Please provide some commentary for this section. This default text will continue to show if no comments are provided.</v>
          </cell>
          <cell r="H37" t="str">
            <v>Note to CO: Please provide some commentary for this section. This default text will continue to show if no comments are provided.</v>
          </cell>
          <cell r="I37" t="str">
            <v>Note to CO: Please provide some commentary for this section. This default text will continue to show if no comments are provided.</v>
          </cell>
          <cell r="J37" t="str">
            <v>Note to CO: Please provide some commentary for this section. This default text will continue to show if no comments are provided.</v>
          </cell>
        </row>
        <row r="38">
          <cell r="A38" t="str">
            <v/>
          </cell>
        </row>
        <row r="39">
          <cell r="A39" t="str">
            <v/>
          </cell>
        </row>
        <row r="40">
          <cell r="A40" t="str">
            <v/>
          </cell>
          <cell r="G40" t="str">
            <v>Section 1a/b Comments
Outstanding Requisitions</v>
          </cell>
          <cell r="H40" t="str">
            <v>Section 2a/b Comments
(PO Production)</v>
          </cell>
          <cell r="I40" t="str">
            <v>Section 3 Comments
(Contract Workload)</v>
          </cell>
          <cell r="J40" t="str">
            <v>Section 4 Comments
(Competition Status)</v>
          </cell>
          <cell r="K40" t="str">
            <v>Section 5 Comments
(Procurement Workload)
Anne Prowse Report Only</v>
          </cell>
          <cell r="L40" t="str">
            <v>Section 6 Comments
(Demander Competition)
Anne Prowse Report Only</v>
          </cell>
        </row>
        <row r="41">
          <cell r="A41" t="str">
            <v>3C2</v>
          </cell>
          <cell r="B41">
            <v>3</v>
          </cell>
          <cell r="C41" t="str">
            <v>C</v>
          </cell>
          <cell r="D41">
            <v>2</v>
          </cell>
          <cell r="E41" t="str">
            <v>Period 3</v>
          </cell>
          <cell r="F41" t="str">
            <v>Anne O'Pray</v>
          </cell>
          <cell r="G41" t="str">
            <v>Note to CO: Please provide some commentary for this section. This default text will continue to show if no comments are provided.</v>
          </cell>
          <cell r="H41" t="str">
            <v>Note to CO: Please provide some commentary for this section. This default text will continue to show if no comments are provided.</v>
          </cell>
          <cell r="I41" t="str">
            <v>Note to CO: Please provide some commentary for this section. This default text will continue to show if no comments are provided.</v>
          </cell>
          <cell r="J41" t="str">
            <v>Note to CO: Please provide some commentary for this section. This default text will continue to show if no comments are provided.</v>
          </cell>
        </row>
        <row r="42">
          <cell r="A42" t="str">
            <v>3C3</v>
          </cell>
          <cell r="B42">
            <v>3</v>
          </cell>
          <cell r="C42" t="str">
            <v>C</v>
          </cell>
          <cell r="D42">
            <v>3</v>
          </cell>
          <cell r="F42" t="str">
            <v>Dave Harris</v>
          </cell>
          <cell r="G42" t="str">
            <v>Top 6 Outstanding requisitions are awaiting tender competition completion / CT15 approval, less 2000096172 which is awaiting the setting up of direct debit arrangements for electricity supply to replace need for PO placement.
Top 6 Acceptable PRs includes</v>
          </cell>
          <cell r="H42" t="str">
            <v>The majority of amendments are for no or low value amendments where the main change has been an extension of duration.</v>
          </cell>
          <cell r="I42" t="str">
            <v>Contract closed out figure represents the first reduction in maintenance contracts as the new Specialist Maintenance contracts are placed.</v>
          </cell>
          <cell r="J42" t="str">
            <v>Reduction in ITTs whilst resources are allocated to begin tenders on Procurement Plan 07-08</v>
          </cell>
        </row>
        <row r="43">
          <cell r="A43" t="str">
            <v>3C4</v>
          </cell>
          <cell r="B43">
            <v>3</v>
          </cell>
          <cell r="C43" t="str">
            <v>C</v>
          </cell>
          <cell r="D43">
            <v>4</v>
          </cell>
          <cell r="F43" t="str">
            <v>Mike Hall - Equipment &amp; Systems</v>
          </cell>
          <cell r="G43" t="str">
            <v>Note to CO: Please provide some commentary for this section. This default text will continue to show if no comments are provided.</v>
          </cell>
          <cell r="H43" t="str">
            <v>Note to CO: Please provide some commentary for this section. This default text will continue to show if no comments are provided.</v>
          </cell>
          <cell r="I43" t="str">
            <v>Note to CO: Please provide some commentary for this section. This default text will continue to show if no comments are provided.</v>
          </cell>
          <cell r="J43" t="str">
            <v>Note to CO: Please provide some commentary for this section. This default text will continue to show if no comments are provided.</v>
          </cell>
        </row>
        <row r="44">
          <cell r="A44" t="str">
            <v>3C5</v>
          </cell>
          <cell r="B44">
            <v>3</v>
          </cell>
          <cell r="C44" t="str">
            <v>C</v>
          </cell>
          <cell r="D44">
            <v>5</v>
          </cell>
          <cell r="F44" t="str">
            <v>David Brown</v>
          </cell>
          <cell r="G44" t="str">
            <v>Note to CO: Please provide some commentary for this section. This default text will continue to show if no comments are provided.</v>
          </cell>
          <cell r="H44" t="str">
            <v>Note to CO: Please provide some commentary for this section. This default text will continue to show if no comments are provided.</v>
          </cell>
          <cell r="I44" t="str">
            <v>Note to CO: Please provide some commentary for this section. This default text will continue to show if no comments are provided.</v>
          </cell>
          <cell r="J44" t="str">
            <v>Note to CO: Please provide some commentary for this section. This default text will continue to show if no comments are provided.</v>
          </cell>
        </row>
        <row r="45">
          <cell r="A45" t="str">
            <v>3C6</v>
          </cell>
          <cell r="B45">
            <v>3</v>
          </cell>
          <cell r="C45" t="str">
            <v>C</v>
          </cell>
          <cell r="D45">
            <v>6</v>
          </cell>
          <cell r="F45" t="str">
            <v>Edwin Bond</v>
          </cell>
          <cell r="G45" t="str">
            <v>Note to CO: Please provide some commentary for this section. This default text will continue to show if no comments are provided.</v>
          </cell>
          <cell r="H45" t="str">
            <v>Note to CO: Please provide some commentary for this section. This default text will continue to show if no comments are provided.</v>
          </cell>
          <cell r="I45" t="str">
            <v>Note to CO: Please provide some commentary for this section. This default text will continue to show if no comments are provided.</v>
          </cell>
          <cell r="J45" t="str">
            <v>Note to CO: Please provide some commentary for this section. This default text will continue to show if no comments are provided.</v>
          </cell>
        </row>
        <row r="46">
          <cell r="A46" t="str">
            <v>3C7</v>
          </cell>
          <cell r="B46">
            <v>3</v>
          </cell>
          <cell r="C46" t="str">
            <v>C</v>
          </cell>
          <cell r="D46">
            <v>7</v>
          </cell>
          <cell r="F46" t="str">
            <v>Jim Burnell</v>
          </cell>
          <cell r="G46" t="str">
            <v>Note to CO: Please provide some commentary for this section. This default text will continue to show if no comments are provided.</v>
          </cell>
          <cell r="H46" t="str">
            <v>Note to CO: Please provide some commentary for this section. This default text will continue to show if no comments are provided.</v>
          </cell>
          <cell r="I46" t="str">
            <v>Note to CO: Please provide some commentary for this section. This default text will continue to show if no comments are provided.</v>
          </cell>
          <cell r="J46" t="str">
            <v>Note to CO: Please provide some commentary for this section. This default text will continue to show if no comments are provided.</v>
          </cell>
        </row>
        <row r="47">
          <cell r="A47" t="str">
            <v>3C8</v>
          </cell>
          <cell r="B47">
            <v>3</v>
          </cell>
          <cell r="C47" t="str">
            <v>C</v>
          </cell>
          <cell r="D47">
            <v>8</v>
          </cell>
          <cell r="F47" t="str">
            <v>Kathryn McCloghrie</v>
          </cell>
          <cell r="G47" t="str">
            <v xml:space="preserve">Note that the Forfab Steel and BB Stage 1 will be processed on behalf of John McCartney. </v>
          </cell>
          <cell r="H47" t="str">
            <v>The 3 POs for the Sludge Conditioning are for a dialogue process utilising the remaining funds from the viability stage. Once this is complete the POs will be placed for the first 3 months of the design development phase, CT-15 approval for which has alre</v>
          </cell>
          <cell r="I47" t="str">
            <v>The number and value of active POs is monitored on an ongoing basis.</v>
          </cell>
          <cell r="J47" t="str">
            <v>The Sludge Competitive Dialogue Design Development phase is now ready to start. IRP and CT-15 approval for the first three months has been recieved. The exact programming of design development activities over that period is being firmed up in dialogue wit</v>
          </cell>
        </row>
        <row r="48">
          <cell r="A48" t="str">
            <v>3C9</v>
          </cell>
          <cell r="B48">
            <v>3</v>
          </cell>
          <cell r="C48" t="str">
            <v>C</v>
          </cell>
          <cell r="D48">
            <v>9</v>
          </cell>
          <cell r="F48" t="str">
            <v>Mike Hall - INS Procurement</v>
          </cell>
          <cell r="G48" t="str">
            <v>Note to CO: Please provide some commentary for this section. This default text will continue to show if no comments are provided.</v>
          </cell>
          <cell r="H48" t="str">
            <v>Note to CO: Please provide some commentary for this section. This default text will continue to show if no comments are provided.</v>
          </cell>
          <cell r="I48" t="str">
            <v>Note to CO: Please provide some commentary for this section. This default text will continue to show if no comments are provided.</v>
          </cell>
          <cell r="J48" t="str">
            <v>Note to CO: Please provide some commentary for this section. This default text will continue to show if no comments are provided.</v>
          </cell>
        </row>
        <row r="49">
          <cell r="A49" t="str">
            <v>3C10</v>
          </cell>
          <cell r="B49">
            <v>3</v>
          </cell>
          <cell r="C49" t="str">
            <v>C</v>
          </cell>
          <cell r="D49">
            <v>10</v>
          </cell>
          <cell r="F49" t="str">
            <v>Nick Welch</v>
          </cell>
          <cell r="G49" t="str">
            <v>Note to CO: Please provide some commentary for this section. This default text will continue to show if no comments are provided.</v>
          </cell>
          <cell r="H49" t="str">
            <v>Note to CO: Please provide some commentary for this section. This default text will continue to show if no comments are provided.</v>
          </cell>
          <cell r="I49" t="str">
            <v>Note to CO: Please provide some commentary for this section. This default text will continue to show if no comments are provided.</v>
          </cell>
          <cell r="J49" t="str">
            <v>Note to CO: Please provide some commentary for this section. This default text will continue to show if no comments are provided.</v>
          </cell>
        </row>
        <row r="50">
          <cell r="A50" t="str">
            <v>3C11</v>
          </cell>
          <cell r="B50">
            <v>3</v>
          </cell>
          <cell r="C50" t="str">
            <v>C</v>
          </cell>
          <cell r="D50">
            <v>11</v>
          </cell>
          <cell r="F50" t="str">
            <v>Peter Caldow</v>
          </cell>
          <cell r="G50" t="str">
            <v>Note to CO: Please provide some commentary for this section. This default text will continue to show if no comments are provided.</v>
          </cell>
          <cell r="H50" t="str">
            <v>Note to CO: Please provide some commentary for this section. This default text will continue to show if no comments are provided.</v>
          </cell>
          <cell r="I50" t="str">
            <v>Note to CO: Please provide some commentary for this section. This default text will continue to show if no comments are provided.</v>
          </cell>
          <cell r="J50" t="str">
            <v>Note to CO: Please provide some commentary for this section. This default text will continue to show if no comments are provided.</v>
          </cell>
        </row>
        <row r="51">
          <cell r="A51" t="str">
            <v>3C12</v>
          </cell>
          <cell r="B51">
            <v>3</v>
          </cell>
          <cell r="C51" t="str">
            <v>C</v>
          </cell>
          <cell r="D51">
            <v>12</v>
          </cell>
          <cell r="F51" t="str">
            <v>Reg Haslam - Corporate Contracts</v>
          </cell>
          <cell r="G51" t="str">
            <v>Note to CO: Please provide some commentary for this section. This default text will continue to show if no comments are provided.</v>
          </cell>
          <cell r="H51" t="str">
            <v>Note to CO: Please provide some commentary for this section. This default text will continue to show if no comments are provided.</v>
          </cell>
          <cell r="I51" t="str">
            <v>Note to CO: Please provide some commentary for this section. This default text will continue to show if no comments are provided.</v>
          </cell>
          <cell r="J51" t="str">
            <v>Note to CO: Please provide some commentary for this section. This default text will continue to show if no comments are provided.</v>
          </cell>
        </row>
        <row r="52">
          <cell r="A52" t="str">
            <v>3C13</v>
          </cell>
          <cell r="B52">
            <v>3</v>
          </cell>
          <cell r="C52" t="str">
            <v>C</v>
          </cell>
          <cell r="D52">
            <v>13</v>
          </cell>
          <cell r="F52" t="str">
            <v>Reg Haslam - IT Procurement</v>
          </cell>
          <cell r="G52" t="str">
            <v>Note to CO: Please provide some commentary for this section. This default text will continue to show if no comments are provided.</v>
          </cell>
          <cell r="H52" t="str">
            <v>Note to CO: Please provide some commentary for this section. This default text will continue to show if no comments are provided.</v>
          </cell>
          <cell r="I52" t="str">
            <v>Note to CO: Please provide some commentary for this section. This default text will continue to show if no comments are provided.</v>
          </cell>
          <cell r="J52" t="str">
            <v>Note to CO: Please provide some commentary for this section. This default text will continue to show if no comments are provided.</v>
          </cell>
        </row>
        <row r="53">
          <cell r="A53" t="str">
            <v>3C14</v>
          </cell>
          <cell r="B53">
            <v>3</v>
          </cell>
          <cell r="C53" t="str">
            <v>C</v>
          </cell>
          <cell r="D53">
            <v>14</v>
          </cell>
          <cell r="F53" t="str">
            <v>Rob McGarel</v>
          </cell>
          <cell r="G53" t="str">
            <v>Note to CO: Please provide some commentary for this section. This default text will continue to show if no comments are provided.</v>
          </cell>
          <cell r="H53" t="str">
            <v>Note to CO: Please provide some commentary for this section. This default text will continue to show if no comments are provided.</v>
          </cell>
          <cell r="I53" t="str">
            <v>Note to CO: Please provide some commentary for this section. This default text will continue to show if no comments are provided.</v>
          </cell>
          <cell r="J53" t="str">
            <v>Note to CO: Please provide some commentary for this section. This default text will continue to show if no comments are provided.</v>
          </cell>
        </row>
        <row r="54">
          <cell r="A54" t="str">
            <v>3C15</v>
          </cell>
          <cell r="B54">
            <v>3</v>
          </cell>
          <cell r="C54" t="str">
            <v>C</v>
          </cell>
          <cell r="D54">
            <v>15</v>
          </cell>
          <cell r="F54">
            <v>0</v>
          </cell>
          <cell r="G54" t="str">
            <v>Note to CO: Please provide some commentary for this section. This default text will continue to show if no comments are provided.</v>
          </cell>
          <cell r="H54" t="str">
            <v>Note to CO: Please provide some commentary for this section. This default text will continue to show if no comments are provided.</v>
          </cell>
          <cell r="I54" t="str">
            <v>Note to CO: Please provide some commentary for this section. This default text will continue to show if no comments are provided.</v>
          </cell>
          <cell r="J54" t="str">
            <v>Note to CO: Please provide some commentary for this section. This default text will continue to show if no comments are provided.</v>
          </cell>
        </row>
        <row r="55">
          <cell r="A55" t="str">
            <v>3C16</v>
          </cell>
          <cell r="B55">
            <v>3</v>
          </cell>
          <cell r="C55" t="str">
            <v>C</v>
          </cell>
          <cell r="D55">
            <v>16</v>
          </cell>
          <cell r="F55">
            <v>0</v>
          </cell>
          <cell r="G55" t="str">
            <v>Note to CO: Please provide some commentary for this section. This default text will continue to show if no comments are provided.</v>
          </cell>
          <cell r="H55" t="str">
            <v>Note to CO: Please provide some commentary for this section. This default text will continue to show if no comments are provided.</v>
          </cell>
          <cell r="I55" t="str">
            <v>Note to CO: Please provide some commentary for this section. This default text will continue to show if no comments are provided.</v>
          </cell>
          <cell r="J55" t="str">
            <v>Note to CO: Please provide some commentary for this section. This default text will continue to show if no comments are provided.</v>
          </cell>
        </row>
        <row r="56">
          <cell r="A56" t="str">
            <v>3C17</v>
          </cell>
          <cell r="B56">
            <v>3</v>
          </cell>
          <cell r="C56" t="str">
            <v>C</v>
          </cell>
          <cell r="D56">
            <v>17</v>
          </cell>
          <cell r="F56">
            <v>0</v>
          </cell>
          <cell r="G56" t="str">
            <v>Note to CO: Please provide some commentary for this section. This default text will continue to show if no comments are provided.</v>
          </cell>
          <cell r="H56" t="str">
            <v>Note to CO: Please provide some commentary for this section. This default text will continue to show if no comments are provided.</v>
          </cell>
          <cell r="I56" t="str">
            <v>Note to CO: Please provide some commentary for this section. This default text will continue to show if no comments are provided.</v>
          </cell>
          <cell r="J56" t="str">
            <v>Note to CO: Please provide some commentary for this section. This default text will continue to show if no comments are provided.</v>
          </cell>
        </row>
        <row r="57">
          <cell r="A57" t="str">
            <v/>
          </cell>
        </row>
        <row r="58">
          <cell r="A58" t="str">
            <v/>
          </cell>
        </row>
        <row r="59">
          <cell r="A59" t="str">
            <v/>
          </cell>
          <cell r="G59" t="str">
            <v>Section 1a/b Comments
Outstanding Requisitions</v>
          </cell>
          <cell r="H59" t="str">
            <v>Section 2a/b Comments
(PO Production)</v>
          </cell>
          <cell r="I59" t="str">
            <v>Section 3 Comments
(Contract Workload)</v>
          </cell>
          <cell r="J59" t="str">
            <v>Section 4 Comments
(Competition Status)</v>
          </cell>
          <cell r="K59" t="str">
            <v>Section 5 Comments
(Procurement Workload)
Anne Prowse Report Only</v>
          </cell>
          <cell r="L59" t="str">
            <v>Section 6 Comments
(Demander Competition)
Anne Prowse Report Only</v>
          </cell>
        </row>
        <row r="60">
          <cell r="A60" t="str">
            <v>4D2</v>
          </cell>
          <cell r="B60">
            <v>4</v>
          </cell>
          <cell r="C60" t="str">
            <v>D</v>
          </cell>
          <cell r="D60">
            <v>2</v>
          </cell>
          <cell r="E60" t="str">
            <v>Period 4</v>
          </cell>
          <cell r="F60" t="str">
            <v>Anne O'Pray</v>
          </cell>
          <cell r="G60" t="str">
            <v>Note to CO: Please provide some commentary for this section. This default text will continue to show if no comments are provided.</v>
          </cell>
          <cell r="H60" t="str">
            <v>Note to CO: Please provide some commentary for this section. This default text will continue to show if no comments are provided.</v>
          </cell>
          <cell r="I60" t="str">
            <v>Note to CO: Please provide some commentary for this section. This default text will continue to show if no comments are provided.</v>
          </cell>
          <cell r="J60" t="str">
            <v>Note to CO: Please provide some commentary for this section. This default text will continue to show if no comments are provided.</v>
          </cell>
        </row>
        <row r="61">
          <cell r="A61" t="str">
            <v>4D3</v>
          </cell>
          <cell r="B61">
            <v>4</v>
          </cell>
          <cell r="C61" t="str">
            <v>D</v>
          </cell>
          <cell r="D61">
            <v>3</v>
          </cell>
          <cell r="F61" t="str">
            <v>Dave Harris</v>
          </cell>
          <cell r="G61" t="str">
            <v>Note to CO: Please provide some commentary for this section. This default text will continue to show if no comments are provided.</v>
          </cell>
          <cell r="H61" t="str">
            <v>Note to CO: Please provide some commentary for this section. This default text will continue to show if no comments are provided.</v>
          </cell>
          <cell r="I61" t="str">
            <v>Note to CO: Please provide some commentary for this section. This default text will continue to show if no comments are provided.</v>
          </cell>
          <cell r="J61" t="str">
            <v>Note to CO: Please provide some commentary for this section. This default text will continue to show if no comments are provided.</v>
          </cell>
        </row>
        <row r="62">
          <cell r="A62" t="str">
            <v>4D4</v>
          </cell>
          <cell r="B62">
            <v>4</v>
          </cell>
          <cell r="C62" t="str">
            <v>D</v>
          </cell>
          <cell r="D62">
            <v>4</v>
          </cell>
          <cell r="F62" t="str">
            <v>Mike Hall - Equipment &amp; Systems</v>
          </cell>
          <cell r="G62" t="str">
            <v>WAMAC ANM Upgrade - tender process due to commence mid August. Refurbishment &amp; Relocation of LLWR B746/B720 Drum Monitors. Assay Conveyors and Control System. Assay Interface System. Active Neutron Monitor. Access Control Improvements.
The first five pack</v>
          </cell>
          <cell r="H62" t="str">
            <v>Other work currently in progress. 
On-going support to BTC Project in both closing contracts out and ensuring outstanding monies are released correctly e.g. retention monies.Updating of Contract Masters, CT15 Sole source case for ultrafilters value £324,</v>
          </cell>
          <cell r="I62" t="str">
            <v>Note to CO: Please provide some commentary for this section. This default text will continue to show if no comments are provided.</v>
          </cell>
          <cell r="J62" t="str">
            <v>Note to CO: Please provide some commentary for this section. This default text will continue to show if no comments are provided.</v>
          </cell>
        </row>
        <row r="63">
          <cell r="A63" t="str">
            <v>4D5</v>
          </cell>
          <cell r="B63">
            <v>4</v>
          </cell>
          <cell r="C63" t="str">
            <v>D</v>
          </cell>
          <cell r="D63">
            <v>5</v>
          </cell>
          <cell r="F63" t="str">
            <v>David Brown</v>
          </cell>
          <cell r="G63" t="str">
            <v>Note to CO: Please provide some commentary for this section. This default text will continue to show if no comments are provided.</v>
          </cell>
          <cell r="H63" t="str">
            <v>Note to CO: Please provide some commentary for this section. This default text will continue to show if no comments are provided.</v>
          </cell>
          <cell r="I63" t="str">
            <v>Note to CO: Please provide some commentary for this section. This default text will continue to show if no comments are provided.</v>
          </cell>
          <cell r="J63" t="str">
            <v>Note to CO: Please provide some commentary for this section. This default text will continue to show if no comments are provided.</v>
          </cell>
        </row>
        <row r="64">
          <cell r="A64" t="str">
            <v>4D6</v>
          </cell>
          <cell r="B64">
            <v>4</v>
          </cell>
          <cell r="C64" t="str">
            <v>D</v>
          </cell>
          <cell r="D64">
            <v>6</v>
          </cell>
          <cell r="F64" t="str">
            <v>Edwin Bond</v>
          </cell>
          <cell r="G64" t="str">
            <v>PR 2000072168 for 'Asbestos future contract' has been excluded at the request of E Bond as it is the basis of a savings claim.  The contract has been awarded.</v>
          </cell>
          <cell r="H64" t="str">
            <v>Note to CO: Please provide some commentary for this section. This default text will continue to show if no comments are provided.</v>
          </cell>
          <cell r="I64" t="str">
            <v>Note to CO: Please provide some commentary for this section. This default text will continue to show if no comments are provided.</v>
          </cell>
          <cell r="J64" t="str">
            <v>Note to CO: Please provide some commentary for this section. This default text will continue to show if no comments are provided.</v>
          </cell>
        </row>
        <row r="65">
          <cell r="A65" t="str">
            <v>4D7</v>
          </cell>
          <cell r="B65">
            <v>4</v>
          </cell>
          <cell r="C65" t="str">
            <v>D</v>
          </cell>
          <cell r="D65">
            <v>7</v>
          </cell>
          <cell r="F65" t="str">
            <v>Jim Burnell</v>
          </cell>
          <cell r="G65" t="str">
            <v>Note to CO: Please provide some commentary for this section. This default text will continue to show if no comments are provided.</v>
          </cell>
          <cell r="H65" t="str">
            <v>Note to CO: Please provide some commentary for this section. This default text will continue to show if no comments are provided.</v>
          </cell>
          <cell r="I65" t="str">
            <v>Note to CO: Please provide some commentary for this section. This default text will continue to show if no comments are provided.</v>
          </cell>
          <cell r="J65" t="str">
            <v>Note to CO: Please provide some commentary for this section. This default text will continue to show if no comments are provided.</v>
          </cell>
        </row>
        <row r="66">
          <cell r="A66" t="str">
            <v>4D8</v>
          </cell>
          <cell r="B66">
            <v>4</v>
          </cell>
          <cell r="C66" t="str">
            <v>D</v>
          </cell>
          <cell r="D66">
            <v>8</v>
          </cell>
          <cell r="F66" t="str">
            <v>Kathryn McCloghrie</v>
          </cell>
          <cell r="G66" t="str">
            <v>Note to CO: Please provide some commentary for this section. This default text will continue to show if no comments are provided.</v>
          </cell>
          <cell r="H66" t="str">
            <v>Note to CO: Please provide some commentary for this section. This default text will continue to show if no comments are provided.</v>
          </cell>
          <cell r="I66" t="str">
            <v>Note to CO: Please provide some commentary for this section. This default text will continue to show if no comments are provided.</v>
          </cell>
          <cell r="J66" t="str">
            <v>Note to CO: Please provide some commentary for this section. This default text will continue to show if no comments are provided.</v>
          </cell>
        </row>
        <row r="67">
          <cell r="A67" t="str">
            <v>4D9</v>
          </cell>
          <cell r="B67">
            <v>4</v>
          </cell>
          <cell r="C67" t="str">
            <v>D</v>
          </cell>
          <cell r="D67">
            <v>9</v>
          </cell>
          <cell r="F67" t="str">
            <v>Mike Hall - INS Procurement</v>
          </cell>
          <cell r="G67" t="str">
            <v>Work currently in progress includes:
Preperation for MOX Package Agreements with TN International
Work on Brokdorf 2009 suite of agreements with client/group leagal
Prep of ITT for salvage services
Prep of ITT for radiological protection
Work in respect o</v>
          </cell>
          <cell r="H67" t="str">
            <v>Note to CO: Please provide some commentary for this section. This default text will continue to show if no comments are provided.</v>
          </cell>
          <cell r="I67" t="str">
            <v>Note to CO: Please provide some commentary for this section. This default text will continue to show if no comments are provided.</v>
          </cell>
          <cell r="J67" t="str">
            <v>Work currently in progress includes:
Preperation for MOX Package Agreements with TN International
Work on Brokdorf 2009 suite of agreements with client/group leagal
Prep of ITT for salvage services
Prep of ITT for radiological protection
Work in respect o</v>
          </cell>
        </row>
        <row r="68">
          <cell r="A68" t="str">
            <v>4D10</v>
          </cell>
          <cell r="B68">
            <v>4</v>
          </cell>
          <cell r="C68" t="str">
            <v>D</v>
          </cell>
          <cell r="D68">
            <v>10</v>
          </cell>
          <cell r="F68" t="str">
            <v>Nick Welch</v>
          </cell>
          <cell r="G68" t="str">
            <v>There are no major problems in this area, all outstanding requisitions are in hand and will be processed during period 5.</v>
          </cell>
          <cell r="H68" t="str">
            <v>No major issues in this area, Volume and value for period 4 has been relatively low compared to first quarter although and upturn in value for period 5 is anticipated when reviewing outstanding requisitions outstanding and invitation to tenders being proc</v>
          </cell>
          <cell r="I68" t="str">
            <v>This is an area which needs review and action over the coming weeks and action needs to be taken to reduce the  number of active PO's (6month) figure which is at an unacceptably high level, to a lesser extent the PO's (2month) figure also needs to be addr</v>
          </cell>
          <cell r="J68" t="str">
            <v>No major problems in this area, it is envisaged that vast majority if ITT's currently under assessment will be converted into contracts during period 5.</v>
          </cell>
        </row>
        <row r="69">
          <cell r="A69" t="str">
            <v>4D11</v>
          </cell>
          <cell r="B69">
            <v>4</v>
          </cell>
          <cell r="C69" t="str">
            <v>D</v>
          </cell>
          <cell r="D69">
            <v>11</v>
          </cell>
          <cell r="F69" t="str">
            <v>Peter Caldow</v>
          </cell>
          <cell r="G69" t="str">
            <v>Note to CO: Please provide some commentary for this section. This default text will continue to show if no comments are provided.</v>
          </cell>
          <cell r="H69" t="str">
            <v>Note to CO: Please provide some commentary for this section. This default text will continue to show if no comments are provided.</v>
          </cell>
          <cell r="I69" t="str">
            <v>Note to CO: Please provide some commentary for this section. This default text will continue to show if no comments are provided.</v>
          </cell>
          <cell r="J69" t="str">
            <v>Note to CO: Please provide some commentary for this section. This default text will continue to show if no comments are provided.</v>
          </cell>
        </row>
        <row r="70">
          <cell r="A70" t="str">
            <v>4D12</v>
          </cell>
          <cell r="B70">
            <v>4</v>
          </cell>
          <cell r="C70" t="str">
            <v>D</v>
          </cell>
          <cell r="D70">
            <v>12</v>
          </cell>
          <cell r="F70" t="str">
            <v>Reg Haslam - Corporate Contracts</v>
          </cell>
          <cell r="G70" t="str">
            <v>Note to CO: Please provide some commentary for this section. This default text will continue to show if no comments are provided.</v>
          </cell>
          <cell r="H70" t="str">
            <v>Note to CO: Please provide some commentary for this section. This default text will continue to show if no comments are provided.</v>
          </cell>
          <cell r="I70" t="str">
            <v>Note to CO: Please provide some commentary for this section. This default text will continue to show if no comments are provided.</v>
          </cell>
          <cell r="J70" t="str">
            <v>Note to CO: Please provide some commentary for this section. This default text will continue to show if no comments are provided.</v>
          </cell>
        </row>
        <row r="71">
          <cell r="A71" t="str">
            <v>4D13</v>
          </cell>
          <cell r="B71">
            <v>4</v>
          </cell>
          <cell r="C71" t="str">
            <v>D</v>
          </cell>
          <cell r="D71">
            <v>13</v>
          </cell>
          <cell r="F71" t="str">
            <v>Reg Haslam - IT Procurement</v>
          </cell>
          <cell r="G71" t="str">
            <v>Note to CO: Please provide some commentary for this section. This default text will continue to show if no comments are provided.</v>
          </cell>
          <cell r="H71" t="str">
            <v>Note to CO: Please provide some commentary for this section. This default text will continue to show if no comments are provided.</v>
          </cell>
          <cell r="I71" t="str">
            <v>Note to CO: Please provide some commentary for this section. This default text will continue to show if no comments are provided.</v>
          </cell>
          <cell r="J71" t="str">
            <v>Note to CO: Please provide some commentary for this section. This default text will continue to show if no comments are provided.</v>
          </cell>
        </row>
        <row r="72">
          <cell r="A72" t="str">
            <v>4D14</v>
          </cell>
          <cell r="B72">
            <v>4</v>
          </cell>
          <cell r="C72" t="str">
            <v>D</v>
          </cell>
          <cell r="D72">
            <v>14</v>
          </cell>
          <cell r="F72" t="str">
            <v>Rob McGarel</v>
          </cell>
          <cell r="G72" t="str">
            <v>Note to CO: Please provide some commentary for this section. This default text will continue to show if no comments are provided.</v>
          </cell>
          <cell r="H72" t="str">
            <v>Note to CO: Please provide some commentary for this section. This default text will continue to show if no comments are provided.</v>
          </cell>
          <cell r="I72" t="str">
            <v>Note to CO: Please provide some commentary for this section. This default text will continue to show if no comments are provided.</v>
          </cell>
          <cell r="J72" t="str">
            <v>Note to CO: Please provide some commentary for this section. This default text will continue to show if no comments are provided.</v>
          </cell>
        </row>
        <row r="73">
          <cell r="A73" t="str">
            <v>4D15</v>
          </cell>
          <cell r="B73">
            <v>4</v>
          </cell>
          <cell r="C73" t="str">
            <v>D</v>
          </cell>
          <cell r="D73">
            <v>15</v>
          </cell>
          <cell r="F73">
            <v>0</v>
          </cell>
          <cell r="G73" t="str">
            <v>Note to CO: Please provide some commentary for this section. This default text will continue to show if no comments are provided.</v>
          </cell>
          <cell r="H73" t="str">
            <v>Note to CO: Please provide some commentary for this section. This default text will continue to show if no comments are provided.</v>
          </cell>
          <cell r="I73" t="str">
            <v>Note to CO: Please provide some commentary for this section. This default text will continue to show if no comments are provided.</v>
          </cell>
          <cell r="J73" t="str">
            <v>Note to CO: Please provide some commentary for this section. This default text will continue to show if no comments are provided.</v>
          </cell>
        </row>
        <row r="74">
          <cell r="A74" t="str">
            <v>4D16</v>
          </cell>
          <cell r="B74">
            <v>4</v>
          </cell>
          <cell r="C74" t="str">
            <v>D</v>
          </cell>
          <cell r="D74">
            <v>16</v>
          </cell>
          <cell r="F74">
            <v>0</v>
          </cell>
          <cell r="G74" t="str">
            <v>Note to CO: Please provide some commentary for this section. This default text will continue to show if no comments are provided.</v>
          </cell>
          <cell r="H74" t="str">
            <v>Note to CO: Please provide some commentary for this section. This default text will continue to show if no comments are provided.</v>
          </cell>
          <cell r="I74" t="str">
            <v>Note to CO: Please provide some commentary for this section. This default text will continue to show if no comments are provided.</v>
          </cell>
          <cell r="J74" t="str">
            <v>Note to CO: Please provide some commentary for this section. This default text will continue to show if no comments are provided.</v>
          </cell>
        </row>
        <row r="75">
          <cell r="A75" t="str">
            <v>4D17</v>
          </cell>
          <cell r="B75">
            <v>4</v>
          </cell>
          <cell r="C75" t="str">
            <v>D</v>
          </cell>
          <cell r="D75">
            <v>17</v>
          </cell>
          <cell r="F75">
            <v>0</v>
          </cell>
          <cell r="G75" t="str">
            <v>Note to CO: Please provide some commentary for this section. This default text will continue to show if no comments are provided.</v>
          </cell>
          <cell r="H75" t="str">
            <v>Note to CO: Please provide some commentary for this section. This default text will continue to show if no comments are provided.</v>
          </cell>
          <cell r="I75" t="str">
            <v>Note to CO: Please provide some commentary for this section. This default text will continue to show if no comments are provided.</v>
          </cell>
          <cell r="J75" t="str">
            <v>Note to CO: Please provide some commentary for this section. This default text will continue to show if no comments are provided.</v>
          </cell>
        </row>
        <row r="76">
          <cell r="A76" t="str">
            <v/>
          </cell>
        </row>
        <row r="77">
          <cell r="A77" t="str">
            <v/>
          </cell>
        </row>
        <row r="78">
          <cell r="A78" t="str">
            <v/>
          </cell>
          <cell r="G78" t="str">
            <v>Section 1a/b Comments
Outstanding Requisitions</v>
          </cell>
          <cell r="H78" t="str">
            <v>Section 2a/b Comments
(PO Production)</v>
          </cell>
          <cell r="I78" t="str">
            <v>Section 3 Comments
(Contract Workload)</v>
          </cell>
          <cell r="J78" t="str">
            <v>Section 4 Comments
(Competition Status)</v>
          </cell>
          <cell r="K78" t="str">
            <v>Section 5 Comments
(Procurement Workload)
Anne Prowse Report Only</v>
          </cell>
          <cell r="L78" t="str">
            <v>Section 6 Comments
(Demander Competition)
Anne Prowse Report Only</v>
          </cell>
        </row>
        <row r="79">
          <cell r="A79" t="str">
            <v>5E2</v>
          </cell>
          <cell r="B79">
            <v>5</v>
          </cell>
          <cell r="C79" t="str">
            <v>E</v>
          </cell>
          <cell r="D79">
            <v>2</v>
          </cell>
          <cell r="E79" t="str">
            <v>Period 5</v>
          </cell>
          <cell r="F79" t="str">
            <v>Anne O'Pray</v>
          </cell>
          <cell r="G79" t="str">
            <v>Note to CO: Please provide some commentary for this section. This default text will continue to show if no comments are provided.</v>
          </cell>
          <cell r="H79" t="str">
            <v>Note to CO: Please provide some commentary for this section. This default text will continue to show if no comments are provided.</v>
          </cell>
          <cell r="I79" t="str">
            <v>Note to CO: Please provide some commentary for this section. This default text will continue to show if no comments are provided.</v>
          </cell>
          <cell r="J79" t="str">
            <v>Note to CO: Please provide some commentary for this section. This default text will continue to show if no comments are provided.</v>
          </cell>
        </row>
        <row r="80">
          <cell r="A80" t="str">
            <v>5E3</v>
          </cell>
          <cell r="B80">
            <v>5</v>
          </cell>
          <cell r="C80" t="str">
            <v>E</v>
          </cell>
          <cell r="D80">
            <v>3</v>
          </cell>
          <cell r="F80" t="str">
            <v>Dave Harris</v>
          </cell>
          <cell r="G80" t="str">
            <v>Note to CO: Please provide some commentary for this section. This default text will continue to show if no comments are provided.</v>
          </cell>
          <cell r="H80" t="str">
            <v>Note to CO: Please provide some commentary for this section. This default text will continue to show if no comments are provided.</v>
          </cell>
          <cell r="I80" t="str">
            <v>Note to CO: Please provide some commentary for this section. This default text will continue to show if no comments are provided.</v>
          </cell>
          <cell r="J80" t="str">
            <v>Note to CO: Please provide some commentary for this section. This default text will continue to show if no comments are provided.</v>
          </cell>
        </row>
        <row r="81">
          <cell r="A81" t="str">
            <v>5E4</v>
          </cell>
          <cell r="B81">
            <v>5</v>
          </cell>
          <cell r="C81" t="str">
            <v>E</v>
          </cell>
          <cell r="D81">
            <v>4</v>
          </cell>
          <cell r="F81" t="str">
            <v>Mike Hall - Equipment &amp; Systems</v>
          </cell>
          <cell r="G81" t="str">
            <v>Note to CO: Please provide some commentary for this section. This default text will continue to show if no comments are provided.</v>
          </cell>
          <cell r="H81" t="str">
            <v>Note to CO: Please provide some commentary for this section. This default text will continue to show if no comments are provided.</v>
          </cell>
          <cell r="I81" t="str">
            <v>Note to CO: Please provide some commentary for this section. This default text will continue to show if no comments are provided.</v>
          </cell>
          <cell r="J81" t="str">
            <v>Note to CO: Please provide some commentary for this section. This default text will continue to show if no comments are provided.</v>
          </cell>
        </row>
        <row r="82">
          <cell r="A82" t="str">
            <v>5E5</v>
          </cell>
          <cell r="B82">
            <v>5</v>
          </cell>
          <cell r="C82" t="str">
            <v>E</v>
          </cell>
          <cell r="D82">
            <v>5</v>
          </cell>
          <cell r="F82" t="str">
            <v>David Brown</v>
          </cell>
          <cell r="G82" t="str">
            <v>Note to CO: Please provide some commentary for this section. This default text will continue to show if no comments are provided.</v>
          </cell>
          <cell r="H82" t="str">
            <v>Note to CO: Please provide some commentary for this section. This default text will continue to show if no comments are provided.</v>
          </cell>
          <cell r="I82" t="str">
            <v>Note to CO: Please provide some commentary for this section. This default text will continue to show if no comments are provided.</v>
          </cell>
          <cell r="J82" t="str">
            <v>Note to CO: Please provide some commentary for this section. This default text will continue to show if no comments are provided.</v>
          </cell>
        </row>
        <row r="83">
          <cell r="A83" t="str">
            <v>5E6</v>
          </cell>
          <cell r="B83">
            <v>5</v>
          </cell>
          <cell r="C83" t="str">
            <v>E</v>
          </cell>
          <cell r="D83">
            <v>6</v>
          </cell>
          <cell r="F83" t="str">
            <v>Edwin Bond</v>
          </cell>
          <cell r="G83" t="str">
            <v>Note to CO: Please provide some commentary for this section. This default text will continue to show if no comments are provided.</v>
          </cell>
          <cell r="H83" t="str">
            <v>Note to CO: Please provide some commentary for this section. This default text will continue to show if no comments are provided.</v>
          </cell>
          <cell r="I83" t="str">
            <v>Note to CO: Please provide some commentary for this section. This default text will continue to show if no comments are provided.</v>
          </cell>
          <cell r="J83" t="str">
            <v>Note to CO: Please provide some commentary for this section. This default text will continue to show if no comments are provided.</v>
          </cell>
        </row>
        <row r="84">
          <cell r="A84" t="str">
            <v>5E7</v>
          </cell>
          <cell r="B84">
            <v>5</v>
          </cell>
          <cell r="C84" t="str">
            <v>E</v>
          </cell>
          <cell r="D84">
            <v>7</v>
          </cell>
          <cell r="F84" t="str">
            <v>Jim Burnell</v>
          </cell>
          <cell r="G84" t="str">
            <v>Note to CO: Please provide some commentary for this section. This default text will continue to show if no comments are provided.</v>
          </cell>
          <cell r="H84" t="str">
            <v>Note to CO: Please provide some commentary for this section. This default text will continue to show if no comments are provided.</v>
          </cell>
          <cell r="I84" t="str">
            <v>Note to CO: Please provide some commentary for this section. This default text will continue to show if no comments are provided.</v>
          </cell>
          <cell r="J84" t="str">
            <v>Note to CO: Please provide some commentary for this section. This default text will continue to show if no comments are provided.</v>
          </cell>
        </row>
        <row r="85">
          <cell r="A85" t="str">
            <v>5E8</v>
          </cell>
          <cell r="B85">
            <v>5</v>
          </cell>
          <cell r="C85" t="str">
            <v>E</v>
          </cell>
          <cell r="D85">
            <v>8</v>
          </cell>
          <cell r="F85" t="str">
            <v>Kathryn McCloghrie</v>
          </cell>
          <cell r="G85" t="str">
            <v>Note to CO: Please provide some commentary for this section. This default text will continue to show if no comments are provided.</v>
          </cell>
          <cell r="H85" t="str">
            <v>Note to CO: Please provide some commentary for this section. This default text will continue to show if no comments are provided.</v>
          </cell>
          <cell r="I85" t="str">
            <v>Note to CO: Please provide some commentary for this section. This default text will continue to show if no comments are provided.</v>
          </cell>
          <cell r="J85" t="str">
            <v>Note to CO: Please provide some commentary for this section. This default text will continue to show if no comments are provided.</v>
          </cell>
        </row>
        <row r="86">
          <cell r="A86" t="str">
            <v>5E9</v>
          </cell>
          <cell r="B86">
            <v>5</v>
          </cell>
          <cell r="C86" t="str">
            <v>E</v>
          </cell>
          <cell r="D86">
            <v>9</v>
          </cell>
          <cell r="F86" t="str">
            <v>Mike Hall - INS Procurement</v>
          </cell>
          <cell r="G86" t="str">
            <v>Note to CO: Please provide some commentary for this section. This default text will continue to show if no comments are provided.</v>
          </cell>
          <cell r="H86" t="str">
            <v>Note to CO: Please provide some commentary for this section. This default text will continue to show if no comments are provided.</v>
          </cell>
          <cell r="I86" t="str">
            <v>Note to CO: Please provide some commentary for this section. This default text will continue to show if no comments are provided.</v>
          </cell>
          <cell r="J86" t="str">
            <v>Note to CO: Please provide some commentary for this section. This default text will continue to show if no comments are provided.</v>
          </cell>
        </row>
        <row r="87">
          <cell r="A87" t="str">
            <v>5E10</v>
          </cell>
          <cell r="B87">
            <v>5</v>
          </cell>
          <cell r="C87" t="str">
            <v>E</v>
          </cell>
          <cell r="D87">
            <v>10</v>
          </cell>
          <cell r="F87" t="str">
            <v>Nick Welch</v>
          </cell>
          <cell r="G87" t="str">
            <v>Note to CO: Please provide some commentary for this section. This default text will continue to show if no comments are provided.</v>
          </cell>
          <cell r="H87" t="str">
            <v>Note to CO: Please provide some commentary for this section. This default text will continue to show if no comments are provided.</v>
          </cell>
          <cell r="I87" t="str">
            <v>Note to CO: Please provide some commentary for this section. This default text will continue to show if no comments are provided.</v>
          </cell>
          <cell r="J87" t="str">
            <v>Note to CO: Please provide some commentary for this section. This default text will continue to show if no comments are provided.</v>
          </cell>
        </row>
        <row r="88">
          <cell r="A88" t="str">
            <v>5E11</v>
          </cell>
          <cell r="B88">
            <v>5</v>
          </cell>
          <cell r="C88" t="str">
            <v>E</v>
          </cell>
          <cell r="D88">
            <v>11</v>
          </cell>
          <cell r="F88" t="str">
            <v>Peter Caldow</v>
          </cell>
          <cell r="G88" t="str">
            <v>Note to CO: Please provide some commentary for this section. This default text will continue to show if no comments are provided.</v>
          </cell>
          <cell r="H88" t="str">
            <v>Note to CO: Please provide some commentary for this section. This default text will continue to show if no comments are provided.</v>
          </cell>
          <cell r="I88" t="str">
            <v>Note to CO: Please provide some commentary for this section. This default text will continue to show if no comments are provided.</v>
          </cell>
          <cell r="J88" t="str">
            <v>Note to CO: Please provide some commentary for this section. This default text will continue to show if no comments are provided.</v>
          </cell>
        </row>
        <row r="89">
          <cell r="A89" t="str">
            <v>5E12</v>
          </cell>
          <cell r="B89">
            <v>5</v>
          </cell>
          <cell r="C89" t="str">
            <v>E</v>
          </cell>
          <cell r="D89">
            <v>12</v>
          </cell>
          <cell r="F89" t="str">
            <v>Reg Haslam - Corporate Contracts</v>
          </cell>
          <cell r="G89" t="str">
            <v>Note to CO: Please provide some commentary for this section. This default text will continue to show if no comments are provided.</v>
          </cell>
          <cell r="H89" t="str">
            <v>Note to CO: Please provide some commentary for this section. This default text will continue to show if no comments are provided.</v>
          </cell>
          <cell r="I89" t="str">
            <v>Note to CO: Please provide some commentary for this section. This default text will continue to show if no comments are provided.</v>
          </cell>
          <cell r="J89" t="str">
            <v>Note to CO: Please provide some commentary for this section. This default text will continue to show if no comments are provided.</v>
          </cell>
        </row>
        <row r="90">
          <cell r="A90" t="str">
            <v>5E13</v>
          </cell>
          <cell r="B90">
            <v>5</v>
          </cell>
          <cell r="C90" t="str">
            <v>E</v>
          </cell>
          <cell r="D90">
            <v>13</v>
          </cell>
          <cell r="F90" t="str">
            <v>Reg Haslam - IT Procurement</v>
          </cell>
          <cell r="G90" t="str">
            <v>Note to CO: Please provide some commentary for this section. This default text will continue to show if no comments are provided.</v>
          </cell>
          <cell r="H90" t="str">
            <v>Note to CO: Please provide some commentary for this section. This default text will continue to show if no comments are provided.</v>
          </cell>
          <cell r="I90" t="str">
            <v>Note to CO: Please provide some commentary for this section. This default text will continue to show if no comments are provided.</v>
          </cell>
          <cell r="J90" t="str">
            <v>Note to CO: Please provide some commentary for this section. This default text will continue to show if no comments are provided.</v>
          </cell>
        </row>
        <row r="91">
          <cell r="A91" t="str">
            <v>5E14</v>
          </cell>
          <cell r="B91">
            <v>5</v>
          </cell>
          <cell r="C91" t="str">
            <v>E</v>
          </cell>
          <cell r="D91">
            <v>14</v>
          </cell>
          <cell r="F91" t="str">
            <v>Rob McGarel</v>
          </cell>
          <cell r="G91" t="str">
            <v>Note to CO: Please provide some commentary for this section. This default text will continue to show if no comments are provided.</v>
          </cell>
          <cell r="H91" t="str">
            <v>Note to CO: Please provide some commentary for this section. This default text will continue to show if no comments are provided.</v>
          </cell>
          <cell r="I91" t="str">
            <v>Note to CO: Please provide some commentary for this section. This default text will continue to show if no comments are provided.</v>
          </cell>
          <cell r="J91" t="str">
            <v>Note to CO: Please provide some commentary for this section. This default text will continue to show if no comments are provided.</v>
          </cell>
        </row>
        <row r="92">
          <cell r="A92" t="str">
            <v>5E15</v>
          </cell>
          <cell r="B92">
            <v>5</v>
          </cell>
          <cell r="C92" t="str">
            <v>E</v>
          </cell>
          <cell r="D92">
            <v>15</v>
          </cell>
          <cell r="F92">
            <v>0</v>
          </cell>
          <cell r="G92" t="str">
            <v>Note to CO: Please provide some commentary for this section. This default text will continue to show if no comments are provided.</v>
          </cell>
          <cell r="H92" t="str">
            <v>Note to CO: Please provide some commentary for this section. This default text will continue to show if no comments are provided.</v>
          </cell>
          <cell r="I92" t="str">
            <v>Note to CO: Please provide some commentary for this section. This default text will continue to show if no comments are provided.</v>
          </cell>
          <cell r="J92" t="str">
            <v>Note to CO: Please provide some commentary for this section. This default text will continue to show if no comments are provided.</v>
          </cell>
        </row>
        <row r="93">
          <cell r="A93" t="str">
            <v>5E16</v>
          </cell>
          <cell r="B93">
            <v>5</v>
          </cell>
          <cell r="C93" t="str">
            <v>E</v>
          </cell>
          <cell r="D93">
            <v>16</v>
          </cell>
          <cell r="F93">
            <v>0</v>
          </cell>
          <cell r="G93" t="str">
            <v>Note to CO: Please provide some commentary for this section. This default text will continue to show if no comments are provided.</v>
          </cell>
          <cell r="H93" t="str">
            <v>Note to CO: Please provide some commentary for this section. This default text will continue to show if no comments are provided.</v>
          </cell>
          <cell r="I93" t="str">
            <v>Note to CO: Please provide some commentary for this section. This default text will continue to show if no comments are provided.</v>
          </cell>
          <cell r="J93" t="str">
            <v>Note to CO: Please provide some commentary for this section. This default text will continue to show if no comments are provided.</v>
          </cell>
        </row>
        <row r="94">
          <cell r="A94" t="str">
            <v>5E17</v>
          </cell>
          <cell r="B94">
            <v>5</v>
          </cell>
          <cell r="C94" t="str">
            <v>E</v>
          </cell>
          <cell r="D94">
            <v>17</v>
          </cell>
          <cell r="F94">
            <v>0</v>
          </cell>
          <cell r="G94" t="str">
            <v>Note to CO: Please provide some commentary for this section. This default text will continue to show if no comments are provided.</v>
          </cell>
          <cell r="H94" t="str">
            <v>Note to CO: Please provide some commentary for this section. This default text will continue to show if no comments are provided.</v>
          </cell>
          <cell r="I94" t="str">
            <v>Note to CO: Please provide some commentary for this section. This default text will continue to show if no comments are provided.</v>
          </cell>
          <cell r="J94" t="str">
            <v>Note to CO: Please provide some commentary for this section. This default text will continue to show if no comments are provided.</v>
          </cell>
        </row>
        <row r="95">
          <cell r="A95" t="str">
            <v/>
          </cell>
        </row>
        <row r="96">
          <cell r="A96" t="str">
            <v/>
          </cell>
        </row>
        <row r="97">
          <cell r="A97" t="str">
            <v/>
          </cell>
          <cell r="G97" t="str">
            <v>Section 1a/b Comments
Outstanding Requisitions</v>
          </cell>
          <cell r="H97" t="str">
            <v>Section 2a/b Comments
(PO Production)</v>
          </cell>
          <cell r="I97" t="str">
            <v>Section 3 Comments
(Contract Workload)</v>
          </cell>
          <cell r="J97" t="str">
            <v>Section 4 Comments
(Competition Status)</v>
          </cell>
          <cell r="K97" t="str">
            <v>Section 5 Comments
(Procurement Workload)
Anne Prowse Report Only</v>
          </cell>
          <cell r="L97" t="str">
            <v>Section 6 Comments
(Demander Competition)
Anne Prowse Report Only</v>
          </cell>
        </row>
        <row r="98">
          <cell r="A98" t="str">
            <v>6F2</v>
          </cell>
          <cell r="B98">
            <v>6</v>
          </cell>
          <cell r="C98" t="str">
            <v>F</v>
          </cell>
          <cell r="D98">
            <v>2</v>
          </cell>
          <cell r="E98" t="str">
            <v>Period 6</v>
          </cell>
          <cell r="F98" t="str">
            <v>Anne O'Pray</v>
          </cell>
          <cell r="G98" t="str">
            <v>Note to CO: Please provide some commentary for this section. This default text will continue to show if no comments are provided.</v>
          </cell>
          <cell r="H98" t="str">
            <v>Note to CO: Please provide some commentary for this section. This default text will continue to show if no comments are provided.</v>
          </cell>
          <cell r="I98" t="str">
            <v>Note to CO: Please provide some commentary for this section. This default text will continue to show if no comments are provided.</v>
          </cell>
          <cell r="J98" t="str">
            <v>Note to CO: Please provide some commentary for this section. This default text will continue to show if no comments are provided.</v>
          </cell>
        </row>
        <row r="99">
          <cell r="A99" t="str">
            <v>6F3</v>
          </cell>
          <cell r="B99">
            <v>6</v>
          </cell>
          <cell r="C99" t="str">
            <v>F</v>
          </cell>
          <cell r="D99">
            <v>3</v>
          </cell>
          <cell r="F99" t="str">
            <v>Dave Harris</v>
          </cell>
          <cell r="G99" t="str">
            <v>Note to CO: Please provide some commentary for this section. This default text will continue to show if no comments are provided.</v>
          </cell>
          <cell r="H99" t="str">
            <v>Note to CO: Please provide some commentary for this section. This default text will continue to show if no comments are provided.</v>
          </cell>
          <cell r="I99" t="str">
            <v>Note to CO: Please provide some commentary for this section. This default text will continue to show if no comments are provided.</v>
          </cell>
          <cell r="J99" t="str">
            <v>Note to CO: Please provide some commentary for this section. This default text will continue to show if no comments are provided.</v>
          </cell>
        </row>
        <row r="100">
          <cell r="A100" t="str">
            <v>6F4</v>
          </cell>
          <cell r="B100">
            <v>6</v>
          </cell>
          <cell r="C100" t="str">
            <v>F</v>
          </cell>
          <cell r="D100">
            <v>4</v>
          </cell>
          <cell r="F100" t="str">
            <v>Mike Hall - Equipment &amp; Systems</v>
          </cell>
          <cell r="G100" t="str">
            <v>Note to CO: Please provide some commentary for this section. This default text will continue to show if no comments are provided.</v>
          </cell>
          <cell r="H100" t="str">
            <v>Note to CO: Please provide some commentary for this section. This default text will continue to show if no comments are provided.</v>
          </cell>
          <cell r="I100" t="str">
            <v>Note to CO: Please provide some commentary for this section. This default text will continue to show if no comments are provided.</v>
          </cell>
          <cell r="J100" t="str">
            <v>Note to CO: Please provide some commentary for this section. This default text will continue to show if no comments are provided.</v>
          </cell>
        </row>
        <row r="101">
          <cell r="A101" t="str">
            <v>6F5</v>
          </cell>
          <cell r="B101">
            <v>6</v>
          </cell>
          <cell r="C101" t="str">
            <v>F</v>
          </cell>
          <cell r="D101">
            <v>5</v>
          </cell>
          <cell r="F101" t="str">
            <v>David Brown</v>
          </cell>
          <cell r="G101" t="str">
            <v>Note to CO: Please provide some commentary for this section. This default text will continue to show if no comments are provided.</v>
          </cell>
          <cell r="H101" t="str">
            <v>Note to CO: Please provide some commentary for this section. This default text will continue to show if no comments are provided.</v>
          </cell>
          <cell r="I101" t="str">
            <v>Note to CO: Please provide some commentary for this section. This default text will continue to show if no comments are provided.</v>
          </cell>
          <cell r="J101" t="str">
            <v>Note to CO: Please provide some commentary for this section. This default text will continue to show if no comments are provided.</v>
          </cell>
        </row>
        <row r="102">
          <cell r="A102" t="str">
            <v>6F6</v>
          </cell>
          <cell r="B102">
            <v>6</v>
          </cell>
          <cell r="C102" t="str">
            <v>F</v>
          </cell>
          <cell r="D102">
            <v>6</v>
          </cell>
          <cell r="F102" t="str">
            <v>Edwin Bond</v>
          </cell>
          <cell r="G102" t="str">
            <v>Note to CO: Please provide some commentary for this section. This default text will continue to show if no comments are provided.</v>
          </cell>
          <cell r="H102" t="str">
            <v>Note to CO: Please provide some commentary for this section. This default text will continue to show if no comments are provided.</v>
          </cell>
          <cell r="I102" t="str">
            <v>Note to CO: Please provide some commentary for this section. This default text will continue to show if no comments are provided.</v>
          </cell>
          <cell r="J102" t="str">
            <v>Note to CO: Please provide some commentary for this section. This default text will continue to show if no comments are provided.</v>
          </cell>
        </row>
        <row r="103">
          <cell r="A103" t="str">
            <v>6F7</v>
          </cell>
          <cell r="B103">
            <v>6</v>
          </cell>
          <cell r="C103" t="str">
            <v>F</v>
          </cell>
          <cell r="D103">
            <v>7</v>
          </cell>
          <cell r="F103" t="str">
            <v>Jim Burnell</v>
          </cell>
          <cell r="G103" t="str">
            <v>Note to CO: Please provide some commentary for this section. This default text will continue to show if no comments are provided.</v>
          </cell>
          <cell r="H103" t="str">
            <v>Note to CO: Please provide some commentary for this section. This default text will continue to show if no comments are provided.</v>
          </cell>
          <cell r="I103" t="str">
            <v>Note to CO: Please provide some commentary for this section. This default text will continue to show if no comments are provided.</v>
          </cell>
          <cell r="J103" t="str">
            <v>Note to CO: Please provide some commentary for this section. This default text will continue to show if no comments are provided.</v>
          </cell>
        </row>
        <row r="104">
          <cell r="A104" t="str">
            <v>6F8</v>
          </cell>
          <cell r="B104">
            <v>6</v>
          </cell>
          <cell r="C104" t="str">
            <v>F</v>
          </cell>
          <cell r="D104">
            <v>8</v>
          </cell>
          <cell r="F104" t="str">
            <v>Kathryn McCloghrie</v>
          </cell>
          <cell r="G104" t="str">
            <v>Note to CO: Please provide some commentary for this section. This default text will continue to show if no comments are provided.</v>
          </cell>
          <cell r="H104" t="str">
            <v>Note to CO: Please provide some commentary for this section. This default text will continue to show if no comments are provided.</v>
          </cell>
          <cell r="I104" t="str">
            <v>Note to CO: Please provide some commentary for this section. This default text will continue to show if no comments are provided.</v>
          </cell>
          <cell r="J104" t="str">
            <v>Note to CO: Please provide some commentary for this section. This default text will continue to show if no comments are provided.</v>
          </cell>
        </row>
        <row r="105">
          <cell r="A105" t="str">
            <v>6F9</v>
          </cell>
          <cell r="B105">
            <v>6</v>
          </cell>
          <cell r="C105" t="str">
            <v>F</v>
          </cell>
          <cell r="D105">
            <v>9</v>
          </cell>
          <cell r="F105" t="str">
            <v>Mike Hall - INS Procurement</v>
          </cell>
          <cell r="G105" t="str">
            <v>Note to CO: Please provide some commentary for this section. This default text will continue to show if no comments are provided.</v>
          </cell>
          <cell r="H105" t="str">
            <v>Note to CO: Please provide some commentary for this section. This default text will continue to show if no comments are provided.</v>
          </cell>
          <cell r="I105" t="str">
            <v>Note to CO: Please provide some commentary for this section. This default text will continue to show if no comments are provided.</v>
          </cell>
          <cell r="J105" t="str">
            <v>Note to CO: Please provide some commentary for this section. This default text will continue to show if no comments are provided.</v>
          </cell>
        </row>
        <row r="106">
          <cell r="A106" t="str">
            <v>6F10</v>
          </cell>
          <cell r="B106">
            <v>6</v>
          </cell>
          <cell r="C106" t="str">
            <v>F</v>
          </cell>
          <cell r="D106">
            <v>10</v>
          </cell>
          <cell r="F106" t="str">
            <v>Nick Welch</v>
          </cell>
          <cell r="G106" t="str">
            <v>Note to CO: Please provide some commentary for this section. This default text will continue to show if no comments are provided.</v>
          </cell>
          <cell r="H106" t="str">
            <v>Note to CO: Please provide some commentary for this section. This default text will continue to show if no comments are provided.</v>
          </cell>
          <cell r="I106" t="str">
            <v>Note to CO: Please provide some commentary for this section. This default text will continue to show if no comments are provided.</v>
          </cell>
          <cell r="J106" t="str">
            <v>Note to CO: Please provide some commentary for this section. This default text will continue to show if no comments are provided.</v>
          </cell>
        </row>
        <row r="107">
          <cell r="A107" t="str">
            <v>6F11</v>
          </cell>
          <cell r="B107">
            <v>6</v>
          </cell>
          <cell r="C107" t="str">
            <v>F</v>
          </cell>
          <cell r="D107">
            <v>11</v>
          </cell>
          <cell r="F107" t="str">
            <v>Peter Caldow</v>
          </cell>
          <cell r="G107" t="str">
            <v>Note to CO: Please provide some commentary for this section. This default text will continue to show if no comments are provided.</v>
          </cell>
          <cell r="H107" t="str">
            <v>Note to CO: Please provide some commentary for this section. This default text will continue to show if no comments are provided.</v>
          </cell>
          <cell r="I107" t="str">
            <v>Note to CO: Please provide some commentary for this section. This default text will continue to show if no comments are provided.</v>
          </cell>
          <cell r="J107" t="str">
            <v>Note to CO: Please provide some commentary for this section. This default text will continue to show if no comments are provided.</v>
          </cell>
        </row>
        <row r="108">
          <cell r="A108" t="str">
            <v>6F12</v>
          </cell>
          <cell r="B108">
            <v>6</v>
          </cell>
          <cell r="C108" t="str">
            <v>F</v>
          </cell>
          <cell r="D108">
            <v>12</v>
          </cell>
          <cell r="F108" t="str">
            <v>Reg Haslam - Corporate Contracts</v>
          </cell>
          <cell r="G108" t="str">
            <v>Note to CO: Please provide some commentary for this section. This default text will continue to show if no comments are provided.</v>
          </cell>
          <cell r="H108" t="str">
            <v>Note to CO: Please provide some commentary for this section. This default text will continue to show if no comments are provided.</v>
          </cell>
          <cell r="I108" t="str">
            <v>Note to CO: Please provide some commentary for this section. This default text will continue to show if no comments are provided.</v>
          </cell>
          <cell r="J108" t="str">
            <v>Note to CO: Please provide some commentary for this section. This default text will continue to show if no comments are provided.</v>
          </cell>
        </row>
        <row r="109">
          <cell r="A109" t="str">
            <v>6F13</v>
          </cell>
          <cell r="B109">
            <v>6</v>
          </cell>
          <cell r="C109" t="str">
            <v>F</v>
          </cell>
          <cell r="D109">
            <v>13</v>
          </cell>
          <cell r="F109" t="str">
            <v>Reg Haslam - IT Procurement</v>
          </cell>
          <cell r="G109" t="str">
            <v>Note to CO: Please provide some commentary for this section. This default text will continue to show if no comments are provided.</v>
          </cell>
          <cell r="H109" t="str">
            <v>Note to CO: Please provide some commentary for this section. This default text will continue to show if no comments are provided.</v>
          </cell>
          <cell r="I109" t="str">
            <v>Note to CO: Please provide some commentary for this section. This default text will continue to show if no comments are provided.</v>
          </cell>
          <cell r="J109" t="str">
            <v>Note to CO: Please provide some commentary for this section. This default text will continue to show if no comments are provided.</v>
          </cell>
        </row>
        <row r="110">
          <cell r="A110" t="str">
            <v>6F14</v>
          </cell>
          <cell r="B110">
            <v>6</v>
          </cell>
          <cell r="C110" t="str">
            <v>F</v>
          </cell>
          <cell r="D110">
            <v>14</v>
          </cell>
          <cell r="F110" t="str">
            <v>Rob McGarel</v>
          </cell>
          <cell r="G110" t="str">
            <v>Note to CO: Please provide some commentary for this section. This default text will continue to show if no comments are provided.</v>
          </cell>
          <cell r="H110" t="str">
            <v>Note to CO: Please provide some commentary for this section. This default text will continue to show if no comments are provided.</v>
          </cell>
          <cell r="I110" t="str">
            <v>Note to CO: Please provide some commentary for this section. This default text will continue to show if no comments are provided.</v>
          </cell>
          <cell r="J110" t="str">
            <v>Note to CO: Please provide some commentary for this section. This default text will continue to show if no comments are provided.</v>
          </cell>
        </row>
        <row r="111">
          <cell r="A111" t="str">
            <v>6F15</v>
          </cell>
          <cell r="B111">
            <v>6</v>
          </cell>
          <cell r="C111" t="str">
            <v>F</v>
          </cell>
          <cell r="D111">
            <v>15</v>
          </cell>
          <cell r="F111">
            <v>0</v>
          </cell>
          <cell r="G111" t="str">
            <v>Note to CO: Please provide some commentary for this section. This default text will continue to show if no comments are provided.</v>
          </cell>
          <cell r="H111" t="str">
            <v>Note to CO: Please provide some commentary for this section. This default text will continue to show if no comments are provided.</v>
          </cell>
          <cell r="I111" t="str">
            <v>Note to CO: Please provide some commentary for this section. This default text will continue to show if no comments are provided.</v>
          </cell>
          <cell r="J111" t="str">
            <v>Note to CO: Please provide some commentary for this section. This default text will continue to show if no comments are provided.</v>
          </cell>
        </row>
        <row r="112">
          <cell r="A112" t="str">
            <v>6F16</v>
          </cell>
          <cell r="B112">
            <v>6</v>
          </cell>
          <cell r="C112" t="str">
            <v>F</v>
          </cell>
          <cell r="D112">
            <v>16</v>
          </cell>
          <cell r="F112">
            <v>0</v>
          </cell>
          <cell r="G112" t="str">
            <v>Note to CO: Please provide some commentary for this section. This default text will continue to show if no comments are provided.</v>
          </cell>
          <cell r="H112" t="str">
            <v>Note to CO: Please provide some commentary for this section. This default text will continue to show if no comments are provided.</v>
          </cell>
          <cell r="I112" t="str">
            <v>Note to CO: Please provide some commentary for this section. This default text will continue to show if no comments are provided.</v>
          </cell>
          <cell r="J112" t="str">
            <v>Note to CO: Please provide some commentary for this section. This default text will continue to show if no comments are provided.</v>
          </cell>
        </row>
        <row r="113">
          <cell r="A113" t="str">
            <v>6F17</v>
          </cell>
          <cell r="B113">
            <v>6</v>
          </cell>
          <cell r="C113" t="str">
            <v>F</v>
          </cell>
          <cell r="D113">
            <v>17</v>
          </cell>
          <cell r="F113">
            <v>0</v>
          </cell>
          <cell r="G113" t="str">
            <v>Note to CO: Please provide some commentary for this section. This default text will continue to show if no comments are provided.</v>
          </cell>
          <cell r="H113" t="str">
            <v>Note to CO: Please provide some commentary for this section. This default text will continue to show if no comments are provided.</v>
          </cell>
          <cell r="I113" t="str">
            <v>Note to CO: Please provide some commentary for this section. This default text will continue to show if no comments are provided.</v>
          </cell>
          <cell r="J113" t="str">
            <v>Note to CO: Please provide some commentary for this section. This default text will continue to show if no comments are provided.</v>
          </cell>
        </row>
        <row r="114">
          <cell r="A114" t="str">
            <v/>
          </cell>
        </row>
        <row r="115">
          <cell r="A115" t="str">
            <v/>
          </cell>
        </row>
        <row r="116">
          <cell r="A116" t="str">
            <v/>
          </cell>
          <cell r="G116" t="str">
            <v>Section 1a/b Comments
Outstanding Requisitions</v>
          </cell>
          <cell r="H116" t="str">
            <v>Section 2a/b Comments
(PO Production)</v>
          </cell>
          <cell r="I116" t="str">
            <v>Section 3 Comments
(Contract Workload)</v>
          </cell>
          <cell r="J116" t="str">
            <v>Section 4 Comments
(Competition Status)</v>
          </cell>
          <cell r="K116" t="str">
            <v>Section 5 Comments
(Procurement Workload)
Anne Prowse Report Only</v>
          </cell>
          <cell r="L116" t="str">
            <v>Section 6 Comments
(Demander Competition)
Anne Prowse Report Only</v>
          </cell>
        </row>
        <row r="117">
          <cell r="A117" t="str">
            <v>7G2</v>
          </cell>
          <cell r="B117">
            <v>7</v>
          </cell>
          <cell r="C117" t="str">
            <v>G</v>
          </cell>
          <cell r="D117">
            <v>2</v>
          </cell>
          <cell r="E117" t="str">
            <v>Period 7</v>
          </cell>
          <cell r="F117" t="str">
            <v>Anne O'Pray</v>
          </cell>
          <cell r="G117" t="str">
            <v>Note to CO: Please provide some commentary for this section. This default text will continue to show if no comments are provided.</v>
          </cell>
          <cell r="H117" t="str">
            <v>Note to CO: Please provide some commentary for this section. This default text will continue to show if no comments are provided.</v>
          </cell>
          <cell r="I117" t="str">
            <v>Note to CO: Please provide some commentary for this section. This default text will continue to show if no comments are provided.</v>
          </cell>
          <cell r="J117" t="str">
            <v>Note to CO: Please provide some commentary for this section. This default text will continue to show if no comments are provided.</v>
          </cell>
        </row>
        <row r="118">
          <cell r="A118" t="str">
            <v>7G3</v>
          </cell>
          <cell r="B118">
            <v>7</v>
          </cell>
          <cell r="C118" t="str">
            <v>G</v>
          </cell>
          <cell r="D118">
            <v>3</v>
          </cell>
          <cell r="F118" t="str">
            <v>Dave Harris</v>
          </cell>
          <cell r="G118" t="str">
            <v>Note to CO: Please provide some commentary for this section. This default text will continue to show if no comments are provided.</v>
          </cell>
          <cell r="H118" t="str">
            <v>Note to CO: Please provide some commentary for this section. This default text will continue to show if no comments are provided.</v>
          </cell>
          <cell r="I118" t="str">
            <v>Note to CO: Please provide some commentary for this section. This default text will continue to show if no comments are provided.</v>
          </cell>
          <cell r="J118" t="str">
            <v>Note to CO: Please provide some commentary for this section. This default text will continue to show if no comments are provided.</v>
          </cell>
        </row>
        <row r="119">
          <cell r="A119" t="str">
            <v>7G4</v>
          </cell>
          <cell r="B119">
            <v>7</v>
          </cell>
          <cell r="C119" t="str">
            <v>G</v>
          </cell>
          <cell r="D119">
            <v>4</v>
          </cell>
          <cell r="F119" t="str">
            <v>Mike Hall - Equipment &amp; Systems</v>
          </cell>
          <cell r="G119" t="str">
            <v>Note to CO: Please provide some commentary for this section. This default text will continue to show if no comments are provided.</v>
          </cell>
          <cell r="H119" t="str">
            <v>Note to CO: Please provide some commentary for this section. This default text will continue to show if no comments are provided.</v>
          </cell>
          <cell r="I119" t="str">
            <v>Note to CO: Please provide some commentary for this section. This default text will continue to show if no comments are provided.</v>
          </cell>
          <cell r="J119" t="str">
            <v>Note to CO: Please provide some commentary for this section. This default text will continue to show if no comments are provided.</v>
          </cell>
        </row>
        <row r="120">
          <cell r="A120" t="str">
            <v>7G5</v>
          </cell>
          <cell r="B120">
            <v>7</v>
          </cell>
          <cell r="C120" t="str">
            <v>G</v>
          </cell>
          <cell r="D120">
            <v>5</v>
          </cell>
          <cell r="F120" t="str">
            <v>David Brown</v>
          </cell>
          <cell r="G120" t="str">
            <v>Note to CO: Please provide some commentary for this section. This default text will continue to show if no comments are provided.</v>
          </cell>
          <cell r="H120" t="str">
            <v>Note to CO: Please provide some commentary for this section. This default text will continue to show if no comments are provided.</v>
          </cell>
          <cell r="I120" t="str">
            <v>Note to CO: Please provide some commentary for this section. This default text will continue to show if no comments are provided.</v>
          </cell>
          <cell r="J120" t="str">
            <v>Note to CO: Please provide some commentary for this section. This default text will continue to show if no comments are provided.</v>
          </cell>
        </row>
        <row r="121">
          <cell r="A121" t="str">
            <v>7G6</v>
          </cell>
          <cell r="B121">
            <v>7</v>
          </cell>
          <cell r="C121" t="str">
            <v>G</v>
          </cell>
          <cell r="D121">
            <v>6</v>
          </cell>
          <cell r="F121" t="str">
            <v>Edwin Bond</v>
          </cell>
          <cell r="G121" t="str">
            <v>Note to CO: Please provide some commentary for this section. This default text will continue to show if no comments are provided.</v>
          </cell>
          <cell r="H121" t="str">
            <v>Note to CO: Please provide some commentary for this section. This default text will continue to show if no comments are provided.</v>
          </cell>
          <cell r="I121" t="str">
            <v>Note to CO: Please provide some commentary for this section. This default text will continue to show if no comments are provided.</v>
          </cell>
          <cell r="J121" t="str">
            <v>Note to CO: Please provide some commentary for this section. This default text will continue to show if no comments are provided.</v>
          </cell>
        </row>
        <row r="122">
          <cell r="A122" t="str">
            <v>7G7</v>
          </cell>
          <cell r="B122">
            <v>7</v>
          </cell>
          <cell r="C122" t="str">
            <v>G</v>
          </cell>
          <cell r="D122">
            <v>7</v>
          </cell>
          <cell r="F122" t="str">
            <v>Jim Burnell</v>
          </cell>
          <cell r="G122" t="str">
            <v>Note to CO: Please provide some commentary for this section. This default text will continue to show if no comments are provided.</v>
          </cell>
          <cell r="H122" t="str">
            <v>Note to CO: Please provide some commentary for this section. This default text will continue to show if no comments are provided.</v>
          </cell>
          <cell r="I122" t="str">
            <v>Note to CO: Please provide some commentary for this section. This default text will continue to show if no comments are provided.</v>
          </cell>
          <cell r="J122" t="str">
            <v>Note to CO: Please provide some commentary for this section. This default text will continue to show if no comments are provided.</v>
          </cell>
        </row>
        <row r="123">
          <cell r="A123" t="str">
            <v>7G8</v>
          </cell>
          <cell r="B123">
            <v>7</v>
          </cell>
          <cell r="C123" t="str">
            <v>G</v>
          </cell>
          <cell r="D123">
            <v>8</v>
          </cell>
          <cell r="F123" t="str">
            <v>Kathryn McCloghrie</v>
          </cell>
          <cell r="G123" t="str">
            <v>Note to CO: Please provide some commentary for this section. This default text will continue to show if no comments are provided.</v>
          </cell>
          <cell r="H123" t="str">
            <v>Note to CO: Please provide some commentary for this section. This default text will continue to show if no comments are provided.</v>
          </cell>
          <cell r="I123" t="str">
            <v>Note to CO: Please provide some commentary for this section. This default text will continue to show if no comments are provided.</v>
          </cell>
          <cell r="J123" t="str">
            <v>Note to CO: Please provide some commentary for this section. This default text will continue to show if no comments are provided.</v>
          </cell>
        </row>
        <row r="124">
          <cell r="A124" t="str">
            <v>7G9</v>
          </cell>
          <cell r="B124">
            <v>7</v>
          </cell>
          <cell r="C124" t="str">
            <v>G</v>
          </cell>
          <cell r="D124">
            <v>9</v>
          </cell>
          <cell r="F124" t="str">
            <v>Mike Hall - INS Procurement</v>
          </cell>
          <cell r="G124" t="str">
            <v>Note to CO: Please provide some commentary for this section. This default text will continue to show if no comments are provided.</v>
          </cell>
          <cell r="H124" t="str">
            <v>Note to CO: Please provide some commentary for this section. This default text will continue to show if no comments are provided.</v>
          </cell>
          <cell r="I124" t="str">
            <v>Note to CO: Please provide some commentary for this section. This default text will continue to show if no comments are provided.</v>
          </cell>
          <cell r="J124" t="str">
            <v>Note to CO: Please provide some commentary for this section. This default text will continue to show if no comments are provided.</v>
          </cell>
        </row>
        <row r="125">
          <cell r="A125" t="str">
            <v>7G10</v>
          </cell>
          <cell r="B125">
            <v>7</v>
          </cell>
          <cell r="C125" t="str">
            <v>G</v>
          </cell>
          <cell r="D125">
            <v>10</v>
          </cell>
          <cell r="F125" t="str">
            <v>Nick Welch</v>
          </cell>
          <cell r="G125" t="str">
            <v>Note to CO: Please provide some commentary for this section. This default text will continue to show if no comments are provided.</v>
          </cell>
          <cell r="H125" t="str">
            <v>Note to CO: Please provide some commentary for this section. This default text will continue to show if no comments are provided.</v>
          </cell>
          <cell r="I125" t="str">
            <v>Note to CO: Please provide some commentary for this section. This default text will continue to show if no comments are provided.</v>
          </cell>
          <cell r="J125" t="str">
            <v>Note to CO: Please provide some commentary for this section. This default text will continue to show if no comments are provided.</v>
          </cell>
        </row>
        <row r="126">
          <cell r="A126" t="str">
            <v>7G11</v>
          </cell>
          <cell r="B126">
            <v>7</v>
          </cell>
          <cell r="C126" t="str">
            <v>G</v>
          </cell>
          <cell r="D126">
            <v>11</v>
          </cell>
          <cell r="F126" t="str">
            <v>Peter Caldow</v>
          </cell>
          <cell r="G126" t="str">
            <v>Note to CO: Please provide some commentary for this section. This default text will continue to show if no comments are provided.</v>
          </cell>
          <cell r="H126" t="str">
            <v>Note to CO: Please provide some commentary for this section. This default text will continue to show if no comments are provided.</v>
          </cell>
          <cell r="I126" t="str">
            <v>Note to CO: Please provide some commentary for this section. This default text will continue to show if no comments are provided.</v>
          </cell>
          <cell r="J126" t="str">
            <v>Note to CO: Please provide some commentary for this section. This default text will continue to show if no comments are provided.</v>
          </cell>
        </row>
        <row r="127">
          <cell r="A127" t="str">
            <v>7G12</v>
          </cell>
          <cell r="B127">
            <v>7</v>
          </cell>
          <cell r="C127" t="str">
            <v>G</v>
          </cell>
          <cell r="D127">
            <v>12</v>
          </cell>
          <cell r="F127" t="str">
            <v>Reg Haslam - Corporate Contracts</v>
          </cell>
          <cell r="G127" t="str">
            <v>Note to CO: Please provide some commentary for this section. This default text will continue to show if no comments are provided.</v>
          </cell>
          <cell r="H127" t="str">
            <v>Note to CO: Please provide some commentary for this section. This default text will continue to show if no comments are provided.</v>
          </cell>
          <cell r="I127" t="str">
            <v>Note to CO: Please provide some commentary for this section. This default text will continue to show if no comments are provided.</v>
          </cell>
          <cell r="J127" t="str">
            <v>Note to CO: Please provide some commentary for this section. This default text will continue to show if no comments are provided.</v>
          </cell>
        </row>
        <row r="128">
          <cell r="A128" t="str">
            <v>7G13</v>
          </cell>
          <cell r="B128">
            <v>7</v>
          </cell>
          <cell r="C128" t="str">
            <v>G</v>
          </cell>
          <cell r="D128">
            <v>13</v>
          </cell>
          <cell r="F128" t="str">
            <v>Reg Haslam - IT Procurement</v>
          </cell>
          <cell r="G128" t="str">
            <v>Note to CO: Please provide some commentary for this section. This default text will continue to show if no comments are provided.</v>
          </cell>
          <cell r="H128" t="str">
            <v>Note to CO: Please provide some commentary for this section. This default text will continue to show if no comments are provided.</v>
          </cell>
          <cell r="I128" t="str">
            <v>Note to CO: Please provide some commentary for this section. This default text will continue to show if no comments are provided.</v>
          </cell>
          <cell r="J128" t="str">
            <v>Note to CO: Please provide some commentary for this section. This default text will continue to show if no comments are provided.</v>
          </cell>
        </row>
        <row r="129">
          <cell r="A129" t="str">
            <v>7G14</v>
          </cell>
          <cell r="B129">
            <v>7</v>
          </cell>
          <cell r="C129" t="str">
            <v>G</v>
          </cell>
          <cell r="D129">
            <v>14</v>
          </cell>
          <cell r="F129" t="str">
            <v>Rob McGarel</v>
          </cell>
          <cell r="G129" t="str">
            <v>Note to CO: Please provide some commentary for this section. This default text will continue to show if no comments are provided.</v>
          </cell>
          <cell r="H129" t="str">
            <v>Note to CO: Please provide some commentary for this section. This default text will continue to show if no comments are provided.</v>
          </cell>
          <cell r="I129" t="str">
            <v>Note to CO: Please provide some commentary for this section. This default text will continue to show if no comments are provided.</v>
          </cell>
          <cell r="J129" t="str">
            <v>Note to CO: Please provide some commentary for this section. This default text will continue to show if no comments are provided.</v>
          </cell>
        </row>
        <row r="130">
          <cell r="A130" t="str">
            <v>7G15</v>
          </cell>
          <cell r="B130">
            <v>7</v>
          </cell>
          <cell r="C130" t="str">
            <v>G</v>
          </cell>
          <cell r="D130">
            <v>15</v>
          </cell>
          <cell r="F130">
            <v>0</v>
          </cell>
          <cell r="G130" t="str">
            <v>Note to CO: Please provide some commentary for this section. This default text will continue to show if no comments are provided.</v>
          </cell>
          <cell r="H130" t="str">
            <v>Note to CO: Please provide some commentary for this section. This default text will continue to show if no comments are provided.</v>
          </cell>
          <cell r="I130" t="str">
            <v>Note to CO: Please provide some commentary for this section. This default text will continue to show if no comments are provided.</v>
          </cell>
          <cell r="J130" t="str">
            <v>Note to CO: Please provide some commentary for this section. This default text will continue to show if no comments are provided.</v>
          </cell>
        </row>
        <row r="131">
          <cell r="A131" t="str">
            <v>7G16</v>
          </cell>
          <cell r="B131">
            <v>7</v>
          </cell>
          <cell r="C131" t="str">
            <v>G</v>
          </cell>
          <cell r="D131">
            <v>16</v>
          </cell>
          <cell r="F131">
            <v>0</v>
          </cell>
          <cell r="G131" t="str">
            <v>Note to CO: Please provide some commentary for this section. This default text will continue to show if no comments are provided.</v>
          </cell>
          <cell r="H131" t="str">
            <v>Note to CO: Please provide some commentary for this section. This default text will continue to show if no comments are provided.</v>
          </cell>
          <cell r="I131" t="str">
            <v>Note to CO: Please provide some commentary for this section. This default text will continue to show if no comments are provided.</v>
          </cell>
          <cell r="J131" t="str">
            <v>Note to CO: Please provide some commentary for this section. This default text will continue to show if no comments are provided.</v>
          </cell>
        </row>
        <row r="132">
          <cell r="A132" t="str">
            <v>7G17</v>
          </cell>
          <cell r="B132">
            <v>7</v>
          </cell>
          <cell r="C132" t="str">
            <v>G</v>
          </cell>
          <cell r="D132">
            <v>17</v>
          </cell>
          <cell r="F132">
            <v>0</v>
          </cell>
          <cell r="G132" t="str">
            <v>Note to CO: Please provide some commentary for this section. This default text will continue to show if no comments are provided.</v>
          </cell>
          <cell r="H132" t="str">
            <v>Note to CO: Please provide some commentary for this section. This default text will continue to show if no comments are provided.</v>
          </cell>
          <cell r="I132" t="str">
            <v>Note to CO: Please provide some commentary for this section. This default text will continue to show if no comments are provided.</v>
          </cell>
          <cell r="J132" t="str">
            <v>Note to CO: Please provide some commentary for this section. This default text will continue to show if no comments are provided.</v>
          </cell>
        </row>
        <row r="133">
          <cell r="A133" t="str">
            <v/>
          </cell>
        </row>
        <row r="134">
          <cell r="A134" t="str">
            <v/>
          </cell>
        </row>
        <row r="135">
          <cell r="A135" t="str">
            <v/>
          </cell>
          <cell r="G135" t="str">
            <v>Section 1a/b Comments
Outstanding Requisitions</v>
          </cell>
          <cell r="H135" t="str">
            <v>Section 2a/b Comments
(PO Production)</v>
          </cell>
          <cell r="I135" t="str">
            <v>Section 3 Comments
(Contract Workload)</v>
          </cell>
          <cell r="J135" t="str">
            <v>Section 4 Comments
(Competition Status)</v>
          </cell>
          <cell r="K135" t="str">
            <v>Section 5 Comments
(Procurement Workload)
Anne Prowse Report Only</v>
          </cell>
          <cell r="L135" t="str">
            <v>Section 6 Comments
(Demander Competition)
Anne Prowse Report Only</v>
          </cell>
        </row>
        <row r="136">
          <cell r="A136" t="str">
            <v>8H2</v>
          </cell>
          <cell r="B136">
            <v>8</v>
          </cell>
          <cell r="C136" t="str">
            <v>H</v>
          </cell>
          <cell r="D136">
            <v>2</v>
          </cell>
          <cell r="E136" t="str">
            <v>Period 8</v>
          </cell>
          <cell r="F136" t="str">
            <v>Anne O'Pray</v>
          </cell>
          <cell r="G136" t="str">
            <v>Note to CO: Please provide some commentary for this section. This default text will continue to show if no comments are provided.</v>
          </cell>
          <cell r="H136" t="str">
            <v>Note to CO: Please provide some commentary for this section. This default text will continue to show if no comments are provided.</v>
          </cell>
          <cell r="I136" t="str">
            <v>Note to CO: Please provide some commentary for this section. This default text will continue to show if no comments are provided.</v>
          </cell>
          <cell r="J136" t="str">
            <v>Note to CO: Please provide some commentary for this section. This default text will continue to show if no comments are provided.</v>
          </cell>
          <cell r="K136" t="str">
            <v>Note to CO: Please provide some commentary for this section. This default text will continue to show if no comments are provided.</v>
          </cell>
          <cell r="L136" t="str">
            <v>Note to CO: Please provide some commentary for this section. This default text will continue to show if no comments are provided.</v>
          </cell>
        </row>
        <row r="137">
          <cell r="A137" t="str">
            <v>8H3</v>
          </cell>
          <cell r="B137">
            <v>8</v>
          </cell>
          <cell r="C137" t="str">
            <v>H</v>
          </cell>
          <cell r="D137">
            <v>3</v>
          </cell>
          <cell r="F137" t="str">
            <v>Dave Harris</v>
          </cell>
          <cell r="G137" t="str">
            <v>Note to CO: Please provide some commentary for this section. This default text will continue to show if no comments are provided.</v>
          </cell>
          <cell r="H137" t="str">
            <v>Note to CO: Please provide some commentary for this section. This default text will continue to show if no comments are provided.</v>
          </cell>
          <cell r="I137" t="str">
            <v>Note to CO: Please provide some commentary for this section. This default text will continue to show if no comments are provided.</v>
          </cell>
          <cell r="J137" t="str">
            <v>Note to CO: Please provide some commentary for this section. This default text will continue to show if no comments are provided.</v>
          </cell>
        </row>
        <row r="138">
          <cell r="A138" t="str">
            <v>8H4</v>
          </cell>
          <cell r="B138">
            <v>8</v>
          </cell>
          <cell r="C138" t="str">
            <v>H</v>
          </cell>
          <cell r="D138">
            <v>4</v>
          </cell>
          <cell r="F138" t="str">
            <v>Mike Hall - Equipment &amp; Systems</v>
          </cell>
          <cell r="G138" t="str">
            <v>Note to CO: Please provide some commentary for this section. This default text will continue to show if no comments are provided.</v>
          </cell>
          <cell r="H138" t="str">
            <v>Note to CO: Please provide some commentary for this section. This default text will continue to show if no comments are provided.</v>
          </cell>
          <cell r="I138" t="str">
            <v>Note to CO: Please provide some commentary for this section. This default text will continue to show if no comments are provided.</v>
          </cell>
          <cell r="J138" t="str">
            <v>Note to CO: Please provide some commentary for this section. This default text will continue to show if no comments are provided.</v>
          </cell>
        </row>
        <row r="139">
          <cell r="A139" t="str">
            <v>8H5</v>
          </cell>
          <cell r="B139">
            <v>8</v>
          </cell>
          <cell r="C139" t="str">
            <v>H</v>
          </cell>
          <cell r="D139">
            <v>5</v>
          </cell>
          <cell r="F139" t="str">
            <v>David Brown</v>
          </cell>
          <cell r="G139" t="str">
            <v>Note to CO: Please provide some commentary for this section. This default text will continue to show if no comments are provided.</v>
          </cell>
          <cell r="H139" t="str">
            <v>Note to CO: Please provide some commentary for this section. This default text will continue to show if no comments are provided.</v>
          </cell>
          <cell r="I139" t="str">
            <v>Note to CO: Please provide some commentary for this section. This default text will continue to show if no comments are provided.</v>
          </cell>
          <cell r="J139" t="str">
            <v>Note to CO: Please provide some commentary for this section. This default text will continue to show if no comments are provided.</v>
          </cell>
        </row>
        <row r="140">
          <cell r="A140" t="str">
            <v>8H6</v>
          </cell>
          <cell r="B140">
            <v>8</v>
          </cell>
          <cell r="C140" t="str">
            <v>H</v>
          </cell>
          <cell r="D140">
            <v>6</v>
          </cell>
          <cell r="F140" t="str">
            <v>Edwin Bond</v>
          </cell>
          <cell r="G140" t="str">
            <v>Note to CO: Please provide some commentary for this section. This default text will continue to show if no comments are provided.</v>
          </cell>
          <cell r="H140" t="str">
            <v>Note to CO: Please provide some commentary for this section. This default text will continue to show if no comments are provided.</v>
          </cell>
          <cell r="I140" t="str">
            <v>Note to CO: Please provide some commentary for this section. This default text will continue to show if no comments are provided.</v>
          </cell>
          <cell r="J140" t="str">
            <v>Note to CO: Please provide some commentary for this section. This default text will continue to show if no comments are provided.</v>
          </cell>
        </row>
        <row r="141">
          <cell r="A141" t="str">
            <v>8H7</v>
          </cell>
          <cell r="B141">
            <v>8</v>
          </cell>
          <cell r="C141" t="str">
            <v>H</v>
          </cell>
          <cell r="D141">
            <v>7</v>
          </cell>
          <cell r="F141" t="str">
            <v>Jim Burnell</v>
          </cell>
          <cell r="G141" t="str">
            <v>Note to CO: Please provide some commentary for this section. This default text will continue to show if no comments are provided.</v>
          </cell>
          <cell r="H141" t="str">
            <v>Note to CO: Please provide some commentary for this section. This default text will continue to show if no comments are provided.</v>
          </cell>
          <cell r="I141" t="str">
            <v>Note to CO: Please provide some commentary for this section. This default text will continue to show if no comments are provided.</v>
          </cell>
          <cell r="J141" t="str">
            <v>Note to CO: Please provide some commentary for this section. This default text will continue to show if no comments are provided.</v>
          </cell>
        </row>
        <row r="142">
          <cell r="A142" t="str">
            <v>8H8</v>
          </cell>
          <cell r="B142">
            <v>8</v>
          </cell>
          <cell r="C142" t="str">
            <v>H</v>
          </cell>
          <cell r="D142">
            <v>8</v>
          </cell>
          <cell r="F142" t="str">
            <v>Kathryn McCloghrie</v>
          </cell>
          <cell r="G142" t="str">
            <v>Note to CO: Please provide some commentary for this section. This default text will continue to show if no comments are provided.</v>
          </cell>
          <cell r="H142" t="str">
            <v>Note to CO: Please provide some commentary for this section. This default text will continue to show if no comments are provided.</v>
          </cell>
          <cell r="I142" t="str">
            <v>Note to CO: Please provide some commentary for this section. This default text will continue to show if no comments are provided.</v>
          </cell>
          <cell r="J142" t="str">
            <v>Note to CO: Please provide some commentary for this section. This default text will continue to show if no comments are provided.</v>
          </cell>
        </row>
        <row r="143">
          <cell r="A143" t="str">
            <v>8H9</v>
          </cell>
          <cell r="B143">
            <v>8</v>
          </cell>
          <cell r="C143" t="str">
            <v>H</v>
          </cell>
          <cell r="D143">
            <v>9</v>
          </cell>
          <cell r="F143" t="str">
            <v>Mike Hall - INS Procurement</v>
          </cell>
          <cell r="G143" t="str">
            <v>Note to CO: Please provide some commentary for this section. This default text will continue to show if no comments are provided.</v>
          </cell>
          <cell r="H143" t="str">
            <v>Note to CO: Please provide some commentary for this section. This default text will continue to show if no comments are provided.</v>
          </cell>
          <cell r="I143" t="str">
            <v>Note to CO: Please provide some commentary for this section. This default text will continue to show if no comments are provided.</v>
          </cell>
          <cell r="J143" t="str">
            <v>Note to CO: Please provide some commentary for this section. This default text will continue to show if no comments are provided.</v>
          </cell>
        </row>
        <row r="144">
          <cell r="A144" t="str">
            <v>8H10</v>
          </cell>
          <cell r="B144">
            <v>8</v>
          </cell>
          <cell r="C144" t="str">
            <v>H</v>
          </cell>
          <cell r="D144">
            <v>10</v>
          </cell>
          <cell r="F144" t="str">
            <v>Nick Welch</v>
          </cell>
          <cell r="G144" t="str">
            <v>Note to CO: Please provide some commentary for this section. This default text will continue to show if no comments are provided.</v>
          </cell>
          <cell r="H144" t="str">
            <v>Note to CO: Please provide some commentary for this section. This default text will continue to show if no comments are provided.</v>
          </cell>
          <cell r="I144" t="str">
            <v>Note to CO: Please provide some commentary for this section. This default text will continue to show if no comments are provided.</v>
          </cell>
          <cell r="J144" t="str">
            <v>Note to CO: Please provide some commentary for this section. This default text will continue to show if no comments are provided.</v>
          </cell>
        </row>
        <row r="145">
          <cell r="A145" t="str">
            <v>8H11</v>
          </cell>
          <cell r="B145">
            <v>8</v>
          </cell>
          <cell r="C145" t="str">
            <v>H</v>
          </cell>
          <cell r="D145">
            <v>11</v>
          </cell>
          <cell r="F145" t="str">
            <v>Peter Caldow</v>
          </cell>
          <cell r="G145" t="str">
            <v>Note to CO: Please provide some commentary for this section. This default text will continue to show if no comments are provided.</v>
          </cell>
          <cell r="H145" t="str">
            <v>Note to CO: Please provide some commentary for this section. This default text will continue to show if no comments are provided.</v>
          </cell>
          <cell r="I145" t="str">
            <v>Note to CO: Please provide some commentary for this section. This default text will continue to show if no comments are provided.</v>
          </cell>
          <cell r="J145" t="str">
            <v>Note to CO: Please provide some commentary for this section. This default text will continue to show if no comments are provided.</v>
          </cell>
        </row>
        <row r="146">
          <cell r="A146" t="str">
            <v>8H12</v>
          </cell>
          <cell r="B146">
            <v>8</v>
          </cell>
          <cell r="C146" t="str">
            <v>H</v>
          </cell>
          <cell r="D146">
            <v>12</v>
          </cell>
          <cell r="F146" t="str">
            <v>Reg Haslam - Corporate Contracts</v>
          </cell>
          <cell r="G146" t="str">
            <v>Note to CO: Please provide some commentary for this section. This default text will continue to show if no comments are provided.</v>
          </cell>
          <cell r="H146" t="str">
            <v>Note to CO: Please provide some commentary for this section. This default text will continue to show if no comments are provided.</v>
          </cell>
          <cell r="I146" t="str">
            <v>Note to CO: Please provide some commentary for this section. This default text will continue to show if no comments are provided.</v>
          </cell>
          <cell r="J146" t="str">
            <v>Note to CO: Please provide some commentary for this section. This default text will continue to show if no comments are provided.</v>
          </cell>
        </row>
        <row r="147">
          <cell r="A147" t="str">
            <v>8H13</v>
          </cell>
          <cell r="B147">
            <v>8</v>
          </cell>
          <cell r="C147" t="str">
            <v>H</v>
          </cell>
          <cell r="D147">
            <v>13</v>
          </cell>
          <cell r="F147" t="str">
            <v>Reg Haslam - IT Procurement</v>
          </cell>
          <cell r="G147" t="str">
            <v>Note to CO: Please provide some commentary for this section. This default text will continue to show if no comments are provided.</v>
          </cell>
          <cell r="H147" t="str">
            <v>Note to CO: Please provide some commentary for this section. This default text will continue to show if no comments are provided.</v>
          </cell>
          <cell r="I147" t="str">
            <v>Note to CO: Please provide some commentary for this section. This default text will continue to show if no comments are provided.</v>
          </cell>
          <cell r="J147" t="str">
            <v>Note to CO: Please provide some commentary for this section. This default text will continue to show if no comments are provided.</v>
          </cell>
        </row>
        <row r="148">
          <cell r="A148" t="str">
            <v>8H14</v>
          </cell>
          <cell r="B148">
            <v>8</v>
          </cell>
          <cell r="C148" t="str">
            <v>H</v>
          </cell>
          <cell r="D148">
            <v>14</v>
          </cell>
          <cell r="F148" t="str">
            <v>Rob McGarel</v>
          </cell>
          <cell r="G148" t="str">
            <v>Note to CO: Please provide some commentary for this section. This default text will continue to show if no comments are provided.</v>
          </cell>
          <cell r="H148" t="str">
            <v>Note to CO: Please provide some commentary for this section. This default text will continue to show if no comments are provided.</v>
          </cell>
          <cell r="I148" t="str">
            <v>Note to CO: Please provide some commentary for this section. This default text will continue to show if no comments are provided.</v>
          </cell>
          <cell r="J148" t="str">
            <v>Note to CO: Please provide some commentary for this section. This default text will continue to show if no comments are provided.</v>
          </cell>
        </row>
        <row r="149">
          <cell r="A149" t="str">
            <v>8H15</v>
          </cell>
          <cell r="B149">
            <v>8</v>
          </cell>
          <cell r="C149" t="str">
            <v>H</v>
          </cell>
          <cell r="D149">
            <v>15</v>
          </cell>
          <cell r="F149">
            <v>0</v>
          </cell>
          <cell r="G149" t="str">
            <v>Note to CO: Please provide some commentary for this section. This default text will continue to show if no comments are provided.</v>
          </cell>
          <cell r="H149" t="str">
            <v>Note to CO: Please provide some commentary for this section. This default text will continue to show if no comments are provided.</v>
          </cell>
          <cell r="I149" t="str">
            <v>Note to CO: Please provide some commentary for this section. This default text will continue to show if no comments are provided.</v>
          </cell>
          <cell r="J149" t="str">
            <v>Note to CO: Please provide some commentary for this section. This default text will continue to show if no comments are provided.</v>
          </cell>
        </row>
        <row r="150">
          <cell r="A150" t="str">
            <v>8H16</v>
          </cell>
          <cell r="B150">
            <v>8</v>
          </cell>
          <cell r="C150" t="str">
            <v>H</v>
          </cell>
          <cell r="D150">
            <v>16</v>
          </cell>
          <cell r="F150">
            <v>0</v>
          </cell>
          <cell r="G150" t="str">
            <v>Note to CO: Please provide some commentary for this section. This default text will continue to show if no comments are provided.</v>
          </cell>
          <cell r="H150" t="str">
            <v>Note to CO: Please provide some commentary for this section. This default text will continue to show if no comments are provided.</v>
          </cell>
          <cell r="I150" t="str">
            <v>Note to CO: Please provide some commentary for this section. This default text will continue to show if no comments are provided.</v>
          </cell>
          <cell r="J150" t="str">
            <v>Note to CO: Please provide some commentary for this section. This default text will continue to show if no comments are provided.</v>
          </cell>
        </row>
        <row r="151">
          <cell r="A151" t="str">
            <v>8H17</v>
          </cell>
          <cell r="B151">
            <v>8</v>
          </cell>
          <cell r="C151" t="str">
            <v>H</v>
          </cell>
          <cell r="D151">
            <v>17</v>
          </cell>
          <cell r="F151">
            <v>0</v>
          </cell>
          <cell r="G151" t="str">
            <v>Note to CO: Please provide some commentary for this section. This default text will continue to show if no comments are provided.</v>
          </cell>
          <cell r="H151" t="str">
            <v>Note to CO: Please provide some commentary for this section. This default text will continue to show if no comments are provided.</v>
          </cell>
          <cell r="I151" t="str">
            <v>Note to CO: Please provide some commentary for this section. This default text will continue to show if no comments are provided.</v>
          </cell>
          <cell r="J151" t="str">
            <v>Note to CO: Please provide some commentary for this section. This default text will continue to show if no comments are provided.</v>
          </cell>
        </row>
        <row r="152">
          <cell r="A152" t="str">
            <v/>
          </cell>
        </row>
        <row r="153">
          <cell r="A153" t="str">
            <v/>
          </cell>
        </row>
        <row r="154">
          <cell r="A154" t="str">
            <v/>
          </cell>
          <cell r="G154" t="str">
            <v>Section 1a/b Comments
Outstanding Requisitions</v>
          </cell>
          <cell r="H154" t="str">
            <v>Section 2a/b Comments
(PO Production)</v>
          </cell>
          <cell r="I154" t="str">
            <v>Section 3 Comments
(Contract Workload)</v>
          </cell>
          <cell r="J154" t="str">
            <v>Section 4 Comments
(Competition Status)</v>
          </cell>
          <cell r="K154" t="str">
            <v>Section 5 Comments
(Procurement Workload)
Anne Prowse Report Only</v>
          </cell>
          <cell r="L154" t="str">
            <v>Section 6 Comments
(Demander Competition)
Anne Prowse Report Only</v>
          </cell>
        </row>
        <row r="155">
          <cell r="A155" t="str">
            <v>9I2</v>
          </cell>
          <cell r="B155">
            <v>9</v>
          </cell>
          <cell r="C155" t="str">
            <v>I</v>
          </cell>
          <cell r="D155">
            <v>2</v>
          </cell>
          <cell r="E155" t="str">
            <v>Period 9</v>
          </cell>
          <cell r="F155" t="str">
            <v>Anne O'Pray</v>
          </cell>
          <cell r="G155" t="str">
            <v>Note to CO: Please provide some commentary for this section. This default text will continue to show if no comments are provided.</v>
          </cell>
          <cell r="H155" t="str">
            <v>Note to CO: Please provide some commentary for this section. This default text will continue to show if no comments are provided.</v>
          </cell>
          <cell r="I155" t="str">
            <v>Note to CO: Please provide some commentary for this section. This default text will continue to show if no comments are provided.</v>
          </cell>
          <cell r="J155" t="str">
            <v>Note to CO: Please provide some commentary for this section. This default text will continue to show if no comments are provided.</v>
          </cell>
          <cell r="K155" t="str">
            <v>Note to CO: Please provide some commentary for this section. This default text will continue to show if no comments are provided.</v>
          </cell>
          <cell r="L155" t="str">
            <v>Note to CO: Please provide some commentary for this section. This default text will continue to show if no comments are provided.</v>
          </cell>
        </row>
        <row r="156">
          <cell r="A156" t="str">
            <v>9I3</v>
          </cell>
          <cell r="B156">
            <v>9</v>
          </cell>
          <cell r="C156" t="str">
            <v>I</v>
          </cell>
          <cell r="D156">
            <v>3</v>
          </cell>
          <cell r="F156" t="str">
            <v>Dave Harris</v>
          </cell>
          <cell r="G156" t="str">
            <v>Note to CO: Please provide some commentary for this section. This default text will continue to show if no comments are provided.</v>
          </cell>
          <cell r="H156" t="str">
            <v>Note to CO: Please provide some commentary for this section. This default text will continue to show if no comments are provided.</v>
          </cell>
          <cell r="I156" t="str">
            <v>Note to CO: Please provide some commentary for this section. This default text will continue to show if no comments are provided.</v>
          </cell>
          <cell r="J156" t="str">
            <v>Note to CO: Please provide some commentary for this section. This default text will continue to show if no comments are provided.</v>
          </cell>
        </row>
        <row r="157">
          <cell r="A157" t="str">
            <v>9I4</v>
          </cell>
          <cell r="B157">
            <v>9</v>
          </cell>
          <cell r="C157" t="str">
            <v>I</v>
          </cell>
          <cell r="D157">
            <v>4</v>
          </cell>
          <cell r="F157" t="str">
            <v>Mike Hall - Equipment &amp; Systems</v>
          </cell>
          <cell r="G157" t="str">
            <v>Note to CO: Please provide some commentary for this section. This default text will continue to show if no comments are provided.</v>
          </cell>
          <cell r="H157" t="str">
            <v>Note to CO: Please provide some commentary for this section. This default text will continue to show if no comments are provided.</v>
          </cell>
          <cell r="I157" t="str">
            <v>Note to CO: Please provide some commentary for this section. This default text will continue to show if no comments are provided.</v>
          </cell>
          <cell r="J157" t="str">
            <v>Note to CO: Please provide some commentary for this section. This default text will continue to show if no comments are provided.</v>
          </cell>
        </row>
        <row r="158">
          <cell r="A158" t="str">
            <v>9I5</v>
          </cell>
          <cell r="B158">
            <v>9</v>
          </cell>
          <cell r="C158" t="str">
            <v>I</v>
          </cell>
          <cell r="D158">
            <v>5</v>
          </cell>
          <cell r="F158" t="str">
            <v>David Brown</v>
          </cell>
          <cell r="G158" t="str">
            <v>Note to CO: Please provide some commentary for this section. This default text will continue to show if no comments are provided.</v>
          </cell>
          <cell r="H158" t="str">
            <v>Note to CO: Please provide some commentary for this section. This default text will continue to show if no comments are provided.</v>
          </cell>
          <cell r="I158" t="str">
            <v>Note to CO: Please provide some commentary for this section. This default text will continue to show if no comments are provided.</v>
          </cell>
          <cell r="J158" t="str">
            <v>Note to CO: Please provide some commentary for this section. This default text will continue to show if no comments are provided.</v>
          </cell>
        </row>
        <row r="159">
          <cell r="A159" t="str">
            <v>9I6</v>
          </cell>
          <cell r="B159">
            <v>9</v>
          </cell>
          <cell r="C159" t="str">
            <v>I</v>
          </cell>
          <cell r="D159">
            <v>6</v>
          </cell>
          <cell r="F159" t="str">
            <v>Edwin Bond</v>
          </cell>
          <cell r="G159" t="str">
            <v>Note to CO: Please provide some commentary for this section. This default text will continue to show if no comments are provided.</v>
          </cell>
          <cell r="H159" t="str">
            <v>Note to CO: Please provide some commentary for this section. This default text will continue to show if no comments are provided.</v>
          </cell>
          <cell r="I159" t="str">
            <v>Note to CO: Please provide some commentary for this section. This default text will continue to show if no comments are provided.</v>
          </cell>
          <cell r="J159" t="str">
            <v>Note to CO: Please provide some commentary for this section. This default text will continue to show if no comments are provided.</v>
          </cell>
        </row>
        <row r="160">
          <cell r="A160" t="str">
            <v>9I7</v>
          </cell>
          <cell r="B160">
            <v>9</v>
          </cell>
          <cell r="C160" t="str">
            <v>I</v>
          </cell>
          <cell r="D160">
            <v>7</v>
          </cell>
          <cell r="F160" t="str">
            <v>Jim Burnell</v>
          </cell>
          <cell r="G160" t="str">
            <v>Note to CO: Please provide some commentary for this section. This default text will continue to show if no comments are provided.</v>
          </cell>
          <cell r="H160" t="str">
            <v>Note to CO: Please provide some commentary for this section. This default text will continue to show if no comments are provided.</v>
          </cell>
          <cell r="I160" t="str">
            <v>Note to CO: Please provide some commentary for this section. This default text will continue to show if no comments are provided.</v>
          </cell>
          <cell r="J160" t="str">
            <v>Note to CO: Please provide some commentary for this section. This default text will continue to show if no comments are provided.</v>
          </cell>
        </row>
        <row r="161">
          <cell r="A161" t="str">
            <v>9I8</v>
          </cell>
          <cell r="B161">
            <v>9</v>
          </cell>
          <cell r="C161" t="str">
            <v>I</v>
          </cell>
          <cell r="D161">
            <v>8</v>
          </cell>
          <cell r="F161" t="str">
            <v>Kathryn McCloghrie</v>
          </cell>
          <cell r="G161" t="str">
            <v>Note to CO: Please provide some commentary for this section. This default text will continue to show if no comments are provided.</v>
          </cell>
          <cell r="H161" t="str">
            <v>Note to CO: Please provide some commentary for this section. This default text will continue to show if no comments are provided.</v>
          </cell>
          <cell r="I161" t="str">
            <v>Note to CO: Please provide some commentary for this section. This default text will continue to show if no comments are provided.</v>
          </cell>
          <cell r="J161" t="str">
            <v>Note to CO: Please provide some commentary for this section. This default text will continue to show if no comments are provided.</v>
          </cell>
        </row>
        <row r="162">
          <cell r="A162" t="str">
            <v>9I9</v>
          </cell>
          <cell r="B162">
            <v>9</v>
          </cell>
          <cell r="C162" t="str">
            <v>I</v>
          </cell>
          <cell r="D162">
            <v>9</v>
          </cell>
          <cell r="F162" t="str">
            <v>Mike Hall - INS Procurement</v>
          </cell>
          <cell r="G162" t="str">
            <v>Note to CO: Please provide some commentary for this section. This default text will continue to show if no comments are provided.</v>
          </cell>
          <cell r="H162" t="str">
            <v>Note to CO: Please provide some commentary for this section. This default text will continue to show if no comments are provided.</v>
          </cell>
          <cell r="I162" t="str">
            <v>Note to CO: Please provide some commentary for this section. This default text will continue to show if no comments are provided.</v>
          </cell>
          <cell r="J162" t="str">
            <v>Note to CO: Please provide some commentary for this section. This default text will continue to show if no comments are provided.</v>
          </cell>
        </row>
        <row r="163">
          <cell r="A163" t="str">
            <v>9I10</v>
          </cell>
          <cell r="B163">
            <v>9</v>
          </cell>
          <cell r="C163" t="str">
            <v>I</v>
          </cell>
          <cell r="D163">
            <v>10</v>
          </cell>
          <cell r="F163" t="str">
            <v>Nick Welch</v>
          </cell>
          <cell r="G163" t="str">
            <v>Note to CO: Please provide some commentary for this section. This default text will continue to show if no comments are provided.</v>
          </cell>
          <cell r="H163" t="str">
            <v>Note to CO: Please provide some commentary for this section. This default text will continue to show if no comments are provided.</v>
          </cell>
          <cell r="I163" t="str">
            <v>Note to CO: Please provide some commentary for this section. This default text will continue to show if no comments are provided.</v>
          </cell>
          <cell r="J163" t="str">
            <v>Note to CO: Please provide some commentary for this section. This default text will continue to show if no comments are provided.</v>
          </cell>
        </row>
        <row r="164">
          <cell r="A164" t="str">
            <v>9I11</v>
          </cell>
          <cell r="B164">
            <v>9</v>
          </cell>
          <cell r="C164" t="str">
            <v>I</v>
          </cell>
          <cell r="D164">
            <v>11</v>
          </cell>
          <cell r="F164" t="str">
            <v>Peter Caldow</v>
          </cell>
          <cell r="G164" t="str">
            <v>Note to CO: Please provide some commentary for this section. This default text will continue to show if no comments are provided.</v>
          </cell>
          <cell r="H164" t="str">
            <v>Note to CO: Please provide some commentary for this section. This default text will continue to show if no comments are provided.</v>
          </cell>
          <cell r="I164" t="str">
            <v>Note to CO: Please provide some commentary for this section. This default text will continue to show if no comments are provided.</v>
          </cell>
          <cell r="J164" t="str">
            <v>Note to CO: Please provide some commentary for this section. This default text will continue to show if no comments are provided.</v>
          </cell>
        </row>
        <row r="165">
          <cell r="A165" t="str">
            <v>9I12</v>
          </cell>
          <cell r="B165">
            <v>9</v>
          </cell>
          <cell r="C165" t="str">
            <v>I</v>
          </cell>
          <cell r="D165">
            <v>12</v>
          </cell>
          <cell r="F165" t="str">
            <v>Reg Haslam - Corporate Contracts</v>
          </cell>
          <cell r="G165" t="str">
            <v>Note to CO: Please provide some commentary for this section. This default text will continue to show if no comments are provided.</v>
          </cell>
          <cell r="H165" t="str">
            <v>Note to CO: Please provide some commentary for this section. This default text will continue to show if no comments are provided.</v>
          </cell>
          <cell r="I165" t="str">
            <v>Note to CO: Please provide some commentary for this section. This default text will continue to show if no comments are provided.</v>
          </cell>
          <cell r="J165" t="str">
            <v>Note to CO: Please provide some commentary for this section. This default text will continue to show if no comments are provided.</v>
          </cell>
        </row>
        <row r="166">
          <cell r="A166" t="str">
            <v>9I13</v>
          </cell>
          <cell r="B166">
            <v>9</v>
          </cell>
          <cell r="C166" t="str">
            <v>I</v>
          </cell>
          <cell r="D166">
            <v>13</v>
          </cell>
          <cell r="F166" t="str">
            <v>Reg Haslam - IT Procurement</v>
          </cell>
          <cell r="G166" t="str">
            <v>Note to CO: Please provide some commentary for this section. This default text will continue to show if no comments are provided.</v>
          </cell>
          <cell r="H166" t="str">
            <v>Note to CO: Please provide some commentary for this section. This default text will continue to show if no comments are provided.</v>
          </cell>
          <cell r="I166" t="str">
            <v>Note to CO: Please provide some commentary for this section. This default text will continue to show if no comments are provided.</v>
          </cell>
          <cell r="J166" t="str">
            <v>Note to CO: Please provide some commentary for this section. This default text will continue to show if no comments are provided.</v>
          </cell>
        </row>
        <row r="167">
          <cell r="A167" t="str">
            <v>9I14</v>
          </cell>
          <cell r="B167">
            <v>9</v>
          </cell>
          <cell r="C167" t="str">
            <v>I</v>
          </cell>
          <cell r="D167">
            <v>14</v>
          </cell>
          <cell r="F167" t="str">
            <v>Rob McGarel</v>
          </cell>
          <cell r="G167" t="str">
            <v>Note to CO: Please provide some commentary for this section. This default text will continue to show if no comments are provided.</v>
          </cell>
          <cell r="H167" t="str">
            <v>Note to CO: Please provide some commentary for this section. This default text will continue to show if no comments are provided.</v>
          </cell>
          <cell r="I167" t="str">
            <v>Note to CO: Please provide some commentary for this section. This default text will continue to show if no comments are provided.</v>
          </cell>
          <cell r="J167" t="str">
            <v>Note to CO: Please provide some commentary for this section. This default text will continue to show if no comments are provided.</v>
          </cell>
        </row>
        <row r="168">
          <cell r="A168" t="str">
            <v>9I15</v>
          </cell>
          <cell r="B168">
            <v>9</v>
          </cell>
          <cell r="C168" t="str">
            <v>I</v>
          </cell>
          <cell r="D168">
            <v>15</v>
          </cell>
          <cell r="F168">
            <v>0</v>
          </cell>
          <cell r="G168" t="str">
            <v>Note to CO: Please provide some commentary for this section. This default text will continue to show if no comments are provided.</v>
          </cell>
          <cell r="H168" t="str">
            <v>Note to CO: Please provide some commentary for this section. This default text will continue to show if no comments are provided.</v>
          </cell>
          <cell r="I168" t="str">
            <v>Note to CO: Please provide some commentary for this section. This default text will continue to show if no comments are provided.</v>
          </cell>
          <cell r="J168" t="str">
            <v>Note to CO: Please provide some commentary for this section. This default text will continue to show if no comments are provided.</v>
          </cell>
        </row>
        <row r="169">
          <cell r="A169" t="str">
            <v>9I16</v>
          </cell>
          <cell r="B169">
            <v>9</v>
          </cell>
          <cell r="C169" t="str">
            <v>I</v>
          </cell>
          <cell r="D169">
            <v>16</v>
          </cell>
          <cell r="F169">
            <v>0</v>
          </cell>
          <cell r="G169" t="str">
            <v>Note to CO: Please provide some commentary for this section. This default text will continue to show if no comments are provided.</v>
          </cell>
          <cell r="H169" t="str">
            <v>Note to CO: Please provide some commentary for this section. This default text will continue to show if no comments are provided.</v>
          </cell>
          <cell r="I169" t="str">
            <v>Note to CO: Please provide some commentary for this section. This default text will continue to show if no comments are provided.</v>
          </cell>
          <cell r="J169" t="str">
            <v>Note to CO: Please provide some commentary for this section. This default text will continue to show if no comments are provided.</v>
          </cell>
        </row>
        <row r="170">
          <cell r="A170" t="str">
            <v>9I17</v>
          </cell>
          <cell r="B170">
            <v>9</v>
          </cell>
          <cell r="C170" t="str">
            <v>I</v>
          </cell>
          <cell r="D170">
            <v>17</v>
          </cell>
          <cell r="F170">
            <v>0</v>
          </cell>
          <cell r="G170" t="str">
            <v>Note to CO: Please provide some commentary for this section. This default text will continue to show if no comments are provided.</v>
          </cell>
          <cell r="H170" t="str">
            <v>Note to CO: Please provide some commentary for this section. This default text will continue to show if no comments are provided.</v>
          </cell>
          <cell r="I170" t="str">
            <v>Note to CO: Please provide some commentary for this section. This default text will continue to show if no comments are provided.</v>
          </cell>
          <cell r="J170" t="str">
            <v>Note to CO: Please provide some commentary for this section. This default text will continue to show if no comments are provided.</v>
          </cell>
        </row>
        <row r="171">
          <cell r="A171" t="str">
            <v/>
          </cell>
        </row>
        <row r="172">
          <cell r="A172" t="str">
            <v/>
          </cell>
        </row>
        <row r="173">
          <cell r="A173" t="str">
            <v/>
          </cell>
          <cell r="G173" t="str">
            <v>Section 1a/b Comments
Outstanding Requisitions</v>
          </cell>
          <cell r="H173" t="str">
            <v>Section 2a/b Comments
(PO Production)</v>
          </cell>
          <cell r="I173" t="str">
            <v>Section 3 Comments
(Contract Workload)</v>
          </cell>
          <cell r="J173" t="str">
            <v>Section 4 Comments
(Competition Status)</v>
          </cell>
          <cell r="K173" t="str">
            <v>Section 5 Comments
(Procurement Workload)
Anne Prowse Report Only</v>
          </cell>
          <cell r="L173" t="str">
            <v>Section 6 Comments
(Demander Competition)
Anne Prowse Report Only</v>
          </cell>
        </row>
        <row r="174">
          <cell r="A174" t="str">
            <v>10J2</v>
          </cell>
          <cell r="B174">
            <v>10</v>
          </cell>
          <cell r="C174" t="str">
            <v>J</v>
          </cell>
          <cell r="D174">
            <v>2</v>
          </cell>
          <cell r="E174" t="str">
            <v>Period 10</v>
          </cell>
          <cell r="F174" t="str">
            <v>Anne O'Pray</v>
          </cell>
          <cell r="G174" t="str">
            <v>Note to CO: Please provide some commentary for this section. This default text will continue to show if no comments are provided.</v>
          </cell>
          <cell r="H174" t="str">
            <v>Note to CO: Please provide some commentary for this section. This default text will continue to show if no comments are provided.</v>
          </cell>
          <cell r="I174" t="str">
            <v>Note to CO: Please provide some commentary for this section. This default text will continue to show if no comments are provided.</v>
          </cell>
          <cell r="J174" t="str">
            <v>Note to CO: Please provide some commentary for this section. This default text will continue to show if no comments are provided.</v>
          </cell>
          <cell r="K174" t="str">
            <v>Note to CO: Please provide some commentary for this section. This default text will continue to show if no comments are provided.</v>
          </cell>
          <cell r="L174" t="str">
            <v>Note to CO: Please provide some commentary for this section. This default text will continue to show if no comments are provided.</v>
          </cell>
        </row>
        <row r="175">
          <cell r="A175" t="str">
            <v>10J3</v>
          </cell>
          <cell r="B175">
            <v>10</v>
          </cell>
          <cell r="C175" t="str">
            <v>J</v>
          </cell>
          <cell r="D175">
            <v>3</v>
          </cell>
          <cell r="F175" t="str">
            <v>Dave Harris</v>
          </cell>
          <cell r="G175" t="str">
            <v>Note to CO: Please provide some commentary for this section. This default text will continue to show if no comments are provided.</v>
          </cell>
          <cell r="H175" t="str">
            <v>Note to CO: Please provide some commentary for this section. This default text will continue to show if no comments are provided.</v>
          </cell>
          <cell r="I175" t="str">
            <v>Note to CO: Please provide some commentary for this section. This default text will continue to show if no comments are provided.</v>
          </cell>
          <cell r="J175" t="str">
            <v>Note to CO: Please provide some commentary for this section. This default text will continue to show if no comments are provided.</v>
          </cell>
        </row>
        <row r="176">
          <cell r="A176" t="str">
            <v>10J4</v>
          </cell>
          <cell r="B176">
            <v>10</v>
          </cell>
          <cell r="C176" t="str">
            <v>J</v>
          </cell>
          <cell r="D176">
            <v>4</v>
          </cell>
          <cell r="F176" t="str">
            <v>Mike Hall - Equipment &amp; Systems</v>
          </cell>
          <cell r="G176" t="str">
            <v>Note to CO: Please provide some commentary for this section. This default text will continue to show if no comments are provided.</v>
          </cell>
          <cell r="H176" t="str">
            <v>Note to CO: Please provide some commentary for this section. This default text will continue to show if no comments are provided.</v>
          </cell>
          <cell r="I176" t="str">
            <v>Note to CO: Please provide some commentary for this section. This default text will continue to show if no comments are provided.</v>
          </cell>
          <cell r="J176" t="str">
            <v>Note to CO: Please provide some commentary for this section. This default text will continue to show if no comments are provided.</v>
          </cell>
        </row>
        <row r="177">
          <cell r="A177" t="str">
            <v>10J5</v>
          </cell>
          <cell r="B177">
            <v>10</v>
          </cell>
          <cell r="C177" t="str">
            <v>J</v>
          </cell>
          <cell r="D177">
            <v>5</v>
          </cell>
          <cell r="F177" t="str">
            <v>David Brown</v>
          </cell>
          <cell r="G177" t="str">
            <v>Note to CO: Please provide some commentary for this section. This default text will continue to show if no comments are provided.</v>
          </cell>
          <cell r="H177" t="str">
            <v>Note to CO: Please provide some commentary for this section. This default text will continue to show if no comments are provided.</v>
          </cell>
          <cell r="I177" t="str">
            <v>Note to CO: Please provide some commentary for this section. This default text will continue to show if no comments are provided.</v>
          </cell>
          <cell r="J177" t="str">
            <v>Note to CO: Please provide some commentary for this section. This default text will continue to show if no comments are provided.</v>
          </cell>
        </row>
        <row r="178">
          <cell r="A178" t="str">
            <v>10J6</v>
          </cell>
          <cell r="B178">
            <v>10</v>
          </cell>
          <cell r="C178" t="str">
            <v>J</v>
          </cell>
          <cell r="D178">
            <v>6</v>
          </cell>
          <cell r="F178" t="str">
            <v>Edwin Bond</v>
          </cell>
          <cell r="G178" t="str">
            <v>Note to CO: Please provide some commentary for this section. This default text will continue to show if no comments are provided.</v>
          </cell>
          <cell r="H178" t="str">
            <v>Note to CO: Please provide some commentary for this section. This default text will continue to show if no comments are provided.</v>
          </cell>
          <cell r="I178" t="str">
            <v>Note to CO: Please provide some commentary for this section. This default text will continue to show if no comments are provided.</v>
          </cell>
          <cell r="J178" t="str">
            <v>Note to CO: Please provide some commentary for this section. This default text will continue to show if no comments are provided.</v>
          </cell>
        </row>
        <row r="179">
          <cell r="A179" t="str">
            <v>10J7</v>
          </cell>
          <cell r="B179">
            <v>10</v>
          </cell>
          <cell r="C179" t="str">
            <v>J</v>
          </cell>
          <cell r="D179">
            <v>7</v>
          </cell>
          <cell r="F179" t="str">
            <v>Jim Burnell</v>
          </cell>
          <cell r="G179" t="str">
            <v>Note to CO: Please provide some commentary for this section. This default text will continue to show if no comments are provided.</v>
          </cell>
          <cell r="H179" t="str">
            <v>Note to CO: Please provide some commentary for this section. This default text will continue to show if no comments are provided.</v>
          </cell>
          <cell r="I179" t="str">
            <v>Note to CO: Please provide some commentary for this section. This default text will continue to show if no comments are provided.</v>
          </cell>
          <cell r="J179" t="str">
            <v>Note to CO: Please provide some commentary for this section. This default text will continue to show if no comments are provided.</v>
          </cell>
        </row>
        <row r="180">
          <cell r="A180" t="str">
            <v>10J8</v>
          </cell>
          <cell r="B180">
            <v>10</v>
          </cell>
          <cell r="C180" t="str">
            <v>J</v>
          </cell>
          <cell r="D180">
            <v>8</v>
          </cell>
          <cell r="F180" t="str">
            <v>Kathryn McCloghrie</v>
          </cell>
          <cell r="G180" t="str">
            <v>Note to CO: Please provide some commentary for this section. This default text will continue to show if no comments are provided.</v>
          </cell>
          <cell r="H180" t="str">
            <v>Note to CO: Please provide some commentary for this section. This default text will continue to show if no comments are provided.</v>
          </cell>
          <cell r="I180" t="str">
            <v>Note to CO: Please provide some commentary for this section. This default text will continue to show if no comments are provided.</v>
          </cell>
          <cell r="J180" t="str">
            <v>Note to CO: Please provide some commentary for this section. This default text will continue to show if no comments are provided.</v>
          </cell>
        </row>
        <row r="181">
          <cell r="A181" t="str">
            <v>10J9</v>
          </cell>
          <cell r="B181">
            <v>10</v>
          </cell>
          <cell r="C181" t="str">
            <v>J</v>
          </cell>
          <cell r="D181">
            <v>9</v>
          </cell>
          <cell r="F181" t="str">
            <v>Mike Hall - INS Procurement</v>
          </cell>
          <cell r="G181" t="str">
            <v>Note to CO: Please provide some commentary for this section. This default text will continue to show if no comments are provided.</v>
          </cell>
          <cell r="H181" t="str">
            <v>Note to CO: Please provide some commentary for this section. This default text will continue to show if no comments are provided.</v>
          </cell>
          <cell r="I181" t="str">
            <v>Note to CO: Please provide some commentary for this section. This default text will continue to show if no comments are provided.</v>
          </cell>
          <cell r="J181" t="str">
            <v>Note to CO: Please provide some commentary for this section. This default text will continue to show if no comments are provided.</v>
          </cell>
        </row>
        <row r="182">
          <cell r="A182" t="str">
            <v>10J10</v>
          </cell>
          <cell r="B182">
            <v>10</v>
          </cell>
          <cell r="C182" t="str">
            <v>J</v>
          </cell>
          <cell r="D182">
            <v>10</v>
          </cell>
          <cell r="F182" t="str">
            <v>Nick Welch</v>
          </cell>
          <cell r="G182" t="str">
            <v>Note to CO: Please provide some commentary for this section. This default text will continue to show if no comments are provided.</v>
          </cell>
          <cell r="H182" t="str">
            <v>Note to CO: Please provide some commentary for this section. This default text will continue to show if no comments are provided.</v>
          </cell>
          <cell r="I182" t="str">
            <v>Note to CO: Please provide some commentary for this section. This default text will continue to show if no comments are provided.</v>
          </cell>
          <cell r="J182" t="str">
            <v>Note to CO: Please provide some commentary for this section. This default text will continue to show if no comments are provided.</v>
          </cell>
        </row>
        <row r="183">
          <cell r="A183" t="str">
            <v>10J11</v>
          </cell>
          <cell r="B183">
            <v>10</v>
          </cell>
          <cell r="C183" t="str">
            <v>J</v>
          </cell>
          <cell r="D183">
            <v>11</v>
          </cell>
          <cell r="F183" t="str">
            <v>Peter Caldow</v>
          </cell>
          <cell r="G183" t="str">
            <v>Note to CO: Please provide some commentary for this section. This default text will continue to show if no comments are provided.</v>
          </cell>
          <cell r="H183" t="str">
            <v>Note to CO: Please provide some commentary for this section. This default text will continue to show if no comments are provided.</v>
          </cell>
          <cell r="I183" t="str">
            <v>Note to CO: Please provide some commentary for this section. This default text will continue to show if no comments are provided.</v>
          </cell>
          <cell r="J183" t="str">
            <v>Note to CO: Please provide some commentary for this section. This default text will continue to show if no comments are provided.</v>
          </cell>
        </row>
        <row r="184">
          <cell r="A184" t="str">
            <v>10J12</v>
          </cell>
          <cell r="B184">
            <v>10</v>
          </cell>
          <cell r="C184" t="str">
            <v>J</v>
          </cell>
          <cell r="D184">
            <v>12</v>
          </cell>
          <cell r="F184" t="str">
            <v>Reg Haslam - Corporate Contracts</v>
          </cell>
          <cell r="G184" t="str">
            <v>Note to CO: Please provide some commentary for this section. This default text will continue to show if no comments are provided.</v>
          </cell>
          <cell r="H184" t="str">
            <v>Note to CO: Please provide some commentary for this section. This default text will continue to show if no comments are provided.</v>
          </cell>
          <cell r="I184" t="str">
            <v>Note to CO: Please provide some commentary for this section. This default text will continue to show if no comments are provided.</v>
          </cell>
          <cell r="J184" t="str">
            <v>Note to CO: Please provide some commentary for this section. This default text will continue to show if no comments are provided.</v>
          </cell>
        </row>
        <row r="185">
          <cell r="A185" t="str">
            <v>10J13</v>
          </cell>
          <cell r="B185">
            <v>10</v>
          </cell>
          <cell r="C185" t="str">
            <v>J</v>
          </cell>
          <cell r="D185">
            <v>13</v>
          </cell>
          <cell r="F185" t="str">
            <v>Reg Haslam - IT Procurement</v>
          </cell>
          <cell r="G185" t="str">
            <v>Note to CO: Please provide some commentary for this section. This default text will continue to show if no comments are provided.</v>
          </cell>
          <cell r="H185" t="str">
            <v>Note to CO: Please provide some commentary for this section. This default text will continue to show if no comments are provided.</v>
          </cell>
          <cell r="I185" t="str">
            <v>Note to CO: Please provide some commentary for this section. This default text will continue to show if no comments are provided.</v>
          </cell>
          <cell r="J185" t="str">
            <v>Note to CO: Please provide some commentary for this section. This default text will continue to show if no comments are provided.</v>
          </cell>
        </row>
        <row r="186">
          <cell r="A186" t="str">
            <v>10J14</v>
          </cell>
          <cell r="B186">
            <v>10</v>
          </cell>
          <cell r="C186" t="str">
            <v>J</v>
          </cell>
          <cell r="D186">
            <v>14</v>
          </cell>
          <cell r="F186" t="str">
            <v>Rob McGarel</v>
          </cell>
          <cell r="G186" t="str">
            <v>Note to CO: Please provide some commentary for this section. This default text will continue to show if no comments are provided.</v>
          </cell>
          <cell r="H186" t="str">
            <v>Note to CO: Please provide some commentary for this section. This default text will continue to show if no comments are provided.</v>
          </cell>
          <cell r="I186" t="str">
            <v>Note to CO: Please provide some commentary for this section. This default text will continue to show if no comments are provided.</v>
          </cell>
          <cell r="J186" t="str">
            <v>Note to CO: Please provide some commentary for this section. This default text will continue to show if no comments are provided.</v>
          </cell>
        </row>
        <row r="187">
          <cell r="A187" t="str">
            <v>10J15</v>
          </cell>
          <cell r="B187">
            <v>10</v>
          </cell>
          <cell r="C187" t="str">
            <v>J</v>
          </cell>
          <cell r="D187">
            <v>15</v>
          </cell>
          <cell r="F187">
            <v>0</v>
          </cell>
          <cell r="G187" t="str">
            <v>Note to CO: Please provide some commentary for this section. This default text will continue to show if no comments are provided.</v>
          </cell>
          <cell r="H187" t="str">
            <v>Note to CO: Please provide some commentary for this section. This default text will continue to show if no comments are provided.</v>
          </cell>
          <cell r="I187" t="str">
            <v>Note to CO: Please provide some commentary for this section. This default text will continue to show if no comments are provided.</v>
          </cell>
          <cell r="J187" t="str">
            <v>Note to CO: Please provide some commentary for this section. This default text will continue to show if no comments are provided.</v>
          </cell>
        </row>
        <row r="188">
          <cell r="A188" t="str">
            <v>10J16</v>
          </cell>
          <cell r="B188">
            <v>10</v>
          </cell>
          <cell r="C188" t="str">
            <v>J</v>
          </cell>
          <cell r="D188">
            <v>16</v>
          </cell>
          <cell r="F188">
            <v>0</v>
          </cell>
          <cell r="G188" t="str">
            <v>Note to CO: Please provide some commentary for this section. This default text will continue to show if no comments are provided.</v>
          </cell>
          <cell r="H188" t="str">
            <v>Note to CO: Please provide some commentary for this section. This default text will continue to show if no comments are provided.</v>
          </cell>
          <cell r="I188" t="str">
            <v>Note to CO: Please provide some commentary for this section. This default text will continue to show if no comments are provided.</v>
          </cell>
          <cell r="J188" t="str">
            <v>Note to CO: Please provide some commentary for this section. This default text will continue to show if no comments are provided.</v>
          </cell>
        </row>
        <row r="189">
          <cell r="A189" t="str">
            <v>10J17</v>
          </cell>
          <cell r="B189">
            <v>10</v>
          </cell>
          <cell r="C189" t="str">
            <v>J</v>
          </cell>
          <cell r="D189">
            <v>17</v>
          </cell>
          <cell r="F189">
            <v>0</v>
          </cell>
          <cell r="G189" t="str">
            <v>Note to CO: Please provide some commentary for this section. This default text will continue to show if no comments are provided.</v>
          </cell>
          <cell r="H189" t="str">
            <v>Note to CO: Please provide some commentary for this section. This default text will continue to show if no comments are provided.</v>
          </cell>
          <cell r="I189" t="str">
            <v>Note to CO: Please provide some commentary for this section. This default text will continue to show if no comments are provided.</v>
          </cell>
          <cell r="J189" t="str">
            <v>Note to CO: Please provide some commentary for this section. This default text will continue to show if no comments are provided.</v>
          </cell>
        </row>
        <row r="190">
          <cell r="A190" t="str">
            <v/>
          </cell>
        </row>
        <row r="191">
          <cell r="A191" t="str">
            <v/>
          </cell>
        </row>
        <row r="192">
          <cell r="A192" t="str">
            <v/>
          </cell>
          <cell r="G192" t="str">
            <v>Section 1a/b Comments
Outstanding Requisitions</v>
          </cell>
          <cell r="H192" t="str">
            <v>Section 2a/b Comments
(PO Production)</v>
          </cell>
          <cell r="I192" t="str">
            <v>Section 3 Comments
(Contract Workload)</v>
          </cell>
          <cell r="J192" t="str">
            <v>Section 4 Comments
(Competition Status)</v>
          </cell>
          <cell r="K192" t="str">
            <v>Section 5 Comments
(Procurement Workload)
Anne Prowse Report Only</v>
          </cell>
          <cell r="L192" t="str">
            <v>Section 6 Comments
(Demander Competition)
Anne Prowse Report Only</v>
          </cell>
        </row>
        <row r="193">
          <cell r="A193" t="str">
            <v>11K2</v>
          </cell>
          <cell r="B193">
            <v>11</v>
          </cell>
          <cell r="C193" t="str">
            <v>K</v>
          </cell>
          <cell r="D193">
            <v>2</v>
          </cell>
          <cell r="E193" t="str">
            <v>Period 11</v>
          </cell>
          <cell r="F193" t="str">
            <v>Anne O'Pray</v>
          </cell>
          <cell r="G193" t="str">
            <v>Note to CO: Please provide some commentary for this section. This default text will continue to show if no comments are provided.</v>
          </cell>
          <cell r="H193" t="str">
            <v>Note to CO: Please provide some commentary for this section. This default text will continue to show if no comments are provided.</v>
          </cell>
          <cell r="I193" t="str">
            <v>Note to CO: Please provide some commentary for this section. This default text will continue to show if no comments are provided.</v>
          </cell>
          <cell r="J193" t="str">
            <v>Note to CO: Please provide some commentary for this section. This default text will continue to show if no comments are provided.</v>
          </cell>
          <cell r="K193" t="str">
            <v>Note to CO: Please provide some commentary for this section. This default text will continue to show if no comments are provided.</v>
          </cell>
          <cell r="L193" t="str">
            <v>Note to CO: Please provide some commentary for this section. This default text will continue to show if no comments are provided.</v>
          </cell>
        </row>
        <row r="194">
          <cell r="A194" t="str">
            <v>11K3</v>
          </cell>
          <cell r="B194">
            <v>11</v>
          </cell>
          <cell r="C194" t="str">
            <v>K</v>
          </cell>
          <cell r="D194">
            <v>3</v>
          </cell>
          <cell r="F194" t="str">
            <v>Dave Harris</v>
          </cell>
          <cell r="G194" t="str">
            <v>Note to CO: Please provide some commentary for this section. This default text will continue to show if no comments are provided.</v>
          </cell>
          <cell r="H194" t="str">
            <v>Note to CO: Please provide some commentary for this section. This default text will continue to show if no comments are provided.</v>
          </cell>
          <cell r="I194" t="str">
            <v>Note to CO: Please provide some commentary for this section. This default text will continue to show if no comments are provided.</v>
          </cell>
          <cell r="J194" t="str">
            <v>Note to CO: Please provide some commentary for this section. This default text will continue to show if no comments are provided.</v>
          </cell>
        </row>
        <row r="195">
          <cell r="A195" t="str">
            <v>11K4</v>
          </cell>
          <cell r="B195">
            <v>11</v>
          </cell>
          <cell r="C195" t="str">
            <v>K</v>
          </cell>
          <cell r="D195">
            <v>4</v>
          </cell>
          <cell r="F195" t="str">
            <v>Mike Hall - Equipment &amp; Systems</v>
          </cell>
          <cell r="G195" t="str">
            <v>Note to CO: Please provide some commentary for this section. This default text will continue to show if no comments are provided.</v>
          </cell>
          <cell r="H195" t="str">
            <v>Note to CO: Please provide some commentary for this section. This default text will continue to show if no comments are provided.</v>
          </cell>
          <cell r="I195" t="str">
            <v>Note to CO: Please provide some commentary for this section. This default text will continue to show if no comments are provided.</v>
          </cell>
          <cell r="J195" t="str">
            <v>Note to CO: Please provide some commentary for this section. This default text will continue to show if no comments are provided.</v>
          </cell>
        </row>
        <row r="196">
          <cell r="A196" t="str">
            <v>11K5</v>
          </cell>
          <cell r="B196">
            <v>11</v>
          </cell>
          <cell r="C196" t="str">
            <v>K</v>
          </cell>
          <cell r="D196">
            <v>5</v>
          </cell>
          <cell r="F196" t="str">
            <v>David Brown</v>
          </cell>
          <cell r="G196" t="str">
            <v>Note to CO: Please provide some commentary for this section. This default text will continue to show if no comments are provided.</v>
          </cell>
          <cell r="H196" t="str">
            <v>Note to CO: Please provide some commentary for this section. This default text will continue to show if no comments are provided.</v>
          </cell>
          <cell r="I196" t="str">
            <v>Note to CO: Please provide some commentary for this section. This default text will continue to show if no comments are provided.</v>
          </cell>
          <cell r="J196" t="str">
            <v>Note to CO: Please provide some commentary for this section. This default text will continue to show if no comments are provided.</v>
          </cell>
        </row>
        <row r="197">
          <cell r="A197" t="str">
            <v>11K6</v>
          </cell>
          <cell r="B197">
            <v>11</v>
          </cell>
          <cell r="C197" t="str">
            <v>K</v>
          </cell>
          <cell r="D197">
            <v>6</v>
          </cell>
          <cell r="F197" t="str">
            <v>Edwin Bond</v>
          </cell>
          <cell r="G197" t="str">
            <v>Note to CO: Please provide some commentary for this section. This default text will continue to show if no comments are provided.</v>
          </cell>
          <cell r="H197" t="str">
            <v>Note to CO: Please provide some commentary for this section. This default text will continue to show if no comments are provided.</v>
          </cell>
          <cell r="I197" t="str">
            <v>Note to CO: Please provide some commentary for this section. This default text will continue to show if no comments are provided.</v>
          </cell>
          <cell r="J197" t="str">
            <v>Note to CO: Please provide some commentary for this section. This default text will continue to show if no comments are provided.</v>
          </cell>
        </row>
        <row r="198">
          <cell r="A198" t="str">
            <v>11K7</v>
          </cell>
          <cell r="B198">
            <v>11</v>
          </cell>
          <cell r="C198" t="str">
            <v>K</v>
          </cell>
          <cell r="D198">
            <v>7</v>
          </cell>
          <cell r="F198" t="str">
            <v>Jim Burnell</v>
          </cell>
          <cell r="G198" t="str">
            <v>Note to CO: Please provide some commentary for this section. This default text will continue to show if no comments are provided.</v>
          </cell>
          <cell r="H198" t="str">
            <v>Note to CO: Please provide some commentary for this section. This default text will continue to show if no comments are provided.</v>
          </cell>
          <cell r="I198" t="str">
            <v>Note to CO: Please provide some commentary for this section. This default text will continue to show if no comments are provided.</v>
          </cell>
          <cell r="J198" t="str">
            <v>Note to CO: Please provide some commentary for this section. This default text will continue to show if no comments are provided.</v>
          </cell>
        </row>
        <row r="199">
          <cell r="A199" t="str">
            <v>11K8</v>
          </cell>
          <cell r="B199">
            <v>11</v>
          </cell>
          <cell r="C199" t="str">
            <v>K</v>
          </cell>
          <cell r="D199">
            <v>8</v>
          </cell>
          <cell r="F199" t="str">
            <v>Kathryn McCloghrie</v>
          </cell>
          <cell r="G199" t="str">
            <v>Note to CO: Please provide some commentary for this section. This default text will continue to show if no comments are provided.</v>
          </cell>
          <cell r="H199" t="str">
            <v>Note to CO: Please provide some commentary for this section. This default text will continue to show if no comments are provided.</v>
          </cell>
          <cell r="I199" t="str">
            <v>Note to CO: Please provide some commentary for this section. This default text will continue to show if no comments are provided.</v>
          </cell>
          <cell r="J199" t="str">
            <v>Note to CO: Please provide some commentary for this section. This default text will continue to show if no comments are provided.</v>
          </cell>
        </row>
        <row r="200">
          <cell r="A200" t="str">
            <v>11K9</v>
          </cell>
          <cell r="B200">
            <v>11</v>
          </cell>
          <cell r="C200" t="str">
            <v>K</v>
          </cell>
          <cell r="D200">
            <v>9</v>
          </cell>
          <cell r="F200" t="str">
            <v>Mike Hall - INS Procurement</v>
          </cell>
          <cell r="G200" t="str">
            <v>Note to CO: Please provide some commentary for this section. This default text will continue to show if no comments are provided.</v>
          </cell>
          <cell r="H200" t="str">
            <v>Note to CO: Please provide some commentary for this section. This default text will continue to show if no comments are provided.</v>
          </cell>
          <cell r="I200" t="str">
            <v>Note to CO: Please provide some commentary for this section. This default text will continue to show if no comments are provided.</v>
          </cell>
          <cell r="J200" t="str">
            <v>Note to CO: Please provide some commentary for this section. This default text will continue to show if no comments are provided.</v>
          </cell>
        </row>
        <row r="201">
          <cell r="A201" t="str">
            <v>11K10</v>
          </cell>
          <cell r="B201">
            <v>11</v>
          </cell>
          <cell r="C201" t="str">
            <v>K</v>
          </cell>
          <cell r="D201">
            <v>10</v>
          </cell>
          <cell r="F201" t="str">
            <v>Nick Welch</v>
          </cell>
          <cell r="G201" t="str">
            <v>Note to CO: Please provide some commentary for this section. This default text will continue to show if no comments are provided.</v>
          </cell>
          <cell r="H201" t="str">
            <v>Note to CO: Please provide some commentary for this section. This default text will continue to show if no comments are provided.</v>
          </cell>
          <cell r="I201" t="str">
            <v>Note to CO: Please provide some commentary for this section. This default text will continue to show if no comments are provided.</v>
          </cell>
          <cell r="J201" t="str">
            <v>Note to CO: Please provide some commentary for this section. This default text will continue to show if no comments are provided.</v>
          </cell>
        </row>
        <row r="202">
          <cell r="A202" t="str">
            <v>11K11</v>
          </cell>
          <cell r="B202">
            <v>11</v>
          </cell>
          <cell r="C202" t="str">
            <v>K</v>
          </cell>
          <cell r="D202">
            <v>11</v>
          </cell>
          <cell r="F202" t="str">
            <v>Peter Caldow</v>
          </cell>
          <cell r="G202" t="str">
            <v>Note to CO: Please provide some commentary for this section. This default text will continue to show if no comments are provided.</v>
          </cell>
          <cell r="H202" t="str">
            <v>Note to CO: Please provide some commentary for this section. This default text will continue to show if no comments are provided.</v>
          </cell>
          <cell r="I202" t="str">
            <v>Note to CO: Please provide some commentary for this section. This default text will continue to show if no comments are provided.</v>
          </cell>
          <cell r="J202" t="str">
            <v>Note to CO: Please provide some commentary for this section. This default text will continue to show if no comments are provided.</v>
          </cell>
        </row>
        <row r="203">
          <cell r="A203" t="str">
            <v>11K12</v>
          </cell>
          <cell r="B203">
            <v>11</v>
          </cell>
          <cell r="C203" t="str">
            <v>K</v>
          </cell>
          <cell r="D203">
            <v>12</v>
          </cell>
          <cell r="F203" t="str">
            <v>Reg Haslam - Corporate Contracts</v>
          </cell>
          <cell r="G203" t="str">
            <v>Note to CO: Please provide some commentary for this section. This default text will continue to show if no comments are provided.</v>
          </cell>
          <cell r="H203" t="str">
            <v>Note to CO: Please provide some commentary for this section. This default text will continue to show if no comments are provided.</v>
          </cell>
          <cell r="I203" t="str">
            <v>Note to CO: Please provide some commentary for this section. This default text will continue to show if no comments are provided.</v>
          </cell>
          <cell r="J203" t="str">
            <v>Note to CO: Please provide some commentary for this section. This default text will continue to show if no comments are provided.</v>
          </cell>
        </row>
        <row r="204">
          <cell r="A204" t="str">
            <v>11K13</v>
          </cell>
          <cell r="B204">
            <v>11</v>
          </cell>
          <cell r="C204" t="str">
            <v>K</v>
          </cell>
          <cell r="D204">
            <v>13</v>
          </cell>
          <cell r="F204" t="str">
            <v>Reg Haslam - IT Procurement</v>
          </cell>
          <cell r="G204" t="str">
            <v>Note to CO: Please provide some commentary for this section. This default text will continue to show if no comments are provided.</v>
          </cell>
          <cell r="H204" t="str">
            <v>Note to CO: Please provide some commentary for this section. This default text will continue to show if no comments are provided.</v>
          </cell>
          <cell r="I204" t="str">
            <v>Note to CO: Please provide some commentary for this section. This default text will continue to show if no comments are provided.</v>
          </cell>
          <cell r="J204" t="str">
            <v>Note to CO: Please provide some commentary for this section. This default text will continue to show if no comments are provided.</v>
          </cell>
        </row>
        <row r="205">
          <cell r="A205" t="str">
            <v>11K14</v>
          </cell>
          <cell r="B205">
            <v>11</v>
          </cell>
          <cell r="C205" t="str">
            <v>K</v>
          </cell>
          <cell r="D205">
            <v>14</v>
          </cell>
          <cell r="F205" t="str">
            <v>Rob McGarel</v>
          </cell>
          <cell r="G205" t="str">
            <v>Note to CO: Please provide some commentary for this section. This default text will continue to show if no comments are provided.</v>
          </cell>
          <cell r="H205" t="str">
            <v>Note to CO: Please provide some commentary for this section. This default text will continue to show if no comments are provided.</v>
          </cell>
          <cell r="I205" t="str">
            <v>Note to CO: Please provide some commentary for this section. This default text will continue to show if no comments are provided.</v>
          </cell>
          <cell r="J205" t="str">
            <v>Note to CO: Please provide some commentary for this section. This default text will continue to show if no comments are provided.</v>
          </cell>
        </row>
        <row r="206">
          <cell r="A206" t="str">
            <v>11K15</v>
          </cell>
          <cell r="B206">
            <v>11</v>
          </cell>
          <cell r="C206" t="str">
            <v>K</v>
          </cell>
          <cell r="D206">
            <v>15</v>
          </cell>
          <cell r="F206">
            <v>0</v>
          </cell>
          <cell r="G206" t="str">
            <v>Note to CO: Please provide some commentary for this section. This default text will continue to show if no comments are provided.</v>
          </cell>
          <cell r="H206" t="str">
            <v>Note to CO: Please provide some commentary for this section. This default text will continue to show if no comments are provided.</v>
          </cell>
          <cell r="I206" t="str">
            <v>Note to CO: Please provide some commentary for this section. This default text will continue to show if no comments are provided.</v>
          </cell>
          <cell r="J206" t="str">
            <v>Note to CO: Please provide some commentary for this section. This default text will continue to show if no comments are provided.</v>
          </cell>
        </row>
        <row r="207">
          <cell r="A207" t="str">
            <v>11K16</v>
          </cell>
          <cell r="B207">
            <v>11</v>
          </cell>
          <cell r="C207" t="str">
            <v>K</v>
          </cell>
          <cell r="D207">
            <v>16</v>
          </cell>
          <cell r="F207">
            <v>0</v>
          </cell>
          <cell r="G207" t="str">
            <v>Note to CO: Please provide some commentary for this section. This default text will continue to show if no comments are provided.</v>
          </cell>
          <cell r="H207" t="str">
            <v>Note to CO: Please provide some commentary for this section. This default text will continue to show if no comments are provided.</v>
          </cell>
          <cell r="I207" t="str">
            <v>Note to CO: Please provide some commentary for this section. This default text will continue to show if no comments are provided.</v>
          </cell>
          <cell r="J207" t="str">
            <v>Note to CO: Please provide some commentary for this section. This default text will continue to show if no comments are provided.</v>
          </cell>
        </row>
        <row r="208">
          <cell r="A208" t="str">
            <v>11K17</v>
          </cell>
          <cell r="B208">
            <v>11</v>
          </cell>
          <cell r="C208" t="str">
            <v>K</v>
          </cell>
          <cell r="D208">
            <v>17</v>
          </cell>
          <cell r="F208">
            <v>0</v>
          </cell>
          <cell r="G208" t="str">
            <v>Note to CO: Please provide some commentary for this section. This default text will continue to show if no comments are provided.</v>
          </cell>
          <cell r="H208" t="str">
            <v>Note to CO: Please provide some commentary for this section. This default text will continue to show if no comments are provided.</v>
          </cell>
          <cell r="I208" t="str">
            <v>Note to CO: Please provide some commentary for this section. This default text will continue to show if no comments are provided.</v>
          </cell>
          <cell r="J208" t="str">
            <v>Note to CO: Please provide some commentary for this section. This default text will continue to show if no comments are provided.</v>
          </cell>
        </row>
        <row r="209">
          <cell r="A209" t="str">
            <v/>
          </cell>
        </row>
        <row r="210">
          <cell r="A210" t="str">
            <v/>
          </cell>
        </row>
        <row r="211">
          <cell r="A211" t="str">
            <v/>
          </cell>
          <cell r="G211" t="str">
            <v>Section 1a/b Comments
Outstanding Requisitions</v>
          </cell>
          <cell r="H211" t="str">
            <v>Section 2a/b Comments
(PO Production)</v>
          </cell>
          <cell r="I211" t="str">
            <v>Section 3 Comments
(Contract Workload)</v>
          </cell>
          <cell r="J211" t="str">
            <v>Section 4 Comments
(Competition Status)</v>
          </cell>
          <cell r="K211" t="str">
            <v>Section 5 Comments
(Procurement Workload)
Anne Prowse Report Only</v>
          </cell>
          <cell r="L211" t="str">
            <v>Section 6 Comments
(Demander Competition)
Anne Prowse Report Only</v>
          </cell>
        </row>
        <row r="212">
          <cell r="A212" t="str">
            <v>12L2</v>
          </cell>
          <cell r="B212">
            <v>12</v>
          </cell>
          <cell r="C212" t="str">
            <v>L</v>
          </cell>
          <cell r="D212">
            <v>2</v>
          </cell>
          <cell r="E212" t="str">
            <v>Period 12</v>
          </cell>
          <cell r="F212" t="str">
            <v>Anne O'Pray</v>
          </cell>
          <cell r="G212" t="str">
            <v>Note to CO: Please provide some commentary for this section. This default text will continue to show if no comments are provided.</v>
          </cell>
          <cell r="H212" t="str">
            <v>Note to CO: Please provide some commentary for this section. This default text will continue to show if no comments are provided.</v>
          </cell>
          <cell r="I212" t="str">
            <v>Note to CO: Please provide some commentary for this section. This default text will continue to show if no comments are provided.</v>
          </cell>
          <cell r="J212" t="str">
            <v>Note to CO: Please provide some commentary for this section. This default text will continue to show if no comments are provided.</v>
          </cell>
          <cell r="K212" t="str">
            <v>Note to CO: Please provide some commentary for this section. This default text will continue to show if no comments are provided.</v>
          </cell>
          <cell r="L212" t="str">
            <v>Note to CO: Please provide some commentary for this section. This default text will continue to show if no comments are provided.</v>
          </cell>
        </row>
        <row r="213">
          <cell r="A213" t="str">
            <v>12L3</v>
          </cell>
          <cell r="B213">
            <v>12</v>
          </cell>
          <cell r="C213" t="str">
            <v>L</v>
          </cell>
          <cell r="D213">
            <v>3</v>
          </cell>
          <cell r="F213" t="str">
            <v>Dave Harris</v>
          </cell>
          <cell r="G213" t="str">
            <v>Note to CO: Please provide some commentary for this section. This default text will continue to show if no comments are provided.</v>
          </cell>
          <cell r="H213" t="str">
            <v>Note to CO: Please provide some commentary for this section. This default text will continue to show if no comments are provided.</v>
          </cell>
          <cell r="I213" t="str">
            <v>Note to CO: Please provide some commentary for this section. This default text will continue to show if no comments are provided.</v>
          </cell>
          <cell r="J213" t="str">
            <v>Note to CO: Please provide some commentary for this section. This default text will continue to show if no comments are provided.</v>
          </cell>
        </row>
        <row r="214">
          <cell r="A214" t="str">
            <v>12L4</v>
          </cell>
          <cell r="B214">
            <v>12</v>
          </cell>
          <cell r="C214" t="str">
            <v>L</v>
          </cell>
          <cell r="D214">
            <v>4</v>
          </cell>
          <cell r="F214" t="str">
            <v>Mike Hall - Equipment &amp; Systems</v>
          </cell>
          <cell r="G214" t="str">
            <v>Note to CO: Please provide some commentary for this section. This default text will continue to show if no comments are provided.</v>
          </cell>
          <cell r="H214" t="str">
            <v>Note to CO: Please provide some commentary for this section. This default text will continue to show if no comments are provided.</v>
          </cell>
          <cell r="I214" t="str">
            <v>Note to CO: Please provide some commentary for this section. This default text will continue to show if no comments are provided.</v>
          </cell>
          <cell r="J214" t="str">
            <v>Note to CO: Please provide some commentary for this section. This default text will continue to show if no comments are provided.</v>
          </cell>
        </row>
        <row r="215">
          <cell r="A215" t="str">
            <v>12L5</v>
          </cell>
          <cell r="B215">
            <v>12</v>
          </cell>
          <cell r="C215" t="str">
            <v>L</v>
          </cell>
          <cell r="D215">
            <v>5</v>
          </cell>
          <cell r="F215" t="str">
            <v>David Brown</v>
          </cell>
          <cell r="G215" t="str">
            <v>Note to CO: Please provide some commentary for this section. This default text will continue to show if no comments are provided.</v>
          </cell>
          <cell r="H215" t="str">
            <v>Note to CO: Please provide some commentary for this section. This default text will continue to show if no comments are provided.</v>
          </cell>
          <cell r="I215" t="str">
            <v>Note to CO: Please provide some commentary for this section. This default text will continue to show if no comments are provided.</v>
          </cell>
          <cell r="J215" t="str">
            <v>Note to CO: Please provide some commentary for this section. This default text will continue to show if no comments are provided.</v>
          </cell>
        </row>
        <row r="216">
          <cell r="A216" t="str">
            <v>12L6</v>
          </cell>
          <cell r="B216">
            <v>12</v>
          </cell>
          <cell r="C216" t="str">
            <v>L</v>
          </cell>
          <cell r="D216">
            <v>6</v>
          </cell>
          <cell r="F216" t="str">
            <v>Edwin Bond</v>
          </cell>
          <cell r="G216" t="str">
            <v>Note to CO: Please provide some commentary for this section. This default text will continue to show if no comments are provided.</v>
          </cell>
          <cell r="H216" t="str">
            <v>Note to CO: Please provide some commentary for this section. This default text will continue to show if no comments are provided.</v>
          </cell>
          <cell r="I216" t="str">
            <v>Note to CO: Please provide some commentary for this section. This default text will continue to show if no comments are provided.</v>
          </cell>
          <cell r="J216" t="str">
            <v>Note to CO: Please provide some commentary for this section. This default text will continue to show if no comments are provided.</v>
          </cell>
        </row>
        <row r="217">
          <cell r="A217" t="str">
            <v>12L7</v>
          </cell>
          <cell r="B217">
            <v>12</v>
          </cell>
          <cell r="C217" t="str">
            <v>L</v>
          </cell>
          <cell r="D217">
            <v>7</v>
          </cell>
          <cell r="F217" t="str">
            <v>Jim Burnell</v>
          </cell>
          <cell r="G217" t="str">
            <v>Note to CO: Please provide some commentary for this section. This default text will continue to show if no comments are provided.</v>
          </cell>
          <cell r="H217" t="str">
            <v>Note to CO: Please provide some commentary for this section. This default text will continue to show if no comments are provided.</v>
          </cell>
          <cell r="I217" t="str">
            <v>Note to CO: Please provide some commentary for this section. This default text will continue to show if no comments are provided.</v>
          </cell>
          <cell r="J217" t="str">
            <v>Note to CO: Please provide some commentary for this section. This default text will continue to show if no comments are provided.</v>
          </cell>
        </row>
        <row r="218">
          <cell r="A218" t="str">
            <v>12L8</v>
          </cell>
          <cell r="B218">
            <v>12</v>
          </cell>
          <cell r="C218" t="str">
            <v>L</v>
          </cell>
          <cell r="D218">
            <v>8</v>
          </cell>
          <cell r="F218" t="str">
            <v>Kathryn McCloghrie</v>
          </cell>
          <cell r="G218" t="str">
            <v>Note to CO: Please provide some commentary for this section. This default text will continue to show if no comments are provided.</v>
          </cell>
          <cell r="H218" t="str">
            <v>Note to CO: Please provide some commentary for this section. This default text will continue to show if no comments are provided.</v>
          </cell>
          <cell r="I218" t="str">
            <v>Note to CO: Please provide some commentary for this section. This default text will continue to show if no comments are provided.</v>
          </cell>
          <cell r="J218" t="str">
            <v>Note to CO: Please provide some commentary for this section. This default text will continue to show if no comments are provided.</v>
          </cell>
        </row>
        <row r="219">
          <cell r="A219" t="str">
            <v>12L9</v>
          </cell>
          <cell r="B219">
            <v>12</v>
          </cell>
          <cell r="C219" t="str">
            <v>L</v>
          </cell>
          <cell r="D219">
            <v>9</v>
          </cell>
          <cell r="F219" t="str">
            <v>Mike Hall - INS Procurement</v>
          </cell>
          <cell r="G219" t="str">
            <v>Note to CO: Please provide some commentary for this section. This default text will continue to show if no comments are provided.</v>
          </cell>
          <cell r="H219" t="str">
            <v>Note to CO: Please provide some commentary for this section. This default text will continue to show if no comments are provided.</v>
          </cell>
          <cell r="I219" t="str">
            <v>Note to CO: Please provide some commentary for this section. This default text will continue to show if no comments are provided.</v>
          </cell>
          <cell r="J219" t="str">
            <v>Note to CO: Please provide some commentary for this section. This default text will continue to show if no comments are provided.</v>
          </cell>
        </row>
        <row r="220">
          <cell r="A220" t="str">
            <v>12L10</v>
          </cell>
          <cell r="B220">
            <v>12</v>
          </cell>
          <cell r="C220" t="str">
            <v>L</v>
          </cell>
          <cell r="D220">
            <v>10</v>
          </cell>
          <cell r="F220" t="str">
            <v>Nick Welch</v>
          </cell>
          <cell r="G220" t="str">
            <v>Note to CO: Please provide some commentary for this section. This default text will continue to show if no comments are provided.</v>
          </cell>
          <cell r="H220" t="str">
            <v>Note to CO: Please provide some commentary for this section. This default text will continue to show if no comments are provided.</v>
          </cell>
          <cell r="I220" t="str">
            <v>Note to CO: Please provide some commentary for this section. This default text will continue to show if no comments are provided.</v>
          </cell>
          <cell r="J220" t="str">
            <v>Note to CO: Please provide some commentary for this section. This default text will continue to show if no comments are provided.</v>
          </cell>
        </row>
        <row r="221">
          <cell r="A221" t="str">
            <v>12L11</v>
          </cell>
          <cell r="B221">
            <v>12</v>
          </cell>
          <cell r="C221" t="str">
            <v>L</v>
          </cell>
          <cell r="D221">
            <v>11</v>
          </cell>
          <cell r="F221" t="str">
            <v>Peter Caldow</v>
          </cell>
          <cell r="G221" t="str">
            <v>Note to CO: Please provide some commentary for this section. This default text will continue to show if no comments are provided.</v>
          </cell>
          <cell r="H221" t="str">
            <v>Note to CO: Please provide some commentary for this section. This default text will continue to show if no comments are provided.</v>
          </cell>
          <cell r="I221" t="str">
            <v>Note to CO: Please provide some commentary for this section. This default text will continue to show if no comments are provided.</v>
          </cell>
          <cell r="J221" t="str">
            <v>Note to CO: Please provide some commentary for this section. This default text will continue to show if no comments are provided.</v>
          </cell>
        </row>
        <row r="222">
          <cell r="A222" t="str">
            <v>12L12</v>
          </cell>
          <cell r="B222">
            <v>12</v>
          </cell>
          <cell r="C222" t="str">
            <v>L</v>
          </cell>
          <cell r="D222">
            <v>12</v>
          </cell>
          <cell r="F222" t="str">
            <v>Reg Haslam - Corporate Contracts</v>
          </cell>
          <cell r="G222" t="str">
            <v>Note to CO: Please provide some commentary for this section. This default text will continue to show if no comments are provided.</v>
          </cell>
          <cell r="H222" t="str">
            <v>Note to CO: Please provide some commentary for this section. This default text will continue to show if no comments are provided.</v>
          </cell>
          <cell r="I222" t="str">
            <v>Note to CO: Please provide some commentary for this section. This default text will continue to show if no comments are provided.</v>
          </cell>
          <cell r="J222" t="str">
            <v>Note to CO: Please provide some commentary for this section. This default text will continue to show if no comments are provided.</v>
          </cell>
        </row>
        <row r="223">
          <cell r="A223" t="str">
            <v>12L13</v>
          </cell>
          <cell r="B223">
            <v>12</v>
          </cell>
          <cell r="C223" t="str">
            <v>L</v>
          </cell>
          <cell r="D223">
            <v>13</v>
          </cell>
          <cell r="F223" t="str">
            <v>Reg Haslam - IT Procurement</v>
          </cell>
          <cell r="G223" t="str">
            <v>Note to CO: Please provide some commentary for this section. This default text will continue to show if no comments are provided.</v>
          </cell>
          <cell r="H223" t="str">
            <v>Note to CO: Please provide some commentary for this section. This default text will continue to show if no comments are provided.</v>
          </cell>
          <cell r="I223" t="str">
            <v>Note to CO: Please provide some commentary for this section. This default text will continue to show if no comments are provided.</v>
          </cell>
          <cell r="J223" t="str">
            <v>Note to CO: Please provide some commentary for this section. This default text will continue to show if no comments are provided.</v>
          </cell>
        </row>
        <row r="224">
          <cell r="A224" t="str">
            <v>12L14</v>
          </cell>
          <cell r="B224">
            <v>12</v>
          </cell>
          <cell r="C224" t="str">
            <v>L</v>
          </cell>
          <cell r="D224">
            <v>14</v>
          </cell>
          <cell r="F224" t="str">
            <v>Rob McGarel</v>
          </cell>
          <cell r="G224" t="str">
            <v>Note to CO: Please provide some commentary for this section. This default text will continue to show if no comments are provided.</v>
          </cell>
          <cell r="H224" t="str">
            <v>Note to CO: Please provide some commentary for this section. This default text will continue to show if no comments are provided.</v>
          </cell>
          <cell r="I224" t="str">
            <v>Note to CO: Please provide some commentary for this section. This default text will continue to show if no comments are provided.</v>
          </cell>
          <cell r="J224" t="str">
            <v>Note to CO: Please provide some commentary for this section. This default text will continue to show if no comments are provided.</v>
          </cell>
        </row>
        <row r="225">
          <cell r="A225" t="str">
            <v>12L15</v>
          </cell>
          <cell r="B225">
            <v>12</v>
          </cell>
          <cell r="C225" t="str">
            <v>L</v>
          </cell>
          <cell r="D225">
            <v>15</v>
          </cell>
          <cell r="F225">
            <v>0</v>
          </cell>
          <cell r="G225" t="str">
            <v>Note to CO: Please provide some commentary for this section. This default text will continue to show if no comments are provided.</v>
          </cell>
          <cell r="H225" t="str">
            <v>Note to CO: Please provide some commentary for this section. This default text will continue to show if no comments are provided.</v>
          </cell>
          <cell r="I225" t="str">
            <v>Note to CO: Please provide some commentary for this section. This default text will continue to show if no comments are provided.</v>
          </cell>
          <cell r="J225" t="str">
            <v>Note to CO: Please provide some commentary for this section. This default text will continue to show if no comments are provided.</v>
          </cell>
        </row>
        <row r="226">
          <cell r="A226" t="str">
            <v>12L16</v>
          </cell>
          <cell r="B226">
            <v>12</v>
          </cell>
          <cell r="C226" t="str">
            <v>L</v>
          </cell>
          <cell r="D226">
            <v>16</v>
          </cell>
          <cell r="F226">
            <v>0</v>
          </cell>
          <cell r="G226" t="str">
            <v>Note to CO: Please provide some commentary for this section. This default text will continue to show if no comments are provided.</v>
          </cell>
          <cell r="H226" t="str">
            <v>Note to CO: Please provide some commentary for this section. This default text will continue to show if no comments are provided.</v>
          </cell>
          <cell r="I226" t="str">
            <v>Note to CO: Please provide some commentary for this section. This default text will continue to show if no comments are provided.</v>
          </cell>
          <cell r="J226" t="str">
            <v>Note to CO: Please provide some commentary for this section. This default text will continue to show if no comments are provided.</v>
          </cell>
        </row>
        <row r="227">
          <cell r="A227" t="str">
            <v>12L17</v>
          </cell>
          <cell r="B227">
            <v>12</v>
          </cell>
          <cell r="C227" t="str">
            <v>L</v>
          </cell>
          <cell r="D227">
            <v>17</v>
          </cell>
          <cell r="F227">
            <v>0</v>
          </cell>
          <cell r="G227" t="str">
            <v>Note to CO: Please provide some commentary for this section. This default text will continue to show if no comments are provided.</v>
          </cell>
          <cell r="H227" t="str">
            <v>Note to CO: Please provide some commentary for this section. This default text will continue to show if no comments are provided.</v>
          </cell>
          <cell r="I227" t="str">
            <v>Note to CO: Please provide some commentary for this section. This default text will continue to show if no comments are provided.</v>
          </cell>
          <cell r="J227" t="str">
            <v>Note to CO: Please provide some commentary for this section. This default text will continue to show if no comments are provided.</v>
          </cell>
        </row>
      </sheetData>
      <sheetData sheetId="11">
        <row r="1">
          <cell r="B1" t="str">
            <v>Totals</v>
          </cell>
          <cell r="D1" t="str">
            <v>Procurement Workload</v>
          </cell>
          <cell r="H1" t="str">
            <v>Purchase Order (PO) Production</v>
          </cell>
          <cell r="L1" t="str">
            <v>Contract Workload</v>
          </cell>
          <cell r="Q1" t="str">
            <v>Competition Status</v>
          </cell>
          <cell r="T1" t="str">
            <v>Competition</v>
          </cell>
          <cell r="X1" t="str">
            <v>Competition Dispensed With (CDW)</v>
          </cell>
          <cell r="AB1" t="str">
            <v>Competition Not Available (CNA)</v>
          </cell>
          <cell r="AF1" t="str">
            <v>Small Value Order (SVO)</v>
          </cell>
          <cell r="AJ1" t="str">
            <v>Payment Workload</v>
          </cell>
          <cell r="AN1" t="str">
            <v>Vendor Maintenance</v>
          </cell>
          <cell r="AP1" t="str">
            <v>Small Value Ordering Workload</v>
          </cell>
          <cell r="AV1" t="str">
            <v>Requisitions to be Allocated</v>
          </cell>
        </row>
        <row r="2">
          <cell r="A2">
            <v>1</v>
          </cell>
          <cell r="C2" t="str">
            <v>Name</v>
          </cell>
          <cell r="D2" t="str">
            <v>a:  Number of Outstanding Requisitions</v>
          </cell>
          <cell r="E2" t="str">
            <v>b:  Total Value of Outstanding Requisitions</v>
          </cell>
          <cell r="F2" t="str">
            <v xml:space="preserve">c:  Number of Acceptable Requisitions Received this Period </v>
          </cell>
          <cell r="G2" t="str">
            <v xml:space="preserve">d:  Total Value of Acceptable Requisitions Received this Period </v>
          </cell>
          <cell r="H2" t="str">
            <v>a: Number of New PO’s Issued this Period.</v>
          </cell>
          <cell r="I2" t="str">
            <v>b: Total Value of New PO’s Issued this Period.</v>
          </cell>
          <cell r="J2" t="str">
            <v xml:space="preserve">c:  Number of All PO Amendments Issued this Period. </v>
          </cell>
          <cell r="K2" t="str">
            <v>d:  Total Value of PO Amendments Issues this Period.</v>
          </cell>
          <cell r="L2" t="str">
            <v>a:  Number of Active Purchase Orders (PO) at Period End (2mth)</v>
          </cell>
          <cell r="M2" t="str">
            <v>b:  Number of Active Purchase Orders (PO) at Period End (6mth)</v>
          </cell>
          <cell r="N2" t="str">
            <v>c:  Number of Active Outline Agreements at Period End</v>
          </cell>
          <cell r="O2" t="str">
            <v>d:  Number of Contracts Closed Out Current Period.</v>
          </cell>
          <cell r="P2" t="str">
            <v>e. Value of Contracts Closed Out Current Period</v>
          </cell>
          <cell r="Q2" t="str">
            <v>a:  Number of Active Invitation To Tender (ITT) at this Period End.</v>
          </cell>
          <cell r="R2" t="str">
            <v>b:  Number of Active Formal Source Evaluation Board (SEB).</v>
          </cell>
          <cell r="S2" t="str">
            <v>c:  Number of ITT Cases with Proposals under Evaluation.</v>
          </cell>
          <cell r="T2" t="str">
            <v>d: Number of PO's with Competition Issued this Period</v>
          </cell>
          <cell r="U2" t="str">
            <v>e: Total Value of PO's with Competition Issued this Period.</v>
          </cell>
          <cell r="V2" t="str">
            <v>f:  Percentage of All PO's  Issued this Period  (Competition)</v>
          </cell>
          <cell r="W2" t="str">
            <v>g:  Percentage Value of All PO's Issued this Period (Competition)</v>
          </cell>
          <cell r="X2" t="str">
            <v>h: Number of PO's with CDW Issued this Period</v>
          </cell>
          <cell r="Y2" t="str">
            <v>i: Total Value of PO's with CDW Issued this Period.</v>
          </cell>
          <cell r="Z2" t="str">
            <v>j:  Percentage of All PO's  Issued this Period  (CDW)</v>
          </cell>
          <cell r="AA2" t="str">
            <v>k:  Percentage Value of All PO's Issued this Period (CDW)</v>
          </cell>
          <cell r="AB2" t="str">
            <v>l: Number of PO's with CNA Issued this Period</v>
          </cell>
          <cell r="AC2" t="str">
            <v>m: Total Value of PO's with CNA Issued this Period.</v>
          </cell>
          <cell r="AD2" t="str">
            <v>n:  Percentage of All PO's  Issued this Period  (CNA)</v>
          </cell>
          <cell r="AE2" t="str">
            <v>o:  Percentage Value of All PO's Issued this Period (CNA)</v>
          </cell>
          <cell r="AF2" t="str">
            <v>p: Number of PO's with SVO Issued this Period</v>
          </cell>
          <cell r="AG2" t="str">
            <v>q: Total Value of PO's with SVO Issued this Period.</v>
          </cell>
          <cell r="AH2" t="str">
            <v>r:  Percentage of All PO's  Issued this Period  (SVO)</v>
          </cell>
          <cell r="AI2" t="str">
            <v>s:  Percentage Value of All PO's Issued this Period (SVO)</v>
          </cell>
          <cell r="AJ2" t="str">
            <v>a:  Number of Invoices Rejected Current Period.</v>
          </cell>
          <cell r="AK2" t="str">
            <v>b.  Aggregate value of invoices rejected current period</v>
          </cell>
          <cell r="AL2" t="str">
            <v>c:  Number of invoices Paid Current Period</v>
          </cell>
          <cell r="AM2" t="str">
            <v>d:  Value of Invoices Paid Current Period</v>
          </cell>
          <cell r="AN2" t="str">
            <v xml:space="preserve">d: Number of new vendors created current period </v>
          </cell>
          <cell r="AO2" t="str">
            <v>e: Number of Active vendors</v>
          </cell>
          <cell r="AP2" t="str">
            <v>a:  Total Number of Demander Purchase Order this Period</v>
          </cell>
          <cell r="AQ2" t="str">
            <v>b:  Total value of Demander Purchase Order this Period</v>
          </cell>
          <cell r="AR2" t="str">
            <v>c:  Total Number of Internet Orders this Period (lines)</v>
          </cell>
          <cell r="AS2" t="str">
            <v>d: Total value of Internet Orders this Period</v>
          </cell>
          <cell r="AT2" t="str">
            <v>e:  Number of Purchase Card transactions this Period</v>
          </cell>
          <cell r="AU2" t="str">
            <v>f:  Value of Purchase Card spend this Period</v>
          </cell>
          <cell r="AV2" t="str">
            <v>a:  Y03 - Goods (lines)</v>
          </cell>
          <cell r="AW2" t="str">
            <v>b:  Y04 - Services (lines)</v>
          </cell>
          <cell r="AX2" t="str">
            <v>c:  Number of Requisitions Rejected this Period (Y02, K02, L02)</v>
          </cell>
          <cell r="AY2" t="str">
            <v>d:   Total value of Requisitions Rejected this Period</v>
          </cell>
          <cell r="AZ2" t="str">
            <v>e:  Y03 - Goods (value)</v>
          </cell>
          <cell r="BA2" t="str">
            <v>f:  Y04 - Services (value)</v>
          </cell>
        </row>
        <row r="3">
          <cell r="A3">
            <v>2</v>
          </cell>
          <cell r="C3" t="str">
            <v>Anne O'Pray</v>
          </cell>
          <cell r="D3">
            <v>2076</v>
          </cell>
          <cell r="E3">
            <v>18163604.7148</v>
          </cell>
          <cell r="F3">
            <v>4461</v>
          </cell>
          <cell r="G3">
            <v>14676975.525000002</v>
          </cell>
          <cell r="H3">
            <v>4451</v>
          </cell>
          <cell r="I3">
            <v>89801449.252085999</v>
          </cell>
          <cell r="J3">
            <v>194</v>
          </cell>
          <cell r="K3">
            <v>1039702.73</v>
          </cell>
          <cell r="L3">
            <v>2510</v>
          </cell>
          <cell r="M3">
            <v>932</v>
          </cell>
          <cell r="N3">
            <v>141</v>
          </cell>
          <cell r="O3">
            <v>0</v>
          </cell>
          <cell r="P3">
            <v>0</v>
          </cell>
          <cell r="Q3">
            <v>24</v>
          </cell>
          <cell r="R3">
            <v>10</v>
          </cell>
          <cell r="S3">
            <v>23</v>
          </cell>
          <cell r="T3">
            <v>3706</v>
          </cell>
          <cell r="U3">
            <v>87064629.771054</v>
          </cell>
          <cell r="X3">
            <v>233</v>
          </cell>
          <cell r="Y3">
            <v>910652.70013800007</v>
          </cell>
          <cell r="AB3">
            <v>167</v>
          </cell>
          <cell r="AC3">
            <v>1622629.928659</v>
          </cell>
          <cell r="AF3">
            <v>345</v>
          </cell>
          <cell r="AG3">
            <v>203536.85223500003</v>
          </cell>
          <cell r="AJ3">
            <v>1910</v>
          </cell>
          <cell r="AK3">
            <v>7627942.4699999997</v>
          </cell>
          <cell r="AL3">
            <v>38682</v>
          </cell>
          <cell r="AM3">
            <v>351438327.56999999</v>
          </cell>
          <cell r="AN3">
            <v>133</v>
          </cell>
          <cell r="AO3">
            <v>6958</v>
          </cell>
          <cell r="AP3">
            <v>10016</v>
          </cell>
          <cell r="AQ3">
            <v>8948013.6199999992</v>
          </cell>
          <cell r="AR3">
            <v>21419</v>
          </cell>
          <cell r="AS3">
            <v>518909.32999999879</v>
          </cell>
          <cell r="AT3">
            <v>1321</v>
          </cell>
          <cell r="AU3">
            <v>801828.73</v>
          </cell>
          <cell r="AV3" t="e">
            <v>#REF!</v>
          </cell>
          <cell r="AW3" t="e">
            <v>#REF!</v>
          </cell>
          <cell r="AX3" t="e">
            <v>#REF!</v>
          </cell>
          <cell r="AY3" t="e">
            <v>#REF!</v>
          </cell>
          <cell r="AZ3" t="e">
            <v>#REF!</v>
          </cell>
          <cell r="BA3" t="e">
            <v>#REF!</v>
          </cell>
        </row>
        <row r="4">
          <cell r="A4">
            <v>3</v>
          </cell>
          <cell r="C4" t="str">
            <v>Dave Harris</v>
          </cell>
          <cell r="D4">
            <v>173</v>
          </cell>
          <cell r="E4">
            <v>49168364.039999999</v>
          </cell>
          <cell r="F4">
            <v>365</v>
          </cell>
          <cell r="G4">
            <v>12643403.510000002</v>
          </cell>
          <cell r="H4">
            <v>176</v>
          </cell>
          <cell r="I4">
            <v>6450515.6399999997</v>
          </cell>
          <cell r="J4">
            <v>187</v>
          </cell>
          <cell r="K4">
            <v>1199941</v>
          </cell>
          <cell r="L4">
            <v>467</v>
          </cell>
          <cell r="M4">
            <v>37</v>
          </cell>
          <cell r="N4">
            <v>519</v>
          </cell>
          <cell r="O4">
            <v>24</v>
          </cell>
          <cell r="P4">
            <v>0</v>
          </cell>
          <cell r="Q4">
            <v>22</v>
          </cell>
          <cell r="R4">
            <v>14</v>
          </cell>
          <cell r="S4">
            <v>10</v>
          </cell>
          <cell r="T4">
            <v>128</v>
          </cell>
          <cell r="U4">
            <v>4745889.87</v>
          </cell>
          <cell r="X4">
            <v>24</v>
          </cell>
          <cell r="Y4">
            <v>944911</v>
          </cell>
          <cell r="AB4">
            <v>17</v>
          </cell>
          <cell r="AC4">
            <v>750193.17999999993</v>
          </cell>
          <cell r="AF4">
            <v>7</v>
          </cell>
          <cell r="AG4">
            <v>9521.59</v>
          </cell>
        </row>
        <row r="5">
          <cell r="A5">
            <v>4</v>
          </cell>
          <cell r="C5" t="str">
            <v>Mike Hall - Equipment &amp; Systems</v>
          </cell>
          <cell r="D5">
            <v>95</v>
          </cell>
          <cell r="E5">
            <v>31021886.729999997</v>
          </cell>
          <cell r="F5">
            <v>35</v>
          </cell>
          <cell r="G5">
            <v>4967845.58</v>
          </cell>
          <cell r="H5">
            <v>23</v>
          </cell>
          <cell r="I5">
            <v>1638280.64</v>
          </cell>
          <cell r="J5">
            <v>14</v>
          </cell>
          <cell r="K5">
            <v>68511</v>
          </cell>
          <cell r="L5">
            <v>58</v>
          </cell>
          <cell r="M5">
            <v>14</v>
          </cell>
          <cell r="N5">
            <v>3</v>
          </cell>
          <cell r="O5">
            <v>29</v>
          </cell>
          <cell r="P5">
            <v>0</v>
          </cell>
          <cell r="Q5">
            <v>14</v>
          </cell>
          <cell r="R5">
            <v>0</v>
          </cell>
          <cell r="S5">
            <v>27</v>
          </cell>
          <cell r="T5">
            <v>14</v>
          </cell>
          <cell r="U5">
            <v>1233426.8500000001</v>
          </cell>
          <cell r="X5">
            <v>3</v>
          </cell>
          <cell r="Y5">
            <v>90890</v>
          </cell>
          <cell r="AB5">
            <v>5</v>
          </cell>
          <cell r="AC5">
            <v>313558.79000000004</v>
          </cell>
          <cell r="AF5">
            <v>1</v>
          </cell>
          <cell r="AG5">
            <v>405</v>
          </cell>
        </row>
        <row r="6">
          <cell r="A6">
            <v>5</v>
          </cell>
          <cell r="C6" t="str">
            <v>David Brown</v>
          </cell>
          <cell r="D6">
            <v>77</v>
          </cell>
          <cell r="E6">
            <v>89363099.029999986</v>
          </cell>
          <cell r="F6">
            <v>45</v>
          </cell>
          <cell r="G6">
            <v>103323092.35999997</v>
          </cell>
          <cell r="H6">
            <v>12</v>
          </cell>
          <cell r="I6">
            <v>122606941.43999998</v>
          </cell>
          <cell r="J6">
            <v>197</v>
          </cell>
          <cell r="K6">
            <v>4401826</v>
          </cell>
          <cell r="L6">
            <v>228</v>
          </cell>
          <cell r="M6">
            <v>21</v>
          </cell>
          <cell r="N6">
            <v>117</v>
          </cell>
          <cell r="O6">
            <v>0</v>
          </cell>
          <cell r="P6">
            <v>0</v>
          </cell>
          <cell r="Q6">
            <v>39</v>
          </cell>
          <cell r="R6">
            <v>11</v>
          </cell>
          <cell r="S6">
            <v>5</v>
          </cell>
          <cell r="T6">
            <v>9</v>
          </cell>
          <cell r="U6">
            <v>122585537.19999999</v>
          </cell>
          <cell r="X6">
            <v>1</v>
          </cell>
          <cell r="Y6">
            <v>12704.24</v>
          </cell>
          <cell r="AB6">
            <v>2</v>
          </cell>
          <cell r="AC6">
            <v>8700</v>
          </cell>
          <cell r="AF6">
            <v>0</v>
          </cell>
          <cell r="AG6">
            <v>0</v>
          </cell>
        </row>
        <row r="7">
          <cell r="A7">
            <v>6</v>
          </cell>
          <cell r="C7" t="str">
            <v>Edwin Bond</v>
          </cell>
          <cell r="D7">
            <v>65</v>
          </cell>
          <cell r="E7">
            <v>106559970.84</v>
          </cell>
          <cell r="F7">
            <v>72</v>
          </cell>
          <cell r="G7">
            <v>8687625.0999999996</v>
          </cell>
          <cell r="H7">
            <v>33</v>
          </cell>
          <cell r="I7">
            <v>10648683.17</v>
          </cell>
          <cell r="J7">
            <v>4</v>
          </cell>
          <cell r="K7">
            <v>43000</v>
          </cell>
          <cell r="L7">
            <v>102</v>
          </cell>
          <cell r="M7">
            <v>52</v>
          </cell>
          <cell r="N7">
            <v>49</v>
          </cell>
          <cell r="O7">
            <v>0</v>
          </cell>
          <cell r="P7">
            <v>0</v>
          </cell>
          <cell r="Q7">
            <v>5</v>
          </cell>
          <cell r="R7">
            <v>0</v>
          </cell>
          <cell r="S7">
            <v>2</v>
          </cell>
          <cell r="T7">
            <v>31</v>
          </cell>
          <cell r="U7">
            <v>10641683.17</v>
          </cell>
          <cell r="X7">
            <v>1</v>
          </cell>
          <cell r="Y7">
            <v>5000</v>
          </cell>
          <cell r="AB7">
            <v>0</v>
          </cell>
          <cell r="AC7">
            <v>0</v>
          </cell>
          <cell r="AF7">
            <v>1</v>
          </cell>
          <cell r="AG7">
            <v>2000</v>
          </cell>
        </row>
        <row r="8">
          <cell r="A8">
            <v>7</v>
          </cell>
          <cell r="C8" t="str">
            <v>Jim Burnell</v>
          </cell>
          <cell r="D8">
            <v>219</v>
          </cell>
          <cell r="E8">
            <v>66848621.829999998</v>
          </cell>
          <cell r="F8">
            <v>327</v>
          </cell>
          <cell r="G8">
            <v>13950841.720000001</v>
          </cell>
          <cell r="H8">
            <v>161</v>
          </cell>
          <cell r="I8">
            <v>5720684.4399999995</v>
          </cell>
          <cell r="J8">
            <v>0</v>
          </cell>
          <cell r="K8">
            <v>0</v>
          </cell>
          <cell r="L8">
            <v>621</v>
          </cell>
          <cell r="M8">
            <v>357</v>
          </cell>
          <cell r="N8">
            <v>103</v>
          </cell>
          <cell r="O8">
            <v>0</v>
          </cell>
          <cell r="P8">
            <v>0</v>
          </cell>
          <cell r="Q8">
            <v>0</v>
          </cell>
          <cell r="R8">
            <v>0</v>
          </cell>
          <cell r="S8">
            <v>0</v>
          </cell>
          <cell r="T8">
            <v>134</v>
          </cell>
          <cell r="U8">
            <v>5240042.9399999995</v>
          </cell>
          <cell r="X8">
            <v>22</v>
          </cell>
          <cell r="Y8">
            <v>348768.5</v>
          </cell>
          <cell r="AB8">
            <v>5</v>
          </cell>
          <cell r="AC8">
            <v>131873</v>
          </cell>
          <cell r="AF8">
            <v>0</v>
          </cell>
          <cell r="AG8">
            <v>0</v>
          </cell>
        </row>
        <row r="9">
          <cell r="A9">
            <v>8</v>
          </cell>
          <cell r="C9" t="str">
            <v>Kathryn McCloghrie</v>
          </cell>
          <cell r="D9">
            <v>24</v>
          </cell>
          <cell r="E9">
            <v>26559764.399999999</v>
          </cell>
          <cell r="F9">
            <v>18</v>
          </cell>
          <cell r="G9">
            <v>8697197.4900000002</v>
          </cell>
          <cell r="H9">
            <v>9</v>
          </cell>
          <cell r="I9">
            <v>424922.4</v>
          </cell>
          <cell r="J9">
            <v>3</v>
          </cell>
          <cell r="K9">
            <v>3110683</v>
          </cell>
          <cell r="L9">
            <v>36</v>
          </cell>
          <cell r="M9">
            <v>13</v>
          </cell>
          <cell r="N9">
            <v>2</v>
          </cell>
          <cell r="O9">
            <v>0</v>
          </cell>
          <cell r="P9">
            <v>0</v>
          </cell>
          <cell r="Q9">
            <v>17</v>
          </cell>
          <cell r="R9">
            <v>3</v>
          </cell>
          <cell r="S9">
            <v>15</v>
          </cell>
          <cell r="T9">
            <v>6</v>
          </cell>
          <cell r="U9">
            <v>360952.4</v>
          </cell>
          <cell r="X9">
            <v>3</v>
          </cell>
          <cell r="Y9">
            <v>63970</v>
          </cell>
          <cell r="AB9">
            <v>0</v>
          </cell>
          <cell r="AC9">
            <v>0</v>
          </cell>
          <cell r="AF9">
            <v>0</v>
          </cell>
          <cell r="AG9">
            <v>0</v>
          </cell>
        </row>
        <row r="10">
          <cell r="A10">
            <v>9</v>
          </cell>
          <cell r="C10" t="str">
            <v>Mike Hall - INS Procurement</v>
          </cell>
          <cell r="D10">
            <v>4</v>
          </cell>
          <cell r="E10">
            <v>32049.15</v>
          </cell>
          <cell r="F10">
            <v>10</v>
          </cell>
          <cell r="G10">
            <v>176252.15</v>
          </cell>
          <cell r="H10">
            <v>48</v>
          </cell>
          <cell r="I10">
            <v>3533901.8003869983</v>
          </cell>
          <cell r="J10">
            <v>62</v>
          </cell>
          <cell r="K10">
            <v>4304242</v>
          </cell>
          <cell r="L10">
            <v>60</v>
          </cell>
          <cell r="M10">
            <v>10</v>
          </cell>
          <cell r="N10">
            <v>111</v>
          </cell>
          <cell r="O10">
            <v>48</v>
          </cell>
          <cell r="P10">
            <v>0</v>
          </cell>
          <cell r="Q10">
            <v>4</v>
          </cell>
          <cell r="R10">
            <v>1</v>
          </cell>
          <cell r="S10">
            <v>7</v>
          </cell>
          <cell r="T10">
            <v>18</v>
          </cell>
          <cell r="U10">
            <v>984721.54</v>
          </cell>
          <cell r="X10">
            <v>4</v>
          </cell>
          <cell r="Y10">
            <v>70200</v>
          </cell>
          <cell r="AB10">
            <v>22</v>
          </cell>
          <cell r="AC10">
            <v>2476631.6056069983</v>
          </cell>
          <cell r="AF10">
            <v>4</v>
          </cell>
          <cell r="AG10">
            <v>2348.6547799999998</v>
          </cell>
        </row>
        <row r="11">
          <cell r="A11">
            <v>10</v>
          </cell>
          <cell r="C11" t="str">
            <v>Nick Welch</v>
          </cell>
          <cell r="D11">
            <v>69</v>
          </cell>
          <cell r="E11">
            <v>785875.43</v>
          </cell>
          <cell r="F11">
            <v>293</v>
          </cell>
          <cell r="G11">
            <v>11128154.130000003</v>
          </cell>
          <cell r="H11">
            <v>344</v>
          </cell>
          <cell r="I11">
            <v>2220823.71</v>
          </cell>
          <cell r="J11">
            <v>232</v>
          </cell>
          <cell r="K11">
            <v>811714</v>
          </cell>
          <cell r="L11">
            <v>691</v>
          </cell>
          <cell r="M11">
            <v>364</v>
          </cell>
          <cell r="N11">
            <v>10</v>
          </cell>
          <cell r="O11">
            <v>0</v>
          </cell>
          <cell r="P11">
            <v>0</v>
          </cell>
          <cell r="Q11">
            <v>11</v>
          </cell>
          <cell r="R11">
            <v>3</v>
          </cell>
          <cell r="S11">
            <v>17</v>
          </cell>
          <cell r="T11">
            <v>219</v>
          </cell>
          <cell r="U11">
            <v>2098269.2000000002</v>
          </cell>
          <cell r="X11">
            <v>8</v>
          </cell>
          <cell r="Y11">
            <v>50109.5</v>
          </cell>
          <cell r="AB11">
            <v>3</v>
          </cell>
          <cell r="AC11">
            <v>19660</v>
          </cell>
          <cell r="AF11">
            <v>114</v>
          </cell>
          <cell r="AG11">
            <v>52785.009999999995</v>
          </cell>
        </row>
        <row r="12">
          <cell r="A12">
            <v>11</v>
          </cell>
          <cell r="C12" t="str">
            <v>Peter Caldow</v>
          </cell>
          <cell r="D12">
            <v>302</v>
          </cell>
          <cell r="E12">
            <v>71998795.399999991</v>
          </cell>
          <cell r="F12">
            <v>785</v>
          </cell>
          <cell r="G12">
            <v>73708716.149999976</v>
          </cell>
          <cell r="H12">
            <v>599</v>
          </cell>
          <cell r="I12">
            <v>48820193.285216004</v>
          </cell>
          <cell r="J12">
            <v>0</v>
          </cell>
          <cell r="K12">
            <v>0</v>
          </cell>
          <cell r="L12">
            <v>985</v>
          </cell>
          <cell r="M12">
            <v>509</v>
          </cell>
          <cell r="N12">
            <v>137</v>
          </cell>
          <cell r="O12">
            <v>0</v>
          </cell>
          <cell r="P12">
            <v>0</v>
          </cell>
          <cell r="Q12">
            <v>0</v>
          </cell>
          <cell r="R12">
            <v>0</v>
          </cell>
          <cell r="S12">
            <v>0</v>
          </cell>
          <cell r="T12">
            <v>474</v>
          </cell>
          <cell r="U12">
            <v>35361768.600000001</v>
          </cell>
          <cell r="X12">
            <v>2</v>
          </cell>
          <cell r="Y12">
            <v>414079</v>
          </cell>
          <cell r="AB12">
            <v>120</v>
          </cell>
          <cell r="AC12">
            <v>13041009.685216</v>
          </cell>
          <cell r="AF12">
            <v>3</v>
          </cell>
          <cell r="AG12">
            <v>3336</v>
          </cell>
        </row>
        <row r="13">
          <cell r="A13">
            <v>12</v>
          </cell>
          <cell r="C13" t="str">
            <v>Reg Haslam - Corporate Contracts</v>
          </cell>
          <cell r="D13">
            <v>43</v>
          </cell>
          <cell r="E13">
            <v>22505862.579999998</v>
          </cell>
          <cell r="F13">
            <v>98</v>
          </cell>
          <cell r="G13">
            <v>17357388.630000003</v>
          </cell>
          <cell r="H13">
            <v>114</v>
          </cell>
          <cell r="I13">
            <v>2738472.1999999997</v>
          </cell>
          <cell r="J13">
            <v>87</v>
          </cell>
          <cell r="K13">
            <v>972312.04</v>
          </cell>
          <cell r="L13">
            <v>174</v>
          </cell>
          <cell r="M13">
            <v>104</v>
          </cell>
          <cell r="N13">
            <v>59</v>
          </cell>
          <cell r="O13">
            <v>13</v>
          </cell>
          <cell r="P13">
            <v>0</v>
          </cell>
          <cell r="Q13">
            <v>5</v>
          </cell>
          <cell r="R13">
            <v>1</v>
          </cell>
          <cell r="S13">
            <v>4</v>
          </cell>
          <cell r="T13">
            <v>63</v>
          </cell>
          <cell r="U13">
            <v>2172676.6</v>
          </cell>
          <cell r="X13">
            <v>15</v>
          </cell>
          <cell r="Y13">
            <v>544749.5</v>
          </cell>
          <cell r="AB13">
            <v>1</v>
          </cell>
          <cell r="AC13">
            <v>2448</v>
          </cell>
          <cell r="AF13">
            <v>35</v>
          </cell>
          <cell r="AG13">
            <v>18598.100000000002</v>
          </cell>
        </row>
        <row r="14">
          <cell r="A14">
            <v>13</v>
          </cell>
          <cell r="C14" t="str">
            <v>Reg Haslam - IT Procurement</v>
          </cell>
          <cell r="D14">
            <v>154</v>
          </cell>
          <cell r="E14">
            <v>8903790.0399999991</v>
          </cell>
          <cell r="F14">
            <v>188</v>
          </cell>
          <cell r="G14">
            <v>17234974.877999999</v>
          </cell>
          <cell r="H14">
            <v>133</v>
          </cell>
          <cell r="I14">
            <v>14522212.498</v>
          </cell>
          <cell r="J14">
            <v>33</v>
          </cell>
          <cell r="K14">
            <v>1219532</v>
          </cell>
          <cell r="L14">
            <v>219</v>
          </cell>
          <cell r="M14">
            <v>44</v>
          </cell>
          <cell r="N14">
            <v>145</v>
          </cell>
          <cell r="O14">
            <v>49</v>
          </cell>
          <cell r="P14">
            <v>0</v>
          </cell>
          <cell r="Q14">
            <v>4</v>
          </cell>
          <cell r="R14">
            <v>0</v>
          </cell>
          <cell r="S14">
            <v>3</v>
          </cell>
          <cell r="T14">
            <v>86</v>
          </cell>
          <cell r="U14">
            <v>13036034.139999999</v>
          </cell>
          <cell r="X14">
            <v>10</v>
          </cell>
          <cell r="Y14">
            <v>43231.79</v>
          </cell>
          <cell r="AB14">
            <v>28</v>
          </cell>
          <cell r="AC14">
            <v>1436719.568</v>
          </cell>
          <cell r="AF14">
            <v>9</v>
          </cell>
          <cell r="AG14">
            <v>6227</v>
          </cell>
        </row>
        <row r="15">
          <cell r="A15">
            <v>14</v>
          </cell>
          <cell r="C15" t="str">
            <v>Rob McGarel</v>
          </cell>
          <cell r="D15">
            <v>13</v>
          </cell>
          <cell r="E15">
            <v>3151352.95</v>
          </cell>
          <cell r="F15">
            <v>14</v>
          </cell>
          <cell r="G15">
            <v>3598690.76</v>
          </cell>
          <cell r="H15">
            <v>14</v>
          </cell>
          <cell r="I15">
            <v>1147084.79</v>
          </cell>
          <cell r="J15">
            <v>0</v>
          </cell>
          <cell r="K15">
            <v>0</v>
          </cell>
          <cell r="L15">
            <v>28</v>
          </cell>
          <cell r="M15">
            <v>16</v>
          </cell>
          <cell r="N15">
            <v>52</v>
          </cell>
          <cell r="O15">
            <v>0</v>
          </cell>
          <cell r="P15">
            <v>0</v>
          </cell>
          <cell r="Q15">
            <v>0</v>
          </cell>
          <cell r="R15">
            <v>0</v>
          </cell>
          <cell r="S15">
            <v>0</v>
          </cell>
          <cell r="T15">
            <v>9</v>
          </cell>
          <cell r="U15">
            <v>1060455.0899999999</v>
          </cell>
          <cell r="X15">
            <v>2</v>
          </cell>
          <cell r="Y15">
            <v>80980</v>
          </cell>
          <cell r="AB15">
            <v>1</v>
          </cell>
          <cell r="AC15">
            <v>2841.7</v>
          </cell>
          <cell r="AF15">
            <v>2</v>
          </cell>
          <cell r="AG15">
            <v>2808</v>
          </cell>
        </row>
        <row r="16">
          <cell r="A16">
            <v>15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X16">
            <v>0</v>
          </cell>
          <cell r="Y16">
            <v>0</v>
          </cell>
          <cell r="AB16">
            <v>0</v>
          </cell>
          <cell r="AC16">
            <v>0</v>
          </cell>
          <cell r="AF16">
            <v>0</v>
          </cell>
          <cell r="AG16">
            <v>0</v>
          </cell>
        </row>
        <row r="17">
          <cell r="A17">
            <v>16</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X17">
            <v>0</v>
          </cell>
          <cell r="Y17">
            <v>0</v>
          </cell>
          <cell r="AB17">
            <v>0</v>
          </cell>
          <cell r="AC17">
            <v>0</v>
          </cell>
          <cell r="AF17">
            <v>0</v>
          </cell>
          <cell r="AG17">
            <v>0</v>
          </cell>
        </row>
        <row r="18">
          <cell r="A18">
            <v>17</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X18">
            <v>0</v>
          </cell>
          <cell r="Y18">
            <v>0</v>
          </cell>
          <cell r="AB18">
            <v>0</v>
          </cell>
          <cell r="AC18">
            <v>0</v>
          </cell>
          <cell r="AF18">
            <v>0</v>
          </cell>
          <cell r="AG18">
            <v>0</v>
          </cell>
        </row>
        <row r="20">
          <cell r="A20" t="str">
            <v>Overall Totals:</v>
          </cell>
          <cell r="D20">
            <v>3314</v>
          </cell>
          <cell r="E20">
            <v>495063037.1347999</v>
          </cell>
          <cell r="F20">
            <v>6711</v>
          </cell>
          <cell r="G20">
            <v>290151157.98299998</v>
          </cell>
          <cell r="H20">
            <v>6117</v>
          </cell>
          <cell r="I20">
            <v>310274165.26568902</v>
          </cell>
          <cell r="J20">
            <v>1013</v>
          </cell>
          <cell r="K20">
            <v>17171463.77</v>
          </cell>
          <cell r="L20">
            <v>6179</v>
          </cell>
          <cell r="M20">
            <v>2473</v>
          </cell>
          <cell r="N20">
            <v>1448</v>
          </cell>
          <cell r="O20">
            <v>163</v>
          </cell>
          <cell r="P20">
            <v>0</v>
          </cell>
          <cell r="Q20">
            <v>145</v>
          </cell>
          <cell r="R20">
            <v>43</v>
          </cell>
          <cell r="S20">
            <v>113</v>
          </cell>
          <cell r="T20">
            <v>4897</v>
          </cell>
          <cell r="U20">
            <v>286586087.37105393</v>
          </cell>
          <cell r="V20">
            <v>0</v>
          </cell>
          <cell r="W20">
            <v>0</v>
          </cell>
          <cell r="X20">
            <v>328</v>
          </cell>
          <cell r="Y20">
            <v>3580246.2301380001</v>
          </cell>
          <cell r="Z20">
            <v>0</v>
          </cell>
          <cell r="AA20">
            <v>0</v>
          </cell>
          <cell r="AB20">
            <v>371</v>
          </cell>
          <cell r="AC20">
            <v>19806265.457481999</v>
          </cell>
          <cell r="AD20">
            <v>0</v>
          </cell>
          <cell r="AE20">
            <v>0</v>
          </cell>
          <cell r="AF20">
            <v>521</v>
          </cell>
          <cell r="AG20">
            <v>301566.20701499999</v>
          </cell>
          <cell r="AH20">
            <v>0</v>
          </cell>
          <cell r="AI20">
            <v>0</v>
          </cell>
          <cell r="AJ20">
            <v>1910</v>
          </cell>
          <cell r="AK20">
            <v>7627942.4699999997</v>
          </cell>
          <cell r="AL20">
            <v>38682</v>
          </cell>
          <cell r="AM20">
            <v>351438327.56999999</v>
          </cell>
          <cell r="AN20">
            <v>133</v>
          </cell>
          <cell r="AO20">
            <v>6958</v>
          </cell>
          <cell r="AP20">
            <v>10016</v>
          </cell>
          <cell r="AQ20">
            <v>8948013.6199999992</v>
          </cell>
          <cell r="AR20">
            <v>21419</v>
          </cell>
          <cell r="AS20">
            <v>518909.32999999879</v>
          </cell>
          <cell r="AT20">
            <v>1321</v>
          </cell>
          <cell r="AU20">
            <v>801828.73</v>
          </cell>
          <cell r="AV20" t="e">
            <v>#REF!</v>
          </cell>
          <cell r="AW20" t="e">
            <v>#REF!</v>
          </cell>
          <cell r="AX20" t="e">
            <v>#REF!</v>
          </cell>
          <cell r="AY20" t="e">
            <v>#REF!</v>
          </cell>
          <cell r="AZ20" t="e">
            <v>#REF!</v>
          </cell>
          <cell r="BA20" t="e">
            <v>#REF!</v>
          </cell>
        </row>
      </sheetData>
      <sheetData sheetId="12">
        <row r="2">
          <cell r="C2" t="str">
            <v>Number / Value</v>
          </cell>
          <cell r="H2" t="str">
            <v>Percentage</v>
          </cell>
        </row>
        <row r="3">
          <cell r="B3" t="str">
            <v>Period 1</v>
          </cell>
          <cell r="C3" t="str">
            <v>Competition</v>
          </cell>
          <cell r="D3" t="str">
            <v>C.N.A.</v>
          </cell>
          <cell r="E3" t="str">
            <v>C.D.W.</v>
          </cell>
          <cell r="F3" t="str">
            <v>S.V.O.</v>
          </cell>
          <cell r="G3" t="str">
            <v>Total</v>
          </cell>
          <cell r="H3" t="str">
            <v>Comp</v>
          </cell>
          <cell r="I3" t="str">
            <v>C.N.A.</v>
          </cell>
          <cell r="J3" t="str">
            <v>C.D.W.</v>
          </cell>
          <cell r="K3" t="str">
            <v>S.V.O.</v>
          </cell>
        </row>
        <row r="4">
          <cell r="B4" t="str">
            <v>Total Number of PO's</v>
          </cell>
          <cell r="C4">
            <v>2243</v>
          </cell>
          <cell r="D4">
            <v>35</v>
          </cell>
          <cell r="E4">
            <v>1</v>
          </cell>
          <cell r="F4">
            <v>0</v>
          </cell>
          <cell r="G4">
            <v>2279</v>
          </cell>
          <cell r="H4">
            <v>0.98420359806932867</v>
          </cell>
          <cell r="I4">
            <v>1.5357612988152698E-2</v>
          </cell>
          <cell r="J4">
            <v>4.3878894251864854E-4</v>
          </cell>
          <cell r="K4">
            <v>0</v>
          </cell>
        </row>
        <row r="5">
          <cell r="B5" t="str">
            <v>Total Value of PO's</v>
          </cell>
          <cell r="C5">
            <v>2193792.66</v>
          </cell>
          <cell r="D5">
            <v>81403.8</v>
          </cell>
          <cell r="E5">
            <v>131.72999999999999</v>
          </cell>
          <cell r="F5">
            <v>0</v>
          </cell>
          <cell r="G5">
            <v>2275328.19</v>
          </cell>
          <cell r="H5">
            <v>0.9641653760726272</v>
          </cell>
          <cell r="I5">
            <v>3.5776728982556141E-2</v>
          </cell>
          <cell r="J5">
            <v>5.7894944816729931E-5</v>
          </cell>
          <cell r="K5">
            <v>0</v>
          </cell>
        </row>
        <row r="7">
          <cell r="C7" t="str">
            <v>Number / Value</v>
          </cell>
          <cell r="H7" t="str">
            <v>Percentage</v>
          </cell>
        </row>
        <row r="8">
          <cell r="B8" t="str">
            <v>Period 2</v>
          </cell>
          <cell r="C8" t="str">
            <v>Competition</v>
          </cell>
          <cell r="D8" t="str">
            <v>C.N.A.</v>
          </cell>
          <cell r="E8" t="str">
            <v>C.D.W.</v>
          </cell>
          <cell r="F8" t="str">
            <v>S.V.O.</v>
          </cell>
          <cell r="G8" t="str">
            <v>Total</v>
          </cell>
          <cell r="H8" t="str">
            <v>Comp</v>
          </cell>
          <cell r="I8" t="str">
            <v>C.N.A.</v>
          </cell>
          <cell r="J8" t="str">
            <v>C.D.W.</v>
          </cell>
          <cell r="K8" t="str">
            <v>S.V.O.</v>
          </cell>
        </row>
        <row r="9">
          <cell r="B9" t="str">
            <v>Total Number of PO's</v>
          </cell>
          <cell r="C9">
            <v>2202</v>
          </cell>
          <cell r="D9">
            <v>30</v>
          </cell>
          <cell r="E9">
            <v>0</v>
          </cell>
          <cell r="F9">
            <v>0</v>
          </cell>
          <cell r="G9">
            <v>2232</v>
          </cell>
          <cell r="H9">
            <v>0.98655913978494625</v>
          </cell>
          <cell r="I9">
            <v>1.3440860215053764E-2</v>
          </cell>
          <cell r="J9">
            <v>0</v>
          </cell>
          <cell r="K9">
            <v>0</v>
          </cell>
        </row>
        <row r="10">
          <cell r="B10" t="str">
            <v>Total Value of PO's</v>
          </cell>
          <cell r="C10">
            <v>2239757.58</v>
          </cell>
          <cell r="D10">
            <v>69606.099015999978</v>
          </cell>
          <cell r="E10">
            <v>0</v>
          </cell>
          <cell r="F10">
            <v>0</v>
          </cell>
          <cell r="G10">
            <v>2309363.6790160001</v>
          </cell>
          <cell r="H10">
            <v>0.96985918690569406</v>
          </cell>
          <cell r="I10">
            <v>3.0140813094305934E-2</v>
          </cell>
          <cell r="J10">
            <v>0</v>
          </cell>
          <cell r="K10">
            <v>0</v>
          </cell>
        </row>
        <row r="12">
          <cell r="C12" t="str">
            <v>Number / Value</v>
          </cell>
          <cell r="H12" t="str">
            <v>Percentage</v>
          </cell>
        </row>
        <row r="13">
          <cell r="B13" t="str">
            <v>Period 3</v>
          </cell>
          <cell r="C13" t="str">
            <v>Competition</v>
          </cell>
          <cell r="D13" t="str">
            <v>C.N.A.</v>
          </cell>
          <cell r="E13" t="str">
            <v>C.D.W.</v>
          </cell>
          <cell r="F13" t="str">
            <v>S.V.O.</v>
          </cell>
          <cell r="G13" t="str">
            <v>Total</v>
          </cell>
          <cell r="H13" t="str">
            <v>Comp</v>
          </cell>
          <cell r="I13" t="str">
            <v>C.N.A.</v>
          </cell>
          <cell r="J13" t="str">
            <v>C.D.W.</v>
          </cell>
          <cell r="K13" t="str">
            <v>S.V.O.</v>
          </cell>
        </row>
        <row r="14">
          <cell r="B14" t="str">
            <v>Total Number of PO's</v>
          </cell>
          <cell r="C14">
            <v>3190</v>
          </cell>
          <cell r="D14">
            <v>24</v>
          </cell>
          <cell r="E14">
            <v>0</v>
          </cell>
          <cell r="F14">
            <v>1</v>
          </cell>
          <cell r="G14">
            <v>3215</v>
          </cell>
          <cell r="H14">
            <v>0.99222395023328147</v>
          </cell>
          <cell r="I14">
            <v>7.465007776049767E-3</v>
          </cell>
          <cell r="J14">
            <v>0</v>
          </cell>
          <cell r="K14">
            <v>3.1104199066874026E-4</v>
          </cell>
        </row>
        <row r="15">
          <cell r="B15" t="str">
            <v>Total Value of PO's</v>
          </cell>
          <cell r="C15">
            <v>3281288.56</v>
          </cell>
          <cell r="D15">
            <v>67285.509999999995</v>
          </cell>
          <cell r="E15">
            <v>0</v>
          </cell>
          <cell r="F15">
            <v>56.86</v>
          </cell>
          <cell r="G15">
            <v>3348630.9299999997</v>
          </cell>
          <cell r="H15">
            <v>0.97988958132211967</v>
          </cell>
          <cell r="I15">
            <v>2.0093438604176065E-2</v>
          </cell>
          <cell r="J15">
            <v>0</v>
          </cell>
          <cell r="K15">
            <v>1.6980073704330267E-5</v>
          </cell>
        </row>
        <row r="17">
          <cell r="C17" t="str">
            <v>Number / Value</v>
          </cell>
          <cell r="H17" t="str">
            <v>Percentage</v>
          </cell>
        </row>
        <row r="18">
          <cell r="B18" t="str">
            <v>Period 4</v>
          </cell>
          <cell r="C18" t="str">
            <v>Competition</v>
          </cell>
          <cell r="D18" t="str">
            <v>C.N.A.</v>
          </cell>
          <cell r="E18" t="str">
            <v>C.D.W.</v>
          </cell>
          <cell r="F18" t="str">
            <v>S.V.O.</v>
          </cell>
          <cell r="G18" t="str">
            <v>Total</v>
          </cell>
          <cell r="H18" t="str">
            <v>Comp</v>
          </cell>
          <cell r="I18" t="str">
            <v>C.N.A.</v>
          </cell>
          <cell r="J18" t="str">
            <v>C.D.W.</v>
          </cell>
          <cell r="K18" t="str">
            <v>S.V.O.</v>
          </cell>
        </row>
        <row r="19">
          <cell r="B19" t="str">
            <v>Total Number of PO's</v>
          </cell>
          <cell r="C19">
            <v>2259</v>
          </cell>
          <cell r="D19">
            <v>31</v>
          </cell>
          <cell r="E19">
            <v>0</v>
          </cell>
          <cell r="F19">
            <v>0</v>
          </cell>
          <cell r="G19">
            <v>2290</v>
          </cell>
          <cell r="H19">
            <v>0.98646288209606992</v>
          </cell>
          <cell r="I19">
            <v>1.3537117903930132E-2</v>
          </cell>
          <cell r="J19">
            <v>0</v>
          </cell>
          <cell r="K19">
            <v>0</v>
          </cell>
        </row>
        <row r="20">
          <cell r="B20" t="str">
            <v>Total Value of PO's</v>
          </cell>
          <cell r="C20">
            <v>2592466.25</v>
          </cell>
          <cell r="D20">
            <v>65073.36</v>
          </cell>
          <cell r="E20">
            <v>0</v>
          </cell>
          <cell r="F20">
            <v>0</v>
          </cell>
          <cell r="G20">
            <v>2657539.61</v>
          </cell>
          <cell r="H20">
            <v>0.9755136819955057</v>
          </cell>
          <cell r="I20">
            <v>2.4486318004494391E-2</v>
          </cell>
          <cell r="J20">
            <v>0</v>
          </cell>
          <cell r="K20">
            <v>0</v>
          </cell>
        </row>
        <row r="22">
          <cell r="C22" t="str">
            <v>Number / Value</v>
          </cell>
          <cell r="H22" t="str">
            <v>Percentage</v>
          </cell>
        </row>
        <row r="23">
          <cell r="B23" t="str">
            <v>Period 5</v>
          </cell>
          <cell r="C23" t="str">
            <v>Competition</v>
          </cell>
          <cell r="D23" t="str">
            <v>C.N.A.</v>
          </cell>
          <cell r="E23" t="str">
            <v>C.D.W.</v>
          </cell>
          <cell r="F23" t="str">
            <v>S.V.O.</v>
          </cell>
          <cell r="G23" t="str">
            <v>Total</v>
          </cell>
          <cell r="H23" t="str">
            <v>Comp</v>
          </cell>
          <cell r="I23" t="str">
            <v>C.N.A.</v>
          </cell>
          <cell r="J23" t="str">
            <v>C.D.W.</v>
          </cell>
          <cell r="K23" t="str">
            <v>S.V.O.</v>
          </cell>
        </row>
        <row r="24">
          <cell r="B24" t="str">
            <v>Total Number of PO's</v>
          </cell>
          <cell r="G24">
            <v>0</v>
          </cell>
          <cell r="H24" t="str">
            <v/>
          </cell>
          <cell r="I24" t="str">
            <v/>
          </cell>
          <cell r="J24" t="str">
            <v/>
          </cell>
          <cell r="K24" t="str">
            <v/>
          </cell>
        </row>
        <row r="25">
          <cell r="B25" t="str">
            <v>Total Value of PO's</v>
          </cell>
          <cell r="G25">
            <v>0</v>
          </cell>
          <cell r="H25" t="str">
            <v/>
          </cell>
          <cell r="I25" t="str">
            <v/>
          </cell>
          <cell r="J25" t="str">
            <v/>
          </cell>
          <cell r="K25" t="str">
            <v/>
          </cell>
        </row>
        <row r="27">
          <cell r="C27" t="str">
            <v>Number / Value</v>
          </cell>
          <cell r="H27" t="str">
            <v>Percentage</v>
          </cell>
        </row>
        <row r="28">
          <cell r="B28" t="str">
            <v>Period 6</v>
          </cell>
          <cell r="C28" t="str">
            <v>Competition</v>
          </cell>
          <cell r="D28" t="str">
            <v>C.N.A.</v>
          </cell>
          <cell r="E28" t="str">
            <v>C.D.W.</v>
          </cell>
          <cell r="F28" t="str">
            <v>S.V.O.</v>
          </cell>
          <cell r="G28" t="str">
            <v>Total</v>
          </cell>
          <cell r="H28" t="str">
            <v>Comp</v>
          </cell>
          <cell r="I28" t="str">
            <v>C.N.A.</v>
          </cell>
          <cell r="J28" t="str">
            <v>C.D.W.</v>
          </cell>
          <cell r="K28" t="str">
            <v>S.V.O.</v>
          </cell>
        </row>
        <row r="29">
          <cell r="B29" t="str">
            <v>Total Number of PO's</v>
          </cell>
          <cell r="G29">
            <v>0</v>
          </cell>
          <cell r="H29" t="str">
            <v/>
          </cell>
          <cell r="I29" t="str">
            <v/>
          </cell>
          <cell r="J29" t="str">
            <v/>
          </cell>
          <cell r="K29" t="str">
            <v/>
          </cell>
        </row>
        <row r="30">
          <cell r="B30" t="str">
            <v>Total Value of PO's</v>
          </cell>
          <cell r="G30">
            <v>0</v>
          </cell>
          <cell r="H30" t="str">
            <v/>
          </cell>
          <cell r="I30" t="str">
            <v/>
          </cell>
          <cell r="J30" t="str">
            <v/>
          </cell>
          <cell r="K30" t="str">
            <v/>
          </cell>
        </row>
        <row r="32">
          <cell r="C32" t="str">
            <v>Number / Value</v>
          </cell>
          <cell r="H32" t="str">
            <v>Percentage</v>
          </cell>
        </row>
        <row r="33">
          <cell r="B33" t="str">
            <v>Period 7</v>
          </cell>
          <cell r="C33" t="str">
            <v>Competition</v>
          </cell>
          <cell r="D33" t="str">
            <v>C.N.A.</v>
          </cell>
          <cell r="E33" t="str">
            <v>C.D.W.</v>
          </cell>
          <cell r="F33" t="str">
            <v>S.V.O.</v>
          </cell>
          <cell r="G33" t="str">
            <v>Total</v>
          </cell>
          <cell r="H33" t="str">
            <v>Comp</v>
          </cell>
          <cell r="I33" t="str">
            <v>C.N.A.</v>
          </cell>
          <cell r="J33" t="str">
            <v>C.D.W.</v>
          </cell>
          <cell r="K33" t="str">
            <v>S.V.O.</v>
          </cell>
        </row>
        <row r="34">
          <cell r="B34" t="str">
            <v>Total Number of PO's</v>
          </cell>
          <cell r="G34">
            <v>0</v>
          </cell>
          <cell r="H34" t="str">
            <v/>
          </cell>
          <cell r="I34" t="str">
            <v/>
          </cell>
          <cell r="J34" t="str">
            <v/>
          </cell>
          <cell r="K34" t="str">
            <v/>
          </cell>
        </row>
        <row r="35">
          <cell r="B35" t="str">
            <v>Total Value of PO's</v>
          </cell>
          <cell r="G35">
            <v>0</v>
          </cell>
          <cell r="H35" t="str">
            <v/>
          </cell>
          <cell r="I35" t="str">
            <v/>
          </cell>
          <cell r="J35" t="str">
            <v/>
          </cell>
          <cell r="K35" t="str">
            <v/>
          </cell>
        </row>
        <row r="37">
          <cell r="C37" t="str">
            <v>Number / Value</v>
          </cell>
          <cell r="H37" t="str">
            <v>Percentage</v>
          </cell>
        </row>
        <row r="38">
          <cell r="B38" t="str">
            <v>Period 8</v>
          </cell>
          <cell r="C38" t="str">
            <v>Competition</v>
          </cell>
          <cell r="D38" t="str">
            <v>C.N.A.</v>
          </cell>
          <cell r="E38" t="str">
            <v>C.D.W.</v>
          </cell>
          <cell r="F38" t="str">
            <v>S.V.O.</v>
          </cell>
          <cell r="G38" t="str">
            <v>Total</v>
          </cell>
          <cell r="H38" t="str">
            <v>Comp</v>
          </cell>
          <cell r="I38" t="str">
            <v>C.N.A.</v>
          </cell>
          <cell r="J38" t="str">
            <v>C.D.W.</v>
          </cell>
          <cell r="K38" t="str">
            <v>S.V.O.</v>
          </cell>
        </row>
        <row r="39">
          <cell r="B39" t="str">
            <v>Total Number of PO's</v>
          </cell>
          <cell r="G39">
            <v>0</v>
          </cell>
          <cell r="H39" t="str">
            <v/>
          </cell>
          <cell r="I39" t="str">
            <v/>
          </cell>
          <cell r="J39" t="str">
            <v/>
          </cell>
          <cell r="K39" t="str">
            <v/>
          </cell>
        </row>
        <row r="40">
          <cell r="B40" t="str">
            <v>Total Value of PO's</v>
          </cell>
          <cell r="G40">
            <v>0</v>
          </cell>
          <cell r="H40" t="str">
            <v/>
          </cell>
          <cell r="I40" t="str">
            <v/>
          </cell>
          <cell r="J40" t="str">
            <v/>
          </cell>
          <cell r="K40" t="str">
            <v/>
          </cell>
        </row>
        <row r="42">
          <cell r="C42" t="str">
            <v>Number / Value</v>
          </cell>
          <cell r="H42" t="str">
            <v>Percentage</v>
          </cell>
        </row>
        <row r="43">
          <cell r="B43" t="str">
            <v>Period 9</v>
          </cell>
          <cell r="C43" t="str">
            <v>Competition</v>
          </cell>
          <cell r="D43" t="str">
            <v>C.N.A.</v>
          </cell>
          <cell r="E43" t="str">
            <v>C.D.W.</v>
          </cell>
          <cell r="F43" t="str">
            <v>S.V.O.</v>
          </cell>
          <cell r="G43" t="str">
            <v>Total</v>
          </cell>
          <cell r="H43" t="str">
            <v>Comp</v>
          </cell>
          <cell r="I43" t="str">
            <v>C.N.A.</v>
          </cell>
          <cell r="J43" t="str">
            <v>C.D.W.</v>
          </cell>
          <cell r="K43" t="str">
            <v>S.V.O.</v>
          </cell>
        </row>
        <row r="44">
          <cell r="B44" t="str">
            <v>Total Number of PO's</v>
          </cell>
          <cell r="G44">
            <v>0</v>
          </cell>
          <cell r="H44" t="str">
            <v/>
          </cell>
          <cell r="I44" t="str">
            <v/>
          </cell>
          <cell r="J44" t="str">
            <v/>
          </cell>
          <cell r="K44" t="str">
            <v/>
          </cell>
        </row>
        <row r="45">
          <cell r="B45" t="str">
            <v>Total Value of PO's</v>
          </cell>
          <cell r="G45">
            <v>0</v>
          </cell>
          <cell r="H45" t="str">
            <v/>
          </cell>
          <cell r="I45" t="str">
            <v/>
          </cell>
          <cell r="J45" t="str">
            <v/>
          </cell>
          <cell r="K45" t="str">
            <v/>
          </cell>
        </row>
        <row r="47">
          <cell r="C47" t="str">
            <v>Number / Value</v>
          </cell>
          <cell r="H47" t="str">
            <v>Percentage</v>
          </cell>
        </row>
        <row r="48">
          <cell r="B48" t="str">
            <v>Period 10</v>
          </cell>
          <cell r="C48" t="str">
            <v>Competition</v>
          </cell>
          <cell r="D48" t="str">
            <v>C.N.A.</v>
          </cell>
          <cell r="E48" t="str">
            <v>C.D.W.</v>
          </cell>
          <cell r="F48" t="str">
            <v>S.V.O.</v>
          </cell>
          <cell r="G48" t="str">
            <v>Total</v>
          </cell>
          <cell r="H48" t="str">
            <v>Comp</v>
          </cell>
          <cell r="I48" t="str">
            <v>C.N.A.</v>
          </cell>
          <cell r="J48" t="str">
            <v>C.D.W.</v>
          </cell>
          <cell r="K48" t="str">
            <v>S.V.O.</v>
          </cell>
        </row>
        <row r="49">
          <cell r="B49" t="str">
            <v>Total Number of PO's</v>
          </cell>
          <cell r="G49">
            <v>0</v>
          </cell>
          <cell r="H49" t="str">
            <v/>
          </cell>
          <cell r="I49" t="str">
            <v/>
          </cell>
          <cell r="J49" t="str">
            <v/>
          </cell>
          <cell r="K49" t="str">
            <v/>
          </cell>
        </row>
        <row r="50">
          <cell r="B50" t="str">
            <v>Total Value of PO's</v>
          </cell>
          <cell r="G50">
            <v>0</v>
          </cell>
          <cell r="H50" t="str">
            <v/>
          </cell>
          <cell r="I50" t="str">
            <v/>
          </cell>
          <cell r="J50" t="str">
            <v/>
          </cell>
          <cell r="K50" t="str">
            <v/>
          </cell>
        </row>
        <row r="52">
          <cell r="C52" t="str">
            <v>Number / Value</v>
          </cell>
          <cell r="H52" t="str">
            <v>Percentage</v>
          </cell>
        </row>
        <row r="53">
          <cell r="B53" t="str">
            <v>Period 11</v>
          </cell>
          <cell r="C53" t="str">
            <v>Competition</v>
          </cell>
          <cell r="D53" t="str">
            <v>C.N.A.</v>
          </cell>
          <cell r="E53" t="str">
            <v>C.D.W.</v>
          </cell>
          <cell r="F53" t="str">
            <v>S.V.O.</v>
          </cell>
          <cell r="G53" t="str">
            <v>Total</v>
          </cell>
          <cell r="H53" t="str">
            <v>Comp</v>
          </cell>
          <cell r="I53" t="str">
            <v>C.N.A.</v>
          </cell>
          <cell r="J53" t="str">
            <v>C.D.W.</v>
          </cell>
          <cell r="K53" t="str">
            <v>S.V.O.</v>
          </cell>
        </row>
        <row r="54">
          <cell r="B54" t="str">
            <v>Total Number of PO's</v>
          </cell>
          <cell r="G54">
            <v>0</v>
          </cell>
          <cell r="H54" t="str">
            <v/>
          </cell>
          <cell r="I54" t="str">
            <v/>
          </cell>
          <cell r="J54" t="str">
            <v/>
          </cell>
          <cell r="K54" t="str">
            <v/>
          </cell>
        </row>
        <row r="55">
          <cell r="B55" t="str">
            <v>Total Value of PO's</v>
          </cell>
          <cell r="G55">
            <v>0</v>
          </cell>
          <cell r="H55" t="str">
            <v/>
          </cell>
          <cell r="I55" t="str">
            <v/>
          </cell>
          <cell r="J55" t="str">
            <v/>
          </cell>
          <cell r="K55" t="str">
            <v/>
          </cell>
        </row>
        <row r="57">
          <cell r="C57" t="str">
            <v>Number / Value</v>
          </cell>
          <cell r="H57" t="str">
            <v>Percentage</v>
          </cell>
        </row>
        <row r="58">
          <cell r="B58" t="str">
            <v>Period 12</v>
          </cell>
          <cell r="C58" t="str">
            <v>Competition</v>
          </cell>
          <cell r="D58" t="str">
            <v>C.N.A.</v>
          </cell>
          <cell r="E58" t="str">
            <v>C.D.W.</v>
          </cell>
          <cell r="F58" t="str">
            <v>S.V.O.</v>
          </cell>
          <cell r="G58" t="str">
            <v>Total</v>
          </cell>
          <cell r="H58" t="str">
            <v>Comp</v>
          </cell>
          <cell r="I58" t="str">
            <v>C.N.A.</v>
          </cell>
          <cell r="J58" t="str">
            <v>C.D.W.</v>
          </cell>
          <cell r="K58" t="str">
            <v>S.V.O.</v>
          </cell>
        </row>
        <row r="59">
          <cell r="B59" t="str">
            <v>Total Number of PO's</v>
          </cell>
          <cell r="G59">
            <v>0</v>
          </cell>
          <cell r="H59" t="str">
            <v/>
          </cell>
          <cell r="I59" t="str">
            <v/>
          </cell>
          <cell r="J59" t="str">
            <v/>
          </cell>
          <cell r="K59" t="str">
            <v/>
          </cell>
        </row>
        <row r="60">
          <cell r="B60" t="str">
            <v>Total Value of PO's</v>
          </cell>
          <cell r="G60">
            <v>0</v>
          </cell>
          <cell r="H60" t="str">
            <v/>
          </cell>
          <cell r="I60" t="str">
            <v/>
          </cell>
          <cell r="J60" t="str">
            <v/>
          </cell>
          <cell r="K60" t="str">
            <v/>
          </cell>
        </row>
        <row r="62">
          <cell r="C62" t="str">
            <v>Number / Value</v>
          </cell>
          <cell r="H62" t="str">
            <v>Percentage</v>
          </cell>
        </row>
        <row r="63">
          <cell r="B63" t="str">
            <v>All Periods</v>
          </cell>
          <cell r="C63" t="str">
            <v>Competition</v>
          </cell>
          <cell r="D63" t="str">
            <v>C.N.A.</v>
          </cell>
          <cell r="E63" t="str">
            <v>C.D.W.</v>
          </cell>
          <cell r="F63" t="str">
            <v>S.V.O.</v>
          </cell>
          <cell r="G63" t="str">
            <v>Total</v>
          </cell>
          <cell r="H63" t="str">
            <v>Comp</v>
          </cell>
          <cell r="I63" t="str">
            <v>C.N.A.</v>
          </cell>
          <cell r="J63" t="str">
            <v>C.D.W.</v>
          </cell>
          <cell r="K63" t="str">
            <v>S.V.O.</v>
          </cell>
        </row>
        <row r="64">
          <cell r="B64" t="str">
            <v>Total Number of PO's</v>
          </cell>
          <cell r="G64">
            <v>0</v>
          </cell>
          <cell r="H64" t="str">
            <v/>
          </cell>
          <cell r="I64" t="str">
            <v/>
          </cell>
          <cell r="J64" t="str">
            <v/>
          </cell>
          <cell r="K64" t="str">
            <v/>
          </cell>
        </row>
        <row r="65">
          <cell r="B65" t="str">
            <v>Total Value of PO's</v>
          </cell>
          <cell r="G65">
            <v>0</v>
          </cell>
          <cell r="H65" t="str">
            <v/>
          </cell>
          <cell r="I65" t="str">
            <v/>
          </cell>
          <cell r="J65" t="str">
            <v/>
          </cell>
          <cell r="K65" t="str">
            <v/>
          </cell>
        </row>
        <row r="68">
          <cell r="B68" t="str">
            <v>Period</v>
          </cell>
          <cell r="C68" t="str">
            <v>Value</v>
          </cell>
          <cell r="D68" t="str">
            <v>Number</v>
          </cell>
        </row>
        <row r="69">
          <cell r="B69">
            <v>1</v>
          </cell>
          <cell r="C69">
            <v>2275328.19</v>
          </cell>
          <cell r="D69">
            <v>2279</v>
          </cell>
        </row>
        <row r="70">
          <cell r="B70">
            <v>2</v>
          </cell>
          <cell r="C70">
            <v>2309363.6790160001</v>
          </cell>
          <cell r="D70">
            <v>2232</v>
          </cell>
        </row>
        <row r="71">
          <cell r="B71">
            <v>3</v>
          </cell>
          <cell r="C71">
            <v>3348630.9299999997</v>
          </cell>
          <cell r="D71">
            <v>3215</v>
          </cell>
        </row>
        <row r="72">
          <cell r="B72">
            <v>4</v>
          </cell>
          <cell r="C72">
            <v>2657539.61</v>
          </cell>
          <cell r="D72">
            <v>2290</v>
          </cell>
        </row>
        <row r="73">
          <cell r="B73">
            <v>5</v>
          </cell>
          <cell r="C73">
            <v>0</v>
          </cell>
          <cell r="D73">
            <v>0</v>
          </cell>
        </row>
        <row r="74">
          <cell r="B74">
            <v>6</v>
          </cell>
          <cell r="C74">
            <v>0</v>
          </cell>
          <cell r="D74">
            <v>0</v>
          </cell>
        </row>
        <row r="75">
          <cell r="B75">
            <v>7</v>
          </cell>
          <cell r="C75">
            <v>0</v>
          </cell>
          <cell r="D75">
            <v>0</v>
          </cell>
        </row>
        <row r="76">
          <cell r="B76">
            <v>8</v>
          </cell>
          <cell r="C76">
            <v>0</v>
          </cell>
          <cell r="D76">
            <v>0</v>
          </cell>
        </row>
        <row r="77">
          <cell r="B77">
            <v>9</v>
          </cell>
          <cell r="C77">
            <v>0</v>
          </cell>
          <cell r="D77">
            <v>0</v>
          </cell>
        </row>
        <row r="78">
          <cell r="B78">
            <v>10</v>
          </cell>
          <cell r="C78">
            <v>0</v>
          </cell>
          <cell r="D78">
            <v>0</v>
          </cell>
        </row>
        <row r="79">
          <cell r="B79">
            <v>11</v>
          </cell>
          <cell r="C79">
            <v>0</v>
          </cell>
          <cell r="D79">
            <v>0</v>
          </cell>
        </row>
        <row r="80">
          <cell r="B80">
            <v>12</v>
          </cell>
          <cell r="C80">
            <v>0</v>
          </cell>
          <cell r="D80">
            <v>0</v>
          </cell>
        </row>
        <row r="81">
          <cell r="B81" t="str">
            <v>Total To Data</v>
          </cell>
          <cell r="C81">
            <v>10590862.409016</v>
          </cell>
          <cell r="D81">
            <v>10016</v>
          </cell>
        </row>
      </sheetData>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 Report"/>
      <sheetName val="Statistical Report"/>
      <sheetName val="Sheet1"/>
      <sheetName val="Groups"/>
      <sheetName val="CODATA"/>
      <sheetName val="Amendments"/>
      <sheetName val="Totals"/>
      <sheetName val="Contract Workload - Values"/>
      <sheetName val="Demander Competition Data"/>
      <sheetName val="Cumulative CO Comments"/>
      <sheetName val="CO Comments"/>
      <sheetName val="Sheet2"/>
      <sheetName val="Anne Prowse"/>
      <sheetName val="C Maxwell-Smith"/>
      <sheetName val="Mike Saunders"/>
      <sheetName val="John Bailey"/>
      <sheetName val="Mike Hall"/>
      <sheetName val="Dave Harris"/>
      <sheetName val="Nick Welch"/>
      <sheetName val="David Bayston"/>
      <sheetName val="Nick Welch - Capenhurst"/>
      <sheetName val="Graham Cheshire"/>
      <sheetName val="Edwin Bond"/>
      <sheetName val="Kathryn McCloghrie"/>
      <sheetName val="Peter Caldow"/>
      <sheetName val="Vendor Statistics"/>
      <sheetName val="05-06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finitions &amp; Descriptors"/>
      <sheetName val="Notes for Completion"/>
      <sheetName val="Definitions_&amp;_Descriptors"/>
      <sheetName val="Notes_for_Completion"/>
    </sheetNames>
    <sheetDataSet>
      <sheetData sheetId="0"/>
      <sheetData sheetId="1">
        <row r="57">
          <cell r="B57" t="str">
            <v>Clinical_Medical</v>
          </cell>
        </row>
        <row r="58">
          <cell r="B58" t="str">
            <v>Communications</v>
          </cell>
        </row>
        <row r="59">
          <cell r="B59" t="str">
            <v>Construction</v>
          </cell>
        </row>
        <row r="60">
          <cell r="B60" t="str">
            <v>Defence</v>
          </cell>
        </row>
        <row r="61">
          <cell r="B61" t="str">
            <v>Emergency_Rescue</v>
          </cell>
        </row>
        <row r="62">
          <cell r="B62" t="str">
            <v>Energy_Fuels</v>
          </cell>
        </row>
        <row r="63">
          <cell r="B63" t="str">
            <v>Engineering_Goods</v>
          </cell>
        </row>
        <row r="64">
          <cell r="B64" t="str">
            <v>Facilities</v>
          </cell>
        </row>
        <row r="65">
          <cell r="B65" t="str">
            <v>Fleet</v>
          </cell>
        </row>
        <row r="66">
          <cell r="B66" t="str">
            <v>ICT</v>
          </cell>
        </row>
        <row r="67">
          <cell r="B67" t="str">
            <v>Industrial_Services</v>
          </cell>
        </row>
        <row r="68">
          <cell r="B68" t="str">
            <v>Learning_Development</v>
          </cell>
        </row>
        <row r="69">
          <cell r="B69" t="str">
            <v>Legal_Aid</v>
          </cell>
        </row>
        <row r="70">
          <cell r="B70" t="str">
            <v>Logistics</v>
          </cell>
        </row>
        <row r="71">
          <cell r="B71" t="str">
            <v>Office_Solutions</v>
          </cell>
        </row>
        <row r="72">
          <cell r="B72" t="str">
            <v>Operational_Goods</v>
          </cell>
        </row>
        <row r="73">
          <cell r="B73" t="str">
            <v>Personnel_Related</v>
          </cell>
        </row>
        <row r="74">
          <cell r="B74" t="str">
            <v>Print_Print_Management</v>
          </cell>
        </row>
        <row r="75">
          <cell r="B75" t="str">
            <v>Professional_Services_CCL</v>
          </cell>
        </row>
        <row r="76">
          <cell r="B76" t="str">
            <v>Professional_Services_Other</v>
          </cell>
        </row>
        <row r="77">
          <cell r="B77" t="str">
            <v>Research</v>
          </cell>
        </row>
        <row r="78">
          <cell r="B78" t="str">
            <v>Social_Care</v>
          </cell>
        </row>
        <row r="79">
          <cell r="B79" t="str">
            <v>Travel</v>
          </cell>
        </row>
        <row r="80">
          <cell r="B80" t="str">
            <v>Waste_Management</v>
          </cell>
        </row>
        <row r="81">
          <cell r="B81" t="str">
            <v>Welfare_to_Work</v>
          </cell>
        </row>
        <row r="82">
          <cell r="B82" t="str">
            <v>World_Programmes</v>
          </cell>
        </row>
      </sheetData>
      <sheetData sheetId="2" refreshError="1"/>
      <sheetData sheetId="3">
        <row r="57">
          <cell r="B57" t="str">
            <v>Clinical_Medical</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D30"/>
  <sheetViews>
    <sheetView showGridLines="0" zoomScaleNormal="100" zoomScaleSheetLayoutView="100" workbookViewId="0"/>
  </sheetViews>
  <sheetFormatPr defaultColWidth="9.1796875" defaultRowHeight="13" x14ac:dyDescent="0.35"/>
  <cols>
    <col min="1" max="1" width="3.7265625" style="1" customWidth="1"/>
    <col min="2" max="2" width="26.26953125" style="1" bestFit="1" customWidth="1"/>
    <col min="3" max="3" width="56.1796875" style="5" bestFit="1" customWidth="1"/>
    <col min="4" max="4" width="10.7265625" style="3" bestFit="1" customWidth="1"/>
    <col min="5" max="16384" width="9.1796875" style="1"/>
  </cols>
  <sheetData>
    <row r="1" spans="1:4" ht="14.5" x14ac:dyDescent="0.35">
      <c r="B1" s="2"/>
      <c r="C1" s="2"/>
    </row>
    <row r="2" spans="1:4" ht="14.5" x14ac:dyDescent="0.35">
      <c r="B2" s="2"/>
      <c r="C2" s="228"/>
      <c r="D2" s="229"/>
    </row>
    <row r="3" spans="1:4" ht="12" customHeight="1" x14ac:dyDescent="0.35">
      <c r="B3" s="2"/>
      <c r="C3" s="229"/>
      <c r="D3" s="229"/>
    </row>
    <row r="4" spans="1:4" s="7" customFormat="1" ht="18.5" x14ac:dyDescent="0.35">
      <c r="A4" s="11" t="s">
        <v>3</v>
      </c>
      <c r="B4" s="15"/>
      <c r="C4" s="15"/>
      <c r="D4" s="15"/>
    </row>
    <row r="5" spans="1:4" s="7" customFormat="1" ht="12" customHeight="1" x14ac:dyDescent="0.35">
      <c r="A5" s="8"/>
      <c r="B5" s="9"/>
      <c r="C5" s="9"/>
      <c r="D5" s="9"/>
    </row>
    <row r="6" spans="1:4" s="7" customFormat="1" ht="15.5" x14ac:dyDescent="0.35">
      <c r="B6" s="13" t="s">
        <v>0</v>
      </c>
      <c r="C6" s="17">
        <v>2023</v>
      </c>
    </row>
    <row r="7" spans="1:4" s="7" customFormat="1" ht="15.5" x14ac:dyDescent="0.35">
      <c r="B7" s="13" t="s">
        <v>2</v>
      </c>
      <c r="C7" s="18" t="s">
        <v>30</v>
      </c>
    </row>
    <row r="8" spans="1:4" s="7" customFormat="1" ht="15.5" x14ac:dyDescent="0.35">
      <c r="B8" s="13" t="s">
        <v>1</v>
      </c>
      <c r="C8" s="20">
        <v>45379</v>
      </c>
    </row>
    <row r="9" spans="1:4" s="7" customFormat="1" ht="16" thickBot="1" x14ac:dyDescent="0.4">
      <c r="A9" s="238"/>
      <c r="B9" s="238"/>
      <c r="C9" s="238"/>
      <c r="D9" s="238"/>
    </row>
    <row r="10" spans="1:4" s="7" customFormat="1" ht="14.5" x14ac:dyDescent="0.35">
      <c r="A10" s="24"/>
      <c r="C10" s="24"/>
      <c r="D10" s="24"/>
    </row>
    <row r="11" spans="1:4" s="10" customFormat="1" ht="15.5" x14ac:dyDescent="0.35">
      <c r="A11" s="6"/>
      <c r="B11" s="28" t="s">
        <v>4</v>
      </c>
      <c r="C11" s="12" t="s">
        <v>26</v>
      </c>
      <c r="D11" s="46">
        <f>C8</f>
        <v>45379</v>
      </c>
    </row>
    <row r="12" spans="1:4" s="14" customFormat="1" ht="30.75" customHeight="1" x14ac:dyDescent="0.35">
      <c r="B12" s="29"/>
      <c r="C12" s="33" t="s">
        <v>29</v>
      </c>
      <c r="D12" s="27"/>
    </row>
    <row r="13" spans="1:4" s="10" customFormat="1" ht="14.5" x14ac:dyDescent="0.3">
      <c r="B13" s="23"/>
      <c r="C13" s="32" t="s">
        <v>27</v>
      </c>
      <c r="D13" s="23"/>
    </row>
    <row r="14" spans="1:4" s="25" customFormat="1" ht="12.75" customHeight="1" x14ac:dyDescent="0.35">
      <c r="A14" s="30"/>
      <c r="B14" s="31" t="s">
        <v>24</v>
      </c>
      <c r="C14" s="241" t="s">
        <v>25</v>
      </c>
      <c r="D14" s="242"/>
    </row>
    <row r="15" spans="1:4" s="16" customFormat="1" ht="14.5" x14ac:dyDescent="0.35">
      <c r="A15" s="26"/>
      <c r="B15" s="230" t="s">
        <v>7</v>
      </c>
      <c r="C15" s="239" t="s">
        <v>14</v>
      </c>
      <c r="D15" s="240"/>
    </row>
    <row r="16" spans="1:4" s="16" customFormat="1" ht="14.5" x14ac:dyDescent="0.35">
      <c r="A16" s="26"/>
      <c r="B16" s="231"/>
      <c r="C16" s="239" t="s">
        <v>11</v>
      </c>
      <c r="D16" s="240"/>
    </row>
    <row r="17" spans="1:4" s="16" customFormat="1" ht="14.5" x14ac:dyDescent="0.35">
      <c r="A17" s="26"/>
      <c r="B17" s="231"/>
      <c r="C17" s="239" t="s">
        <v>12</v>
      </c>
      <c r="D17" s="240"/>
    </row>
    <row r="18" spans="1:4" s="16" customFormat="1" ht="14.5" x14ac:dyDescent="0.35">
      <c r="A18" s="26"/>
      <c r="B18" s="231"/>
      <c r="C18" s="239" t="s">
        <v>10</v>
      </c>
      <c r="D18" s="240"/>
    </row>
    <row r="19" spans="1:4" s="16" customFormat="1" ht="14.5" x14ac:dyDescent="0.35">
      <c r="A19" s="26"/>
      <c r="B19" s="231"/>
      <c r="C19" s="239" t="s">
        <v>15</v>
      </c>
      <c r="D19" s="240"/>
    </row>
    <row r="20" spans="1:4" s="16" customFormat="1" ht="14.5" x14ac:dyDescent="0.35">
      <c r="A20" s="26"/>
      <c r="B20" s="231"/>
      <c r="C20" s="239" t="s">
        <v>16</v>
      </c>
      <c r="D20" s="240"/>
    </row>
    <row r="21" spans="1:4" s="16" customFormat="1" ht="14.5" x14ac:dyDescent="0.35">
      <c r="A21" s="26"/>
      <c r="B21" s="231"/>
      <c r="C21" s="239" t="s">
        <v>17</v>
      </c>
      <c r="D21" s="240"/>
    </row>
    <row r="22" spans="1:4" s="16" customFormat="1" ht="14.5" x14ac:dyDescent="0.35">
      <c r="A22" s="26"/>
      <c r="B22" s="231"/>
      <c r="C22" s="239" t="s">
        <v>13</v>
      </c>
      <c r="D22" s="240"/>
    </row>
    <row r="23" spans="1:4" s="16" customFormat="1" ht="14.5" x14ac:dyDescent="0.35">
      <c r="A23" s="26"/>
      <c r="B23" s="232"/>
      <c r="C23" s="239" t="s">
        <v>18</v>
      </c>
      <c r="D23" s="240"/>
    </row>
    <row r="24" spans="1:4" s="25" customFormat="1" ht="14.5" x14ac:dyDescent="0.35">
      <c r="A24" s="30"/>
      <c r="B24" s="31" t="s">
        <v>8</v>
      </c>
      <c r="C24" s="233" t="s">
        <v>5</v>
      </c>
      <c r="D24" s="234"/>
    </row>
    <row r="25" spans="1:4" s="25" customFormat="1" ht="31.5" customHeight="1" x14ac:dyDescent="0.35">
      <c r="A25" s="30"/>
      <c r="B25" s="31" t="s">
        <v>9</v>
      </c>
      <c r="C25" s="237" t="s">
        <v>28</v>
      </c>
      <c r="D25" s="234"/>
    </row>
    <row r="26" spans="1:4" s="25" customFormat="1" ht="14.5" x14ac:dyDescent="0.35">
      <c r="A26" s="30"/>
      <c r="B26" s="31" t="s">
        <v>23</v>
      </c>
      <c r="C26" s="235" t="s">
        <v>6</v>
      </c>
      <c r="D26" s="236"/>
    </row>
    <row r="27" spans="1:4" ht="14.5" customHeight="1" x14ac:dyDescent="0.35">
      <c r="A27" s="2"/>
      <c r="B27" s="4"/>
      <c r="C27" s="4"/>
    </row>
    <row r="28" spans="1:4" ht="14.5" x14ac:dyDescent="0.35">
      <c r="A28" s="2"/>
      <c r="B28" s="4"/>
      <c r="C28" s="4"/>
    </row>
    <row r="29" spans="1:4" ht="13" customHeight="1" x14ac:dyDescent="0.35"/>
    <row r="30" spans="1:4" ht="13" customHeight="1" x14ac:dyDescent="0.35"/>
  </sheetData>
  <protectedRanges>
    <protectedRange password="A755" sqref="B24:B26" name="Range6"/>
    <protectedRange password="A755" sqref="B15" name="Range6_1_1"/>
  </protectedRanges>
  <mergeCells count="16">
    <mergeCell ref="C2:D3"/>
    <mergeCell ref="B15:B23"/>
    <mergeCell ref="C24:D24"/>
    <mergeCell ref="C26:D26"/>
    <mergeCell ref="C25:D25"/>
    <mergeCell ref="A9:D9"/>
    <mergeCell ref="C16:D16"/>
    <mergeCell ref="C17:D17"/>
    <mergeCell ref="C18:D18"/>
    <mergeCell ref="C19:D19"/>
    <mergeCell ref="C14:D14"/>
    <mergeCell ref="C23:D23"/>
    <mergeCell ref="C15:D15"/>
    <mergeCell ref="C20:D20"/>
    <mergeCell ref="C21:D21"/>
    <mergeCell ref="C22:D22"/>
  </mergeCells>
  <phoneticPr fontId="3" type="noConversion"/>
  <printOptions horizontalCentered="1"/>
  <pageMargins left="0.39370078740157483" right="0.39370078740157483" top="0.39370078740157483" bottom="0.39370078740157483" header="0.31496062992125984" footer="0.23622047244094491"/>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702F8-DD90-4BFB-93E4-68EDA1797D8E}">
  <sheetPr codeName="Sheet3">
    <tabColor rgb="FFFF0000"/>
    <pageSetUpPr fitToPage="1"/>
  </sheetPr>
  <dimension ref="A1:L142"/>
  <sheetViews>
    <sheetView showGridLines="0" zoomScale="85" zoomScaleNormal="85" zoomScaleSheetLayoutView="100" workbookViewId="0">
      <pane xSplit="2" ySplit="3" topLeftCell="C4" activePane="bottomRight" state="frozen"/>
      <selection activeCell="A2" sqref="A2"/>
      <selection pane="topRight" activeCell="D2" sqref="D2"/>
      <selection pane="bottomLeft" activeCell="A9" sqref="A9"/>
      <selection pane="bottomRight" activeCell="C4" sqref="C4"/>
    </sheetView>
  </sheetViews>
  <sheetFormatPr defaultColWidth="8.81640625" defaultRowHeight="14.5" x14ac:dyDescent="0.35"/>
  <cols>
    <col min="1" max="1" width="9" style="126" bestFit="1" customWidth="1"/>
    <col min="2" max="2" width="8" style="131" bestFit="1" customWidth="1"/>
    <col min="3" max="3" width="53.7265625" style="133" customWidth="1"/>
    <col min="4" max="4" width="54.1796875" style="133" customWidth="1"/>
    <col min="5" max="5" width="31.453125" style="133" customWidth="1"/>
    <col min="6" max="6" width="17.453125" style="136" bestFit="1" customWidth="1"/>
    <col min="7" max="7" width="14.7265625" style="136" bestFit="1" customWidth="1"/>
    <col min="8" max="8" width="14" style="136" bestFit="1" customWidth="1"/>
    <col min="9" max="9" width="18.81640625" style="131" bestFit="1" customWidth="1"/>
    <col min="10" max="10" width="42.1796875" style="131" customWidth="1"/>
    <col min="11" max="11" width="79" style="133" bestFit="1" customWidth="1"/>
    <col min="12" max="12" width="44.453125" style="137" customWidth="1"/>
    <col min="13" max="16384" width="8.81640625" style="131"/>
  </cols>
  <sheetData>
    <row r="1" spans="1:12" s="115" customFormat="1" ht="30" customHeight="1" x14ac:dyDescent="0.35">
      <c r="A1" s="105"/>
      <c r="B1" s="106"/>
      <c r="C1" s="107"/>
      <c r="D1" s="108"/>
      <c r="E1" s="109"/>
      <c r="F1" s="109"/>
      <c r="G1" s="110"/>
      <c r="H1" s="110"/>
      <c r="I1" s="111"/>
      <c r="J1" s="112"/>
      <c r="K1" s="113"/>
      <c r="L1" s="114"/>
    </row>
    <row r="2" spans="1:12" s="117" customFormat="1" ht="30" customHeight="1" x14ac:dyDescent="0.45">
      <c r="A2" s="116"/>
      <c r="C2" s="118" t="s">
        <v>19</v>
      </c>
      <c r="D2" s="139">
        <f>'Cover Sheet'!C8</f>
        <v>45379</v>
      </c>
      <c r="E2" s="119"/>
      <c r="F2" s="120"/>
      <c r="G2" s="243"/>
      <c r="H2" s="244"/>
      <c r="J2" s="121"/>
      <c r="K2" s="122"/>
      <c r="L2" s="123"/>
    </row>
    <row r="3" spans="1:12" s="125" customFormat="1" ht="15.5" x14ac:dyDescent="0.35">
      <c r="A3" s="124" t="s">
        <v>591</v>
      </c>
      <c r="B3" s="36" t="s">
        <v>34</v>
      </c>
      <c r="C3" s="36" t="s">
        <v>20</v>
      </c>
      <c r="D3" s="36" t="s">
        <v>36</v>
      </c>
      <c r="E3" s="36" t="s">
        <v>35</v>
      </c>
      <c r="F3" s="37" t="s">
        <v>7</v>
      </c>
      <c r="G3" s="63" t="s">
        <v>22</v>
      </c>
      <c r="H3" s="63" t="s">
        <v>21</v>
      </c>
      <c r="I3" s="36" t="s">
        <v>32</v>
      </c>
      <c r="J3" s="36" t="s">
        <v>33</v>
      </c>
      <c r="K3" s="36" t="s">
        <v>31</v>
      </c>
      <c r="L3" s="66" t="s">
        <v>131</v>
      </c>
    </row>
    <row r="4" spans="1:12" x14ac:dyDescent="0.35">
      <c r="A4" s="126" t="s">
        <v>592</v>
      </c>
      <c r="B4" s="127"/>
      <c r="C4" s="127"/>
      <c r="D4" s="127"/>
      <c r="E4" s="127"/>
      <c r="F4" s="128"/>
      <c r="G4" s="129"/>
      <c r="H4" s="129"/>
      <c r="I4" s="127"/>
      <c r="J4" s="127"/>
      <c r="K4" s="127"/>
      <c r="L4" s="130"/>
    </row>
    <row r="5" spans="1:12" x14ac:dyDescent="0.35">
      <c r="A5" s="126" t="s">
        <v>593</v>
      </c>
      <c r="B5" s="127"/>
      <c r="C5" s="127"/>
      <c r="D5" s="127"/>
      <c r="E5" s="127"/>
      <c r="F5" s="128"/>
      <c r="G5" s="129"/>
      <c r="H5" s="129"/>
      <c r="I5" s="127"/>
      <c r="J5" s="127"/>
      <c r="K5" s="127"/>
      <c r="L5" s="130"/>
    </row>
    <row r="6" spans="1:12" x14ac:dyDescent="0.35">
      <c r="A6" s="126" t="s">
        <v>593</v>
      </c>
      <c r="B6" s="127"/>
      <c r="C6" s="127"/>
      <c r="D6" s="127"/>
      <c r="E6" s="127"/>
      <c r="F6" s="128"/>
      <c r="G6" s="129"/>
      <c r="H6" s="129"/>
      <c r="I6" s="127"/>
      <c r="J6" s="127"/>
      <c r="K6" s="127"/>
      <c r="L6" s="130"/>
    </row>
    <row r="7" spans="1:12" x14ac:dyDescent="0.35">
      <c r="A7" s="126" t="s">
        <v>593</v>
      </c>
      <c r="B7" s="127"/>
      <c r="C7" s="127"/>
      <c r="D7" s="127"/>
      <c r="E7" s="127"/>
      <c r="F7" s="128"/>
      <c r="G7" s="129"/>
      <c r="H7" s="129"/>
      <c r="I7" s="127"/>
      <c r="J7" s="127"/>
      <c r="K7" s="127"/>
      <c r="L7" s="130"/>
    </row>
    <row r="8" spans="1:12" x14ac:dyDescent="0.35">
      <c r="A8" s="126" t="s">
        <v>592</v>
      </c>
      <c r="B8" s="127"/>
      <c r="C8" s="127"/>
      <c r="D8" s="127"/>
      <c r="E8" s="127"/>
      <c r="F8" s="128"/>
      <c r="G8" s="129"/>
      <c r="H8" s="129"/>
      <c r="I8" s="127"/>
      <c r="J8" s="127"/>
      <c r="K8" s="127"/>
      <c r="L8" s="130"/>
    </row>
    <row r="9" spans="1:12" x14ac:dyDescent="0.35">
      <c r="A9" s="126" t="s">
        <v>593</v>
      </c>
      <c r="B9" s="127"/>
      <c r="C9" s="127"/>
      <c r="D9" s="127"/>
      <c r="E9" s="127"/>
      <c r="F9" s="128"/>
      <c r="G9" s="129"/>
      <c r="H9" s="129"/>
      <c r="I9" s="127"/>
      <c r="J9" s="127"/>
      <c r="K9" s="127"/>
      <c r="L9" s="130"/>
    </row>
    <row r="10" spans="1:12" s="133" customFormat="1" x14ac:dyDescent="0.35">
      <c r="A10" s="132" t="s">
        <v>593</v>
      </c>
      <c r="B10" s="127"/>
      <c r="C10" s="127"/>
      <c r="D10" s="127"/>
      <c r="E10" s="127"/>
      <c r="F10" s="128"/>
      <c r="G10" s="129"/>
      <c r="H10" s="129"/>
      <c r="I10" s="127"/>
      <c r="J10" s="127"/>
      <c r="K10" s="127"/>
      <c r="L10" s="130"/>
    </row>
    <row r="11" spans="1:12" s="133" customFormat="1" x14ac:dyDescent="0.35">
      <c r="A11" s="126" t="s">
        <v>592</v>
      </c>
      <c r="B11" s="127"/>
      <c r="C11" s="127"/>
      <c r="D11" s="127"/>
      <c r="E11" s="127"/>
      <c r="F11" s="128"/>
      <c r="G11" s="129"/>
      <c r="H11" s="129"/>
      <c r="I11" s="127"/>
      <c r="J11" s="127"/>
      <c r="K11" s="127"/>
      <c r="L11" s="130"/>
    </row>
    <row r="12" spans="1:12" s="133" customFormat="1" x14ac:dyDescent="0.35">
      <c r="A12" s="126" t="s">
        <v>592</v>
      </c>
      <c r="B12" s="127"/>
      <c r="C12" s="127"/>
      <c r="D12" s="127"/>
      <c r="E12" s="127"/>
      <c r="F12" s="128"/>
      <c r="G12" s="129"/>
      <c r="H12" s="129"/>
      <c r="I12" s="127"/>
      <c r="J12" s="127"/>
      <c r="K12" s="127"/>
      <c r="L12" s="130"/>
    </row>
    <row r="13" spans="1:12" x14ac:dyDescent="0.35">
      <c r="A13" s="126" t="s">
        <v>592</v>
      </c>
      <c r="B13" s="127"/>
      <c r="C13" s="127"/>
      <c r="D13" s="127"/>
      <c r="E13" s="127"/>
      <c r="F13" s="128"/>
      <c r="G13" s="129"/>
      <c r="H13" s="129"/>
      <c r="I13" s="127"/>
      <c r="J13" s="127"/>
      <c r="K13" s="127"/>
      <c r="L13" s="134"/>
    </row>
    <row r="14" spans="1:12" x14ac:dyDescent="0.35">
      <c r="A14" s="126" t="s">
        <v>592</v>
      </c>
      <c r="B14" s="127"/>
      <c r="C14" s="127"/>
      <c r="D14" s="127"/>
      <c r="E14" s="127"/>
      <c r="F14" s="128"/>
      <c r="G14" s="129"/>
      <c r="H14" s="129"/>
      <c r="I14" s="127"/>
      <c r="J14" s="127"/>
      <c r="K14" s="127"/>
      <c r="L14" s="130"/>
    </row>
    <row r="15" spans="1:12" x14ac:dyDescent="0.35">
      <c r="A15" s="132" t="s">
        <v>592</v>
      </c>
      <c r="B15" s="127"/>
      <c r="C15" s="127"/>
      <c r="D15" s="127"/>
      <c r="E15" s="127"/>
      <c r="F15" s="128"/>
      <c r="G15" s="129"/>
      <c r="H15" s="129"/>
      <c r="I15" s="127"/>
      <c r="J15" s="127"/>
      <c r="K15" s="127"/>
      <c r="L15" s="130"/>
    </row>
    <row r="16" spans="1:12" x14ac:dyDescent="0.35">
      <c r="A16" s="126" t="s">
        <v>592</v>
      </c>
      <c r="B16" s="127"/>
      <c r="C16" s="127"/>
      <c r="D16" s="127"/>
      <c r="E16" s="127"/>
      <c r="F16" s="128"/>
      <c r="G16" s="129"/>
      <c r="H16" s="129"/>
      <c r="I16" s="127"/>
      <c r="J16" s="127"/>
      <c r="K16" s="127"/>
      <c r="L16" s="130"/>
    </row>
    <row r="17" spans="1:12" s="133" customFormat="1" x14ac:dyDescent="0.35">
      <c r="A17" s="126" t="s">
        <v>592</v>
      </c>
      <c r="B17" s="127"/>
      <c r="C17" s="127"/>
      <c r="D17" s="127"/>
      <c r="E17" s="127"/>
      <c r="F17" s="128"/>
      <c r="G17" s="129"/>
      <c r="H17" s="129"/>
      <c r="I17" s="127"/>
      <c r="J17" s="127"/>
      <c r="K17" s="127"/>
      <c r="L17" s="130"/>
    </row>
    <row r="18" spans="1:12" s="133" customFormat="1" x14ac:dyDescent="0.35">
      <c r="A18" s="132" t="s">
        <v>592</v>
      </c>
      <c r="B18" s="127"/>
      <c r="C18" s="127"/>
      <c r="D18" s="127"/>
      <c r="E18" s="127"/>
      <c r="F18" s="128"/>
      <c r="G18" s="129"/>
      <c r="H18" s="129"/>
      <c r="I18" s="127"/>
      <c r="J18" s="127"/>
      <c r="K18" s="127"/>
      <c r="L18" s="130"/>
    </row>
    <row r="19" spans="1:12" x14ac:dyDescent="0.35">
      <c r="A19" s="132" t="s">
        <v>592</v>
      </c>
      <c r="B19" s="127"/>
      <c r="C19" s="127"/>
      <c r="D19" s="127"/>
      <c r="E19" s="127"/>
      <c r="F19" s="128"/>
      <c r="G19" s="129"/>
      <c r="H19" s="129"/>
      <c r="I19" s="127"/>
      <c r="J19" s="127"/>
      <c r="K19" s="127"/>
      <c r="L19" s="130"/>
    </row>
    <row r="20" spans="1:12" x14ac:dyDescent="0.35">
      <c r="A20" s="126" t="s">
        <v>592</v>
      </c>
      <c r="B20" s="127"/>
      <c r="C20" s="127"/>
      <c r="D20" s="127"/>
      <c r="E20" s="127"/>
      <c r="F20" s="128"/>
      <c r="G20" s="129"/>
      <c r="H20" s="129"/>
      <c r="I20" s="127"/>
      <c r="J20" s="127"/>
      <c r="K20" s="127"/>
      <c r="L20" s="130"/>
    </row>
    <row r="21" spans="1:12" x14ac:dyDescent="0.35">
      <c r="A21" s="126" t="s">
        <v>592</v>
      </c>
      <c r="B21" s="127"/>
      <c r="C21" s="127"/>
      <c r="D21" s="127"/>
      <c r="E21" s="127"/>
      <c r="F21" s="128"/>
      <c r="G21" s="129"/>
      <c r="H21" s="129"/>
      <c r="I21" s="127"/>
      <c r="J21" s="127"/>
      <c r="K21" s="127"/>
      <c r="L21" s="130"/>
    </row>
    <row r="22" spans="1:12" x14ac:dyDescent="0.35">
      <c r="A22" s="132" t="s">
        <v>592</v>
      </c>
      <c r="B22" s="127"/>
      <c r="C22" s="127"/>
      <c r="D22" s="127"/>
      <c r="E22" s="127"/>
      <c r="F22" s="128"/>
      <c r="G22" s="129"/>
      <c r="H22" s="129"/>
      <c r="I22" s="127"/>
      <c r="J22" s="127"/>
      <c r="K22" s="127"/>
      <c r="L22" s="130"/>
    </row>
    <row r="23" spans="1:12" s="133" customFormat="1" x14ac:dyDescent="0.35">
      <c r="A23" s="132" t="s">
        <v>592</v>
      </c>
      <c r="B23" s="127"/>
      <c r="C23" s="127"/>
      <c r="D23" s="127"/>
      <c r="E23" s="127"/>
      <c r="F23" s="128"/>
      <c r="G23" s="129"/>
      <c r="H23" s="129"/>
      <c r="I23" s="127"/>
      <c r="J23" s="127"/>
      <c r="K23" s="127"/>
      <c r="L23" s="130"/>
    </row>
    <row r="24" spans="1:12" x14ac:dyDescent="0.35">
      <c r="A24" s="126" t="s">
        <v>592</v>
      </c>
      <c r="B24" s="127"/>
      <c r="C24" s="127"/>
      <c r="D24" s="127"/>
      <c r="E24" s="127"/>
      <c r="F24" s="128"/>
      <c r="G24" s="129"/>
      <c r="H24" s="129"/>
      <c r="I24" s="127"/>
      <c r="J24" s="127"/>
      <c r="K24" s="127"/>
      <c r="L24" s="130"/>
    </row>
    <row r="25" spans="1:12" s="133" customFormat="1" x14ac:dyDescent="0.35">
      <c r="A25" s="126" t="s">
        <v>592</v>
      </c>
      <c r="B25" s="127"/>
      <c r="C25" s="127"/>
      <c r="D25" s="127"/>
      <c r="E25" s="127"/>
      <c r="F25" s="128"/>
      <c r="G25" s="129"/>
      <c r="H25" s="129"/>
      <c r="I25" s="127"/>
      <c r="J25" s="127"/>
      <c r="K25" s="127"/>
      <c r="L25" s="134"/>
    </row>
    <row r="26" spans="1:12" x14ac:dyDescent="0.35">
      <c r="A26" s="132" t="s">
        <v>592</v>
      </c>
      <c r="B26" s="127"/>
      <c r="C26" s="127"/>
      <c r="D26" s="127"/>
      <c r="E26" s="127"/>
      <c r="F26" s="128"/>
      <c r="G26" s="129"/>
      <c r="H26" s="129"/>
      <c r="I26" s="127"/>
      <c r="J26" s="127"/>
      <c r="K26" s="127"/>
      <c r="L26" s="130"/>
    </row>
    <row r="27" spans="1:12" s="133" customFormat="1" x14ac:dyDescent="0.35">
      <c r="A27" s="126" t="s">
        <v>592</v>
      </c>
      <c r="B27" s="127"/>
      <c r="C27" s="127"/>
      <c r="D27" s="127"/>
      <c r="E27" s="127"/>
      <c r="F27" s="128"/>
      <c r="G27" s="129"/>
      <c r="H27" s="129"/>
      <c r="I27" s="127"/>
      <c r="J27" s="127"/>
      <c r="K27" s="127"/>
      <c r="L27" s="130"/>
    </row>
    <row r="28" spans="1:12" s="133" customFormat="1" x14ac:dyDescent="0.35">
      <c r="A28" s="132" t="s">
        <v>592</v>
      </c>
      <c r="B28" s="127"/>
      <c r="C28" s="127"/>
      <c r="D28" s="127"/>
      <c r="E28" s="127"/>
      <c r="F28" s="128"/>
      <c r="G28" s="129"/>
      <c r="H28" s="129"/>
      <c r="I28" s="127"/>
      <c r="J28" s="127"/>
      <c r="K28" s="127"/>
      <c r="L28" s="130"/>
    </row>
    <row r="29" spans="1:12" x14ac:dyDescent="0.35">
      <c r="A29" s="126" t="s">
        <v>592</v>
      </c>
      <c r="B29" s="127"/>
      <c r="C29" s="127"/>
      <c r="D29" s="127"/>
      <c r="E29" s="127"/>
      <c r="F29" s="128"/>
      <c r="G29" s="129"/>
      <c r="H29" s="129"/>
      <c r="I29" s="127"/>
      <c r="J29" s="127"/>
      <c r="K29" s="127"/>
      <c r="L29" s="134"/>
    </row>
    <row r="30" spans="1:12" x14ac:dyDescent="0.35">
      <c r="A30" s="126" t="s">
        <v>592</v>
      </c>
      <c r="B30" s="127"/>
      <c r="C30" s="127"/>
      <c r="D30" s="127"/>
      <c r="E30" s="127"/>
      <c r="F30" s="128"/>
      <c r="G30" s="129"/>
      <c r="H30" s="129"/>
      <c r="I30" s="127"/>
      <c r="J30" s="127"/>
      <c r="K30" s="127"/>
      <c r="L30" s="130"/>
    </row>
    <row r="31" spans="1:12" s="133" customFormat="1" x14ac:dyDescent="0.35">
      <c r="A31" s="126" t="s">
        <v>592</v>
      </c>
      <c r="B31" s="127"/>
      <c r="C31" s="127"/>
      <c r="D31" s="127"/>
      <c r="E31" s="127"/>
      <c r="F31" s="128"/>
      <c r="G31" s="129"/>
      <c r="H31" s="129"/>
      <c r="I31" s="127"/>
      <c r="J31" s="127"/>
      <c r="K31" s="127"/>
      <c r="L31" s="130"/>
    </row>
    <row r="32" spans="1:12" s="133" customFormat="1" x14ac:dyDescent="0.35">
      <c r="A32" s="126" t="s">
        <v>592</v>
      </c>
      <c r="B32" s="127"/>
      <c r="C32" s="127"/>
      <c r="D32" s="127"/>
      <c r="E32" s="127"/>
      <c r="F32" s="128"/>
      <c r="G32" s="129"/>
      <c r="H32" s="129"/>
      <c r="I32" s="127"/>
      <c r="J32" s="127"/>
      <c r="K32" s="127"/>
      <c r="L32" s="130"/>
    </row>
    <row r="33" spans="1:12" x14ac:dyDescent="0.35">
      <c r="A33" s="126" t="s">
        <v>592</v>
      </c>
      <c r="B33" s="127"/>
      <c r="C33" s="127"/>
      <c r="D33" s="127"/>
      <c r="E33" s="127"/>
      <c r="F33" s="128"/>
      <c r="G33" s="129"/>
      <c r="H33" s="129"/>
      <c r="I33" s="127"/>
      <c r="J33" s="127"/>
      <c r="K33" s="127"/>
      <c r="L33" s="130"/>
    </row>
    <row r="34" spans="1:12" x14ac:dyDescent="0.35">
      <c r="A34" s="126" t="s">
        <v>592</v>
      </c>
      <c r="B34" s="127"/>
      <c r="C34" s="127"/>
      <c r="D34" s="127"/>
      <c r="E34" s="127"/>
      <c r="F34" s="128"/>
      <c r="G34" s="129"/>
      <c r="H34" s="129"/>
      <c r="I34" s="127"/>
      <c r="J34" s="127"/>
      <c r="K34" s="127"/>
      <c r="L34" s="134"/>
    </row>
    <row r="35" spans="1:12" x14ac:dyDescent="0.35">
      <c r="A35" s="126" t="s">
        <v>592</v>
      </c>
      <c r="B35" s="127"/>
      <c r="C35" s="127"/>
      <c r="D35" s="127"/>
      <c r="E35" s="127"/>
      <c r="F35" s="128"/>
      <c r="G35" s="129"/>
      <c r="H35" s="129"/>
      <c r="I35" s="127"/>
      <c r="J35" s="127"/>
      <c r="K35" s="127"/>
      <c r="L35" s="130"/>
    </row>
    <row r="36" spans="1:12" s="133" customFormat="1" x14ac:dyDescent="0.35">
      <c r="A36" s="126" t="s">
        <v>592</v>
      </c>
      <c r="B36" s="127"/>
      <c r="C36" s="127"/>
      <c r="D36" s="127"/>
      <c r="E36" s="127"/>
      <c r="F36" s="128"/>
      <c r="G36" s="129"/>
      <c r="H36" s="129"/>
      <c r="I36" s="127"/>
      <c r="J36" s="127"/>
      <c r="K36" s="127"/>
      <c r="L36" s="130"/>
    </row>
    <row r="37" spans="1:12" s="133" customFormat="1" x14ac:dyDescent="0.35">
      <c r="A37" s="126" t="s">
        <v>592</v>
      </c>
      <c r="B37" s="127"/>
      <c r="C37" s="127"/>
      <c r="D37" s="127"/>
      <c r="E37" s="127"/>
      <c r="F37" s="128"/>
      <c r="G37" s="129"/>
      <c r="H37" s="129"/>
      <c r="I37" s="127"/>
      <c r="J37" s="127"/>
      <c r="K37" s="127"/>
      <c r="L37" s="130"/>
    </row>
    <row r="38" spans="1:12" s="133" customFormat="1" x14ac:dyDescent="0.35">
      <c r="A38" s="126" t="s">
        <v>593</v>
      </c>
      <c r="B38" s="127"/>
      <c r="C38" s="127"/>
      <c r="D38" s="127"/>
      <c r="E38" s="127"/>
      <c r="F38" s="128"/>
      <c r="G38" s="129"/>
      <c r="H38" s="129"/>
      <c r="I38" s="127"/>
      <c r="J38" s="127"/>
      <c r="K38" s="127"/>
      <c r="L38" s="130"/>
    </row>
    <row r="39" spans="1:12" x14ac:dyDescent="0.35">
      <c r="A39" s="126" t="s">
        <v>592</v>
      </c>
      <c r="B39" s="127"/>
      <c r="C39" s="127"/>
      <c r="D39" s="127"/>
      <c r="E39" s="127"/>
      <c r="F39" s="128"/>
      <c r="G39" s="129"/>
      <c r="H39" s="129"/>
      <c r="I39" s="127"/>
      <c r="J39" s="127"/>
      <c r="K39" s="127"/>
      <c r="L39" s="130"/>
    </row>
    <row r="40" spans="1:12" x14ac:dyDescent="0.35">
      <c r="A40" s="126" t="s">
        <v>593</v>
      </c>
      <c r="B40" s="127"/>
      <c r="C40" s="127"/>
      <c r="D40" s="127"/>
      <c r="E40" s="127"/>
      <c r="F40" s="128"/>
      <c r="G40" s="129"/>
      <c r="H40" s="129"/>
      <c r="I40" s="127"/>
      <c r="J40" s="127"/>
      <c r="K40" s="127"/>
      <c r="L40" s="130"/>
    </row>
    <row r="41" spans="1:12" x14ac:dyDescent="0.35">
      <c r="A41" s="126" t="s">
        <v>593</v>
      </c>
      <c r="B41" s="127"/>
      <c r="C41" s="127"/>
      <c r="D41" s="127"/>
      <c r="E41" s="127"/>
      <c r="F41" s="128"/>
      <c r="G41" s="129"/>
      <c r="H41" s="129"/>
      <c r="I41" s="127"/>
      <c r="J41" s="127"/>
      <c r="K41" s="127"/>
      <c r="L41" s="130"/>
    </row>
    <row r="42" spans="1:12" x14ac:dyDescent="0.35">
      <c r="A42" s="126" t="s">
        <v>592</v>
      </c>
      <c r="B42" s="127"/>
      <c r="C42" s="127"/>
      <c r="D42" s="127"/>
      <c r="E42" s="127"/>
      <c r="F42" s="128"/>
      <c r="G42" s="129"/>
      <c r="H42" s="129"/>
      <c r="I42" s="127"/>
      <c r="J42" s="127"/>
      <c r="K42" s="127"/>
      <c r="L42" s="130"/>
    </row>
    <row r="43" spans="1:12" s="133" customFormat="1" x14ac:dyDescent="0.35">
      <c r="A43" s="126" t="s">
        <v>592</v>
      </c>
      <c r="B43" s="127"/>
      <c r="C43" s="127"/>
      <c r="D43" s="127"/>
      <c r="E43" s="127"/>
      <c r="F43" s="128"/>
      <c r="G43" s="129"/>
      <c r="H43" s="129"/>
      <c r="I43" s="127"/>
      <c r="J43" s="127"/>
      <c r="K43" s="127"/>
      <c r="L43" s="130"/>
    </row>
    <row r="44" spans="1:12" x14ac:dyDescent="0.35">
      <c r="A44" s="126" t="s">
        <v>592</v>
      </c>
      <c r="B44" s="127"/>
      <c r="C44" s="127"/>
      <c r="D44" s="127"/>
      <c r="E44" s="127"/>
      <c r="F44" s="128"/>
      <c r="G44" s="129"/>
      <c r="H44" s="129"/>
      <c r="I44" s="127"/>
      <c r="J44" s="127"/>
      <c r="K44" s="127"/>
      <c r="L44" s="134"/>
    </row>
    <row r="45" spans="1:12" x14ac:dyDescent="0.35">
      <c r="A45" s="126" t="s">
        <v>592</v>
      </c>
      <c r="B45" s="127"/>
      <c r="C45" s="127"/>
      <c r="D45" s="127"/>
      <c r="E45" s="127"/>
      <c r="F45" s="128"/>
      <c r="G45" s="129"/>
      <c r="H45" s="129"/>
      <c r="I45" s="127"/>
      <c r="J45" s="127"/>
      <c r="K45" s="127"/>
      <c r="L45" s="130"/>
    </row>
    <row r="46" spans="1:12" s="133" customFormat="1" x14ac:dyDescent="0.35">
      <c r="A46" s="126" t="s">
        <v>592</v>
      </c>
      <c r="B46" s="127"/>
      <c r="C46" s="127"/>
      <c r="D46" s="127"/>
      <c r="E46" s="127"/>
      <c r="F46" s="128"/>
      <c r="G46" s="129"/>
      <c r="H46" s="129"/>
      <c r="I46" s="127"/>
      <c r="J46" s="127"/>
      <c r="K46" s="127"/>
      <c r="L46" s="130"/>
    </row>
    <row r="47" spans="1:12" s="133" customFormat="1" x14ac:dyDescent="0.35">
      <c r="A47" s="132" t="s">
        <v>592</v>
      </c>
      <c r="B47" s="127"/>
      <c r="C47" s="127"/>
      <c r="D47" s="127"/>
      <c r="E47" s="127"/>
      <c r="F47" s="128"/>
      <c r="G47" s="129"/>
      <c r="H47" s="129"/>
      <c r="I47" s="127"/>
      <c r="J47" s="127"/>
      <c r="K47" s="127"/>
      <c r="L47" s="130"/>
    </row>
    <row r="48" spans="1:12" x14ac:dyDescent="0.35">
      <c r="A48" s="126" t="s">
        <v>593</v>
      </c>
      <c r="B48" s="127"/>
      <c r="C48" s="127"/>
      <c r="D48" s="127"/>
      <c r="E48" s="127"/>
      <c r="F48" s="128"/>
      <c r="G48" s="129"/>
      <c r="H48" s="129"/>
      <c r="I48" s="127"/>
      <c r="J48" s="127"/>
      <c r="K48" s="127"/>
      <c r="L48" s="134"/>
    </row>
    <row r="49" spans="1:12" x14ac:dyDescent="0.35">
      <c r="A49" s="126" t="s">
        <v>592</v>
      </c>
      <c r="B49" s="127"/>
      <c r="C49" s="127"/>
      <c r="D49" s="127"/>
      <c r="E49" s="127"/>
      <c r="F49" s="128"/>
      <c r="G49" s="129"/>
      <c r="H49" s="129"/>
      <c r="I49" s="127"/>
      <c r="J49" s="127"/>
      <c r="K49" s="127"/>
      <c r="L49" s="130"/>
    </row>
    <row r="50" spans="1:12" x14ac:dyDescent="0.35">
      <c r="A50" s="126" t="s">
        <v>592</v>
      </c>
      <c r="B50" s="127"/>
      <c r="C50" s="127"/>
      <c r="D50" s="127"/>
      <c r="E50" s="127"/>
      <c r="F50" s="128"/>
      <c r="G50" s="129"/>
      <c r="H50" s="129"/>
      <c r="I50" s="127"/>
      <c r="J50" s="127"/>
      <c r="K50" s="127"/>
      <c r="L50" s="130"/>
    </row>
    <row r="51" spans="1:12" x14ac:dyDescent="0.35">
      <c r="A51" s="126" t="s">
        <v>592</v>
      </c>
      <c r="B51" s="127"/>
      <c r="C51" s="127"/>
      <c r="D51" s="127"/>
      <c r="E51" s="127"/>
      <c r="F51" s="128"/>
      <c r="G51" s="129"/>
      <c r="H51" s="129"/>
      <c r="I51" s="127"/>
      <c r="J51" s="127"/>
      <c r="K51" s="127"/>
      <c r="L51" s="130"/>
    </row>
    <row r="52" spans="1:12" x14ac:dyDescent="0.35">
      <c r="A52" s="126" t="s">
        <v>592</v>
      </c>
      <c r="B52" s="127"/>
      <c r="C52" s="127"/>
      <c r="D52" s="127"/>
      <c r="E52" s="127"/>
      <c r="F52" s="128"/>
      <c r="G52" s="129"/>
      <c r="H52" s="129"/>
      <c r="I52" s="127"/>
      <c r="J52" s="127"/>
      <c r="K52" s="127"/>
      <c r="L52" s="130"/>
    </row>
    <row r="53" spans="1:12" s="133" customFormat="1" x14ac:dyDescent="0.35">
      <c r="A53" s="126" t="s">
        <v>593</v>
      </c>
      <c r="B53" s="127"/>
      <c r="C53" s="127"/>
      <c r="D53" s="127"/>
      <c r="E53" s="127"/>
      <c r="F53" s="128"/>
      <c r="G53" s="129"/>
      <c r="H53" s="129"/>
      <c r="I53" s="127"/>
      <c r="J53" s="127"/>
      <c r="K53" s="127"/>
      <c r="L53" s="130"/>
    </row>
    <row r="54" spans="1:12" x14ac:dyDescent="0.35">
      <c r="A54" s="126" t="s">
        <v>592</v>
      </c>
      <c r="B54" s="127"/>
      <c r="C54" s="127"/>
      <c r="D54" s="127"/>
      <c r="E54" s="127"/>
      <c r="F54" s="128"/>
      <c r="G54" s="129"/>
      <c r="H54" s="129"/>
      <c r="I54" s="127"/>
      <c r="J54" s="127"/>
      <c r="K54" s="127"/>
      <c r="L54" s="130"/>
    </row>
    <row r="55" spans="1:12" x14ac:dyDescent="0.35">
      <c r="A55" s="126" t="s">
        <v>592</v>
      </c>
      <c r="B55" s="127"/>
      <c r="C55" s="127"/>
      <c r="D55" s="127"/>
      <c r="E55" s="127"/>
      <c r="F55" s="128"/>
      <c r="G55" s="129"/>
      <c r="H55" s="129"/>
      <c r="I55" s="127"/>
      <c r="J55" s="127"/>
      <c r="K55" s="127"/>
      <c r="L55" s="130"/>
    </row>
    <row r="56" spans="1:12" x14ac:dyDescent="0.35">
      <c r="A56" s="126" t="s">
        <v>592</v>
      </c>
      <c r="B56" s="127"/>
      <c r="C56" s="127"/>
      <c r="D56" s="127"/>
      <c r="E56" s="127"/>
      <c r="F56" s="128"/>
      <c r="G56" s="129"/>
      <c r="H56" s="129"/>
      <c r="I56" s="127"/>
      <c r="J56" s="127"/>
      <c r="K56" s="127"/>
      <c r="L56" s="130"/>
    </row>
    <row r="57" spans="1:12" x14ac:dyDescent="0.35">
      <c r="A57" s="126" t="s">
        <v>592</v>
      </c>
      <c r="B57" s="127"/>
      <c r="C57" s="127"/>
      <c r="D57" s="127"/>
      <c r="E57" s="127"/>
      <c r="F57" s="128"/>
      <c r="G57" s="129"/>
      <c r="H57" s="129"/>
      <c r="I57" s="127"/>
      <c r="J57" s="127"/>
      <c r="K57" s="127"/>
      <c r="L57" s="130"/>
    </row>
    <row r="58" spans="1:12" x14ac:dyDescent="0.35">
      <c r="A58" s="126" t="s">
        <v>592</v>
      </c>
      <c r="B58" s="127"/>
      <c r="C58" s="127"/>
      <c r="D58" s="127"/>
      <c r="E58" s="127"/>
      <c r="F58" s="128"/>
      <c r="G58" s="129"/>
      <c r="H58" s="129"/>
      <c r="I58" s="127"/>
      <c r="J58" s="127"/>
      <c r="K58" s="127"/>
      <c r="L58" s="130"/>
    </row>
    <row r="59" spans="1:12" x14ac:dyDescent="0.35">
      <c r="A59" s="126" t="s">
        <v>592</v>
      </c>
      <c r="B59" s="127"/>
      <c r="C59" s="127"/>
      <c r="D59" s="127"/>
      <c r="E59" s="127"/>
      <c r="F59" s="128"/>
      <c r="G59" s="129"/>
      <c r="H59" s="129"/>
      <c r="I59" s="127"/>
      <c r="J59" s="127"/>
      <c r="K59" s="127"/>
      <c r="L59" s="130"/>
    </row>
    <row r="60" spans="1:12" x14ac:dyDescent="0.35">
      <c r="A60" s="126" t="s">
        <v>592</v>
      </c>
      <c r="B60" s="127"/>
      <c r="C60" s="127"/>
      <c r="D60" s="127"/>
      <c r="E60" s="127"/>
      <c r="F60" s="128"/>
      <c r="G60" s="129"/>
      <c r="H60" s="129"/>
      <c r="I60" s="127"/>
      <c r="J60" s="127"/>
      <c r="K60" s="127"/>
      <c r="L60" s="130"/>
    </row>
    <row r="61" spans="1:12" x14ac:dyDescent="0.35">
      <c r="A61" s="126" t="s">
        <v>593</v>
      </c>
      <c r="B61" s="127"/>
      <c r="C61" s="127"/>
      <c r="D61" s="127"/>
      <c r="E61" s="127"/>
      <c r="F61" s="128"/>
      <c r="G61" s="129"/>
      <c r="H61" s="129"/>
      <c r="I61" s="127"/>
      <c r="J61" s="127"/>
      <c r="K61" s="127"/>
      <c r="L61" s="134"/>
    </row>
    <row r="62" spans="1:12" x14ac:dyDescent="0.35">
      <c r="A62" s="126" t="s">
        <v>592</v>
      </c>
      <c r="B62" s="127"/>
      <c r="C62" s="127"/>
      <c r="D62" s="127"/>
      <c r="E62" s="127"/>
      <c r="F62" s="128"/>
      <c r="G62" s="129"/>
      <c r="H62" s="129"/>
      <c r="I62" s="127"/>
      <c r="J62" s="127"/>
      <c r="K62" s="127"/>
      <c r="L62" s="134"/>
    </row>
    <row r="63" spans="1:12" x14ac:dyDescent="0.35">
      <c r="A63" s="126" t="s">
        <v>592</v>
      </c>
      <c r="B63" s="127"/>
      <c r="C63" s="127"/>
      <c r="D63" s="127"/>
      <c r="E63" s="127"/>
      <c r="F63" s="128"/>
      <c r="G63" s="129"/>
      <c r="H63" s="129"/>
      <c r="I63" s="127"/>
      <c r="J63" s="127"/>
      <c r="K63" s="127"/>
      <c r="L63" s="134"/>
    </row>
    <row r="64" spans="1:12" s="133" customFormat="1" x14ac:dyDescent="0.35">
      <c r="A64" s="126" t="s">
        <v>592</v>
      </c>
      <c r="B64" s="127"/>
      <c r="C64" s="127"/>
      <c r="D64" s="127"/>
      <c r="E64" s="127"/>
      <c r="F64" s="128"/>
      <c r="G64" s="129"/>
      <c r="H64" s="129"/>
      <c r="I64" s="127"/>
      <c r="J64" s="127"/>
      <c r="K64" s="127"/>
      <c r="L64" s="134"/>
    </row>
    <row r="65" spans="1:12" s="133" customFormat="1" x14ac:dyDescent="0.35">
      <c r="A65" s="132" t="s">
        <v>592</v>
      </c>
      <c r="B65" s="127"/>
      <c r="C65" s="127"/>
      <c r="D65" s="127"/>
      <c r="E65" s="127"/>
      <c r="F65" s="128"/>
      <c r="G65" s="129"/>
      <c r="H65" s="129"/>
      <c r="I65" s="127"/>
      <c r="J65" s="127"/>
      <c r="K65" s="127"/>
      <c r="L65" s="130"/>
    </row>
    <row r="66" spans="1:12" x14ac:dyDescent="0.35">
      <c r="A66" s="126" t="s">
        <v>592</v>
      </c>
      <c r="B66" s="127"/>
      <c r="C66" s="127"/>
      <c r="D66" s="127"/>
      <c r="E66" s="127"/>
      <c r="F66" s="128"/>
      <c r="G66" s="129"/>
      <c r="H66" s="129"/>
      <c r="I66" s="127"/>
      <c r="J66" s="127"/>
      <c r="K66" s="127"/>
      <c r="L66" s="130"/>
    </row>
    <row r="67" spans="1:12" x14ac:dyDescent="0.35">
      <c r="A67" s="126" t="s">
        <v>592</v>
      </c>
      <c r="B67" s="127"/>
      <c r="C67" s="127"/>
      <c r="D67" s="127"/>
      <c r="E67" s="127"/>
      <c r="F67" s="128"/>
      <c r="G67" s="129"/>
      <c r="H67" s="129"/>
      <c r="I67" s="127"/>
      <c r="J67" s="127"/>
      <c r="K67" s="127"/>
      <c r="L67" s="134"/>
    </row>
    <row r="68" spans="1:12" x14ac:dyDescent="0.35">
      <c r="A68" s="132" t="s">
        <v>592</v>
      </c>
      <c r="B68" s="127"/>
      <c r="C68" s="127"/>
      <c r="D68" s="127"/>
      <c r="E68" s="127"/>
      <c r="F68" s="128"/>
      <c r="G68" s="129"/>
      <c r="H68" s="129"/>
      <c r="I68" s="127"/>
      <c r="J68" s="127"/>
      <c r="K68" s="127"/>
      <c r="L68" s="130"/>
    </row>
    <row r="69" spans="1:12" x14ac:dyDescent="0.35">
      <c r="A69" s="126" t="s">
        <v>592</v>
      </c>
      <c r="B69" s="127"/>
      <c r="C69" s="127"/>
      <c r="D69" s="127"/>
      <c r="E69" s="127"/>
      <c r="F69" s="128"/>
      <c r="G69" s="129"/>
      <c r="H69" s="129"/>
      <c r="I69" s="127"/>
      <c r="J69" s="127"/>
      <c r="K69" s="127"/>
      <c r="L69" s="130"/>
    </row>
    <row r="70" spans="1:12" x14ac:dyDescent="0.35">
      <c r="A70" s="126" t="s">
        <v>592</v>
      </c>
      <c r="B70" s="127"/>
      <c r="C70" s="127"/>
      <c r="D70" s="127"/>
      <c r="E70" s="127"/>
      <c r="F70" s="128"/>
      <c r="G70" s="129"/>
      <c r="H70" s="129"/>
      <c r="I70" s="127"/>
      <c r="J70" s="127"/>
      <c r="K70" s="127"/>
      <c r="L70" s="130"/>
    </row>
    <row r="71" spans="1:12" x14ac:dyDescent="0.35">
      <c r="A71" s="126" t="s">
        <v>592</v>
      </c>
      <c r="B71" s="127"/>
      <c r="C71" s="127"/>
      <c r="D71" s="127"/>
      <c r="E71" s="127"/>
      <c r="F71" s="128"/>
      <c r="G71" s="129"/>
      <c r="H71" s="129"/>
      <c r="I71" s="127"/>
      <c r="J71" s="127"/>
      <c r="K71" s="127"/>
      <c r="L71" s="130"/>
    </row>
    <row r="72" spans="1:12" x14ac:dyDescent="0.35">
      <c r="A72" s="126" t="s">
        <v>592</v>
      </c>
      <c r="B72" s="127"/>
      <c r="C72" s="127"/>
      <c r="D72" s="127"/>
      <c r="E72" s="127"/>
      <c r="F72" s="128"/>
      <c r="G72" s="129"/>
      <c r="H72" s="129"/>
      <c r="I72" s="127"/>
      <c r="J72" s="127"/>
      <c r="K72" s="127"/>
      <c r="L72" s="130"/>
    </row>
    <row r="73" spans="1:12" x14ac:dyDescent="0.35">
      <c r="A73" s="126" t="s">
        <v>592</v>
      </c>
      <c r="B73" s="127"/>
      <c r="C73" s="127"/>
      <c r="D73" s="127"/>
      <c r="E73" s="127"/>
      <c r="F73" s="128"/>
      <c r="G73" s="129"/>
      <c r="H73" s="129"/>
      <c r="I73" s="127"/>
      <c r="J73" s="127"/>
      <c r="K73" s="127"/>
      <c r="L73" s="130"/>
    </row>
    <row r="74" spans="1:12" s="133" customFormat="1" x14ac:dyDescent="0.35">
      <c r="A74" s="132" t="s">
        <v>592</v>
      </c>
      <c r="B74" s="127"/>
      <c r="C74" s="127"/>
      <c r="D74" s="127"/>
      <c r="E74" s="127"/>
      <c r="F74" s="128"/>
      <c r="G74" s="129"/>
      <c r="H74" s="129"/>
      <c r="I74" s="127"/>
      <c r="J74" s="127"/>
      <c r="K74" s="127"/>
      <c r="L74" s="134"/>
    </row>
    <row r="75" spans="1:12" x14ac:dyDescent="0.35">
      <c r="A75" s="126" t="s">
        <v>592</v>
      </c>
      <c r="B75" s="127"/>
      <c r="C75" s="127"/>
      <c r="D75" s="127"/>
      <c r="E75" s="127"/>
      <c r="F75" s="128"/>
      <c r="G75" s="129"/>
      <c r="H75" s="129"/>
      <c r="I75" s="127"/>
      <c r="J75" s="127"/>
      <c r="K75" s="127"/>
      <c r="L75" s="130"/>
    </row>
    <row r="76" spans="1:12" x14ac:dyDescent="0.35">
      <c r="A76" s="126" t="s">
        <v>592</v>
      </c>
      <c r="B76" s="127"/>
      <c r="C76" s="127"/>
      <c r="D76" s="127"/>
      <c r="E76" s="127"/>
      <c r="F76" s="128"/>
      <c r="G76" s="129"/>
      <c r="H76" s="129"/>
      <c r="I76" s="127"/>
      <c r="J76" s="127"/>
      <c r="K76" s="127"/>
      <c r="L76" s="130"/>
    </row>
    <row r="77" spans="1:12" x14ac:dyDescent="0.35">
      <c r="A77" s="126" t="s">
        <v>592</v>
      </c>
      <c r="B77" s="127"/>
      <c r="C77" s="127"/>
      <c r="D77" s="127"/>
      <c r="E77" s="127"/>
      <c r="F77" s="128"/>
      <c r="G77" s="129"/>
      <c r="H77" s="129"/>
      <c r="I77" s="127"/>
      <c r="J77" s="127"/>
      <c r="K77" s="127"/>
      <c r="L77" s="134"/>
    </row>
    <row r="78" spans="1:12" x14ac:dyDescent="0.35">
      <c r="A78" s="126" t="s">
        <v>592</v>
      </c>
      <c r="B78" s="127"/>
      <c r="C78" s="127"/>
      <c r="D78" s="127"/>
      <c r="E78" s="127"/>
      <c r="F78" s="128"/>
      <c r="G78" s="129"/>
      <c r="H78" s="129"/>
      <c r="I78" s="127"/>
      <c r="J78" s="127"/>
      <c r="K78" s="127"/>
      <c r="L78" s="130"/>
    </row>
    <row r="79" spans="1:12" s="133" customFormat="1" x14ac:dyDescent="0.35">
      <c r="A79" s="126" t="s">
        <v>593</v>
      </c>
      <c r="B79" s="127"/>
      <c r="C79" s="127"/>
      <c r="D79" s="127"/>
      <c r="E79" s="127"/>
      <c r="F79" s="128"/>
      <c r="G79" s="129"/>
      <c r="H79" s="129"/>
      <c r="I79" s="127"/>
      <c r="J79" s="127"/>
      <c r="K79" s="127"/>
      <c r="L79" s="130"/>
    </row>
    <row r="80" spans="1:12" x14ac:dyDescent="0.35">
      <c r="A80" s="126" t="s">
        <v>592</v>
      </c>
      <c r="B80" s="127"/>
      <c r="C80" s="127"/>
      <c r="D80" s="127"/>
      <c r="E80" s="127"/>
      <c r="F80" s="128"/>
      <c r="G80" s="129"/>
      <c r="H80" s="129"/>
      <c r="I80" s="127"/>
      <c r="J80" s="127"/>
      <c r="K80" s="127"/>
      <c r="L80" s="130"/>
    </row>
    <row r="81" spans="1:12" s="133" customFormat="1" x14ac:dyDescent="0.35">
      <c r="A81" s="126" t="s">
        <v>592</v>
      </c>
      <c r="B81" s="127"/>
      <c r="C81" s="127"/>
      <c r="D81" s="127"/>
      <c r="E81" s="127"/>
      <c r="F81" s="128"/>
      <c r="G81" s="129"/>
      <c r="H81" s="129"/>
      <c r="I81" s="127"/>
      <c r="J81" s="127"/>
      <c r="K81" s="127"/>
      <c r="L81" s="130"/>
    </row>
    <row r="82" spans="1:12" x14ac:dyDescent="0.35">
      <c r="A82" s="126" t="s">
        <v>592</v>
      </c>
      <c r="B82" s="127"/>
      <c r="C82" s="127"/>
      <c r="D82" s="127"/>
      <c r="E82" s="127"/>
      <c r="F82" s="128"/>
      <c r="G82" s="129"/>
      <c r="H82" s="129"/>
      <c r="I82" s="127"/>
      <c r="J82" s="127"/>
      <c r="K82" s="127"/>
      <c r="L82" s="130"/>
    </row>
    <row r="83" spans="1:12" x14ac:dyDescent="0.35">
      <c r="A83" s="126" t="s">
        <v>592</v>
      </c>
      <c r="B83" s="127"/>
      <c r="C83" s="127"/>
      <c r="D83" s="127"/>
      <c r="E83" s="127"/>
      <c r="F83" s="128"/>
      <c r="G83" s="129"/>
      <c r="H83" s="129"/>
      <c r="I83" s="127"/>
      <c r="J83" s="127"/>
      <c r="K83" s="127"/>
      <c r="L83" s="130"/>
    </row>
    <row r="84" spans="1:12" x14ac:dyDescent="0.35">
      <c r="A84" s="126" t="s">
        <v>592</v>
      </c>
      <c r="B84" s="127"/>
      <c r="C84" s="127"/>
      <c r="D84" s="127"/>
      <c r="E84" s="127"/>
      <c r="F84" s="128"/>
      <c r="G84" s="129"/>
      <c r="H84" s="129"/>
      <c r="I84" s="127"/>
      <c r="J84" s="127"/>
      <c r="K84" s="127"/>
      <c r="L84" s="130"/>
    </row>
    <row r="85" spans="1:12" x14ac:dyDescent="0.35">
      <c r="A85" s="126" t="s">
        <v>593</v>
      </c>
      <c r="B85" s="127"/>
      <c r="C85" s="127"/>
      <c r="D85" s="127"/>
      <c r="E85" s="127"/>
      <c r="F85" s="128"/>
      <c r="G85" s="129"/>
      <c r="H85" s="129"/>
      <c r="I85" s="127"/>
      <c r="J85" s="127"/>
      <c r="K85" s="127"/>
      <c r="L85" s="130"/>
    </row>
    <row r="86" spans="1:12" x14ac:dyDescent="0.35">
      <c r="A86" s="126" t="s">
        <v>592</v>
      </c>
      <c r="B86" s="127"/>
      <c r="C86" s="127"/>
      <c r="D86" s="127"/>
      <c r="E86" s="127"/>
      <c r="F86" s="128"/>
      <c r="G86" s="129"/>
      <c r="H86" s="129"/>
      <c r="I86" s="127"/>
      <c r="J86" s="127"/>
      <c r="K86" s="127"/>
      <c r="L86" s="134"/>
    </row>
    <row r="87" spans="1:12" x14ac:dyDescent="0.35">
      <c r="A87" s="126" t="s">
        <v>592</v>
      </c>
      <c r="B87" s="127"/>
      <c r="C87" s="127"/>
      <c r="D87" s="127"/>
      <c r="E87" s="127"/>
      <c r="F87" s="128"/>
      <c r="G87" s="129"/>
      <c r="H87" s="129"/>
      <c r="I87" s="127"/>
      <c r="J87" s="127"/>
      <c r="K87" s="127"/>
      <c r="L87" s="130"/>
    </row>
    <row r="88" spans="1:12" x14ac:dyDescent="0.35">
      <c r="A88" s="126" t="s">
        <v>592</v>
      </c>
      <c r="B88" s="127"/>
      <c r="C88" s="127"/>
      <c r="D88" s="127"/>
      <c r="E88" s="127"/>
      <c r="F88" s="128"/>
      <c r="G88" s="129"/>
      <c r="H88" s="129"/>
      <c r="I88" s="127"/>
      <c r="J88" s="127"/>
      <c r="K88" s="127"/>
      <c r="L88" s="130"/>
    </row>
    <row r="89" spans="1:12" x14ac:dyDescent="0.35">
      <c r="A89" s="126" t="s">
        <v>592</v>
      </c>
      <c r="B89" s="127"/>
      <c r="C89" s="127"/>
      <c r="D89" s="127"/>
      <c r="E89" s="127"/>
      <c r="F89" s="128"/>
      <c r="G89" s="129"/>
      <c r="H89" s="129"/>
      <c r="I89" s="127"/>
      <c r="J89" s="127"/>
      <c r="K89" s="127"/>
      <c r="L89" s="130"/>
    </row>
    <row r="90" spans="1:12" x14ac:dyDescent="0.35">
      <c r="A90" s="126" t="s">
        <v>592</v>
      </c>
      <c r="B90" s="127"/>
      <c r="C90" s="127"/>
      <c r="D90" s="127"/>
      <c r="E90" s="127"/>
      <c r="F90" s="128"/>
      <c r="G90" s="129"/>
      <c r="H90" s="129"/>
      <c r="I90" s="127"/>
      <c r="J90" s="127"/>
      <c r="K90" s="127"/>
      <c r="L90" s="130"/>
    </row>
    <row r="91" spans="1:12" x14ac:dyDescent="0.35">
      <c r="A91" s="132" t="s">
        <v>592</v>
      </c>
      <c r="B91" s="127"/>
      <c r="C91" s="127"/>
      <c r="D91" s="127"/>
      <c r="E91" s="127"/>
      <c r="F91" s="128"/>
      <c r="G91" s="129"/>
      <c r="H91" s="129"/>
      <c r="I91" s="127"/>
      <c r="J91" s="127"/>
      <c r="K91" s="127"/>
      <c r="L91" s="130"/>
    </row>
    <row r="92" spans="1:12" x14ac:dyDescent="0.35">
      <c r="A92" s="126" t="s">
        <v>592</v>
      </c>
      <c r="B92" s="127"/>
      <c r="C92" s="127"/>
      <c r="D92" s="127"/>
      <c r="E92" s="127"/>
      <c r="F92" s="128"/>
      <c r="G92" s="129"/>
      <c r="H92" s="129"/>
      <c r="I92" s="127"/>
      <c r="J92" s="127"/>
      <c r="K92" s="127"/>
      <c r="L92" s="134"/>
    </row>
    <row r="93" spans="1:12" x14ac:dyDescent="0.35">
      <c r="A93" s="126" t="s">
        <v>592</v>
      </c>
      <c r="B93" s="127"/>
      <c r="C93" s="127"/>
      <c r="D93" s="127"/>
      <c r="E93" s="127"/>
      <c r="F93" s="128"/>
      <c r="G93" s="129"/>
      <c r="H93" s="129"/>
      <c r="I93" s="127"/>
      <c r="J93" s="127"/>
      <c r="K93" s="127"/>
      <c r="L93" s="130"/>
    </row>
    <row r="94" spans="1:12" x14ac:dyDescent="0.35">
      <c r="A94" s="126" t="s">
        <v>592</v>
      </c>
      <c r="B94" s="127"/>
      <c r="C94" s="127"/>
      <c r="D94" s="127"/>
      <c r="E94" s="127"/>
      <c r="F94" s="128"/>
      <c r="G94" s="129"/>
      <c r="H94" s="129"/>
      <c r="I94" s="127"/>
      <c r="J94" s="127"/>
      <c r="K94" s="127"/>
      <c r="L94" s="130"/>
    </row>
    <row r="95" spans="1:12" s="133" customFormat="1" x14ac:dyDescent="0.35">
      <c r="A95" s="126" t="s">
        <v>592</v>
      </c>
      <c r="B95" s="127"/>
      <c r="C95" s="127"/>
      <c r="D95" s="127"/>
      <c r="E95" s="127"/>
      <c r="F95" s="128"/>
      <c r="G95" s="129"/>
      <c r="H95" s="129"/>
      <c r="I95" s="127"/>
      <c r="J95" s="127"/>
      <c r="K95" s="127"/>
      <c r="L95" s="134"/>
    </row>
    <row r="96" spans="1:12" x14ac:dyDescent="0.35">
      <c r="A96" s="126" t="s">
        <v>592</v>
      </c>
      <c r="B96" s="127"/>
      <c r="C96" s="127"/>
      <c r="D96" s="127"/>
      <c r="E96" s="127"/>
      <c r="F96" s="128"/>
      <c r="G96" s="129"/>
      <c r="H96" s="129"/>
      <c r="I96" s="127"/>
      <c r="J96" s="127"/>
      <c r="K96" s="127"/>
      <c r="L96" s="130"/>
    </row>
    <row r="97" spans="1:12" x14ac:dyDescent="0.35">
      <c r="A97" s="126" t="s">
        <v>592</v>
      </c>
      <c r="B97" s="127"/>
      <c r="C97" s="127"/>
      <c r="D97" s="127"/>
      <c r="E97" s="127"/>
      <c r="F97" s="128"/>
      <c r="G97" s="129"/>
      <c r="H97" s="129"/>
      <c r="I97" s="127"/>
      <c r="J97" s="127"/>
      <c r="K97" s="127"/>
      <c r="L97" s="130"/>
    </row>
    <row r="98" spans="1:12" x14ac:dyDescent="0.35">
      <c r="A98" s="126" t="s">
        <v>592</v>
      </c>
      <c r="B98" s="127"/>
      <c r="C98" s="127"/>
      <c r="D98" s="127"/>
      <c r="E98" s="127"/>
      <c r="F98" s="128"/>
      <c r="G98" s="129"/>
      <c r="H98" s="129"/>
      <c r="I98" s="127"/>
      <c r="J98" s="127"/>
      <c r="K98" s="127"/>
      <c r="L98" s="134"/>
    </row>
    <row r="99" spans="1:12" x14ac:dyDescent="0.35">
      <c r="A99" s="126" t="s">
        <v>593</v>
      </c>
      <c r="B99" s="127"/>
      <c r="C99" s="127"/>
      <c r="D99" s="127"/>
      <c r="E99" s="127"/>
      <c r="F99" s="128"/>
      <c r="G99" s="129"/>
      <c r="H99" s="129"/>
      <c r="I99" s="127"/>
      <c r="J99" s="127"/>
      <c r="K99" s="127"/>
      <c r="L99" s="130"/>
    </row>
    <row r="100" spans="1:12" x14ac:dyDescent="0.35">
      <c r="A100" s="147" t="s">
        <v>5372</v>
      </c>
      <c r="B100" s="127"/>
      <c r="C100" s="127"/>
      <c r="D100" s="127"/>
      <c r="E100" s="127"/>
      <c r="F100" s="128"/>
      <c r="G100" s="129"/>
      <c r="H100" s="129"/>
      <c r="I100" s="127"/>
      <c r="J100" s="127"/>
      <c r="K100" s="127"/>
      <c r="L100" s="134"/>
    </row>
    <row r="101" spans="1:12" x14ac:dyDescent="0.35">
      <c r="A101" s="126" t="s">
        <v>592</v>
      </c>
      <c r="B101" s="127"/>
      <c r="C101" s="127"/>
      <c r="D101" s="127"/>
      <c r="E101" s="127"/>
      <c r="F101" s="128"/>
      <c r="G101" s="129"/>
      <c r="H101" s="129"/>
      <c r="I101" s="127"/>
      <c r="J101" s="127"/>
      <c r="K101" s="127"/>
      <c r="L101" s="134"/>
    </row>
    <row r="102" spans="1:12" x14ac:dyDescent="0.35">
      <c r="A102" s="126" t="s">
        <v>593</v>
      </c>
      <c r="B102" s="127"/>
      <c r="C102" s="127"/>
      <c r="D102" s="127"/>
      <c r="E102" s="127"/>
      <c r="F102" s="128"/>
      <c r="G102" s="129"/>
      <c r="H102" s="129"/>
      <c r="I102" s="127"/>
      <c r="J102" s="127"/>
      <c r="K102" s="127"/>
      <c r="L102" s="134"/>
    </row>
    <row r="103" spans="1:12" x14ac:dyDescent="0.35">
      <c r="A103" s="126" t="s">
        <v>592</v>
      </c>
      <c r="B103" s="127"/>
      <c r="C103" s="127"/>
      <c r="D103" s="127"/>
      <c r="E103" s="127"/>
      <c r="F103" s="128"/>
      <c r="G103" s="129"/>
      <c r="H103" s="129"/>
      <c r="I103" s="127"/>
      <c r="J103" s="127"/>
      <c r="K103" s="127"/>
      <c r="L103" s="130"/>
    </row>
    <row r="104" spans="1:12" x14ac:dyDescent="0.35">
      <c r="A104" s="126" t="s">
        <v>592</v>
      </c>
      <c r="B104" s="127"/>
      <c r="C104" s="127"/>
      <c r="D104" s="127"/>
      <c r="E104" s="127"/>
      <c r="F104" s="128"/>
      <c r="G104" s="129"/>
      <c r="H104" s="129"/>
      <c r="I104" s="127"/>
      <c r="J104" s="127"/>
      <c r="K104" s="127"/>
      <c r="L104" s="130"/>
    </row>
    <row r="105" spans="1:12" x14ac:dyDescent="0.35">
      <c r="A105" s="132" t="s">
        <v>592</v>
      </c>
      <c r="B105" s="127"/>
      <c r="C105" s="127"/>
      <c r="D105" s="127"/>
      <c r="E105" s="127"/>
      <c r="F105" s="128"/>
      <c r="G105" s="129"/>
      <c r="H105" s="129"/>
      <c r="I105" s="127"/>
      <c r="J105" s="127"/>
      <c r="K105" s="127"/>
      <c r="L105" s="130"/>
    </row>
    <row r="106" spans="1:12" x14ac:dyDescent="0.35">
      <c r="A106" s="126" t="s">
        <v>593</v>
      </c>
      <c r="B106" s="127"/>
      <c r="C106" s="127"/>
      <c r="D106" s="127"/>
      <c r="E106" s="127"/>
      <c r="F106" s="128"/>
      <c r="G106" s="129"/>
      <c r="H106" s="129"/>
      <c r="I106" s="127"/>
      <c r="J106" s="127"/>
      <c r="K106" s="127"/>
      <c r="L106" s="130"/>
    </row>
    <row r="107" spans="1:12" x14ac:dyDescent="0.35">
      <c r="A107" s="126" t="s">
        <v>593</v>
      </c>
      <c r="B107" s="127"/>
      <c r="C107" s="127"/>
      <c r="D107" s="127"/>
      <c r="E107" s="127"/>
      <c r="F107" s="128"/>
      <c r="G107" s="129"/>
      <c r="H107" s="129"/>
      <c r="I107" s="127"/>
      <c r="J107" s="127"/>
      <c r="K107" s="127"/>
      <c r="L107" s="130"/>
    </row>
    <row r="108" spans="1:12" x14ac:dyDescent="0.35">
      <c r="A108" s="132" t="s">
        <v>592</v>
      </c>
      <c r="B108" s="127"/>
      <c r="C108" s="127"/>
      <c r="D108" s="127"/>
      <c r="E108" s="127"/>
      <c r="F108" s="128"/>
      <c r="G108" s="129"/>
      <c r="H108" s="129"/>
      <c r="I108" s="127"/>
      <c r="J108" s="127"/>
      <c r="K108" s="135"/>
      <c r="L108" s="130"/>
    </row>
    <row r="109" spans="1:12" x14ac:dyDescent="0.35">
      <c r="A109" s="132" t="s">
        <v>592</v>
      </c>
      <c r="B109" s="127"/>
      <c r="C109" s="127"/>
      <c r="D109" s="127"/>
      <c r="E109" s="127"/>
      <c r="F109" s="128"/>
      <c r="G109" s="129"/>
      <c r="H109" s="129"/>
      <c r="I109" s="127"/>
      <c r="J109" s="127"/>
      <c r="K109" s="127"/>
      <c r="L109" s="130"/>
    </row>
    <row r="110" spans="1:12" x14ac:dyDescent="0.35">
      <c r="A110" s="126" t="s">
        <v>592</v>
      </c>
      <c r="B110" s="127"/>
      <c r="C110" s="127"/>
      <c r="D110" s="127"/>
      <c r="E110" s="127"/>
      <c r="F110" s="128"/>
      <c r="G110" s="129"/>
      <c r="H110" s="129"/>
      <c r="I110" s="127"/>
      <c r="J110" s="127"/>
      <c r="K110" s="127"/>
      <c r="L110" s="130"/>
    </row>
    <row r="111" spans="1:12" x14ac:dyDescent="0.35">
      <c r="A111" s="126" t="s">
        <v>592</v>
      </c>
      <c r="B111" s="127"/>
      <c r="C111" s="127"/>
      <c r="D111" s="127"/>
      <c r="E111" s="127"/>
      <c r="F111" s="128"/>
      <c r="G111" s="129"/>
      <c r="H111" s="129"/>
      <c r="I111" s="127"/>
      <c r="J111" s="127"/>
      <c r="K111" s="127"/>
      <c r="L111" s="130"/>
    </row>
    <row r="112" spans="1:12" x14ac:dyDescent="0.35">
      <c r="A112" s="126" t="s">
        <v>592</v>
      </c>
      <c r="B112" s="127"/>
      <c r="C112" s="127"/>
      <c r="D112" s="127"/>
      <c r="E112" s="127"/>
      <c r="F112" s="128"/>
      <c r="G112" s="129"/>
      <c r="H112" s="129"/>
      <c r="I112" s="127"/>
      <c r="J112" s="127"/>
      <c r="K112" s="127"/>
      <c r="L112" s="130"/>
    </row>
    <row r="113" spans="1:12" x14ac:dyDescent="0.35">
      <c r="A113" s="126" t="s">
        <v>593</v>
      </c>
      <c r="B113" s="127"/>
      <c r="C113" s="127"/>
      <c r="D113" s="127"/>
      <c r="E113" s="127"/>
      <c r="F113" s="128"/>
      <c r="G113" s="129"/>
      <c r="H113" s="129"/>
      <c r="I113" s="127"/>
      <c r="J113" s="127"/>
      <c r="K113" s="127"/>
      <c r="L113" s="130"/>
    </row>
    <row r="114" spans="1:12" x14ac:dyDescent="0.35">
      <c r="A114" s="126" t="s">
        <v>592</v>
      </c>
      <c r="B114" s="127"/>
      <c r="C114" s="127"/>
      <c r="D114" s="127"/>
      <c r="E114" s="127"/>
      <c r="F114" s="128"/>
      <c r="G114" s="129"/>
      <c r="H114" s="129"/>
      <c r="I114" s="127"/>
      <c r="J114" s="127"/>
      <c r="K114" s="127"/>
      <c r="L114" s="130"/>
    </row>
    <row r="115" spans="1:12" x14ac:dyDescent="0.35">
      <c r="A115" s="126" t="s">
        <v>592</v>
      </c>
      <c r="B115" s="127"/>
      <c r="C115" s="127"/>
      <c r="D115" s="127"/>
      <c r="E115" s="127"/>
      <c r="F115" s="128"/>
      <c r="G115" s="129"/>
      <c r="H115" s="129"/>
      <c r="I115" s="127"/>
      <c r="J115" s="127"/>
      <c r="K115" s="127"/>
      <c r="L115" s="130"/>
    </row>
    <row r="116" spans="1:12" x14ac:dyDescent="0.35">
      <c r="A116" s="126" t="s">
        <v>592</v>
      </c>
      <c r="B116" s="127"/>
      <c r="C116" s="127"/>
      <c r="D116" s="127"/>
      <c r="E116" s="127"/>
      <c r="F116" s="128"/>
      <c r="G116" s="129"/>
      <c r="H116" s="129"/>
      <c r="I116" s="127"/>
      <c r="J116" s="127"/>
      <c r="K116" s="135"/>
      <c r="L116" s="130"/>
    </row>
    <row r="117" spans="1:12" x14ac:dyDescent="0.35">
      <c r="A117" s="126" t="s">
        <v>593</v>
      </c>
      <c r="B117" s="127"/>
      <c r="C117" s="127"/>
      <c r="D117" s="127"/>
      <c r="E117" s="127"/>
      <c r="F117" s="128"/>
      <c r="G117" s="129"/>
      <c r="H117" s="129"/>
      <c r="I117" s="127"/>
      <c r="J117" s="127"/>
      <c r="K117" s="127"/>
      <c r="L117" s="134"/>
    </row>
    <row r="118" spans="1:12" x14ac:dyDescent="0.35">
      <c r="A118" s="126" t="s">
        <v>592</v>
      </c>
      <c r="B118" s="127"/>
      <c r="C118" s="127"/>
      <c r="D118" s="127"/>
      <c r="E118" s="127"/>
      <c r="F118" s="128"/>
      <c r="G118" s="129"/>
      <c r="H118" s="129"/>
      <c r="I118" s="127"/>
      <c r="J118" s="127"/>
      <c r="K118" s="127"/>
      <c r="L118" s="134"/>
    </row>
    <row r="119" spans="1:12" x14ac:dyDescent="0.35">
      <c r="A119" s="126" t="s">
        <v>593</v>
      </c>
      <c r="B119" s="127"/>
      <c r="C119" s="127"/>
      <c r="D119" s="127"/>
      <c r="E119" s="127"/>
      <c r="F119" s="128"/>
      <c r="G119" s="129"/>
      <c r="H119" s="129"/>
      <c r="I119" s="127"/>
      <c r="J119" s="127"/>
      <c r="K119" s="127"/>
      <c r="L119" s="130"/>
    </row>
    <row r="120" spans="1:12" x14ac:dyDescent="0.35">
      <c r="A120" s="126" t="s">
        <v>593</v>
      </c>
      <c r="B120" s="127"/>
      <c r="C120" s="127"/>
      <c r="D120" s="127"/>
      <c r="E120" s="127"/>
      <c r="F120" s="128"/>
      <c r="G120" s="129"/>
      <c r="H120" s="129"/>
      <c r="I120" s="127"/>
      <c r="J120" s="127"/>
      <c r="K120" s="127"/>
      <c r="L120" s="130"/>
    </row>
    <row r="121" spans="1:12" x14ac:dyDescent="0.35">
      <c r="A121" s="126" t="s">
        <v>592</v>
      </c>
      <c r="B121" s="127"/>
      <c r="C121" s="127"/>
      <c r="D121" s="127"/>
      <c r="E121" s="127"/>
      <c r="F121" s="128"/>
      <c r="G121" s="129"/>
      <c r="H121" s="129"/>
      <c r="I121" s="127"/>
      <c r="J121" s="127"/>
      <c r="K121" s="127"/>
      <c r="L121" s="130"/>
    </row>
    <row r="122" spans="1:12" x14ac:dyDescent="0.35">
      <c r="A122" s="132" t="s">
        <v>592</v>
      </c>
      <c r="B122" s="127"/>
      <c r="C122" s="127"/>
      <c r="D122" s="127"/>
      <c r="E122" s="127"/>
      <c r="F122" s="128"/>
      <c r="G122" s="129"/>
      <c r="H122" s="129"/>
      <c r="I122" s="127"/>
      <c r="J122" s="127"/>
      <c r="K122" s="127"/>
      <c r="L122" s="130"/>
    </row>
    <row r="123" spans="1:12" x14ac:dyDescent="0.35">
      <c r="A123" s="126" t="s">
        <v>593</v>
      </c>
      <c r="B123" s="127"/>
      <c r="C123" s="127"/>
      <c r="D123" s="127"/>
      <c r="E123" s="127"/>
      <c r="F123" s="128"/>
      <c r="G123" s="129"/>
      <c r="H123" s="129"/>
      <c r="I123" s="127"/>
      <c r="J123" s="127"/>
      <c r="K123" s="127"/>
      <c r="L123" s="130"/>
    </row>
    <row r="124" spans="1:12" x14ac:dyDescent="0.35">
      <c r="A124" s="132" t="s">
        <v>593</v>
      </c>
      <c r="B124" s="127"/>
      <c r="C124" s="127"/>
      <c r="D124" s="127"/>
      <c r="E124" s="127"/>
      <c r="F124" s="128"/>
      <c r="G124" s="129"/>
      <c r="H124" s="129"/>
      <c r="I124" s="127"/>
      <c r="J124" s="127"/>
      <c r="K124" s="127"/>
      <c r="L124" s="130"/>
    </row>
    <row r="125" spans="1:12" x14ac:dyDescent="0.35">
      <c r="A125" s="132" t="s">
        <v>593</v>
      </c>
      <c r="B125" s="127"/>
      <c r="C125" s="127"/>
      <c r="D125" s="127"/>
      <c r="E125" s="127"/>
      <c r="F125" s="128"/>
      <c r="G125" s="129"/>
      <c r="H125" s="129"/>
      <c r="I125" s="127"/>
      <c r="J125" s="127"/>
      <c r="K125" s="127"/>
      <c r="L125" s="130"/>
    </row>
    <row r="126" spans="1:12" x14ac:dyDescent="0.35">
      <c r="A126" s="132" t="s">
        <v>593</v>
      </c>
      <c r="B126" s="127"/>
      <c r="C126" s="127"/>
      <c r="D126" s="127"/>
      <c r="E126" s="127"/>
      <c r="F126" s="128"/>
      <c r="G126" s="129"/>
      <c r="H126" s="129"/>
      <c r="I126" s="127"/>
      <c r="J126" s="127"/>
      <c r="K126" s="127"/>
      <c r="L126" s="130"/>
    </row>
    <row r="127" spans="1:12" x14ac:dyDescent="0.35">
      <c r="A127" s="126" t="s">
        <v>593</v>
      </c>
      <c r="B127" s="127"/>
      <c r="C127" s="127"/>
      <c r="D127" s="127"/>
      <c r="E127" s="127"/>
      <c r="F127" s="128"/>
      <c r="G127" s="129"/>
      <c r="H127" s="129"/>
      <c r="I127" s="127"/>
      <c r="J127" s="127"/>
      <c r="K127" s="127"/>
      <c r="L127" s="130"/>
    </row>
    <row r="128" spans="1:12" x14ac:dyDescent="0.35">
      <c r="A128" s="126" t="s">
        <v>593</v>
      </c>
      <c r="B128" s="127"/>
      <c r="C128" s="127"/>
      <c r="D128" s="127"/>
      <c r="E128" s="127"/>
      <c r="F128" s="128"/>
      <c r="G128" s="129"/>
      <c r="H128" s="129"/>
      <c r="I128" s="127"/>
      <c r="J128" s="127"/>
      <c r="K128" s="127"/>
      <c r="L128" s="130"/>
    </row>
    <row r="129" spans="1:12" x14ac:dyDescent="0.35">
      <c r="A129" s="132" t="s">
        <v>593</v>
      </c>
      <c r="B129" s="127"/>
      <c r="C129" s="127"/>
      <c r="D129" s="127"/>
      <c r="E129" s="127"/>
      <c r="F129" s="128"/>
      <c r="G129" s="129"/>
      <c r="H129" s="129"/>
      <c r="I129" s="127"/>
      <c r="J129" s="127"/>
      <c r="K129" s="127"/>
      <c r="L129" s="130"/>
    </row>
    <row r="130" spans="1:12" x14ac:dyDescent="0.35">
      <c r="A130" s="126" t="s">
        <v>593</v>
      </c>
      <c r="B130" s="127"/>
      <c r="C130" s="127"/>
      <c r="D130" s="127"/>
      <c r="E130" s="127"/>
      <c r="F130" s="128"/>
      <c r="G130" s="129"/>
      <c r="H130" s="129"/>
      <c r="I130" s="127"/>
      <c r="J130" s="127"/>
      <c r="K130" s="127"/>
      <c r="L130" s="130"/>
    </row>
    <row r="131" spans="1:12" x14ac:dyDescent="0.35">
      <c r="A131" s="126" t="s">
        <v>592</v>
      </c>
      <c r="B131" s="127"/>
      <c r="C131" s="127"/>
      <c r="D131" s="127"/>
      <c r="E131" s="127"/>
      <c r="F131" s="128"/>
      <c r="G131" s="129"/>
      <c r="H131" s="129"/>
      <c r="I131" s="127"/>
      <c r="J131" s="127"/>
      <c r="K131" s="127"/>
      <c r="L131" s="130"/>
    </row>
    <row r="132" spans="1:12" x14ac:dyDescent="0.35">
      <c r="A132" s="126" t="s">
        <v>593</v>
      </c>
      <c r="B132" s="127"/>
      <c r="C132" s="127"/>
      <c r="D132" s="127"/>
      <c r="E132" s="127"/>
      <c r="F132" s="128"/>
      <c r="G132" s="129"/>
      <c r="H132" s="129"/>
      <c r="I132" s="127"/>
      <c r="J132" s="127"/>
      <c r="K132" s="127"/>
      <c r="L132" s="130"/>
    </row>
    <row r="133" spans="1:12" x14ac:dyDescent="0.35">
      <c r="A133" s="126" t="s">
        <v>593</v>
      </c>
      <c r="B133" s="127"/>
      <c r="C133" s="127"/>
      <c r="D133" s="127"/>
      <c r="E133" s="127"/>
      <c r="F133" s="128"/>
      <c r="G133" s="129"/>
      <c r="H133" s="129"/>
      <c r="I133" s="127"/>
      <c r="J133" s="127"/>
      <c r="K133" s="127"/>
      <c r="L133" s="130"/>
    </row>
    <row r="134" spans="1:12" x14ac:dyDescent="0.35">
      <c r="A134" s="126" t="s">
        <v>593</v>
      </c>
      <c r="B134" s="127"/>
      <c r="C134" s="127"/>
      <c r="D134" s="127"/>
      <c r="E134" s="127"/>
      <c r="F134" s="128"/>
      <c r="G134" s="129"/>
      <c r="H134" s="129"/>
      <c r="I134" s="127"/>
      <c r="J134" s="127"/>
      <c r="K134" s="127"/>
      <c r="L134" s="130"/>
    </row>
    <row r="135" spans="1:12" x14ac:dyDescent="0.35">
      <c r="A135" s="126" t="s">
        <v>592</v>
      </c>
      <c r="B135" s="127"/>
      <c r="C135" s="127"/>
      <c r="D135" s="127"/>
      <c r="E135" s="127"/>
      <c r="F135" s="128"/>
      <c r="G135" s="129"/>
      <c r="H135" s="129"/>
      <c r="I135" s="127"/>
      <c r="J135" s="127"/>
      <c r="K135" s="127"/>
      <c r="L135" s="130"/>
    </row>
    <row r="136" spans="1:12" x14ac:dyDescent="0.35">
      <c r="A136" s="126" t="s">
        <v>593</v>
      </c>
      <c r="B136" s="127"/>
      <c r="C136" s="127"/>
      <c r="D136" s="127"/>
      <c r="E136" s="127"/>
      <c r="F136" s="128"/>
      <c r="G136" s="129"/>
      <c r="H136" s="129"/>
      <c r="I136" s="127"/>
      <c r="J136" s="127"/>
      <c r="K136" s="127"/>
      <c r="L136" s="130"/>
    </row>
    <row r="137" spans="1:12" x14ac:dyDescent="0.35">
      <c r="A137" s="126" t="s">
        <v>593</v>
      </c>
      <c r="B137" s="127"/>
      <c r="C137" s="127"/>
      <c r="D137" s="127"/>
      <c r="E137" s="127"/>
      <c r="F137" s="128"/>
      <c r="G137" s="129"/>
      <c r="H137" s="129"/>
      <c r="I137" s="127"/>
      <c r="J137" s="127"/>
      <c r="K137" s="127"/>
      <c r="L137" s="130"/>
    </row>
    <row r="138" spans="1:12" x14ac:dyDescent="0.35">
      <c r="A138" s="126" t="s">
        <v>592</v>
      </c>
      <c r="B138" s="127"/>
      <c r="C138" s="127"/>
      <c r="D138" s="127"/>
      <c r="E138" s="127"/>
      <c r="F138" s="128"/>
      <c r="G138" s="129"/>
      <c r="H138" s="129"/>
      <c r="I138" s="127"/>
      <c r="J138" s="127"/>
      <c r="K138" s="127"/>
      <c r="L138" s="130"/>
    </row>
    <row r="139" spans="1:12" x14ac:dyDescent="0.35">
      <c r="A139" s="132" t="s">
        <v>593</v>
      </c>
      <c r="B139" s="127"/>
      <c r="C139" s="127"/>
      <c r="D139" s="127"/>
      <c r="E139" s="127"/>
      <c r="F139" s="128"/>
      <c r="G139" s="129"/>
      <c r="H139" s="129"/>
      <c r="I139" s="127"/>
      <c r="J139" s="127"/>
      <c r="K139" s="127"/>
      <c r="L139" s="130"/>
    </row>
    <row r="140" spans="1:12" x14ac:dyDescent="0.35">
      <c r="A140" s="126" t="s">
        <v>593</v>
      </c>
      <c r="B140" s="127"/>
      <c r="C140" s="127"/>
      <c r="D140" s="127"/>
      <c r="E140" s="127"/>
      <c r="F140" s="128"/>
      <c r="G140" s="129"/>
      <c r="H140" s="129"/>
      <c r="I140" s="127"/>
      <c r="J140" s="127"/>
      <c r="K140" s="127"/>
      <c r="L140" s="130"/>
    </row>
    <row r="141" spans="1:12" x14ac:dyDescent="0.35">
      <c r="A141" s="126" t="s">
        <v>593</v>
      </c>
      <c r="B141" s="127"/>
      <c r="C141" s="127"/>
      <c r="D141" s="127"/>
      <c r="E141" s="127"/>
      <c r="F141" s="128"/>
      <c r="G141" s="129"/>
      <c r="H141" s="129"/>
      <c r="I141" s="127"/>
      <c r="J141" s="127"/>
      <c r="K141" s="127"/>
      <c r="L141" s="130"/>
    </row>
    <row r="142" spans="1:12" x14ac:dyDescent="0.35">
      <c r="A142" s="126" t="s">
        <v>593</v>
      </c>
      <c r="B142" s="127"/>
      <c r="C142" s="127"/>
      <c r="D142" s="127"/>
      <c r="E142" s="127"/>
      <c r="F142" s="128"/>
      <c r="G142" s="129"/>
      <c r="H142" s="129"/>
      <c r="I142" s="127"/>
      <c r="J142" s="127"/>
      <c r="K142" s="127"/>
      <c r="L142" s="130"/>
    </row>
  </sheetData>
  <protectedRanges>
    <protectedRange password="A755" sqref="K3:L3" name="Range1"/>
    <protectedRange password="A755" sqref="G3:H3 K3:L3" name="Range6"/>
    <protectedRange password="A755" sqref="F3" name="Range6_1"/>
    <protectedRange password="A755" sqref="K19:K26 L60 L63 L116 K4:L18 L19:L57" name="Range1_1"/>
    <protectedRange password="A755" sqref="I3:J3" name="Range6_2"/>
    <protectedRange password="A755" sqref="C3:E3" name="Range6_3"/>
  </protectedRanges>
  <autoFilter ref="A3:L142" xr:uid="{EF2828BE-B10C-4AE6-B3F3-9BFF764B3E00}">
    <sortState xmlns:xlrd2="http://schemas.microsoft.com/office/spreadsheetml/2017/richdata2" ref="A4:L125">
      <sortCondition ref="B4:B125"/>
    </sortState>
  </autoFilter>
  <mergeCells count="1">
    <mergeCell ref="G2:H2"/>
  </mergeCells>
  <conditionalFormatting sqref="B4:J142">
    <cfRule type="containsBlanks" dxfId="11" priority="1">
      <formula>LEN(TRIM(B4))=0</formula>
    </cfRule>
  </conditionalFormatting>
  <printOptions horizontalCentered="1"/>
  <pageMargins left="0.31496062992125984" right="0.23622047244094491" top="0.55118110236220474" bottom="0.55118110236220474" header="0.31496062992125984" footer="0.31496062992125984"/>
  <pageSetup paperSize="8" scale="69" fitToHeight="3" pageOrder="overThenDown" orientation="landscape" horizontalDpi="300" verticalDpi="300" r:id="rId1"/>
  <headerFooter alignWithMargins="0">
    <oddFooter>&amp;L&amp;"Arial,Regular"&amp;10 10/4/2020 3:52:22 PM</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828BE-B10C-4AE6-B3F3-9BFF764B3E00}">
  <sheetPr codeName="Sheet2">
    <pageSetUpPr fitToPage="1"/>
  </sheetPr>
  <dimension ref="A1:L133"/>
  <sheetViews>
    <sheetView showGridLines="0" tabSelected="1" zoomScale="80" zoomScaleNormal="80" zoomScaleSheetLayoutView="100" workbookViewId="0">
      <pane xSplit="3" ySplit="3" topLeftCell="D4" activePane="bottomRight" state="frozen"/>
      <selection activeCell="A2" sqref="A2"/>
      <selection pane="topRight" activeCell="D2" sqref="D2"/>
      <selection pane="bottomLeft" activeCell="A9" sqref="A9"/>
      <selection pane="bottomRight" activeCell="D4" sqref="D4"/>
    </sheetView>
  </sheetViews>
  <sheetFormatPr defaultColWidth="8.81640625" defaultRowHeight="14.5" x14ac:dyDescent="0.35"/>
  <cols>
    <col min="1" max="1" width="7.26953125" style="223" hidden="1" customWidth="1"/>
    <col min="2" max="2" width="9.81640625" style="220" hidden="1" customWidth="1"/>
    <col min="3" max="3" width="8" style="21" bestFit="1" customWidth="1"/>
    <col min="4" max="4" width="35.81640625" style="19" customWidth="1"/>
    <col min="5" max="5" width="39.1796875" style="19" customWidth="1"/>
    <col min="6" max="6" width="27.453125" style="227" customWidth="1"/>
    <col min="7" max="7" width="19.453125" style="22" bestFit="1" customWidth="1"/>
    <col min="8" max="8" width="13.453125" style="22" bestFit="1" customWidth="1"/>
    <col min="9" max="9" width="12.26953125" style="22" bestFit="1" customWidth="1"/>
    <col min="10" max="10" width="21" style="21" bestFit="1" customWidth="1"/>
    <col min="11" max="11" width="45.54296875" style="21" bestFit="1" customWidth="1"/>
    <col min="12" max="12" width="34.26953125" style="19" customWidth="1"/>
    <col min="13" max="16384" width="8.81640625" style="21"/>
  </cols>
  <sheetData>
    <row r="1" spans="1:12" s="34" customFormat="1" ht="30" customHeight="1" x14ac:dyDescent="0.35">
      <c r="A1" s="221"/>
      <c r="B1" s="216"/>
      <c r="C1" s="38"/>
      <c r="D1" s="39"/>
      <c r="E1" s="67"/>
      <c r="F1" s="225"/>
      <c r="G1" s="45"/>
      <c r="H1" s="45"/>
      <c r="I1" s="45"/>
      <c r="J1" s="40"/>
      <c r="K1" s="62"/>
      <c r="L1" s="41"/>
    </row>
    <row r="2" spans="1:12" s="35" customFormat="1" ht="30" customHeight="1" x14ac:dyDescent="0.45">
      <c r="A2" s="222"/>
      <c r="B2" s="217"/>
      <c r="C2" s="42"/>
      <c r="D2" s="43" t="s">
        <v>19</v>
      </c>
      <c r="E2" s="138">
        <f>'Cover Sheet'!D11</f>
        <v>45379</v>
      </c>
      <c r="F2" s="169"/>
      <c r="G2" s="170"/>
      <c r="H2" s="245"/>
      <c r="I2" s="246"/>
      <c r="K2" s="171"/>
      <c r="L2" s="44"/>
    </row>
    <row r="3" spans="1:12" s="215" customFormat="1" ht="32.25" customHeight="1" x14ac:dyDescent="0.35">
      <c r="A3" s="219" t="s">
        <v>38</v>
      </c>
      <c r="B3" s="219" t="s">
        <v>591</v>
      </c>
      <c r="C3" s="212" t="s">
        <v>34</v>
      </c>
      <c r="D3" s="212" t="s">
        <v>20</v>
      </c>
      <c r="E3" s="212" t="s">
        <v>36</v>
      </c>
      <c r="F3" s="214" t="s">
        <v>35</v>
      </c>
      <c r="G3" s="213" t="s">
        <v>7</v>
      </c>
      <c r="H3" s="214" t="s">
        <v>22</v>
      </c>
      <c r="I3" s="214" t="s">
        <v>21</v>
      </c>
      <c r="J3" s="212" t="s">
        <v>32</v>
      </c>
      <c r="K3" s="212" t="s">
        <v>33</v>
      </c>
      <c r="L3" s="212" t="s">
        <v>31</v>
      </c>
    </row>
    <row r="4" spans="1:12" s="19" customFormat="1" ht="29" x14ac:dyDescent="0.35">
      <c r="A4" s="218">
        <f t="shared" ref="A4:A32" si="0">MID(C4,2,6)*1</f>
        <v>18651</v>
      </c>
      <c r="B4" s="219" t="s">
        <v>592</v>
      </c>
      <c r="C4" s="64" t="s">
        <v>5594</v>
      </c>
      <c r="D4" s="64" t="s">
        <v>5595</v>
      </c>
      <c r="E4" s="64" t="s">
        <v>5596</v>
      </c>
      <c r="F4" s="226" t="s">
        <v>456</v>
      </c>
      <c r="G4" s="211" t="s">
        <v>14</v>
      </c>
      <c r="H4" s="65">
        <v>45379</v>
      </c>
      <c r="I4" s="65">
        <v>45765</v>
      </c>
      <c r="J4" s="64" t="s">
        <v>524</v>
      </c>
      <c r="K4" s="64" t="s">
        <v>525</v>
      </c>
      <c r="L4" s="64"/>
    </row>
    <row r="5" spans="1:12" s="19" customFormat="1" ht="29" x14ac:dyDescent="0.35">
      <c r="A5" s="218">
        <f t="shared" si="0"/>
        <v>12158</v>
      </c>
      <c r="B5" s="219" t="s">
        <v>592</v>
      </c>
      <c r="C5" s="64" t="s">
        <v>210</v>
      </c>
      <c r="D5" s="64" t="s">
        <v>341</v>
      </c>
      <c r="E5" s="64" t="s">
        <v>426</v>
      </c>
      <c r="F5" s="226" t="s">
        <v>456</v>
      </c>
      <c r="G5" s="211" t="s">
        <v>14</v>
      </c>
      <c r="H5" s="65">
        <v>45379</v>
      </c>
      <c r="I5" s="65">
        <v>46473</v>
      </c>
      <c r="J5" s="64" t="s">
        <v>467</v>
      </c>
      <c r="K5" s="64" t="s">
        <v>468</v>
      </c>
      <c r="L5" s="64"/>
    </row>
    <row r="6" spans="1:12" s="19" customFormat="1" ht="29" x14ac:dyDescent="0.35">
      <c r="A6" s="218">
        <f t="shared" si="0"/>
        <v>15087</v>
      </c>
      <c r="B6" s="219" t="s">
        <v>592</v>
      </c>
      <c r="C6" s="64" t="s">
        <v>163</v>
      </c>
      <c r="D6" s="64" t="s">
        <v>295</v>
      </c>
      <c r="E6" s="64" t="s">
        <v>295</v>
      </c>
      <c r="F6" s="226" t="s">
        <v>456</v>
      </c>
      <c r="G6" s="211" t="s">
        <v>14</v>
      </c>
      <c r="H6" s="65">
        <v>45380</v>
      </c>
      <c r="I6" s="65">
        <v>45471</v>
      </c>
      <c r="J6" s="64" t="s">
        <v>516</v>
      </c>
      <c r="K6" s="64" t="s">
        <v>517</v>
      </c>
      <c r="L6" s="64"/>
    </row>
    <row r="7" spans="1:12" s="19" customFormat="1" ht="29" x14ac:dyDescent="0.35">
      <c r="A7" s="218">
        <f t="shared" si="0"/>
        <v>12171</v>
      </c>
      <c r="B7" s="219" t="s">
        <v>592</v>
      </c>
      <c r="C7" s="64" t="s">
        <v>219</v>
      </c>
      <c r="D7" s="64" t="s">
        <v>350</v>
      </c>
      <c r="E7" s="64" t="s">
        <v>7442</v>
      </c>
      <c r="F7" s="226" t="s">
        <v>456</v>
      </c>
      <c r="G7" s="211" t="s">
        <v>14</v>
      </c>
      <c r="H7" s="65">
        <v>45382</v>
      </c>
      <c r="I7" s="65">
        <v>45626</v>
      </c>
      <c r="J7" s="64" t="s">
        <v>518</v>
      </c>
      <c r="K7" s="64" t="s">
        <v>519</v>
      </c>
      <c r="L7" s="64"/>
    </row>
    <row r="8" spans="1:12" s="19" customFormat="1" ht="58" x14ac:dyDescent="0.35">
      <c r="A8" s="218">
        <f t="shared" si="0"/>
        <v>16420</v>
      </c>
      <c r="B8" s="219" t="s">
        <v>592</v>
      </c>
      <c r="C8" s="64" t="s">
        <v>1288</v>
      </c>
      <c r="D8" s="64" t="s">
        <v>1289</v>
      </c>
      <c r="E8" s="64" t="s">
        <v>1290</v>
      </c>
      <c r="F8" s="226" t="s">
        <v>456</v>
      </c>
      <c r="G8" s="211" t="s">
        <v>14</v>
      </c>
      <c r="H8" s="65">
        <v>45382</v>
      </c>
      <c r="I8" s="65">
        <v>45626</v>
      </c>
      <c r="J8" s="64" t="s">
        <v>518</v>
      </c>
      <c r="K8" s="64" t="s">
        <v>519</v>
      </c>
      <c r="L8" s="64"/>
    </row>
    <row r="9" spans="1:12" s="19" customFormat="1" ht="43.5" x14ac:dyDescent="0.35">
      <c r="A9" s="218">
        <f t="shared" si="0"/>
        <v>12167</v>
      </c>
      <c r="B9" s="219" t="s">
        <v>592</v>
      </c>
      <c r="C9" s="64" t="s">
        <v>211</v>
      </c>
      <c r="D9" s="64" t="s">
        <v>342</v>
      </c>
      <c r="E9" s="64" t="s">
        <v>342</v>
      </c>
      <c r="F9" s="226" t="s">
        <v>460</v>
      </c>
      <c r="G9" s="211" t="s">
        <v>14</v>
      </c>
      <c r="H9" s="65">
        <v>45382</v>
      </c>
      <c r="I9" s="65">
        <v>45746</v>
      </c>
      <c r="J9" s="64" t="s">
        <v>516</v>
      </c>
      <c r="K9" s="64" t="s">
        <v>517</v>
      </c>
      <c r="L9" s="64"/>
    </row>
    <row r="10" spans="1:12" s="19" customFormat="1" ht="29" x14ac:dyDescent="0.35">
      <c r="A10" s="218">
        <f t="shared" si="0"/>
        <v>12255</v>
      </c>
      <c r="B10" s="219" t="s">
        <v>592</v>
      </c>
      <c r="C10" s="64" t="s">
        <v>228</v>
      </c>
      <c r="D10" s="64" t="s">
        <v>360</v>
      </c>
      <c r="E10" s="64" t="s">
        <v>360</v>
      </c>
      <c r="F10" s="226" t="s">
        <v>456</v>
      </c>
      <c r="G10" s="211" t="s">
        <v>14</v>
      </c>
      <c r="H10" s="65">
        <v>45382</v>
      </c>
      <c r="I10" s="65">
        <v>45746</v>
      </c>
      <c r="J10" s="64" t="s">
        <v>467</v>
      </c>
      <c r="K10" s="64" t="s">
        <v>468</v>
      </c>
      <c r="L10" s="64"/>
    </row>
    <row r="11" spans="1:12" s="19" customFormat="1" ht="29" x14ac:dyDescent="0.35">
      <c r="A11" s="218">
        <f t="shared" si="0"/>
        <v>13115</v>
      </c>
      <c r="B11" s="219" t="s">
        <v>592</v>
      </c>
      <c r="C11" s="64" t="s">
        <v>1134</v>
      </c>
      <c r="D11" s="64" t="s">
        <v>1135</v>
      </c>
      <c r="E11" s="64" t="s">
        <v>1135</v>
      </c>
      <c r="F11" s="226" t="s">
        <v>456</v>
      </c>
      <c r="G11" s="211" t="s">
        <v>14</v>
      </c>
      <c r="H11" s="65">
        <v>45382</v>
      </c>
      <c r="I11" s="65">
        <v>45746</v>
      </c>
      <c r="J11" s="64" t="s">
        <v>467</v>
      </c>
      <c r="K11" s="64" t="s">
        <v>468</v>
      </c>
      <c r="L11" s="64"/>
    </row>
    <row r="12" spans="1:12" s="19" customFormat="1" ht="87" x14ac:dyDescent="0.35">
      <c r="A12" s="218">
        <f t="shared" si="0"/>
        <v>15401</v>
      </c>
      <c r="B12" s="219" t="s">
        <v>592</v>
      </c>
      <c r="C12" s="64" t="s">
        <v>140</v>
      </c>
      <c r="D12" s="64" t="s">
        <v>272</v>
      </c>
      <c r="E12" s="64" t="s">
        <v>7437</v>
      </c>
      <c r="F12" s="226" t="s">
        <v>456</v>
      </c>
      <c r="G12" s="211" t="s">
        <v>14</v>
      </c>
      <c r="H12" s="65">
        <v>45382</v>
      </c>
      <c r="I12" s="65">
        <v>45747</v>
      </c>
      <c r="J12" s="64" t="s">
        <v>484</v>
      </c>
      <c r="K12" s="64" t="s">
        <v>485</v>
      </c>
      <c r="L12" s="64"/>
    </row>
    <row r="13" spans="1:12" s="19" customFormat="1" x14ac:dyDescent="0.35">
      <c r="A13" s="218">
        <f t="shared" si="0"/>
        <v>13461</v>
      </c>
      <c r="B13" s="219" t="s">
        <v>592</v>
      </c>
      <c r="C13" s="64" t="s">
        <v>253</v>
      </c>
      <c r="D13" s="64" t="s">
        <v>381</v>
      </c>
      <c r="E13" s="64" t="s">
        <v>365</v>
      </c>
      <c r="F13" s="226" t="s">
        <v>463</v>
      </c>
      <c r="G13" s="211" t="s">
        <v>16</v>
      </c>
      <c r="H13" s="65">
        <v>45382</v>
      </c>
      <c r="I13" s="65">
        <v>47208</v>
      </c>
      <c r="J13" s="64" t="s">
        <v>578</v>
      </c>
      <c r="K13" s="64" t="s">
        <v>579</v>
      </c>
      <c r="L13" s="64"/>
    </row>
    <row r="14" spans="1:12" s="19" customFormat="1" ht="29" x14ac:dyDescent="0.35">
      <c r="A14" s="218">
        <f t="shared" si="0"/>
        <v>12163</v>
      </c>
      <c r="B14" s="219" t="s">
        <v>592</v>
      </c>
      <c r="C14" s="64" t="s">
        <v>217</v>
      </c>
      <c r="D14" s="64" t="s">
        <v>7444</v>
      </c>
      <c r="E14" s="64" t="s">
        <v>7444</v>
      </c>
      <c r="F14" s="226" t="s">
        <v>456</v>
      </c>
      <c r="G14" s="211" t="s">
        <v>14</v>
      </c>
      <c r="H14" s="65">
        <v>45383</v>
      </c>
      <c r="I14" s="65">
        <v>45747</v>
      </c>
      <c r="J14" s="64" t="s">
        <v>467</v>
      </c>
      <c r="K14" s="64" t="s">
        <v>468</v>
      </c>
      <c r="L14" s="64"/>
    </row>
    <row r="15" spans="1:12" s="19" customFormat="1" ht="29" x14ac:dyDescent="0.35">
      <c r="A15" s="218">
        <f t="shared" si="0"/>
        <v>13967</v>
      </c>
      <c r="B15" s="219" t="s">
        <v>592</v>
      </c>
      <c r="C15" s="64" t="s">
        <v>608</v>
      </c>
      <c r="D15" s="64" t="s">
        <v>609</v>
      </c>
      <c r="E15" s="64" t="s">
        <v>609</v>
      </c>
      <c r="F15" s="226" t="s">
        <v>456</v>
      </c>
      <c r="G15" s="211" t="s">
        <v>14</v>
      </c>
      <c r="H15" s="65">
        <v>45383</v>
      </c>
      <c r="I15" s="65">
        <v>45747</v>
      </c>
      <c r="J15" s="64" t="s">
        <v>467</v>
      </c>
      <c r="K15" s="64" t="s">
        <v>468</v>
      </c>
      <c r="L15" s="64"/>
    </row>
    <row r="16" spans="1:12" s="19" customFormat="1" ht="43.5" x14ac:dyDescent="0.35">
      <c r="A16" s="218">
        <f t="shared" si="0"/>
        <v>17785</v>
      </c>
      <c r="B16" s="219" t="s">
        <v>592</v>
      </c>
      <c r="C16" s="64" t="s">
        <v>5311</v>
      </c>
      <c r="D16" s="64" t="s">
        <v>5312</v>
      </c>
      <c r="E16" s="64" t="s">
        <v>5313</v>
      </c>
      <c r="F16" s="226" t="s">
        <v>456</v>
      </c>
      <c r="G16" s="211" t="s">
        <v>12</v>
      </c>
      <c r="H16" s="65">
        <v>45383</v>
      </c>
      <c r="I16" s="65">
        <v>45747</v>
      </c>
      <c r="J16" s="64" t="s">
        <v>826</v>
      </c>
      <c r="K16" s="64" t="s">
        <v>827</v>
      </c>
      <c r="L16" s="64"/>
    </row>
    <row r="17" spans="1:12" s="19" customFormat="1" ht="43.5" x14ac:dyDescent="0.35">
      <c r="A17" s="218">
        <f t="shared" si="0"/>
        <v>17791</v>
      </c>
      <c r="B17" s="219" t="s">
        <v>592</v>
      </c>
      <c r="C17" s="64" t="s">
        <v>5307</v>
      </c>
      <c r="D17" s="64" t="s">
        <v>5308</v>
      </c>
      <c r="E17" s="64" t="s">
        <v>5309</v>
      </c>
      <c r="F17" s="226" t="s">
        <v>456</v>
      </c>
      <c r="G17" s="211" t="s">
        <v>12</v>
      </c>
      <c r="H17" s="65">
        <v>45383</v>
      </c>
      <c r="I17" s="65">
        <v>45747</v>
      </c>
      <c r="J17" s="64" t="s">
        <v>826</v>
      </c>
      <c r="K17" s="64" t="s">
        <v>827</v>
      </c>
      <c r="L17" s="64"/>
    </row>
    <row r="18" spans="1:12" s="19" customFormat="1" x14ac:dyDescent="0.35">
      <c r="A18" s="218">
        <f t="shared" si="0"/>
        <v>17847</v>
      </c>
      <c r="B18" s="219" t="s">
        <v>592</v>
      </c>
      <c r="C18" s="64" t="s">
        <v>5437</v>
      </c>
      <c r="D18" s="64" t="s">
        <v>5438</v>
      </c>
      <c r="E18" s="64" t="s">
        <v>5438</v>
      </c>
      <c r="F18" s="226" t="s">
        <v>456</v>
      </c>
      <c r="G18" s="211" t="s">
        <v>10</v>
      </c>
      <c r="H18" s="65">
        <v>45383</v>
      </c>
      <c r="I18" s="65">
        <v>45747</v>
      </c>
      <c r="J18" s="64" t="s">
        <v>5439</v>
      </c>
      <c r="K18" s="64" t="s">
        <v>5440</v>
      </c>
      <c r="L18" s="64"/>
    </row>
    <row r="19" spans="1:12" s="19" customFormat="1" ht="43.5" x14ac:dyDescent="0.35">
      <c r="A19" s="218">
        <f t="shared" si="0"/>
        <v>17931</v>
      </c>
      <c r="B19" s="219" t="s">
        <v>593</v>
      </c>
      <c r="C19" s="64" t="s">
        <v>7105</v>
      </c>
      <c r="D19" s="64" t="s">
        <v>7106</v>
      </c>
      <c r="E19" s="64" t="s">
        <v>7106</v>
      </c>
      <c r="F19" s="226" t="s">
        <v>460</v>
      </c>
      <c r="G19" s="211" t="s">
        <v>14</v>
      </c>
      <c r="H19" s="65">
        <v>45383</v>
      </c>
      <c r="I19" s="65">
        <v>45747</v>
      </c>
      <c r="J19" s="64" t="s">
        <v>587</v>
      </c>
      <c r="K19" s="64" t="s">
        <v>588</v>
      </c>
      <c r="L19" s="64"/>
    </row>
    <row r="20" spans="1:12" s="19" customFormat="1" x14ac:dyDescent="0.35">
      <c r="A20" s="218">
        <f t="shared" si="0"/>
        <v>18760</v>
      </c>
      <c r="B20" s="219" t="s">
        <v>592</v>
      </c>
      <c r="C20" s="64" t="s">
        <v>5962</v>
      </c>
      <c r="D20" s="64" t="s">
        <v>5963</v>
      </c>
      <c r="E20" s="64" t="s">
        <v>5963</v>
      </c>
      <c r="F20" s="226" t="s">
        <v>456</v>
      </c>
      <c r="G20" s="211" t="s">
        <v>11</v>
      </c>
      <c r="H20" s="65">
        <v>45383</v>
      </c>
      <c r="I20" s="65">
        <v>45747</v>
      </c>
      <c r="J20" s="64" t="s">
        <v>506</v>
      </c>
      <c r="K20" s="64" t="s">
        <v>507</v>
      </c>
      <c r="L20" s="64"/>
    </row>
    <row r="21" spans="1:12" s="19" customFormat="1" ht="58" x14ac:dyDescent="0.35">
      <c r="A21" s="218">
        <f t="shared" si="0"/>
        <v>8526</v>
      </c>
      <c r="B21" s="219" t="s">
        <v>593</v>
      </c>
      <c r="C21" s="64" t="s">
        <v>186</v>
      </c>
      <c r="D21" s="64" t="s">
        <v>317</v>
      </c>
      <c r="E21" s="64" t="s">
        <v>416</v>
      </c>
      <c r="F21" s="226" t="s">
        <v>461</v>
      </c>
      <c r="G21" s="211" t="s">
        <v>12</v>
      </c>
      <c r="H21" s="65">
        <v>45383</v>
      </c>
      <c r="I21" s="65">
        <v>46112</v>
      </c>
      <c r="J21" s="64" t="s">
        <v>478</v>
      </c>
      <c r="K21" s="64" t="s">
        <v>479</v>
      </c>
      <c r="L21" s="64"/>
    </row>
    <row r="22" spans="1:12" s="19" customFormat="1" ht="29" x14ac:dyDescent="0.35">
      <c r="A22" s="218">
        <f t="shared" si="0"/>
        <v>15706</v>
      </c>
      <c r="B22" s="219" t="s">
        <v>593</v>
      </c>
      <c r="C22" s="64" t="s">
        <v>1414</v>
      </c>
      <c r="D22" s="64" t="s">
        <v>1415</v>
      </c>
      <c r="E22" s="64" t="s">
        <v>1415</v>
      </c>
      <c r="F22" s="226" t="s">
        <v>464</v>
      </c>
      <c r="G22" s="211" t="s">
        <v>14</v>
      </c>
      <c r="H22" s="65">
        <v>45383</v>
      </c>
      <c r="I22" s="65">
        <v>46112</v>
      </c>
      <c r="J22" s="64" t="s">
        <v>551</v>
      </c>
      <c r="K22" s="64" t="s">
        <v>552</v>
      </c>
      <c r="L22" s="64"/>
    </row>
    <row r="23" spans="1:12" s="19" customFormat="1" x14ac:dyDescent="0.35">
      <c r="A23" s="218">
        <f t="shared" si="0"/>
        <v>8504</v>
      </c>
      <c r="B23" s="219" t="s">
        <v>593</v>
      </c>
      <c r="C23" s="64" t="s">
        <v>178</v>
      </c>
      <c r="D23" s="64" t="s">
        <v>308</v>
      </c>
      <c r="E23" s="64" t="s">
        <v>308</v>
      </c>
      <c r="F23" s="226" t="s">
        <v>456</v>
      </c>
      <c r="G23" s="211" t="s">
        <v>10</v>
      </c>
      <c r="H23" s="65">
        <v>45383</v>
      </c>
      <c r="I23" s="65">
        <v>46477</v>
      </c>
      <c r="J23" s="64" t="s">
        <v>534</v>
      </c>
      <c r="K23" s="64" t="s">
        <v>535</v>
      </c>
      <c r="L23" s="64"/>
    </row>
    <row r="24" spans="1:12" s="19" customFormat="1" ht="43.5" x14ac:dyDescent="0.35">
      <c r="A24" s="218">
        <f t="shared" si="0"/>
        <v>12185</v>
      </c>
      <c r="B24" s="219" t="s">
        <v>592</v>
      </c>
      <c r="C24" s="64" t="s">
        <v>223</v>
      </c>
      <c r="D24" s="64" t="s">
        <v>355</v>
      </c>
      <c r="E24" s="64" t="s">
        <v>7438</v>
      </c>
      <c r="F24" s="226" t="s">
        <v>460</v>
      </c>
      <c r="G24" s="211" t="s">
        <v>11</v>
      </c>
      <c r="H24" s="65">
        <v>45383</v>
      </c>
      <c r="I24" s="65">
        <v>46477</v>
      </c>
      <c r="J24" s="64" t="s">
        <v>467</v>
      </c>
      <c r="K24" s="64" t="s">
        <v>468</v>
      </c>
      <c r="L24" s="64"/>
    </row>
    <row r="25" spans="1:12" s="19" customFormat="1" ht="29" x14ac:dyDescent="0.35">
      <c r="A25" s="218">
        <f t="shared" si="0"/>
        <v>16045</v>
      </c>
      <c r="B25" s="219" t="s">
        <v>593</v>
      </c>
      <c r="C25" s="64" t="s">
        <v>250</v>
      </c>
      <c r="D25" s="64" t="s">
        <v>379</v>
      </c>
      <c r="E25" s="64" t="s">
        <v>445</v>
      </c>
      <c r="F25" s="226" t="s">
        <v>455</v>
      </c>
      <c r="G25" s="211" t="s">
        <v>14</v>
      </c>
      <c r="H25" s="65">
        <v>45383</v>
      </c>
      <c r="I25" s="65">
        <v>46477</v>
      </c>
      <c r="J25" s="64" t="s">
        <v>512</v>
      </c>
      <c r="K25" s="64" t="s">
        <v>513</v>
      </c>
      <c r="L25" s="64"/>
    </row>
    <row r="26" spans="1:12" s="19" customFormat="1" x14ac:dyDescent="0.35">
      <c r="A26" s="218">
        <f t="shared" si="0"/>
        <v>17970</v>
      </c>
      <c r="B26" s="219" t="s">
        <v>592</v>
      </c>
      <c r="C26" s="64" t="s">
        <v>6163</v>
      </c>
      <c r="D26" s="64" t="s">
        <v>6164</v>
      </c>
      <c r="E26" s="64" t="s">
        <v>6165</v>
      </c>
      <c r="F26" s="226" t="s">
        <v>456</v>
      </c>
      <c r="G26" s="211" t="s">
        <v>14</v>
      </c>
      <c r="H26" s="65">
        <v>45383</v>
      </c>
      <c r="I26" s="65">
        <v>46538</v>
      </c>
      <c r="J26" s="64" t="s">
        <v>518</v>
      </c>
      <c r="K26" s="64" t="s">
        <v>519</v>
      </c>
      <c r="L26" s="64"/>
    </row>
    <row r="27" spans="1:12" s="19" customFormat="1" x14ac:dyDescent="0.35">
      <c r="A27" s="218">
        <f t="shared" si="0"/>
        <v>18665</v>
      </c>
      <c r="B27" s="219" t="s">
        <v>592</v>
      </c>
      <c r="C27" s="64" t="s">
        <v>6067</v>
      </c>
      <c r="D27" s="64" t="s">
        <v>6068</v>
      </c>
      <c r="E27" s="64" t="s">
        <v>6068</v>
      </c>
      <c r="F27" s="226" t="s">
        <v>456</v>
      </c>
      <c r="G27" s="211" t="s">
        <v>11</v>
      </c>
      <c r="H27" s="65">
        <v>45383</v>
      </c>
      <c r="I27" s="65">
        <v>46568</v>
      </c>
      <c r="J27" s="64" t="s">
        <v>518</v>
      </c>
      <c r="K27" s="64" t="s">
        <v>519</v>
      </c>
      <c r="L27" s="68"/>
    </row>
    <row r="28" spans="1:12" s="19" customFormat="1" ht="29" x14ac:dyDescent="0.35">
      <c r="A28" s="218">
        <f t="shared" si="0"/>
        <v>8353</v>
      </c>
      <c r="B28" s="219" t="s">
        <v>593</v>
      </c>
      <c r="C28" s="64" t="s">
        <v>137</v>
      </c>
      <c r="D28" s="64" t="s">
        <v>269</v>
      </c>
      <c r="E28" s="64" t="s">
        <v>269</v>
      </c>
      <c r="F28" s="226" t="s">
        <v>461</v>
      </c>
      <c r="G28" s="211" t="s">
        <v>12</v>
      </c>
      <c r="H28" s="65">
        <v>45383</v>
      </c>
      <c r="I28" s="65">
        <v>46843</v>
      </c>
      <c r="J28" s="64" t="s">
        <v>478</v>
      </c>
      <c r="K28" s="64" t="s">
        <v>479</v>
      </c>
      <c r="L28" s="64"/>
    </row>
    <row r="29" spans="1:12" s="19" customFormat="1" x14ac:dyDescent="0.35">
      <c r="A29" s="218">
        <f t="shared" si="0"/>
        <v>8354</v>
      </c>
      <c r="B29" s="219" t="s">
        <v>592</v>
      </c>
      <c r="C29" s="64" t="s">
        <v>184</v>
      </c>
      <c r="D29" s="64" t="s">
        <v>314</v>
      </c>
      <c r="E29" s="64" t="s">
        <v>314</v>
      </c>
      <c r="F29" s="226" t="s">
        <v>463</v>
      </c>
      <c r="G29" s="211" t="s">
        <v>16</v>
      </c>
      <c r="H29" s="65">
        <v>45383</v>
      </c>
      <c r="I29" s="65">
        <v>46843</v>
      </c>
      <c r="J29" s="64" t="s">
        <v>530</v>
      </c>
      <c r="K29" s="64" t="s">
        <v>531</v>
      </c>
      <c r="L29" s="64"/>
    </row>
    <row r="30" spans="1:12" s="19" customFormat="1" x14ac:dyDescent="0.35">
      <c r="A30" s="218">
        <f t="shared" si="0"/>
        <v>14674</v>
      </c>
      <c r="B30" s="219" t="s">
        <v>592</v>
      </c>
      <c r="C30" s="64" t="s">
        <v>175</v>
      </c>
      <c r="D30" s="64" t="s">
        <v>305</v>
      </c>
      <c r="E30" s="64" t="s">
        <v>305</v>
      </c>
      <c r="F30" s="226" t="s">
        <v>459</v>
      </c>
      <c r="G30" s="211" t="s">
        <v>16</v>
      </c>
      <c r="H30" s="65">
        <v>45383</v>
      </c>
      <c r="I30" s="65">
        <v>46843</v>
      </c>
      <c r="J30" s="64" t="s">
        <v>530</v>
      </c>
      <c r="K30" s="64" t="s">
        <v>531</v>
      </c>
      <c r="L30" s="64"/>
    </row>
    <row r="31" spans="1:12" s="19" customFormat="1" ht="43.5" x14ac:dyDescent="0.35">
      <c r="A31" s="218">
        <f t="shared" si="0"/>
        <v>17631</v>
      </c>
      <c r="B31" s="219" t="s">
        <v>593</v>
      </c>
      <c r="C31" s="64" t="s">
        <v>263</v>
      </c>
      <c r="D31" s="64" t="s">
        <v>390</v>
      </c>
      <c r="E31" s="64" t="s">
        <v>454</v>
      </c>
      <c r="F31" s="226" t="s">
        <v>460</v>
      </c>
      <c r="G31" s="211" t="s">
        <v>10</v>
      </c>
      <c r="H31" s="65">
        <v>45383</v>
      </c>
      <c r="I31" s="65">
        <v>46843</v>
      </c>
      <c r="J31" s="64" t="s">
        <v>540</v>
      </c>
      <c r="K31" s="64" t="s">
        <v>541</v>
      </c>
      <c r="L31" s="64"/>
    </row>
    <row r="32" spans="1:12" s="19" customFormat="1" ht="43.5" x14ac:dyDescent="0.35">
      <c r="A32" s="218">
        <f t="shared" si="0"/>
        <v>17635</v>
      </c>
      <c r="B32" s="219" t="s">
        <v>593</v>
      </c>
      <c r="C32" s="64" t="s">
        <v>264</v>
      </c>
      <c r="D32" s="64" t="s">
        <v>7013</v>
      </c>
      <c r="E32" s="64" t="s">
        <v>7013</v>
      </c>
      <c r="F32" s="226" t="s">
        <v>460</v>
      </c>
      <c r="G32" s="211" t="s">
        <v>12</v>
      </c>
      <c r="H32" s="65">
        <v>45383</v>
      </c>
      <c r="I32" s="65">
        <v>46843</v>
      </c>
      <c r="J32" s="64" t="s">
        <v>530</v>
      </c>
      <c r="K32" s="64" t="s">
        <v>531</v>
      </c>
      <c r="L32" s="64"/>
    </row>
    <row r="33" spans="1:12" s="19" customFormat="1" ht="29" x14ac:dyDescent="0.35">
      <c r="A33" s="218">
        <f t="shared" ref="A33:A64" si="1">MID(C33,2,6)*1</f>
        <v>14313</v>
      </c>
      <c r="B33" s="219" t="s">
        <v>592</v>
      </c>
      <c r="C33" s="64" t="s">
        <v>255</v>
      </c>
      <c r="D33" s="64" t="s">
        <v>383</v>
      </c>
      <c r="E33" s="64" t="s">
        <v>449</v>
      </c>
      <c r="F33" s="226" t="s">
        <v>463</v>
      </c>
      <c r="G33" s="211" t="s">
        <v>11</v>
      </c>
      <c r="H33" s="65">
        <v>45384</v>
      </c>
      <c r="I33" s="65">
        <v>46568</v>
      </c>
      <c r="J33" s="64" t="s">
        <v>581</v>
      </c>
      <c r="K33" s="64" t="s">
        <v>582</v>
      </c>
      <c r="L33" s="64"/>
    </row>
    <row r="34" spans="1:12" s="19" customFormat="1" ht="29" x14ac:dyDescent="0.35">
      <c r="A34" s="218">
        <f t="shared" si="1"/>
        <v>17141</v>
      </c>
      <c r="B34" s="219" t="s">
        <v>592</v>
      </c>
      <c r="C34" s="64" t="s">
        <v>1039</v>
      </c>
      <c r="D34" s="64" t="s">
        <v>1040</v>
      </c>
      <c r="E34" s="64" t="s">
        <v>1041</v>
      </c>
      <c r="F34" s="226" t="s">
        <v>456</v>
      </c>
      <c r="G34" s="211" t="s">
        <v>12</v>
      </c>
      <c r="H34" s="65">
        <v>45394</v>
      </c>
      <c r="I34" s="65">
        <v>45747</v>
      </c>
      <c r="J34" s="64" t="s">
        <v>490</v>
      </c>
      <c r="K34" s="64" t="s">
        <v>491</v>
      </c>
      <c r="L34" s="64"/>
    </row>
    <row r="35" spans="1:12" s="19" customFormat="1" x14ac:dyDescent="0.35">
      <c r="A35" s="218">
        <f t="shared" si="1"/>
        <v>17604</v>
      </c>
      <c r="B35" s="219" t="s">
        <v>592</v>
      </c>
      <c r="C35" s="64" t="s">
        <v>154</v>
      </c>
      <c r="D35" s="64" t="s">
        <v>286</v>
      </c>
      <c r="E35" s="64" t="s">
        <v>400</v>
      </c>
      <c r="F35" s="226" t="s">
        <v>456</v>
      </c>
      <c r="G35" s="211" t="s">
        <v>14</v>
      </c>
      <c r="H35" s="65">
        <v>45394</v>
      </c>
      <c r="I35" s="65">
        <v>45747</v>
      </c>
      <c r="J35" s="64" t="s">
        <v>500</v>
      </c>
      <c r="K35" s="64" t="s">
        <v>501</v>
      </c>
      <c r="L35" s="64"/>
    </row>
    <row r="36" spans="1:12" s="19" customFormat="1" ht="29" x14ac:dyDescent="0.35">
      <c r="A36" s="218">
        <f t="shared" si="1"/>
        <v>17819</v>
      </c>
      <c r="B36" s="219" t="s">
        <v>592</v>
      </c>
      <c r="C36" s="64" t="s">
        <v>5397</v>
      </c>
      <c r="D36" s="64" t="s">
        <v>5398</v>
      </c>
      <c r="E36" s="64" t="s">
        <v>5398</v>
      </c>
      <c r="F36" s="226" t="s">
        <v>456</v>
      </c>
      <c r="G36" s="211" t="s">
        <v>12</v>
      </c>
      <c r="H36" s="65">
        <v>45394</v>
      </c>
      <c r="I36" s="65">
        <v>45747</v>
      </c>
      <c r="J36" s="64" t="s">
        <v>480</v>
      </c>
      <c r="K36" s="64" t="s">
        <v>481</v>
      </c>
      <c r="L36" s="64"/>
    </row>
    <row r="37" spans="1:12" s="19" customFormat="1" ht="29" x14ac:dyDescent="0.35">
      <c r="A37" s="218">
        <f t="shared" si="1"/>
        <v>15428</v>
      </c>
      <c r="B37" s="219" t="s">
        <v>592</v>
      </c>
      <c r="C37" s="64" t="s">
        <v>996</v>
      </c>
      <c r="D37" s="64" t="s">
        <v>5375</v>
      </c>
      <c r="E37" s="64" t="s">
        <v>5375</v>
      </c>
      <c r="F37" s="226" t="s">
        <v>456</v>
      </c>
      <c r="G37" s="211" t="s">
        <v>11</v>
      </c>
      <c r="H37" s="65">
        <v>45394</v>
      </c>
      <c r="I37" s="65">
        <v>46053</v>
      </c>
      <c r="J37" s="64" t="s">
        <v>486</v>
      </c>
      <c r="K37" s="64" t="s">
        <v>487</v>
      </c>
      <c r="L37" s="64"/>
    </row>
    <row r="38" spans="1:12" s="19" customFormat="1" ht="29" x14ac:dyDescent="0.35">
      <c r="A38" s="218">
        <f t="shared" si="1"/>
        <v>18728</v>
      </c>
      <c r="B38" s="219" t="s">
        <v>592</v>
      </c>
      <c r="C38" s="64" t="s">
        <v>5935</v>
      </c>
      <c r="D38" s="64" t="s">
        <v>5936</v>
      </c>
      <c r="E38" s="64" t="s">
        <v>5936</v>
      </c>
      <c r="F38" s="226" t="s">
        <v>456</v>
      </c>
      <c r="G38" s="211" t="s">
        <v>10</v>
      </c>
      <c r="H38" s="65">
        <v>45401</v>
      </c>
      <c r="I38" s="65">
        <v>46112</v>
      </c>
      <c r="J38" s="64" t="s">
        <v>845</v>
      </c>
      <c r="K38" s="64" t="s">
        <v>846</v>
      </c>
      <c r="L38" s="64"/>
    </row>
    <row r="39" spans="1:12" s="19" customFormat="1" ht="29" x14ac:dyDescent="0.35">
      <c r="A39" s="218">
        <f t="shared" si="1"/>
        <v>17844</v>
      </c>
      <c r="B39" s="219" t="s">
        <v>593</v>
      </c>
      <c r="C39" s="64" t="s">
        <v>5450</v>
      </c>
      <c r="D39" s="64" t="s">
        <v>6478</v>
      </c>
      <c r="E39" s="64" t="s">
        <v>6478</v>
      </c>
      <c r="F39" s="226" t="s">
        <v>456</v>
      </c>
      <c r="G39" s="211" t="s">
        <v>11</v>
      </c>
      <c r="H39" s="65">
        <v>45409</v>
      </c>
      <c r="I39" s="65">
        <v>45773</v>
      </c>
      <c r="J39" s="64" t="s">
        <v>516</v>
      </c>
      <c r="K39" s="64" t="s">
        <v>517</v>
      </c>
      <c r="L39" s="64"/>
    </row>
    <row r="40" spans="1:12" s="19" customFormat="1" ht="29" x14ac:dyDescent="0.35">
      <c r="A40" s="218">
        <f t="shared" si="1"/>
        <v>8407</v>
      </c>
      <c r="B40" s="219" t="s">
        <v>592</v>
      </c>
      <c r="C40" s="64" t="s">
        <v>168</v>
      </c>
      <c r="D40" s="64" t="s">
        <v>7445</v>
      </c>
      <c r="E40" s="64" t="s">
        <v>6468</v>
      </c>
      <c r="F40" s="226" t="s">
        <v>456</v>
      </c>
      <c r="G40" s="211" t="s">
        <v>12</v>
      </c>
      <c r="H40" s="65">
        <v>45409</v>
      </c>
      <c r="I40" s="65">
        <v>46965</v>
      </c>
      <c r="J40" s="64" t="s">
        <v>516</v>
      </c>
      <c r="K40" s="64" t="s">
        <v>517</v>
      </c>
      <c r="L40" s="64"/>
    </row>
    <row r="41" spans="1:12" s="19" customFormat="1" ht="116" x14ac:dyDescent="0.35">
      <c r="A41" s="218">
        <f t="shared" si="1"/>
        <v>18003</v>
      </c>
      <c r="B41" s="219" t="s">
        <v>592</v>
      </c>
      <c r="C41" s="64" t="s">
        <v>6481</v>
      </c>
      <c r="D41" s="64" t="s">
        <v>6482</v>
      </c>
      <c r="E41" s="64" t="s">
        <v>6483</v>
      </c>
      <c r="F41" s="226" t="s">
        <v>456</v>
      </c>
      <c r="G41" s="211" t="s">
        <v>11</v>
      </c>
      <c r="H41" s="65">
        <v>45409</v>
      </c>
      <c r="I41" s="65">
        <v>46965</v>
      </c>
      <c r="J41" s="64" t="s">
        <v>516</v>
      </c>
      <c r="K41" s="64" t="s">
        <v>517</v>
      </c>
      <c r="L41" s="64" t="s">
        <v>7443</v>
      </c>
    </row>
    <row r="42" spans="1:12" s="19" customFormat="1" x14ac:dyDescent="0.35">
      <c r="A42" s="218">
        <f t="shared" si="1"/>
        <v>19152</v>
      </c>
      <c r="B42" s="219" t="s">
        <v>593</v>
      </c>
      <c r="C42" s="64" t="s">
        <v>6436</v>
      </c>
      <c r="D42" s="64" t="s">
        <v>6437</v>
      </c>
      <c r="E42" s="64" t="s">
        <v>6438</v>
      </c>
      <c r="F42" s="226" t="s">
        <v>456</v>
      </c>
      <c r="G42" s="211" t="s">
        <v>11</v>
      </c>
      <c r="H42" s="65">
        <v>45412</v>
      </c>
      <c r="I42" s="65">
        <v>45744</v>
      </c>
      <c r="J42" s="64" t="s">
        <v>524</v>
      </c>
      <c r="K42" s="64" t="s">
        <v>525</v>
      </c>
      <c r="L42" s="64"/>
    </row>
    <row r="43" spans="1:12" s="19" customFormat="1" ht="29" x14ac:dyDescent="0.35">
      <c r="A43" s="218">
        <f t="shared" si="1"/>
        <v>19153</v>
      </c>
      <c r="B43" s="219" t="s">
        <v>593</v>
      </c>
      <c r="C43" s="64" t="s">
        <v>6191</v>
      </c>
      <c r="D43" s="64" t="s">
        <v>6192</v>
      </c>
      <c r="E43" s="64" t="s">
        <v>6193</v>
      </c>
      <c r="F43" s="226" t="s">
        <v>456</v>
      </c>
      <c r="G43" s="211" t="s">
        <v>14</v>
      </c>
      <c r="H43" s="65">
        <v>45412</v>
      </c>
      <c r="I43" s="65">
        <v>45744</v>
      </c>
      <c r="J43" s="64" t="s">
        <v>683</v>
      </c>
      <c r="K43" s="64" t="s">
        <v>684</v>
      </c>
      <c r="L43" s="64"/>
    </row>
    <row r="44" spans="1:12" s="19" customFormat="1" ht="29" x14ac:dyDescent="0.35">
      <c r="A44" s="218">
        <f t="shared" si="1"/>
        <v>19155</v>
      </c>
      <c r="B44" s="219" t="s">
        <v>593</v>
      </c>
      <c r="C44" s="64" t="s">
        <v>6200</v>
      </c>
      <c r="D44" s="64" t="s">
        <v>6201</v>
      </c>
      <c r="E44" s="64" t="s">
        <v>6202</v>
      </c>
      <c r="F44" s="226" t="s">
        <v>456</v>
      </c>
      <c r="G44" s="211" t="s">
        <v>14</v>
      </c>
      <c r="H44" s="65">
        <v>45412</v>
      </c>
      <c r="I44" s="65">
        <v>45744</v>
      </c>
      <c r="J44" s="64" t="s">
        <v>683</v>
      </c>
      <c r="K44" s="64" t="s">
        <v>684</v>
      </c>
      <c r="L44" s="64"/>
    </row>
    <row r="45" spans="1:12" s="19" customFormat="1" x14ac:dyDescent="0.35">
      <c r="A45" s="218">
        <f t="shared" si="1"/>
        <v>19327</v>
      </c>
      <c r="B45" s="219" t="s">
        <v>593</v>
      </c>
      <c r="C45" s="64" t="s">
        <v>6212</v>
      </c>
      <c r="D45" s="64" t="s">
        <v>6213</v>
      </c>
      <c r="E45" s="64" t="s">
        <v>6214</v>
      </c>
      <c r="F45" s="226" t="s">
        <v>456</v>
      </c>
      <c r="G45" s="211" t="s">
        <v>14</v>
      </c>
      <c r="H45" s="65">
        <v>45412</v>
      </c>
      <c r="I45" s="65">
        <v>45744</v>
      </c>
      <c r="J45" s="64" t="s">
        <v>683</v>
      </c>
      <c r="K45" s="64" t="s">
        <v>684</v>
      </c>
      <c r="L45" s="64"/>
    </row>
    <row r="46" spans="1:12" s="19" customFormat="1" ht="29" x14ac:dyDescent="0.35">
      <c r="A46" s="218">
        <f t="shared" si="1"/>
        <v>17797</v>
      </c>
      <c r="B46" s="219" t="s">
        <v>592</v>
      </c>
      <c r="C46" s="64" t="s">
        <v>5303</v>
      </c>
      <c r="D46" s="64" t="s">
        <v>5304</v>
      </c>
      <c r="E46" s="64" t="s">
        <v>5305</v>
      </c>
      <c r="F46" s="226" t="s">
        <v>456</v>
      </c>
      <c r="G46" s="211" t="s">
        <v>15</v>
      </c>
      <c r="H46" s="65">
        <v>45412</v>
      </c>
      <c r="I46" s="65">
        <v>45747</v>
      </c>
      <c r="J46" s="64" t="s">
        <v>839</v>
      </c>
      <c r="K46" s="64" t="s">
        <v>840</v>
      </c>
      <c r="L46" s="64"/>
    </row>
    <row r="47" spans="1:12" s="19" customFormat="1" ht="43.5" x14ac:dyDescent="0.35">
      <c r="A47" s="218">
        <f t="shared" si="1"/>
        <v>18535</v>
      </c>
      <c r="B47" s="219" t="s">
        <v>593</v>
      </c>
      <c r="C47" s="64" t="s">
        <v>7162</v>
      </c>
      <c r="D47" s="64" t="s">
        <v>7163</v>
      </c>
      <c r="E47" s="64" t="s">
        <v>7163</v>
      </c>
      <c r="F47" s="226" t="s">
        <v>460</v>
      </c>
      <c r="G47" s="211" t="s">
        <v>14</v>
      </c>
      <c r="H47" s="65">
        <v>45413</v>
      </c>
      <c r="I47" s="65">
        <v>45747</v>
      </c>
      <c r="J47" s="64" t="s">
        <v>587</v>
      </c>
      <c r="K47" s="64" t="s">
        <v>588</v>
      </c>
      <c r="L47" s="64"/>
    </row>
    <row r="48" spans="1:12" s="19" customFormat="1" ht="29" x14ac:dyDescent="0.35">
      <c r="A48" s="218">
        <f t="shared" si="1"/>
        <v>18661</v>
      </c>
      <c r="B48" s="219" t="s">
        <v>593</v>
      </c>
      <c r="C48" s="64" t="s">
        <v>6180</v>
      </c>
      <c r="D48" s="64" t="s">
        <v>6181</v>
      </c>
      <c r="E48" s="64" t="s">
        <v>6182</v>
      </c>
      <c r="F48" s="226" t="s">
        <v>456</v>
      </c>
      <c r="G48" s="211" t="s">
        <v>12</v>
      </c>
      <c r="H48" s="65">
        <v>45413</v>
      </c>
      <c r="I48" s="65">
        <v>46507</v>
      </c>
      <c r="J48" s="64" t="s">
        <v>518</v>
      </c>
      <c r="K48" s="64" t="s">
        <v>519</v>
      </c>
      <c r="L48" s="64"/>
    </row>
    <row r="49" spans="1:12" s="19" customFormat="1" x14ac:dyDescent="0.35">
      <c r="A49" s="218">
        <f t="shared" si="1"/>
        <v>18111</v>
      </c>
      <c r="B49" s="219" t="s">
        <v>592</v>
      </c>
      <c r="C49" s="64" t="s">
        <v>5781</v>
      </c>
      <c r="D49" s="64" t="s">
        <v>5782</v>
      </c>
      <c r="E49" s="64" t="s">
        <v>5782</v>
      </c>
      <c r="F49" s="226" t="s">
        <v>456</v>
      </c>
      <c r="G49" s="211" t="s">
        <v>11</v>
      </c>
      <c r="H49" s="65">
        <v>45415</v>
      </c>
      <c r="I49" s="65">
        <v>46112</v>
      </c>
      <c r="J49" s="64" t="s">
        <v>486</v>
      </c>
      <c r="K49" s="64" t="s">
        <v>487</v>
      </c>
      <c r="L49" s="64"/>
    </row>
    <row r="50" spans="1:12" s="19" customFormat="1" ht="29" x14ac:dyDescent="0.35">
      <c r="A50" s="218">
        <f t="shared" si="1"/>
        <v>14669</v>
      </c>
      <c r="B50" s="219" t="s">
        <v>592</v>
      </c>
      <c r="C50" s="64" t="s">
        <v>1151</v>
      </c>
      <c r="D50" s="64" t="s">
        <v>5999</v>
      </c>
      <c r="E50" s="64" t="s">
        <v>6000</v>
      </c>
      <c r="F50" s="226" t="s">
        <v>456</v>
      </c>
      <c r="G50" s="211" t="s">
        <v>10</v>
      </c>
      <c r="H50" s="65">
        <v>45415</v>
      </c>
      <c r="I50" s="65">
        <v>46509</v>
      </c>
      <c r="J50" s="64" t="s">
        <v>516</v>
      </c>
      <c r="K50" s="64" t="s">
        <v>517</v>
      </c>
      <c r="L50" s="64"/>
    </row>
    <row r="51" spans="1:12" s="19" customFormat="1" ht="29" x14ac:dyDescent="0.35">
      <c r="A51" s="218">
        <f t="shared" si="1"/>
        <v>18461</v>
      </c>
      <c r="B51" s="219" t="s">
        <v>592</v>
      </c>
      <c r="C51" s="64" t="s">
        <v>5956</v>
      </c>
      <c r="D51" s="64" t="s">
        <v>5957</v>
      </c>
      <c r="E51" s="64" t="s">
        <v>5958</v>
      </c>
      <c r="F51" s="226" t="s">
        <v>455</v>
      </c>
      <c r="G51" s="211" t="s">
        <v>14</v>
      </c>
      <c r="H51" s="65">
        <v>45418</v>
      </c>
      <c r="I51" s="65">
        <v>45944</v>
      </c>
      <c r="J51" s="64" t="s">
        <v>504</v>
      </c>
      <c r="K51" s="64" t="s">
        <v>505</v>
      </c>
      <c r="L51" s="64"/>
    </row>
    <row r="52" spans="1:12" s="19" customFormat="1" ht="29" x14ac:dyDescent="0.35">
      <c r="A52" s="218">
        <f t="shared" si="1"/>
        <v>13568</v>
      </c>
      <c r="B52" s="219" t="s">
        <v>592</v>
      </c>
      <c r="C52" s="64" t="s">
        <v>254</v>
      </c>
      <c r="D52" s="64" t="s">
        <v>382</v>
      </c>
      <c r="E52" s="64" t="s">
        <v>448</v>
      </c>
      <c r="F52" s="226" t="s">
        <v>456</v>
      </c>
      <c r="G52" s="211" t="s">
        <v>14</v>
      </c>
      <c r="H52" s="65">
        <v>45443</v>
      </c>
      <c r="I52" s="65">
        <v>45807</v>
      </c>
      <c r="J52" s="64" t="s">
        <v>506</v>
      </c>
      <c r="K52" s="64" t="s">
        <v>507</v>
      </c>
      <c r="L52" s="64"/>
    </row>
    <row r="53" spans="1:12" s="19" customFormat="1" ht="29" x14ac:dyDescent="0.35">
      <c r="A53" s="218">
        <f t="shared" si="1"/>
        <v>17697</v>
      </c>
      <c r="B53" s="219" t="s">
        <v>592</v>
      </c>
      <c r="C53" s="64" t="s">
        <v>160</v>
      </c>
      <c r="D53" s="64" t="s">
        <v>292</v>
      </c>
      <c r="E53" s="64" t="s">
        <v>292</v>
      </c>
      <c r="F53" s="226" t="s">
        <v>455</v>
      </c>
      <c r="G53" s="211" t="s">
        <v>14</v>
      </c>
      <c r="H53" s="65">
        <v>45443</v>
      </c>
      <c r="I53" s="65">
        <v>45807</v>
      </c>
      <c r="J53" s="64" t="s">
        <v>467</v>
      </c>
      <c r="K53" s="64" t="s">
        <v>468</v>
      </c>
      <c r="L53" s="64"/>
    </row>
    <row r="54" spans="1:12" s="19" customFormat="1" x14ac:dyDescent="0.35">
      <c r="A54" s="218">
        <f t="shared" si="1"/>
        <v>8246</v>
      </c>
      <c r="B54" s="219" t="s">
        <v>592</v>
      </c>
      <c r="C54" s="64" t="s">
        <v>138</v>
      </c>
      <c r="D54" s="64" t="s">
        <v>270</v>
      </c>
      <c r="E54" s="64" t="s">
        <v>270</v>
      </c>
      <c r="F54" s="226" t="s">
        <v>456</v>
      </c>
      <c r="G54" s="211" t="s">
        <v>12</v>
      </c>
      <c r="H54" s="65">
        <v>45443</v>
      </c>
      <c r="I54" s="65">
        <v>46052</v>
      </c>
      <c r="J54" s="64" t="s">
        <v>480</v>
      </c>
      <c r="K54" s="64" t="s">
        <v>481</v>
      </c>
      <c r="L54" s="64"/>
    </row>
    <row r="55" spans="1:12" s="19" customFormat="1" ht="29" x14ac:dyDescent="0.35">
      <c r="A55" s="218">
        <f t="shared" si="1"/>
        <v>18097</v>
      </c>
      <c r="B55" s="219" t="s">
        <v>592</v>
      </c>
      <c r="C55" s="64" t="s">
        <v>5799</v>
      </c>
      <c r="D55" s="64" t="s">
        <v>5800</v>
      </c>
      <c r="E55" s="64" t="s">
        <v>5800</v>
      </c>
      <c r="F55" s="226" t="s">
        <v>456</v>
      </c>
      <c r="G55" s="211" t="s">
        <v>11</v>
      </c>
      <c r="H55" s="65">
        <v>45443</v>
      </c>
      <c r="I55" s="65">
        <v>46112</v>
      </c>
      <c r="J55" s="64" t="s">
        <v>486</v>
      </c>
      <c r="K55" s="64" t="s">
        <v>487</v>
      </c>
      <c r="L55" s="64"/>
    </row>
    <row r="56" spans="1:12" s="19" customFormat="1" ht="29" x14ac:dyDescent="0.35">
      <c r="A56" s="218">
        <f t="shared" si="1"/>
        <v>14550</v>
      </c>
      <c r="B56" s="219" t="s">
        <v>592</v>
      </c>
      <c r="C56" s="64" t="s">
        <v>139</v>
      </c>
      <c r="D56" s="64" t="s">
        <v>271</v>
      </c>
      <c r="E56" s="64" t="s">
        <v>271</v>
      </c>
      <c r="F56" s="226" t="s">
        <v>456</v>
      </c>
      <c r="G56" s="211" t="s">
        <v>12</v>
      </c>
      <c r="H56" s="65">
        <v>45443</v>
      </c>
      <c r="I56" s="65">
        <v>46173</v>
      </c>
      <c r="J56" s="64" t="s">
        <v>482</v>
      </c>
      <c r="K56" s="64" t="s">
        <v>483</v>
      </c>
      <c r="L56" s="64"/>
    </row>
    <row r="57" spans="1:12" s="19" customFormat="1" ht="43.5" x14ac:dyDescent="0.35">
      <c r="A57" s="218">
        <f t="shared" si="1"/>
        <v>18018</v>
      </c>
      <c r="B57" s="219" t="s">
        <v>592</v>
      </c>
      <c r="C57" s="64" t="s">
        <v>7074</v>
      </c>
      <c r="D57" s="64" t="s">
        <v>7075</v>
      </c>
      <c r="E57" s="64" t="s">
        <v>451</v>
      </c>
      <c r="F57" s="226" t="s">
        <v>456</v>
      </c>
      <c r="G57" s="211" t="s">
        <v>11</v>
      </c>
      <c r="H57" s="65">
        <v>45446</v>
      </c>
      <c r="I57" s="65">
        <v>45657</v>
      </c>
      <c r="J57" s="64" t="s">
        <v>506</v>
      </c>
      <c r="K57" s="64" t="s">
        <v>507</v>
      </c>
      <c r="L57" s="64"/>
    </row>
    <row r="58" spans="1:12" s="19" customFormat="1" ht="43.5" x14ac:dyDescent="0.35">
      <c r="A58" s="218">
        <f t="shared" si="1"/>
        <v>15064</v>
      </c>
      <c r="B58" s="219" t="s">
        <v>592</v>
      </c>
      <c r="C58" s="64" t="s">
        <v>244</v>
      </c>
      <c r="D58" s="64" t="s">
        <v>6730</v>
      </c>
      <c r="E58" s="64" t="s">
        <v>6731</v>
      </c>
      <c r="F58" s="226" t="s">
        <v>464</v>
      </c>
      <c r="G58" s="211" t="s">
        <v>14</v>
      </c>
      <c r="H58" s="65">
        <v>45446</v>
      </c>
      <c r="I58" s="65">
        <v>45688</v>
      </c>
      <c r="J58" s="64" t="s">
        <v>516</v>
      </c>
      <c r="K58" s="64" t="s">
        <v>517</v>
      </c>
      <c r="L58" s="64"/>
    </row>
    <row r="59" spans="1:12" s="19" customFormat="1" ht="43.5" x14ac:dyDescent="0.35">
      <c r="A59" s="218">
        <f t="shared" si="1"/>
        <v>14775</v>
      </c>
      <c r="B59" s="219" t="s">
        <v>592</v>
      </c>
      <c r="C59" s="64" t="s">
        <v>169</v>
      </c>
      <c r="D59" s="64" t="s">
        <v>300</v>
      </c>
      <c r="E59" s="64" t="s">
        <v>411</v>
      </c>
      <c r="F59" s="226" t="s">
        <v>455</v>
      </c>
      <c r="G59" s="211" t="s">
        <v>14</v>
      </c>
      <c r="H59" s="65">
        <v>45466</v>
      </c>
      <c r="I59" s="65">
        <v>45830</v>
      </c>
      <c r="J59" s="64" t="s">
        <v>467</v>
      </c>
      <c r="K59" s="64" t="s">
        <v>468</v>
      </c>
      <c r="L59" s="64"/>
    </row>
    <row r="60" spans="1:12" s="19" customFormat="1" ht="43.5" x14ac:dyDescent="0.35">
      <c r="A60" s="218">
        <f t="shared" si="1"/>
        <v>15219</v>
      </c>
      <c r="B60" s="219" t="s">
        <v>592</v>
      </c>
      <c r="C60" s="64" t="s">
        <v>248</v>
      </c>
      <c r="D60" s="64" t="s">
        <v>352</v>
      </c>
      <c r="E60" s="64" t="s">
        <v>352</v>
      </c>
      <c r="F60" s="226" t="s">
        <v>456</v>
      </c>
      <c r="G60" s="211" t="s">
        <v>14</v>
      </c>
      <c r="H60" s="65">
        <v>45470</v>
      </c>
      <c r="I60" s="65">
        <v>45834</v>
      </c>
      <c r="J60" s="64" t="s">
        <v>467</v>
      </c>
      <c r="K60" s="64" t="s">
        <v>468</v>
      </c>
      <c r="L60" s="64"/>
    </row>
    <row r="61" spans="1:12" s="19" customFormat="1" ht="29" x14ac:dyDescent="0.35">
      <c r="A61" s="218">
        <f t="shared" si="1"/>
        <v>13966</v>
      </c>
      <c r="B61" s="219" t="s">
        <v>592</v>
      </c>
      <c r="C61" s="64" t="s">
        <v>2001</v>
      </c>
      <c r="D61" s="64" t="s">
        <v>2002</v>
      </c>
      <c r="E61" s="64" t="s">
        <v>2003</v>
      </c>
      <c r="F61" s="226" t="s">
        <v>456</v>
      </c>
      <c r="G61" s="211" t="s">
        <v>12</v>
      </c>
      <c r="H61" s="65">
        <v>45470</v>
      </c>
      <c r="I61" s="65">
        <v>46416</v>
      </c>
      <c r="J61" s="64" t="s">
        <v>514</v>
      </c>
      <c r="K61" s="64" t="s">
        <v>515</v>
      </c>
      <c r="L61" s="64"/>
    </row>
    <row r="62" spans="1:12" s="19" customFormat="1" ht="29" x14ac:dyDescent="0.35">
      <c r="A62" s="218">
        <f t="shared" si="1"/>
        <v>16074</v>
      </c>
      <c r="B62" s="219" t="s">
        <v>592</v>
      </c>
      <c r="C62" s="64" t="s">
        <v>251</v>
      </c>
      <c r="D62" s="64" t="s">
        <v>359</v>
      </c>
      <c r="E62" s="64" t="s">
        <v>446</v>
      </c>
      <c r="F62" s="226" t="s">
        <v>456</v>
      </c>
      <c r="G62" s="211" t="s">
        <v>14</v>
      </c>
      <c r="H62" s="65">
        <v>45472</v>
      </c>
      <c r="I62" s="65">
        <v>45836</v>
      </c>
      <c r="J62" s="64" t="s">
        <v>467</v>
      </c>
      <c r="K62" s="64" t="s">
        <v>468</v>
      </c>
      <c r="L62" s="64"/>
    </row>
    <row r="63" spans="1:12" s="19" customFormat="1" ht="29" x14ac:dyDescent="0.35">
      <c r="A63" s="218">
        <f t="shared" si="1"/>
        <v>15085</v>
      </c>
      <c r="B63" s="219" t="s">
        <v>592</v>
      </c>
      <c r="C63" s="64" t="s">
        <v>132</v>
      </c>
      <c r="D63" s="64" t="s">
        <v>265</v>
      </c>
      <c r="E63" s="64" t="s">
        <v>265</v>
      </c>
      <c r="F63" s="226" t="s">
        <v>456</v>
      </c>
      <c r="G63" s="211" t="s">
        <v>14</v>
      </c>
      <c r="H63" s="65">
        <v>45473</v>
      </c>
      <c r="I63" s="65">
        <v>45837</v>
      </c>
      <c r="J63" s="64" t="s">
        <v>467</v>
      </c>
      <c r="K63" s="64" t="s">
        <v>468</v>
      </c>
      <c r="L63" s="64"/>
    </row>
    <row r="64" spans="1:12" s="19" customFormat="1" ht="43.5" x14ac:dyDescent="0.35">
      <c r="A64" s="218">
        <f t="shared" si="1"/>
        <v>18159</v>
      </c>
      <c r="B64" s="219" t="s">
        <v>592</v>
      </c>
      <c r="C64" s="64" t="s">
        <v>6360</v>
      </c>
      <c r="D64" s="64" t="s">
        <v>6361</v>
      </c>
      <c r="E64" s="64" t="s">
        <v>6362</v>
      </c>
      <c r="F64" s="226" t="s">
        <v>7440</v>
      </c>
      <c r="G64" s="211" t="s">
        <v>11</v>
      </c>
      <c r="H64" s="65">
        <v>45473</v>
      </c>
      <c r="I64" s="65">
        <v>45837</v>
      </c>
      <c r="J64" s="64" t="s">
        <v>467</v>
      </c>
      <c r="K64" s="64" t="s">
        <v>468</v>
      </c>
      <c r="L64" s="64" t="s">
        <v>7441</v>
      </c>
    </row>
    <row r="65" spans="1:12" s="19" customFormat="1" x14ac:dyDescent="0.35">
      <c r="A65" s="218">
        <f t="shared" ref="A65:A95" si="2">MID(C65,2,6)*1</f>
        <v>18754</v>
      </c>
      <c r="B65" s="219" t="s">
        <v>592</v>
      </c>
      <c r="C65" s="64" t="s">
        <v>6389</v>
      </c>
      <c r="D65" s="64" t="s">
        <v>6390</v>
      </c>
      <c r="E65" s="64" t="s">
        <v>6391</v>
      </c>
      <c r="F65" s="226" t="s">
        <v>456</v>
      </c>
      <c r="G65" s="211" t="s">
        <v>14</v>
      </c>
      <c r="H65" s="65">
        <v>45474</v>
      </c>
      <c r="I65" s="65">
        <v>45748</v>
      </c>
      <c r="J65" s="64" t="s">
        <v>506</v>
      </c>
      <c r="K65" s="64" t="s">
        <v>507</v>
      </c>
      <c r="L65" s="64"/>
    </row>
    <row r="66" spans="1:12" s="19" customFormat="1" ht="43.5" x14ac:dyDescent="0.35">
      <c r="A66" s="218">
        <f t="shared" si="2"/>
        <v>10249</v>
      </c>
      <c r="B66" s="219" t="s">
        <v>593</v>
      </c>
      <c r="C66" s="64" t="s">
        <v>235</v>
      </c>
      <c r="D66" s="64" t="s">
        <v>367</v>
      </c>
      <c r="E66" s="64" t="s">
        <v>367</v>
      </c>
      <c r="F66" s="226" t="s">
        <v>460</v>
      </c>
      <c r="G66" s="211" t="s">
        <v>14</v>
      </c>
      <c r="H66" s="65">
        <v>45474</v>
      </c>
      <c r="I66" s="65">
        <v>46568</v>
      </c>
      <c r="J66" s="64" t="s">
        <v>544</v>
      </c>
      <c r="K66" s="64" t="s">
        <v>545</v>
      </c>
      <c r="L66" s="64"/>
    </row>
    <row r="67" spans="1:12" s="19" customFormat="1" ht="58" x14ac:dyDescent="0.35">
      <c r="A67" s="218">
        <f t="shared" si="2"/>
        <v>8505</v>
      </c>
      <c r="B67" s="219" t="s">
        <v>592</v>
      </c>
      <c r="C67" s="64" t="s">
        <v>185</v>
      </c>
      <c r="D67" s="64" t="s">
        <v>316</v>
      </c>
      <c r="E67" s="64" t="s">
        <v>415</v>
      </c>
      <c r="F67" s="226" t="s">
        <v>463</v>
      </c>
      <c r="G67" s="211" t="s">
        <v>10</v>
      </c>
      <c r="H67" s="65">
        <v>45474</v>
      </c>
      <c r="I67" s="65">
        <v>46569</v>
      </c>
      <c r="J67" s="64" t="s">
        <v>504</v>
      </c>
      <c r="K67" s="64" t="s">
        <v>505</v>
      </c>
      <c r="L67" s="64"/>
    </row>
    <row r="68" spans="1:12" s="19" customFormat="1" ht="43.5" x14ac:dyDescent="0.35">
      <c r="A68" s="218">
        <f t="shared" si="2"/>
        <v>10234</v>
      </c>
      <c r="B68" s="219" t="s">
        <v>592</v>
      </c>
      <c r="C68" s="64" t="s">
        <v>234</v>
      </c>
      <c r="D68" s="64" t="s">
        <v>366</v>
      </c>
      <c r="E68" s="64" t="s">
        <v>366</v>
      </c>
      <c r="F68" s="226" t="s">
        <v>460</v>
      </c>
      <c r="G68" s="211" t="s">
        <v>15</v>
      </c>
      <c r="H68" s="65">
        <v>45474</v>
      </c>
      <c r="I68" s="65">
        <v>46934</v>
      </c>
      <c r="J68" s="64" t="s">
        <v>544</v>
      </c>
      <c r="K68" s="64" t="s">
        <v>545</v>
      </c>
      <c r="L68" s="64"/>
    </row>
    <row r="69" spans="1:12" s="19" customFormat="1" ht="43.5" x14ac:dyDescent="0.35">
      <c r="A69" s="218">
        <f t="shared" si="2"/>
        <v>12312</v>
      </c>
      <c r="B69" s="219" t="s">
        <v>593</v>
      </c>
      <c r="C69" s="64" t="s">
        <v>158</v>
      </c>
      <c r="D69" s="64" t="s">
        <v>290</v>
      </c>
      <c r="E69" s="64" t="s">
        <v>7436</v>
      </c>
      <c r="F69" s="226" t="s">
        <v>455</v>
      </c>
      <c r="G69" s="211" t="s">
        <v>10</v>
      </c>
      <c r="H69" s="65">
        <v>45483</v>
      </c>
      <c r="I69" s="65">
        <v>47308</v>
      </c>
      <c r="J69" s="64" t="s">
        <v>508</v>
      </c>
      <c r="K69" s="64" t="s">
        <v>509</v>
      </c>
      <c r="L69" s="64"/>
    </row>
    <row r="70" spans="1:12" s="19" customFormat="1" ht="43.5" x14ac:dyDescent="0.35">
      <c r="A70" s="218">
        <f t="shared" si="2"/>
        <v>17178</v>
      </c>
      <c r="B70" s="219" t="s">
        <v>592</v>
      </c>
      <c r="C70" s="64" t="s">
        <v>258</v>
      </c>
      <c r="D70" s="64" t="s">
        <v>7446</v>
      </c>
      <c r="E70" s="64" t="s">
        <v>6336</v>
      </c>
      <c r="F70" s="226" t="s">
        <v>456</v>
      </c>
      <c r="G70" s="211" t="s">
        <v>11</v>
      </c>
      <c r="H70" s="65">
        <v>45484</v>
      </c>
      <c r="I70" s="65">
        <v>45754</v>
      </c>
      <c r="J70" s="64" t="s">
        <v>506</v>
      </c>
      <c r="K70" s="64" t="s">
        <v>507</v>
      </c>
      <c r="L70" s="64"/>
    </row>
    <row r="71" spans="1:12" s="19" customFormat="1" x14ac:dyDescent="0.35">
      <c r="A71" s="218">
        <f t="shared" si="2"/>
        <v>15102</v>
      </c>
      <c r="B71" s="219" t="s">
        <v>592</v>
      </c>
      <c r="C71" s="64" t="s">
        <v>246</v>
      </c>
      <c r="D71" s="64" t="s">
        <v>376</v>
      </c>
      <c r="E71" s="64" t="s">
        <v>376</v>
      </c>
      <c r="F71" s="226" t="s">
        <v>456</v>
      </c>
      <c r="G71" s="211" t="s">
        <v>14</v>
      </c>
      <c r="H71" s="65">
        <v>45504</v>
      </c>
      <c r="I71" s="65">
        <v>45868</v>
      </c>
      <c r="J71" s="64" t="s">
        <v>467</v>
      </c>
      <c r="K71" s="64" t="s">
        <v>468</v>
      </c>
      <c r="L71" s="64"/>
    </row>
    <row r="72" spans="1:12" s="19" customFormat="1" ht="29" x14ac:dyDescent="0.35">
      <c r="A72" s="218">
        <f t="shared" si="2"/>
        <v>18739</v>
      </c>
      <c r="B72" s="219" t="s">
        <v>592</v>
      </c>
      <c r="C72" s="64" t="s">
        <v>6393</v>
      </c>
      <c r="D72" s="64" t="s">
        <v>6394</v>
      </c>
      <c r="E72" s="64" t="s">
        <v>6395</v>
      </c>
      <c r="F72" s="226" t="s">
        <v>456</v>
      </c>
      <c r="G72" s="211" t="s">
        <v>14</v>
      </c>
      <c r="H72" s="65">
        <v>45505</v>
      </c>
      <c r="I72" s="65">
        <v>45748</v>
      </c>
      <c r="J72" s="64" t="s">
        <v>506</v>
      </c>
      <c r="K72" s="64" t="s">
        <v>507</v>
      </c>
      <c r="L72" s="64"/>
    </row>
    <row r="73" spans="1:12" s="19" customFormat="1" x14ac:dyDescent="0.35">
      <c r="A73" s="218">
        <f t="shared" si="2"/>
        <v>18753</v>
      </c>
      <c r="B73" s="219" t="s">
        <v>593</v>
      </c>
      <c r="C73" s="64" t="s">
        <v>6102</v>
      </c>
      <c r="D73" s="64" t="s">
        <v>6103</v>
      </c>
      <c r="E73" s="64" t="s">
        <v>6103</v>
      </c>
      <c r="F73" s="226" t="s">
        <v>456</v>
      </c>
      <c r="G73" s="211" t="s">
        <v>12</v>
      </c>
      <c r="H73" s="65">
        <v>45505</v>
      </c>
      <c r="I73" s="65">
        <v>45869</v>
      </c>
      <c r="J73" s="64" t="s">
        <v>506</v>
      </c>
      <c r="K73" s="64" t="s">
        <v>507</v>
      </c>
      <c r="L73" s="64"/>
    </row>
    <row r="74" spans="1:12" s="19" customFormat="1" ht="29" x14ac:dyDescent="0.35">
      <c r="A74" s="218">
        <f t="shared" si="2"/>
        <v>15127</v>
      </c>
      <c r="B74" s="219" t="s">
        <v>592</v>
      </c>
      <c r="C74" s="64" t="s">
        <v>164</v>
      </c>
      <c r="D74" s="64" t="s">
        <v>296</v>
      </c>
      <c r="E74" s="64" t="s">
        <v>406</v>
      </c>
      <c r="F74" s="226" t="s">
        <v>456</v>
      </c>
      <c r="G74" s="211" t="s">
        <v>14</v>
      </c>
      <c r="H74" s="65">
        <v>45505</v>
      </c>
      <c r="I74" s="65">
        <v>46568</v>
      </c>
      <c r="J74" s="64" t="s">
        <v>518</v>
      </c>
      <c r="K74" s="64" t="s">
        <v>519</v>
      </c>
      <c r="L74" s="64"/>
    </row>
    <row r="75" spans="1:12" s="19" customFormat="1" ht="29" x14ac:dyDescent="0.35">
      <c r="A75" s="218">
        <f t="shared" si="2"/>
        <v>18737</v>
      </c>
      <c r="B75" s="219" t="s">
        <v>593</v>
      </c>
      <c r="C75" s="64" t="s">
        <v>6113</v>
      </c>
      <c r="D75" s="64" t="s">
        <v>6114</v>
      </c>
      <c r="E75" s="64" t="s">
        <v>6115</v>
      </c>
      <c r="F75" s="226" t="s">
        <v>7440</v>
      </c>
      <c r="G75" s="211" t="s">
        <v>12</v>
      </c>
      <c r="H75" s="65">
        <v>45536</v>
      </c>
      <c r="I75" s="65">
        <v>46265</v>
      </c>
      <c r="J75" s="64" t="s">
        <v>506</v>
      </c>
      <c r="K75" s="64" t="s">
        <v>507</v>
      </c>
      <c r="L75" s="64"/>
    </row>
    <row r="76" spans="1:12" s="19" customFormat="1" ht="29" x14ac:dyDescent="0.35">
      <c r="A76" s="218">
        <f t="shared" si="2"/>
        <v>18750</v>
      </c>
      <c r="B76" s="219" t="s">
        <v>593</v>
      </c>
      <c r="C76" s="64" t="s">
        <v>6109</v>
      </c>
      <c r="D76" s="64" t="s">
        <v>7447</v>
      </c>
      <c r="E76" s="64" t="s">
        <v>6110</v>
      </c>
      <c r="F76" s="226" t="s">
        <v>7440</v>
      </c>
      <c r="G76" s="211" t="s">
        <v>11</v>
      </c>
      <c r="H76" s="65">
        <v>45536</v>
      </c>
      <c r="I76" s="65">
        <v>46265</v>
      </c>
      <c r="J76" s="64" t="s">
        <v>506</v>
      </c>
      <c r="K76" s="64" t="s">
        <v>507</v>
      </c>
      <c r="L76" s="64"/>
    </row>
    <row r="77" spans="1:12" s="19" customFormat="1" ht="29" x14ac:dyDescent="0.35">
      <c r="A77" s="218">
        <f t="shared" si="2"/>
        <v>8263</v>
      </c>
      <c r="B77" s="219" t="s">
        <v>593</v>
      </c>
      <c r="C77" s="64" t="s">
        <v>177</v>
      </c>
      <c r="D77" s="64" t="s">
        <v>307</v>
      </c>
      <c r="E77" s="64" t="s">
        <v>307</v>
      </c>
      <c r="F77" s="226" t="s">
        <v>455</v>
      </c>
      <c r="G77" s="211" t="s">
        <v>12</v>
      </c>
      <c r="H77" s="65">
        <v>45536</v>
      </c>
      <c r="I77" s="65">
        <v>46996</v>
      </c>
      <c r="J77" s="64" t="s">
        <v>512</v>
      </c>
      <c r="K77" s="64" t="s">
        <v>513</v>
      </c>
      <c r="L77" s="64"/>
    </row>
    <row r="78" spans="1:12" s="19" customFormat="1" ht="29" x14ac:dyDescent="0.35">
      <c r="A78" s="218">
        <f t="shared" si="2"/>
        <v>8450</v>
      </c>
      <c r="B78" s="219" t="s">
        <v>593</v>
      </c>
      <c r="C78" s="64" t="s">
        <v>167</v>
      </c>
      <c r="D78" s="64" t="s">
        <v>299</v>
      </c>
      <c r="E78" s="64" t="s">
        <v>410</v>
      </c>
      <c r="F78" s="226" t="s">
        <v>455</v>
      </c>
      <c r="G78" s="211" t="s">
        <v>12</v>
      </c>
      <c r="H78" s="65">
        <v>45538</v>
      </c>
      <c r="I78" s="65">
        <v>46633</v>
      </c>
      <c r="J78" s="64" t="s">
        <v>524</v>
      </c>
      <c r="K78" s="64" t="s">
        <v>525</v>
      </c>
      <c r="L78" s="64"/>
    </row>
    <row r="79" spans="1:12" s="19" customFormat="1" x14ac:dyDescent="0.35">
      <c r="A79" s="218">
        <f t="shared" si="2"/>
        <v>18757</v>
      </c>
      <c r="B79" s="219" t="s">
        <v>593</v>
      </c>
      <c r="C79" s="64" t="s">
        <v>6099</v>
      </c>
      <c r="D79" s="64" t="s">
        <v>6100</v>
      </c>
      <c r="E79" s="64" t="s">
        <v>6100</v>
      </c>
      <c r="F79" s="226" t="s">
        <v>7440</v>
      </c>
      <c r="G79" s="211" t="s">
        <v>14</v>
      </c>
      <c r="H79" s="65">
        <v>45566</v>
      </c>
      <c r="I79" s="65">
        <v>45930</v>
      </c>
      <c r="J79" s="64" t="s">
        <v>506</v>
      </c>
      <c r="K79" s="64" t="s">
        <v>507</v>
      </c>
      <c r="L79" s="64"/>
    </row>
    <row r="80" spans="1:12" s="19" customFormat="1" x14ac:dyDescent="0.35">
      <c r="A80" s="218">
        <f t="shared" si="2"/>
        <v>14671</v>
      </c>
      <c r="B80" s="219" t="s">
        <v>592</v>
      </c>
      <c r="C80" s="64" t="s">
        <v>239</v>
      </c>
      <c r="D80" s="64" t="s">
        <v>371</v>
      </c>
      <c r="E80" s="64" t="s">
        <v>371</v>
      </c>
      <c r="F80" s="226" t="s">
        <v>463</v>
      </c>
      <c r="G80" s="211" t="s">
        <v>12</v>
      </c>
      <c r="H80" s="65">
        <v>45566</v>
      </c>
      <c r="I80" s="65">
        <v>47026</v>
      </c>
      <c r="J80" s="64" t="s">
        <v>530</v>
      </c>
      <c r="K80" s="64" t="s">
        <v>531</v>
      </c>
      <c r="L80" s="64"/>
    </row>
    <row r="81" spans="1:12" s="19" customFormat="1" ht="29" x14ac:dyDescent="0.35">
      <c r="A81" s="218">
        <f t="shared" si="2"/>
        <v>8348</v>
      </c>
      <c r="B81" s="219" t="s">
        <v>592</v>
      </c>
      <c r="C81" s="64" t="s">
        <v>179</v>
      </c>
      <c r="D81" s="64" t="s">
        <v>309</v>
      </c>
      <c r="E81" s="64" t="s">
        <v>413</v>
      </c>
      <c r="F81" s="226" t="s">
        <v>465</v>
      </c>
      <c r="G81" s="211" t="s">
        <v>17</v>
      </c>
      <c r="H81" s="65">
        <v>45626</v>
      </c>
      <c r="I81" s="65">
        <v>47087</v>
      </c>
      <c r="J81" s="64" t="s">
        <v>536</v>
      </c>
      <c r="K81" s="64" t="s">
        <v>537</v>
      </c>
      <c r="L81" s="64"/>
    </row>
    <row r="82" spans="1:12" s="19" customFormat="1" ht="29" x14ac:dyDescent="0.35">
      <c r="A82" s="218">
        <f t="shared" si="2"/>
        <v>12579</v>
      </c>
      <c r="B82" s="219" t="s">
        <v>593</v>
      </c>
      <c r="C82" s="64" t="s">
        <v>230</v>
      </c>
      <c r="D82" s="64" t="s">
        <v>362</v>
      </c>
      <c r="E82" s="64" t="s">
        <v>436</v>
      </c>
      <c r="F82" s="226" t="s">
        <v>457</v>
      </c>
      <c r="G82" s="211" t="s">
        <v>14</v>
      </c>
      <c r="H82" s="65">
        <v>45627</v>
      </c>
      <c r="I82" s="65">
        <v>47087</v>
      </c>
      <c r="J82" s="64" t="s">
        <v>551</v>
      </c>
      <c r="K82" s="64" t="s">
        <v>552</v>
      </c>
      <c r="L82" s="64"/>
    </row>
    <row r="83" spans="1:12" s="19" customFormat="1" ht="72.5" x14ac:dyDescent="0.35">
      <c r="A83" s="218">
        <f t="shared" si="2"/>
        <v>8495</v>
      </c>
      <c r="B83" s="219" t="s">
        <v>593</v>
      </c>
      <c r="C83" s="64" t="s">
        <v>191</v>
      </c>
      <c r="D83" s="64" t="s">
        <v>322</v>
      </c>
      <c r="E83" s="64" t="s">
        <v>419</v>
      </c>
      <c r="F83" s="226" t="s">
        <v>463</v>
      </c>
      <c r="G83" s="211" t="s">
        <v>12</v>
      </c>
      <c r="H83" s="65">
        <v>45627</v>
      </c>
      <c r="I83" s="65">
        <v>47088</v>
      </c>
      <c r="J83" s="64" t="s">
        <v>6766</v>
      </c>
      <c r="K83" s="64" t="s">
        <v>6767</v>
      </c>
      <c r="L83" s="64"/>
    </row>
    <row r="84" spans="1:12" s="19" customFormat="1" ht="29" x14ac:dyDescent="0.35">
      <c r="A84" s="218">
        <f t="shared" si="2"/>
        <v>8506</v>
      </c>
      <c r="B84" s="219" t="s">
        <v>593</v>
      </c>
      <c r="C84" s="64" t="s">
        <v>135</v>
      </c>
      <c r="D84" s="64" t="s">
        <v>267</v>
      </c>
      <c r="E84" s="64" t="s">
        <v>393</v>
      </c>
      <c r="F84" s="226" t="s">
        <v>455</v>
      </c>
      <c r="G84" s="211" t="s">
        <v>10</v>
      </c>
      <c r="H84" s="65">
        <v>45627</v>
      </c>
      <c r="I84" s="65">
        <v>47088</v>
      </c>
      <c r="J84" s="64" t="s">
        <v>470</v>
      </c>
      <c r="K84" s="64" t="s">
        <v>471</v>
      </c>
      <c r="L84" s="64"/>
    </row>
    <row r="85" spans="1:12" s="19" customFormat="1" ht="29" x14ac:dyDescent="0.35">
      <c r="A85" s="218">
        <f t="shared" si="2"/>
        <v>12581</v>
      </c>
      <c r="B85" s="219" t="s">
        <v>593</v>
      </c>
      <c r="C85" s="64" t="s">
        <v>231</v>
      </c>
      <c r="D85" s="64" t="s">
        <v>363</v>
      </c>
      <c r="E85" s="64" t="s">
        <v>363</v>
      </c>
      <c r="F85" s="226" t="s">
        <v>457</v>
      </c>
      <c r="G85" s="211" t="s">
        <v>11</v>
      </c>
      <c r="H85" s="65">
        <v>45658</v>
      </c>
      <c r="I85" s="65">
        <v>46022</v>
      </c>
      <c r="J85" s="64" t="s">
        <v>551</v>
      </c>
      <c r="K85" s="64" t="s">
        <v>552</v>
      </c>
      <c r="L85" s="64"/>
    </row>
    <row r="86" spans="1:12" s="19" customFormat="1" x14ac:dyDescent="0.35">
      <c r="A86" s="218">
        <f t="shared" si="2"/>
        <v>16799</v>
      </c>
      <c r="B86" s="219" t="s">
        <v>593</v>
      </c>
      <c r="C86" s="64" t="s">
        <v>165</v>
      </c>
      <c r="D86" s="64" t="s">
        <v>297</v>
      </c>
      <c r="E86" s="64" t="s">
        <v>407</v>
      </c>
      <c r="F86" s="226" t="s">
        <v>456</v>
      </c>
      <c r="G86" s="211" t="s">
        <v>12</v>
      </c>
      <c r="H86" s="65">
        <v>45658</v>
      </c>
      <c r="I86" s="65">
        <v>46023</v>
      </c>
      <c r="J86" s="64" t="s">
        <v>518</v>
      </c>
      <c r="K86" s="64" t="s">
        <v>519</v>
      </c>
      <c r="L86" s="64"/>
    </row>
    <row r="87" spans="1:12" s="19" customFormat="1" ht="29" x14ac:dyDescent="0.35">
      <c r="A87" s="218">
        <f t="shared" si="2"/>
        <v>9925</v>
      </c>
      <c r="B87" s="219" t="s">
        <v>593</v>
      </c>
      <c r="C87" s="64" t="s">
        <v>233</v>
      </c>
      <c r="D87" s="64" t="s">
        <v>364</v>
      </c>
      <c r="E87" s="64" t="s">
        <v>364</v>
      </c>
      <c r="F87" s="226" t="s">
        <v>455</v>
      </c>
      <c r="G87" s="211" t="s">
        <v>14</v>
      </c>
      <c r="H87" s="65">
        <v>45675</v>
      </c>
      <c r="I87" s="65">
        <v>47135</v>
      </c>
      <c r="J87" s="64" t="s">
        <v>470</v>
      </c>
      <c r="K87" s="64" t="s">
        <v>471</v>
      </c>
      <c r="L87" s="64"/>
    </row>
    <row r="88" spans="1:12" s="19" customFormat="1" ht="29" x14ac:dyDescent="0.35">
      <c r="A88" s="218">
        <f t="shared" si="2"/>
        <v>8496</v>
      </c>
      <c r="B88" s="219" t="s">
        <v>593</v>
      </c>
      <c r="C88" s="64" t="s">
        <v>192</v>
      </c>
      <c r="D88" s="64" t="s">
        <v>323</v>
      </c>
      <c r="E88" s="64" t="s">
        <v>323</v>
      </c>
      <c r="F88" s="226" t="s">
        <v>463</v>
      </c>
      <c r="G88" s="211" t="s">
        <v>14</v>
      </c>
      <c r="H88" s="65">
        <v>45689</v>
      </c>
      <c r="I88" s="65">
        <v>47149</v>
      </c>
      <c r="J88" s="64" t="s">
        <v>544</v>
      </c>
      <c r="K88" s="64" t="s">
        <v>545</v>
      </c>
      <c r="L88" s="64"/>
    </row>
    <row r="89" spans="1:12" s="19" customFormat="1" x14ac:dyDescent="0.35">
      <c r="A89" s="218">
        <f t="shared" si="2"/>
        <v>13138</v>
      </c>
      <c r="B89" s="219" t="s">
        <v>592</v>
      </c>
      <c r="C89" s="64" t="s">
        <v>232</v>
      </c>
      <c r="D89" s="64" t="s">
        <v>7448</v>
      </c>
      <c r="E89" s="64" t="s">
        <v>315</v>
      </c>
      <c r="F89" s="226" t="s">
        <v>463</v>
      </c>
      <c r="G89" s="211" t="s">
        <v>15</v>
      </c>
      <c r="H89" s="65">
        <v>45691</v>
      </c>
      <c r="I89" s="65">
        <v>46344</v>
      </c>
      <c r="J89" s="64" t="s">
        <v>514</v>
      </c>
      <c r="K89" s="64" t="s">
        <v>515</v>
      </c>
      <c r="L89" s="64"/>
    </row>
    <row r="90" spans="1:12" s="19" customFormat="1" x14ac:dyDescent="0.35">
      <c r="A90" s="218">
        <f t="shared" si="2"/>
        <v>8349</v>
      </c>
      <c r="B90" s="219" t="s">
        <v>593</v>
      </c>
      <c r="C90" s="64" t="s">
        <v>181</v>
      </c>
      <c r="D90" s="64" t="s">
        <v>311</v>
      </c>
      <c r="E90" s="64" t="s">
        <v>311</v>
      </c>
      <c r="F90" s="226" t="s">
        <v>463</v>
      </c>
      <c r="G90" s="211" t="s">
        <v>15</v>
      </c>
      <c r="H90" s="65">
        <v>45747</v>
      </c>
      <c r="I90" s="65">
        <v>47573</v>
      </c>
      <c r="J90" s="64" t="s">
        <v>478</v>
      </c>
      <c r="K90" s="64" t="s">
        <v>479</v>
      </c>
      <c r="L90" s="64"/>
    </row>
    <row r="91" spans="1:12" s="19" customFormat="1" ht="29" x14ac:dyDescent="0.35">
      <c r="A91" s="218">
        <f t="shared" si="2"/>
        <v>18751</v>
      </c>
      <c r="B91" s="219" t="s">
        <v>593</v>
      </c>
      <c r="C91" s="64" t="s">
        <v>6105</v>
      </c>
      <c r="D91" s="64" t="s">
        <v>7439</v>
      </c>
      <c r="E91" s="64" t="s">
        <v>6106</v>
      </c>
      <c r="F91" s="226" t="s">
        <v>7440</v>
      </c>
      <c r="G91" s="211" t="s">
        <v>12</v>
      </c>
      <c r="H91" s="65">
        <v>45748</v>
      </c>
      <c r="I91" s="65">
        <v>46477</v>
      </c>
      <c r="J91" s="64" t="s">
        <v>506</v>
      </c>
      <c r="K91" s="64" t="s">
        <v>507</v>
      </c>
      <c r="L91" s="64"/>
    </row>
    <row r="92" spans="1:12" s="19" customFormat="1" ht="29" x14ac:dyDescent="0.35">
      <c r="A92" s="218">
        <f t="shared" si="2"/>
        <v>8442</v>
      </c>
      <c r="B92" s="219" t="s">
        <v>593</v>
      </c>
      <c r="C92" s="64" t="s">
        <v>1846</v>
      </c>
      <c r="D92" s="64" t="s">
        <v>1847</v>
      </c>
      <c r="E92" s="64" t="s">
        <v>1847</v>
      </c>
      <c r="F92" s="226" t="s">
        <v>455</v>
      </c>
      <c r="G92" s="211" t="s">
        <v>11</v>
      </c>
      <c r="H92" s="65">
        <v>45748</v>
      </c>
      <c r="I92" s="65">
        <v>46843</v>
      </c>
      <c r="J92" s="64" t="s">
        <v>587</v>
      </c>
      <c r="K92" s="64" t="s">
        <v>588</v>
      </c>
      <c r="L92" s="64"/>
    </row>
    <row r="93" spans="1:12" s="19" customFormat="1" ht="29" x14ac:dyDescent="0.35">
      <c r="A93" s="218">
        <f t="shared" si="2"/>
        <v>8351</v>
      </c>
      <c r="B93" s="219" t="s">
        <v>593</v>
      </c>
      <c r="C93" s="64" t="s">
        <v>183</v>
      </c>
      <c r="D93" s="64" t="s">
        <v>313</v>
      </c>
      <c r="E93" s="64" t="s">
        <v>414</v>
      </c>
      <c r="F93" s="226" t="s">
        <v>463</v>
      </c>
      <c r="G93" s="211" t="s">
        <v>15</v>
      </c>
      <c r="H93" s="65">
        <v>45768</v>
      </c>
      <c r="I93" s="65">
        <v>49054</v>
      </c>
      <c r="J93" s="64" t="s">
        <v>504</v>
      </c>
      <c r="K93" s="64" t="s">
        <v>505</v>
      </c>
      <c r="L93" s="64"/>
    </row>
    <row r="94" spans="1:12" s="19" customFormat="1" ht="29" x14ac:dyDescent="0.35">
      <c r="A94" s="218">
        <f t="shared" si="2"/>
        <v>8499</v>
      </c>
      <c r="B94" s="219" t="s">
        <v>592</v>
      </c>
      <c r="C94" s="64" t="s">
        <v>193</v>
      </c>
      <c r="D94" s="64" t="s">
        <v>324</v>
      </c>
      <c r="E94" s="64" t="s">
        <v>324</v>
      </c>
      <c r="F94" s="226" t="s">
        <v>459</v>
      </c>
      <c r="G94" s="211" t="s">
        <v>16</v>
      </c>
      <c r="H94" s="65">
        <v>45778</v>
      </c>
      <c r="I94" s="65">
        <v>47238</v>
      </c>
      <c r="J94" s="64" t="s">
        <v>534</v>
      </c>
      <c r="K94" s="64" t="s">
        <v>535</v>
      </c>
      <c r="L94" s="64"/>
    </row>
    <row r="95" spans="1:12" s="19" customFormat="1" ht="29" x14ac:dyDescent="0.35">
      <c r="A95" s="218">
        <f t="shared" si="2"/>
        <v>8500</v>
      </c>
      <c r="B95" s="219" t="s">
        <v>593</v>
      </c>
      <c r="C95" s="64" t="s">
        <v>194</v>
      </c>
      <c r="D95" s="64" t="s">
        <v>325</v>
      </c>
      <c r="E95" s="64" t="s">
        <v>325</v>
      </c>
      <c r="F95" s="226" t="s">
        <v>465</v>
      </c>
      <c r="G95" s="211" t="s">
        <v>12</v>
      </c>
      <c r="H95" s="65">
        <v>45778</v>
      </c>
      <c r="I95" s="65">
        <v>47238</v>
      </c>
      <c r="J95" s="64" t="s">
        <v>542</v>
      </c>
      <c r="K95" s="64" t="s">
        <v>543</v>
      </c>
      <c r="L95" s="64"/>
    </row>
    <row r="96" spans="1:12" s="19" customFormat="1" ht="43.5" x14ac:dyDescent="0.35">
      <c r="A96" s="218">
        <f t="shared" ref="A96:A123" si="3">MID(C96,2,6)*1</f>
        <v>17957</v>
      </c>
      <c r="B96" s="219" t="s">
        <v>593</v>
      </c>
      <c r="C96" s="64" t="s">
        <v>6505</v>
      </c>
      <c r="D96" s="64" t="s">
        <v>6506</v>
      </c>
      <c r="E96" s="64" t="s">
        <v>6507</v>
      </c>
      <c r="F96" s="226" t="s">
        <v>7440</v>
      </c>
      <c r="G96" s="211" t="s">
        <v>14</v>
      </c>
      <c r="H96" s="65">
        <v>45803</v>
      </c>
      <c r="I96" s="65">
        <v>46532</v>
      </c>
      <c r="J96" s="64" t="s">
        <v>518</v>
      </c>
      <c r="K96" s="64" t="s">
        <v>519</v>
      </c>
      <c r="L96" s="64"/>
    </row>
    <row r="97" spans="1:12" s="19" customFormat="1" ht="29" x14ac:dyDescent="0.35">
      <c r="A97" s="218">
        <f t="shared" si="3"/>
        <v>8519</v>
      </c>
      <c r="B97" s="219" t="s">
        <v>592</v>
      </c>
      <c r="C97" s="64" t="s">
        <v>197</v>
      </c>
      <c r="D97" s="64" t="s">
        <v>328</v>
      </c>
      <c r="E97" s="64" t="s">
        <v>328</v>
      </c>
      <c r="F97" s="226" t="s">
        <v>459</v>
      </c>
      <c r="G97" s="211" t="s">
        <v>13</v>
      </c>
      <c r="H97" s="65">
        <v>45852</v>
      </c>
      <c r="I97" s="65">
        <v>48304</v>
      </c>
      <c r="J97" s="64" t="s">
        <v>547</v>
      </c>
      <c r="K97" s="64" t="s">
        <v>548</v>
      </c>
      <c r="L97" s="64"/>
    </row>
    <row r="98" spans="1:12" s="19" customFormat="1" ht="29" x14ac:dyDescent="0.35">
      <c r="A98" s="218">
        <f t="shared" si="3"/>
        <v>8350</v>
      </c>
      <c r="B98" s="219" t="s">
        <v>592</v>
      </c>
      <c r="C98" s="64" t="s">
        <v>182</v>
      </c>
      <c r="D98" s="64" t="s">
        <v>312</v>
      </c>
      <c r="E98" s="64" t="s">
        <v>312</v>
      </c>
      <c r="F98" s="226" t="s">
        <v>463</v>
      </c>
      <c r="G98" s="211" t="s">
        <v>13</v>
      </c>
      <c r="H98" s="65">
        <v>45869</v>
      </c>
      <c r="I98" s="65">
        <v>49520</v>
      </c>
      <c r="J98" s="64" t="s">
        <v>547</v>
      </c>
      <c r="K98" s="64" t="s">
        <v>548</v>
      </c>
      <c r="L98" s="64"/>
    </row>
    <row r="99" spans="1:12" s="19" customFormat="1" ht="29" x14ac:dyDescent="0.35">
      <c r="A99" s="218">
        <f t="shared" si="3"/>
        <v>8494</v>
      </c>
      <c r="B99" s="219" t="s">
        <v>593</v>
      </c>
      <c r="C99" s="64" t="s">
        <v>174</v>
      </c>
      <c r="D99" s="64" t="s">
        <v>304</v>
      </c>
      <c r="E99" s="64" t="s">
        <v>412</v>
      </c>
      <c r="F99" s="226" t="s">
        <v>465</v>
      </c>
      <c r="G99" s="211" t="s">
        <v>16</v>
      </c>
      <c r="H99" s="65">
        <v>45870</v>
      </c>
      <c r="I99" s="65">
        <v>47330</v>
      </c>
      <c r="J99" s="64" t="s">
        <v>528</v>
      </c>
      <c r="K99" s="64" t="s">
        <v>529</v>
      </c>
      <c r="L99" s="64"/>
    </row>
    <row r="100" spans="1:12" s="19" customFormat="1" ht="29" x14ac:dyDescent="0.35">
      <c r="A100" s="218">
        <f t="shared" si="3"/>
        <v>16088</v>
      </c>
      <c r="B100" s="219" t="s">
        <v>592</v>
      </c>
      <c r="C100" s="64" t="s">
        <v>1249</v>
      </c>
      <c r="D100" s="64" t="s">
        <v>1250</v>
      </c>
      <c r="E100" s="64" t="s">
        <v>1251</v>
      </c>
      <c r="F100" s="226" t="s">
        <v>456</v>
      </c>
      <c r="G100" s="211" t="s">
        <v>12</v>
      </c>
      <c r="H100" s="65">
        <v>45881</v>
      </c>
      <c r="I100" s="65">
        <v>46630</v>
      </c>
      <c r="J100" s="64" t="s">
        <v>514</v>
      </c>
      <c r="K100" s="64" t="s">
        <v>515</v>
      </c>
      <c r="L100" s="64"/>
    </row>
    <row r="101" spans="1:12" s="19" customFormat="1" ht="29" x14ac:dyDescent="0.35">
      <c r="A101" s="218">
        <f t="shared" si="3"/>
        <v>8343</v>
      </c>
      <c r="B101" s="219" t="s">
        <v>592</v>
      </c>
      <c r="C101" s="64" t="s">
        <v>180</v>
      </c>
      <c r="D101" s="64" t="s">
        <v>310</v>
      </c>
      <c r="E101" s="64" t="s">
        <v>310</v>
      </c>
      <c r="F101" s="226" t="s">
        <v>458</v>
      </c>
      <c r="G101" s="211" t="s">
        <v>18</v>
      </c>
      <c r="H101" s="65">
        <v>45900</v>
      </c>
      <c r="I101" s="65">
        <v>51379</v>
      </c>
      <c r="J101" s="64" t="s">
        <v>472</v>
      </c>
      <c r="K101" s="64" t="s">
        <v>473</v>
      </c>
      <c r="L101" s="64"/>
    </row>
    <row r="102" spans="1:12" s="19" customFormat="1" ht="29" x14ac:dyDescent="0.35">
      <c r="A102" s="218">
        <f t="shared" si="3"/>
        <v>8491</v>
      </c>
      <c r="B102" s="219" t="s">
        <v>593</v>
      </c>
      <c r="C102" s="64" t="s">
        <v>190</v>
      </c>
      <c r="D102" s="64" t="s">
        <v>321</v>
      </c>
      <c r="E102" s="64" t="s">
        <v>321</v>
      </c>
      <c r="F102" s="226" t="s">
        <v>465</v>
      </c>
      <c r="G102" s="211" t="s">
        <v>10</v>
      </c>
      <c r="H102" s="65">
        <v>45962</v>
      </c>
      <c r="I102" s="65">
        <v>47057</v>
      </c>
      <c r="J102" s="64" t="s">
        <v>542</v>
      </c>
      <c r="K102" s="64" t="s">
        <v>543</v>
      </c>
      <c r="L102" s="64"/>
    </row>
    <row r="103" spans="1:12" s="19" customFormat="1" ht="58" x14ac:dyDescent="0.35">
      <c r="A103" s="218">
        <f t="shared" si="3"/>
        <v>8501</v>
      </c>
      <c r="B103" s="219" t="s">
        <v>593</v>
      </c>
      <c r="C103" s="64" t="s">
        <v>2128</v>
      </c>
      <c r="D103" s="64" t="s">
        <v>2129</v>
      </c>
      <c r="E103" s="64" t="s">
        <v>2130</v>
      </c>
      <c r="F103" s="226" t="s">
        <v>463</v>
      </c>
      <c r="G103" s="211" t="s">
        <v>16</v>
      </c>
      <c r="H103" s="65">
        <v>45962</v>
      </c>
      <c r="I103" s="65">
        <v>47422</v>
      </c>
      <c r="J103" s="64" t="s">
        <v>470</v>
      </c>
      <c r="K103" s="64" t="s">
        <v>471</v>
      </c>
      <c r="L103" s="64"/>
    </row>
    <row r="104" spans="1:12" s="19" customFormat="1" x14ac:dyDescent="0.35">
      <c r="A104" s="218">
        <f t="shared" si="3"/>
        <v>15289</v>
      </c>
      <c r="B104" s="219" t="s">
        <v>593</v>
      </c>
      <c r="C104" s="64" t="s">
        <v>1322</v>
      </c>
      <c r="D104" s="64" t="s">
        <v>1323</v>
      </c>
      <c r="E104" s="64" t="s">
        <v>1324</v>
      </c>
      <c r="F104" s="226" t="s">
        <v>7440</v>
      </c>
      <c r="G104" s="211" t="s">
        <v>14</v>
      </c>
      <c r="H104" s="65">
        <v>45962</v>
      </c>
      <c r="I104" s="65">
        <v>47422</v>
      </c>
      <c r="J104" s="64" t="s">
        <v>6049</v>
      </c>
      <c r="K104" s="64" t="s">
        <v>6050</v>
      </c>
      <c r="L104" s="64"/>
    </row>
    <row r="105" spans="1:12" s="19" customFormat="1" ht="29" x14ac:dyDescent="0.35">
      <c r="A105" s="218">
        <f t="shared" si="3"/>
        <v>11759</v>
      </c>
      <c r="B105" s="219" t="s">
        <v>592</v>
      </c>
      <c r="C105" s="64" t="s">
        <v>205</v>
      </c>
      <c r="D105" s="64" t="s">
        <v>336</v>
      </c>
      <c r="E105" s="64" t="s">
        <v>336</v>
      </c>
      <c r="F105" s="226" t="s">
        <v>459</v>
      </c>
      <c r="G105" s="211" t="s">
        <v>18</v>
      </c>
      <c r="H105" s="65">
        <v>45973</v>
      </c>
      <c r="I105" s="65">
        <v>51452</v>
      </c>
      <c r="J105" s="64" t="s">
        <v>522</v>
      </c>
      <c r="K105" s="64" t="s">
        <v>523</v>
      </c>
      <c r="L105" s="64"/>
    </row>
    <row r="106" spans="1:12" s="19" customFormat="1" ht="29" x14ac:dyDescent="0.35">
      <c r="A106" s="218">
        <f t="shared" si="3"/>
        <v>8507</v>
      </c>
      <c r="B106" s="219" t="s">
        <v>593</v>
      </c>
      <c r="C106" s="64" t="s">
        <v>196</v>
      </c>
      <c r="D106" s="64" t="s">
        <v>327</v>
      </c>
      <c r="E106" s="64" t="s">
        <v>327</v>
      </c>
      <c r="F106" s="226" t="s">
        <v>455</v>
      </c>
      <c r="G106" s="211" t="s">
        <v>17</v>
      </c>
      <c r="H106" s="65">
        <v>45976</v>
      </c>
      <c r="I106" s="65">
        <v>47801</v>
      </c>
      <c r="J106" s="64" t="s">
        <v>470</v>
      </c>
      <c r="K106" s="64" t="s">
        <v>471</v>
      </c>
      <c r="L106" s="64"/>
    </row>
    <row r="107" spans="1:12" s="19" customFormat="1" ht="29" x14ac:dyDescent="0.35">
      <c r="A107" s="218">
        <f t="shared" si="3"/>
        <v>10250</v>
      </c>
      <c r="B107" s="219" t="s">
        <v>593</v>
      </c>
      <c r="C107" s="64" t="s">
        <v>236</v>
      </c>
      <c r="D107" s="64" t="s">
        <v>368</v>
      </c>
      <c r="E107" s="64" t="s">
        <v>437</v>
      </c>
      <c r="F107" s="226" t="s">
        <v>463</v>
      </c>
      <c r="G107" s="211" t="s">
        <v>15</v>
      </c>
      <c r="H107" s="65">
        <v>46023</v>
      </c>
      <c r="I107" s="65">
        <v>47483</v>
      </c>
      <c r="J107" s="64" t="s">
        <v>544</v>
      </c>
      <c r="K107" s="64" t="s">
        <v>545</v>
      </c>
      <c r="L107" s="64"/>
    </row>
    <row r="108" spans="1:12" s="19" customFormat="1" x14ac:dyDescent="0.35">
      <c r="A108" s="218">
        <f t="shared" si="3"/>
        <v>11224</v>
      </c>
      <c r="B108" s="219" t="s">
        <v>593</v>
      </c>
      <c r="C108" s="64" t="s">
        <v>203</v>
      </c>
      <c r="D108" s="64" t="s">
        <v>334</v>
      </c>
      <c r="E108" s="64" t="s">
        <v>334</v>
      </c>
      <c r="F108" s="226" t="s">
        <v>463</v>
      </c>
      <c r="G108" s="211" t="s">
        <v>12</v>
      </c>
      <c r="H108" s="65">
        <v>46023</v>
      </c>
      <c r="I108" s="65">
        <v>47483</v>
      </c>
      <c r="J108" s="64" t="s">
        <v>544</v>
      </c>
      <c r="K108" s="64" t="s">
        <v>545</v>
      </c>
      <c r="L108" s="64"/>
    </row>
    <row r="109" spans="1:12" s="19" customFormat="1" x14ac:dyDescent="0.35">
      <c r="A109" s="218">
        <f t="shared" si="3"/>
        <v>14801</v>
      </c>
      <c r="B109" s="219" t="s">
        <v>592</v>
      </c>
      <c r="C109" s="64" t="s">
        <v>242</v>
      </c>
      <c r="D109" s="64" t="s">
        <v>6167</v>
      </c>
      <c r="E109" s="64" t="s">
        <v>6167</v>
      </c>
      <c r="F109" s="226" t="s">
        <v>459</v>
      </c>
      <c r="G109" s="211" t="s">
        <v>17</v>
      </c>
      <c r="H109" s="65">
        <v>46027</v>
      </c>
      <c r="I109" s="65">
        <v>49678</v>
      </c>
      <c r="J109" s="64" t="s">
        <v>532</v>
      </c>
      <c r="K109" s="64" t="s">
        <v>533</v>
      </c>
      <c r="L109" s="64"/>
    </row>
    <row r="110" spans="1:12" s="19" customFormat="1" ht="58" x14ac:dyDescent="0.35">
      <c r="A110" s="218">
        <f t="shared" si="3"/>
        <v>12152</v>
      </c>
      <c r="B110" s="219" t="s">
        <v>592</v>
      </c>
      <c r="C110" s="64" t="s">
        <v>209</v>
      </c>
      <c r="D110" s="64" t="s">
        <v>340</v>
      </c>
      <c r="E110" s="64" t="s">
        <v>7435</v>
      </c>
      <c r="F110" s="226" t="s">
        <v>456</v>
      </c>
      <c r="G110" s="211" t="s">
        <v>14</v>
      </c>
      <c r="H110" s="65">
        <v>46030</v>
      </c>
      <c r="I110" s="65">
        <v>47125</v>
      </c>
      <c r="J110" s="64" t="s">
        <v>467</v>
      </c>
      <c r="K110" s="64" t="s">
        <v>468</v>
      </c>
      <c r="L110" s="64"/>
    </row>
    <row r="111" spans="1:12" s="19" customFormat="1" x14ac:dyDescent="0.35">
      <c r="A111" s="218">
        <f t="shared" si="3"/>
        <v>8490</v>
      </c>
      <c r="B111" s="219" t="s">
        <v>593</v>
      </c>
      <c r="C111" s="64" t="s">
        <v>189</v>
      </c>
      <c r="D111" s="64" t="s">
        <v>320</v>
      </c>
      <c r="E111" s="64" t="s">
        <v>320</v>
      </c>
      <c r="F111" s="226" t="s">
        <v>456</v>
      </c>
      <c r="G111" s="211" t="s">
        <v>10</v>
      </c>
      <c r="H111" s="65">
        <v>46069</v>
      </c>
      <c r="I111" s="65">
        <v>47894</v>
      </c>
      <c r="J111" s="64" t="s">
        <v>478</v>
      </c>
      <c r="K111" s="64" t="s">
        <v>479</v>
      </c>
      <c r="L111" s="64"/>
    </row>
    <row r="112" spans="1:12" s="19" customFormat="1" ht="29" x14ac:dyDescent="0.35">
      <c r="A112" s="218">
        <f t="shared" si="3"/>
        <v>18758</v>
      </c>
      <c r="B112" s="219" t="s">
        <v>593</v>
      </c>
      <c r="C112" s="64" t="s">
        <v>6096</v>
      </c>
      <c r="D112" s="64" t="s">
        <v>6097</v>
      </c>
      <c r="E112" s="64" t="s">
        <v>6097</v>
      </c>
      <c r="F112" s="226" t="s">
        <v>7440</v>
      </c>
      <c r="G112" s="211" t="s">
        <v>11</v>
      </c>
      <c r="H112" s="65">
        <v>46113</v>
      </c>
      <c r="I112" s="65">
        <v>46844</v>
      </c>
      <c r="J112" s="64" t="s">
        <v>506</v>
      </c>
      <c r="K112" s="64" t="s">
        <v>507</v>
      </c>
      <c r="L112" s="64"/>
    </row>
    <row r="113" spans="1:12" s="19" customFormat="1" x14ac:dyDescent="0.35">
      <c r="A113" s="218">
        <f t="shared" si="3"/>
        <v>8489</v>
      </c>
      <c r="B113" s="219" t="s">
        <v>593</v>
      </c>
      <c r="C113" s="64" t="s">
        <v>188</v>
      </c>
      <c r="D113" s="64" t="s">
        <v>319</v>
      </c>
      <c r="E113" s="64" t="s">
        <v>319</v>
      </c>
      <c r="F113" s="226" t="s">
        <v>463</v>
      </c>
      <c r="G113" s="211" t="s">
        <v>10</v>
      </c>
      <c r="H113" s="65">
        <v>46113</v>
      </c>
      <c r="I113" s="65">
        <v>47938</v>
      </c>
      <c r="J113" s="64" t="s">
        <v>478</v>
      </c>
      <c r="K113" s="64" t="s">
        <v>479</v>
      </c>
      <c r="L113" s="64"/>
    </row>
    <row r="114" spans="1:12" s="19" customFormat="1" ht="43.5" x14ac:dyDescent="0.35">
      <c r="A114" s="218">
        <f t="shared" si="3"/>
        <v>10251</v>
      </c>
      <c r="B114" s="219" t="s">
        <v>593</v>
      </c>
      <c r="C114" s="64" t="s">
        <v>237</v>
      </c>
      <c r="D114" s="64" t="s">
        <v>369</v>
      </c>
      <c r="E114" s="64" t="s">
        <v>438</v>
      </c>
      <c r="F114" s="226" t="s">
        <v>460</v>
      </c>
      <c r="G114" s="211" t="s">
        <v>14</v>
      </c>
      <c r="H114" s="65">
        <v>46113</v>
      </c>
      <c r="I114" s="65">
        <v>47938</v>
      </c>
      <c r="J114" s="64" t="s">
        <v>544</v>
      </c>
      <c r="K114" s="64" t="s">
        <v>545</v>
      </c>
      <c r="L114" s="64"/>
    </row>
    <row r="115" spans="1:12" s="19" customFormat="1" ht="43.5" x14ac:dyDescent="0.35">
      <c r="A115" s="218">
        <f t="shared" si="3"/>
        <v>16370</v>
      </c>
      <c r="B115" s="219" t="s">
        <v>593</v>
      </c>
      <c r="C115" s="64" t="s">
        <v>1416</v>
      </c>
      <c r="D115" s="64" t="s">
        <v>1417</v>
      </c>
      <c r="E115" s="64" t="s">
        <v>1417</v>
      </c>
      <c r="F115" s="226" t="s">
        <v>460</v>
      </c>
      <c r="G115" s="211" t="s">
        <v>14</v>
      </c>
      <c r="H115" s="65">
        <v>46296</v>
      </c>
      <c r="I115" s="65">
        <v>47391</v>
      </c>
      <c r="J115" s="64" t="s">
        <v>551</v>
      </c>
      <c r="K115" s="64" t="s">
        <v>552</v>
      </c>
      <c r="L115" s="64"/>
    </row>
    <row r="116" spans="1:12" s="19" customFormat="1" ht="29" x14ac:dyDescent="0.35">
      <c r="A116" s="218">
        <f t="shared" si="3"/>
        <v>17919</v>
      </c>
      <c r="B116" s="219" t="s">
        <v>593</v>
      </c>
      <c r="C116" s="64" t="s">
        <v>6498</v>
      </c>
      <c r="D116" s="64" t="s">
        <v>6499</v>
      </c>
      <c r="E116" s="64" t="s">
        <v>6500</v>
      </c>
      <c r="F116" s="226" t="s">
        <v>456</v>
      </c>
      <c r="G116" s="211" t="s">
        <v>12</v>
      </c>
      <c r="H116" s="65">
        <v>46435</v>
      </c>
      <c r="I116" s="65">
        <v>47530</v>
      </c>
      <c r="J116" s="64" t="s">
        <v>518</v>
      </c>
      <c r="K116" s="64" t="s">
        <v>519</v>
      </c>
      <c r="L116" s="64"/>
    </row>
    <row r="117" spans="1:12" s="19" customFormat="1" ht="29" x14ac:dyDescent="0.35">
      <c r="A117" s="218">
        <f t="shared" si="3"/>
        <v>8478</v>
      </c>
      <c r="B117" s="219" t="s">
        <v>593</v>
      </c>
      <c r="C117" s="64" t="s">
        <v>187</v>
      </c>
      <c r="D117" s="64" t="s">
        <v>318</v>
      </c>
      <c r="E117" s="64" t="s">
        <v>417</v>
      </c>
      <c r="F117" s="226" t="s">
        <v>458</v>
      </c>
      <c r="G117" s="211" t="s">
        <v>18</v>
      </c>
      <c r="H117" s="65">
        <v>46478</v>
      </c>
      <c r="I117" s="65">
        <v>51956</v>
      </c>
      <c r="J117" s="64" t="s">
        <v>538</v>
      </c>
      <c r="K117" s="64" t="s">
        <v>539</v>
      </c>
      <c r="L117" s="64"/>
    </row>
    <row r="118" spans="1:12" s="19" customFormat="1" ht="29" x14ac:dyDescent="0.35">
      <c r="A118" s="218">
        <f t="shared" si="3"/>
        <v>9943</v>
      </c>
      <c r="B118" s="219" t="s">
        <v>593</v>
      </c>
      <c r="C118" s="64" t="s">
        <v>136</v>
      </c>
      <c r="D118" s="64" t="s">
        <v>268</v>
      </c>
      <c r="E118" s="64" t="s">
        <v>268</v>
      </c>
      <c r="F118" s="226" t="s">
        <v>455</v>
      </c>
      <c r="G118" s="211" t="s">
        <v>12</v>
      </c>
      <c r="H118" s="65">
        <v>46569</v>
      </c>
      <c r="I118" s="65">
        <v>48396</v>
      </c>
      <c r="J118" s="64" t="s">
        <v>470</v>
      </c>
      <c r="K118" s="64" t="s">
        <v>471</v>
      </c>
      <c r="L118" s="64"/>
    </row>
    <row r="119" spans="1:12" s="19" customFormat="1" ht="29" x14ac:dyDescent="0.35">
      <c r="A119" s="218">
        <f t="shared" si="3"/>
        <v>16447</v>
      </c>
      <c r="B119" s="219" t="s">
        <v>593</v>
      </c>
      <c r="C119" s="64" t="s">
        <v>1418</v>
      </c>
      <c r="D119" s="64" t="s">
        <v>1419</v>
      </c>
      <c r="E119" s="64" t="s">
        <v>1420</v>
      </c>
      <c r="F119" s="226" t="s">
        <v>463</v>
      </c>
      <c r="G119" s="211" t="s">
        <v>12</v>
      </c>
      <c r="H119" s="65">
        <v>46660</v>
      </c>
      <c r="I119" s="65">
        <v>48120</v>
      </c>
      <c r="J119" s="64" t="s">
        <v>551</v>
      </c>
      <c r="K119" s="64" t="s">
        <v>552</v>
      </c>
      <c r="L119" s="64"/>
    </row>
    <row r="120" spans="1:12" s="19" customFormat="1" ht="29" x14ac:dyDescent="0.35">
      <c r="A120" s="218">
        <f t="shared" si="3"/>
        <v>14741</v>
      </c>
      <c r="B120" s="219" t="s">
        <v>592</v>
      </c>
      <c r="C120" s="64" t="s">
        <v>240</v>
      </c>
      <c r="D120" s="64" t="s">
        <v>372</v>
      </c>
      <c r="E120" s="64" t="s">
        <v>372</v>
      </c>
      <c r="F120" s="226" t="s">
        <v>458</v>
      </c>
      <c r="G120" s="211" t="s">
        <v>18</v>
      </c>
      <c r="H120" s="65">
        <v>46753</v>
      </c>
      <c r="I120" s="65">
        <v>54057</v>
      </c>
      <c r="J120" s="64" t="s">
        <v>474</v>
      </c>
      <c r="K120" s="64" t="s">
        <v>475</v>
      </c>
      <c r="L120" s="64"/>
    </row>
    <row r="121" spans="1:12" s="19" customFormat="1" ht="43.5" x14ac:dyDescent="0.35">
      <c r="A121" s="218">
        <f t="shared" si="3"/>
        <v>14363</v>
      </c>
      <c r="B121" s="219" t="s">
        <v>593</v>
      </c>
      <c r="C121" s="64" t="s">
        <v>238</v>
      </c>
      <c r="D121" s="64" t="s">
        <v>370</v>
      </c>
      <c r="E121" s="64" t="s">
        <v>439</v>
      </c>
      <c r="F121" s="226" t="s">
        <v>460</v>
      </c>
      <c r="G121" s="211" t="s">
        <v>14</v>
      </c>
      <c r="H121" s="65">
        <v>46844</v>
      </c>
      <c r="I121" s="65">
        <v>48669</v>
      </c>
      <c r="J121" s="64" t="s">
        <v>540</v>
      </c>
      <c r="K121" s="64" t="s">
        <v>541</v>
      </c>
      <c r="L121" s="64"/>
    </row>
    <row r="122" spans="1:12" s="19" customFormat="1" ht="29" x14ac:dyDescent="0.35">
      <c r="A122" s="218">
        <f t="shared" si="3"/>
        <v>9945</v>
      </c>
      <c r="B122" s="219" t="s">
        <v>593</v>
      </c>
      <c r="C122" s="64" t="s">
        <v>173</v>
      </c>
      <c r="D122" s="64" t="s">
        <v>303</v>
      </c>
      <c r="E122" s="64" t="s">
        <v>303</v>
      </c>
      <c r="F122" s="226" t="s">
        <v>455</v>
      </c>
      <c r="G122" s="211" t="s">
        <v>11</v>
      </c>
      <c r="H122" s="65">
        <v>46935</v>
      </c>
      <c r="I122" s="65">
        <v>49125</v>
      </c>
      <c r="J122" s="64" t="s">
        <v>470</v>
      </c>
      <c r="K122" s="64" t="s">
        <v>471</v>
      </c>
      <c r="L122" s="64"/>
    </row>
    <row r="123" spans="1:12" s="19" customFormat="1" ht="29" x14ac:dyDescent="0.35">
      <c r="A123" s="218">
        <f t="shared" si="3"/>
        <v>12268</v>
      </c>
      <c r="B123" s="219" t="s">
        <v>592</v>
      </c>
      <c r="C123" s="64" t="s">
        <v>229</v>
      </c>
      <c r="D123" s="64" t="s">
        <v>361</v>
      </c>
      <c r="E123" s="64" t="s">
        <v>435</v>
      </c>
      <c r="F123" s="226" t="s">
        <v>7440</v>
      </c>
      <c r="G123" s="211" t="s">
        <v>18</v>
      </c>
      <c r="H123" s="65">
        <v>46996</v>
      </c>
      <c r="I123" s="65">
        <v>50647</v>
      </c>
      <c r="J123" s="64" t="s">
        <v>514</v>
      </c>
      <c r="K123" s="64" t="s">
        <v>515</v>
      </c>
      <c r="L123" s="64"/>
    </row>
    <row r="124" spans="1:12" s="19" customFormat="1" x14ac:dyDescent="0.35">
      <c r="A124" s="223"/>
      <c r="B124" s="220"/>
      <c r="C124" s="21"/>
      <c r="F124" s="227"/>
      <c r="G124" s="22"/>
      <c r="H124" s="22"/>
      <c r="I124" s="22"/>
      <c r="J124" s="21"/>
      <c r="K124" s="21"/>
    </row>
    <row r="125" spans="1:12" s="19" customFormat="1" x14ac:dyDescent="0.35">
      <c r="A125" s="223"/>
      <c r="B125" s="220"/>
      <c r="C125" s="21"/>
      <c r="F125" s="227"/>
      <c r="G125" s="22"/>
      <c r="H125" s="22"/>
      <c r="I125" s="22"/>
      <c r="J125" s="21"/>
      <c r="K125" s="21"/>
    </row>
    <row r="126" spans="1:12" s="19" customFormat="1" x14ac:dyDescent="0.35">
      <c r="A126" s="223"/>
      <c r="B126" s="220"/>
      <c r="C126" s="21"/>
      <c r="F126" s="227"/>
      <c r="G126" s="22"/>
      <c r="H126" s="22"/>
      <c r="I126" s="22"/>
      <c r="J126" s="21"/>
      <c r="K126" s="21"/>
    </row>
    <row r="127" spans="1:12" s="19" customFormat="1" x14ac:dyDescent="0.35">
      <c r="A127" s="223"/>
      <c r="B127" s="220"/>
      <c r="C127" s="21"/>
      <c r="F127" s="227"/>
      <c r="G127" s="22"/>
      <c r="H127" s="22"/>
      <c r="I127" s="22"/>
      <c r="J127" s="21"/>
      <c r="K127" s="21"/>
    </row>
    <row r="128" spans="1:12" s="19" customFormat="1" x14ac:dyDescent="0.35">
      <c r="A128" s="223"/>
      <c r="B128" s="220"/>
      <c r="C128" s="21"/>
      <c r="F128" s="227"/>
      <c r="G128" s="22"/>
      <c r="H128" s="22"/>
      <c r="I128" s="22"/>
      <c r="J128" s="21"/>
      <c r="K128" s="21"/>
    </row>
    <row r="129" spans="1:11" s="19" customFormat="1" x14ac:dyDescent="0.35">
      <c r="A129" s="223"/>
      <c r="B129" s="220"/>
      <c r="C129" s="21"/>
      <c r="F129" s="227"/>
      <c r="G129" s="22"/>
      <c r="H129" s="22"/>
      <c r="I129" s="22"/>
      <c r="J129" s="21"/>
      <c r="K129" s="21"/>
    </row>
    <row r="130" spans="1:11" s="19" customFormat="1" x14ac:dyDescent="0.35">
      <c r="A130" s="223"/>
      <c r="B130" s="220"/>
      <c r="C130" s="21"/>
      <c r="F130" s="227"/>
      <c r="G130" s="22"/>
      <c r="H130" s="22"/>
      <c r="I130" s="22"/>
      <c r="J130" s="21"/>
      <c r="K130" s="21"/>
    </row>
    <row r="131" spans="1:11" s="19" customFormat="1" x14ac:dyDescent="0.35">
      <c r="A131" s="223"/>
      <c r="B131" s="220"/>
      <c r="C131" s="21"/>
      <c r="F131" s="227"/>
      <c r="G131" s="22"/>
      <c r="H131" s="22"/>
      <c r="I131" s="22"/>
      <c r="J131" s="21"/>
      <c r="K131" s="21"/>
    </row>
    <row r="132" spans="1:11" s="19" customFormat="1" x14ac:dyDescent="0.35">
      <c r="A132" s="223"/>
      <c r="B132" s="220"/>
      <c r="C132" s="21"/>
      <c r="F132" s="227"/>
      <c r="G132" s="22"/>
      <c r="H132" s="22"/>
      <c r="I132" s="22"/>
      <c r="J132" s="21"/>
      <c r="K132" s="21"/>
    </row>
    <row r="133" spans="1:11" s="19" customFormat="1" x14ac:dyDescent="0.35">
      <c r="A133" s="223"/>
      <c r="B133" s="220"/>
      <c r="C133" s="21"/>
      <c r="F133" s="227"/>
      <c r="G133" s="22"/>
      <c r="H133" s="22"/>
      <c r="I133" s="22"/>
      <c r="J133" s="21"/>
      <c r="K133" s="21"/>
    </row>
  </sheetData>
  <protectedRanges>
    <protectedRange password="A755" sqref="L3" name="Range1"/>
    <protectedRange password="A755" sqref="H3:I3 L3" name="Range6"/>
    <protectedRange password="A755" sqref="G3" name="Range6_1"/>
    <protectedRange password="A755" sqref="L4:L20" name="Range1_1"/>
    <protectedRange password="A755" sqref="J3:K3" name="Range6_2"/>
    <protectedRange password="A755" sqref="D3:F3" name="Range6_3"/>
  </protectedRanges>
  <autoFilter ref="C3:L3" xr:uid="{EF2828BE-B10C-4AE6-B3F3-9BFF764B3E00}"/>
  <sortState xmlns:xlrd2="http://schemas.microsoft.com/office/spreadsheetml/2017/richdata2" ref="A4:L123">
    <sortCondition ref="A4:A123"/>
  </sortState>
  <mergeCells count="1">
    <mergeCell ref="H2:I2"/>
  </mergeCells>
  <conditionalFormatting sqref="D4:K123">
    <cfRule type="containsBlanks" dxfId="10" priority="17">
      <formula>LEN(TRIM(D4))=0</formula>
    </cfRule>
  </conditionalFormatting>
  <conditionalFormatting sqref="L64">
    <cfRule type="containsBlanks" dxfId="9" priority="16">
      <formula>LEN(TRIM(L64))=0</formula>
    </cfRule>
  </conditionalFormatting>
  <printOptions horizontalCentered="1"/>
  <pageMargins left="0.31496062992125984" right="0.23622047244094491" top="0.55118110236220474" bottom="0.55118110236220474" header="0.31496062992125984" footer="0.31496062992125984"/>
  <pageSetup paperSize="8" scale="81" fitToHeight="3" pageOrder="overThenDown" orientation="landscape" horizontalDpi="300" verticalDpi="300" r:id="rId1"/>
  <headerFooter alignWithMargins="0">
    <oddFooter>&amp;L&amp;"Arial,Regular"&amp;10 10/4/2020 3:52:22 PM</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B5401-97D2-4823-AFC9-AC35E4DBD597}">
  <sheetPr codeName="Sheet4">
    <tabColor rgb="FFFF0000"/>
  </sheetPr>
  <dimension ref="A1:X1608"/>
  <sheetViews>
    <sheetView zoomScale="90" zoomScaleNormal="90" workbookViewId="0">
      <selection activeCell="I17" sqref="I17"/>
    </sheetView>
  </sheetViews>
  <sheetFormatPr defaultRowHeight="14.5" x14ac:dyDescent="0.35"/>
  <cols>
    <col min="1" max="1" width="7.26953125" customWidth="1"/>
    <col min="2" max="3" width="3.7265625" customWidth="1"/>
    <col min="4" max="5" width="6.7265625" customWidth="1"/>
    <col min="6" max="6" width="15.54296875" customWidth="1"/>
    <col min="7" max="7" width="17.54296875" customWidth="1"/>
    <col min="8" max="8" width="18.81640625" customWidth="1"/>
    <col min="9" max="9" width="62.81640625" customWidth="1"/>
    <col min="10" max="10" width="39.54296875" customWidth="1"/>
    <col min="11" max="11" width="51" customWidth="1"/>
    <col min="12" max="12" width="16" style="53" customWidth="1"/>
    <col min="13" max="13" width="9.26953125" customWidth="1"/>
    <col min="14" max="14" width="74.453125" customWidth="1"/>
    <col min="15" max="15" width="86.453125" customWidth="1"/>
    <col min="16" max="16" width="45.81640625" customWidth="1"/>
    <col min="17" max="17" width="17.7265625" style="53" customWidth="1"/>
    <col min="18" max="18" width="17.81640625" style="53" customWidth="1"/>
    <col min="19" max="19" width="17.81640625" customWidth="1"/>
    <col min="20" max="20" width="27.26953125" bestFit="1" customWidth="1"/>
    <col min="21" max="21" width="42.1796875" bestFit="1" customWidth="1"/>
    <col min="22" max="22" width="100.7265625" customWidth="1"/>
    <col min="23" max="23" width="13.54296875" customWidth="1"/>
    <col min="24" max="24" width="14.453125" bestFit="1" customWidth="1"/>
  </cols>
  <sheetData>
    <row r="1" spans="1:24" s="76" customFormat="1" ht="15.5" x14ac:dyDescent="0.35">
      <c r="A1" s="161" t="s">
        <v>7415</v>
      </c>
      <c r="B1" s="69"/>
      <c r="C1" s="69"/>
      <c r="D1" s="69"/>
      <c r="E1" s="69"/>
      <c r="F1" s="69"/>
      <c r="G1" s="72"/>
      <c r="H1" s="72"/>
      <c r="I1" s="72"/>
      <c r="J1" s="72"/>
      <c r="K1" s="72"/>
      <c r="L1" s="144"/>
      <c r="M1" s="74"/>
      <c r="N1" s="74"/>
      <c r="O1" s="74"/>
      <c r="P1" s="74"/>
      <c r="Q1" s="69"/>
      <c r="R1" s="69"/>
      <c r="S1" s="69"/>
      <c r="T1" s="74"/>
      <c r="U1" s="74"/>
      <c r="V1" s="75"/>
      <c r="W1" s="74"/>
      <c r="X1" s="74"/>
    </row>
    <row r="2" spans="1:24" s="76" customFormat="1" x14ac:dyDescent="0.35">
      <c r="A2" s="99" t="e">
        <f>(MID(M3,2,6))*1</f>
        <v>#VALUE!</v>
      </c>
      <c r="B2" s="100" t="str">
        <f>IF(COUNTIF(Exceptions!F:F,(VLOOKUP(M2,Exceptions!F:F,1,FALSE)))&gt;0,"y","")</f>
        <v/>
      </c>
      <c r="C2" s="100" t="str">
        <f>IF(COUNTIF(N2,"*call*"),"y",IF(COUNTIF(P2,"*call*"),"y",IF(I2&lt;&gt;"","y","")))</f>
        <v>y</v>
      </c>
      <c r="D2" s="100" t="str">
        <f>IF(COUNTIF(Exceptions!B:B,(VLOOKUP(M2,Exceptions!$B:$B,1,FALSE)))&gt;0,"y","")</f>
        <v/>
      </c>
      <c r="E2" s="100" t="str">
        <f>IF(RIGHT(I2,11)="Partnership","y",
IF(MID(I2,25,11)="Partnership","y",
IF(RIGHT(I2,9)="Agreement","y",
IF(MID(I2,13,9)="Agreement","y",""))))</f>
        <v/>
      </c>
      <c r="F2" s="148" t="s">
        <v>5374</v>
      </c>
      <c r="G2" s="148"/>
      <c r="H2" s="148" t="s">
        <v>5374</v>
      </c>
      <c r="I2" s="148" t="s">
        <v>5374</v>
      </c>
      <c r="J2" s="148" t="s">
        <v>5374</v>
      </c>
      <c r="K2" s="148" t="s">
        <v>5374</v>
      </c>
      <c r="L2" s="145"/>
      <c r="M2" s="142"/>
      <c r="N2" s="142"/>
      <c r="O2" s="142"/>
      <c r="P2" s="142"/>
      <c r="Q2" s="141"/>
      <c r="R2" s="141"/>
      <c r="S2" s="141"/>
      <c r="T2" s="142"/>
      <c r="U2" s="142"/>
      <c r="V2" s="143"/>
      <c r="W2" s="142"/>
      <c r="X2" s="142"/>
    </row>
    <row r="3" spans="1:24" s="207" customFormat="1" ht="27.5" x14ac:dyDescent="0.35">
      <c r="A3" s="201"/>
      <c r="B3" s="202"/>
      <c r="C3" s="202"/>
      <c r="D3" s="201"/>
      <c r="E3" s="203" t="s">
        <v>5367</v>
      </c>
      <c r="F3" s="204"/>
      <c r="G3" s="205" t="s">
        <v>7428</v>
      </c>
      <c r="H3" s="199"/>
      <c r="I3" s="199"/>
      <c r="J3" s="199"/>
      <c r="K3" s="199"/>
      <c r="L3" s="199" t="s">
        <v>7430</v>
      </c>
      <c r="M3" s="201"/>
      <c r="N3" s="168" t="s">
        <v>5482</v>
      </c>
      <c r="O3" s="201"/>
      <c r="P3" s="201"/>
      <c r="Q3" s="206" t="s">
        <v>5368</v>
      </c>
      <c r="R3" s="247" t="s">
        <v>7433</v>
      </c>
      <c r="S3" s="248"/>
      <c r="T3" s="201"/>
      <c r="U3" s="201"/>
      <c r="V3" s="201"/>
      <c r="W3" s="201"/>
      <c r="X3" s="201"/>
    </row>
    <row r="4" spans="1:24" s="158" customFormat="1" ht="36" x14ac:dyDescent="0.3">
      <c r="A4" s="149"/>
      <c r="B4" s="151" t="s">
        <v>3887</v>
      </c>
      <c r="C4" s="150" t="s">
        <v>5364</v>
      </c>
      <c r="D4" s="151" t="s">
        <v>3887</v>
      </c>
      <c r="E4" s="150" t="s">
        <v>5364</v>
      </c>
      <c r="F4" s="152"/>
      <c r="G4" s="153" t="s">
        <v>3918</v>
      </c>
      <c r="H4" s="73"/>
      <c r="I4" s="73"/>
      <c r="J4" s="73"/>
      <c r="K4" s="73"/>
      <c r="L4" s="175" t="s">
        <v>7429</v>
      </c>
      <c r="M4" s="154"/>
      <c r="N4" s="200" t="s">
        <v>7431</v>
      </c>
      <c r="O4" s="154"/>
      <c r="P4" s="154"/>
      <c r="Q4" s="155" t="s">
        <v>3891</v>
      </c>
      <c r="R4" s="157" t="s">
        <v>7432</v>
      </c>
      <c r="S4" s="156"/>
      <c r="T4" s="155" t="s">
        <v>5371</v>
      </c>
      <c r="U4" s="149"/>
      <c r="V4" s="157" t="s">
        <v>7434</v>
      </c>
      <c r="W4" s="149"/>
      <c r="X4" s="149"/>
    </row>
    <row r="5" spans="1:24" s="79" customFormat="1" ht="13" x14ac:dyDescent="0.3">
      <c r="A5" s="70"/>
      <c r="B5" s="71">
        <v>3</v>
      </c>
      <c r="C5" s="71">
        <v>4</v>
      </c>
      <c r="D5" s="71">
        <v>5</v>
      </c>
      <c r="E5" s="71">
        <v>6</v>
      </c>
      <c r="F5" s="140" t="s">
        <v>5373</v>
      </c>
      <c r="G5" s="71">
        <v>7</v>
      </c>
      <c r="H5" s="71"/>
      <c r="I5" s="71"/>
      <c r="J5" s="71"/>
      <c r="K5" s="71"/>
      <c r="L5" s="71">
        <v>12</v>
      </c>
      <c r="M5" s="77"/>
      <c r="N5" s="78">
        <v>8</v>
      </c>
      <c r="O5" s="77"/>
      <c r="P5" s="77"/>
      <c r="Q5" s="78">
        <v>13</v>
      </c>
      <c r="R5" s="71">
        <v>9</v>
      </c>
      <c r="S5" s="71"/>
      <c r="T5" s="102">
        <v>10</v>
      </c>
      <c r="U5" s="70"/>
      <c r="V5" s="71">
        <v>11</v>
      </c>
      <c r="W5" s="70"/>
      <c r="X5" s="70"/>
    </row>
    <row r="6" spans="1:24" s="83" customFormat="1" ht="123.65" customHeight="1" x14ac:dyDescent="0.35">
      <c r="A6" s="197" t="s">
        <v>3888</v>
      </c>
      <c r="B6" s="179" t="s">
        <v>7422</v>
      </c>
      <c r="C6" s="196" t="s">
        <v>3889</v>
      </c>
      <c r="D6" s="197" t="s">
        <v>5481</v>
      </c>
      <c r="E6" s="197" t="s">
        <v>3917</v>
      </c>
      <c r="F6" s="93" t="s">
        <v>3898</v>
      </c>
      <c r="G6" s="146" t="s">
        <v>3890</v>
      </c>
      <c r="H6" s="146" t="s">
        <v>3899</v>
      </c>
      <c r="I6" s="146" t="s">
        <v>3900</v>
      </c>
      <c r="J6" s="146" t="s">
        <v>5369</v>
      </c>
      <c r="K6" s="146" t="s">
        <v>5370</v>
      </c>
      <c r="L6" s="146" t="s">
        <v>5365</v>
      </c>
      <c r="M6" s="80" t="s">
        <v>3892</v>
      </c>
      <c r="N6" s="80" t="s">
        <v>3893</v>
      </c>
      <c r="O6" s="80" t="s">
        <v>3894</v>
      </c>
      <c r="P6" s="80" t="s">
        <v>3895</v>
      </c>
      <c r="Q6" s="81" t="s">
        <v>3896</v>
      </c>
      <c r="R6" s="81" t="s">
        <v>8</v>
      </c>
      <c r="S6" s="81" t="s">
        <v>9</v>
      </c>
      <c r="T6" s="80" t="s">
        <v>5480</v>
      </c>
      <c r="U6" s="80" t="s">
        <v>3897</v>
      </c>
      <c r="V6" s="82" t="s">
        <v>31</v>
      </c>
      <c r="W6" s="84" t="s">
        <v>3914</v>
      </c>
      <c r="X6" s="84" t="s">
        <v>3915</v>
      </c>
    </row>
    <row r="7" spans="1:24" s="51" customFormat="1" ht="15.5" x14ac:dyDescent="0.35">
      <c r="A7" s="99">
        <f t="shared" ref="A7:A70" si="0">(MID(M7,2,6))*1</f>
        <v>8245</v>
      </c>
      <c r="B7" s="100" t="str">
        <f>IF(COUNTIF(Exceptions!F:F,(VLOOKUP(M7,Exceptions!F:F,1,FALSE)))&gt;0,"y","")</f>
        <v/>
      </c>
      <c r="C7" s="100" t="str">
        <f>IF(COUNTIF(N7,"*call*"),"y",IF(COUNTIF(P7,"*call*"),"y",IF(I7&lt;&gt;"","y","")))</f>
        <v/>
      </c>
      <c r="D7" s="100" t="str">
        <f>IF(COUNTIF(Exceptions!B:B,(VLOOKUP(M7,Exceptions!$B:$B,1,FALSE)))&gt;0,"y","")</f>
        <v/>
      </c>
      <c r="E7" s="100" t="str">
        <f>IF(RIGHT(I7,11)="Partnership","y",
IF(MID(I7,25,11)="Partnership","y",
IF(RIGHT(I7,9)="Agreement","y",
IF(MID(I7,13,9)="Agreement","y",""))))</f>
        <v/>
      </c>
      <c r="F7" s="162" t="s">
        <v>4323</v>
      </c>
      <c r="G7" s="162" t="s">
        <v>3884</v>
      </c>
      <c r="H7" s="162" t="s">
        <v>5229</v>
      </c>
      <c r="I7" s="162" t="s">
        <v>440</v>
      </c>
      <c r="J7" s="162" t="s">
        <v>440</v>
      </c>
      <c r="K7" s="162" t="s">
        <v>440</v>
      </c>
      <c r="L7" s="163"/>
      <c r="M7" s="95" t="s">
        <v>1784</v>
      </c>
      <c r="N7" s="51" t="s">
        <v>1785</v>
      </c>
      <c r="O7" s="51" t="s">
        <v>1785</v>
      </c>
      <c r="P7" s="51" t="s">
        <v>456</v>
      </c>
      <c r="Q7" s="96" t="s">
        <v>12</v>
      </c>
      <c r="R7" s="97">
        <v>45386</v>
      </c>
      <c r="S7" s="97" t="s">
        <v>6774</v>
      </c>
      <c r="T7" s="51" t="s">
        <v>1215</v>
      </c>
      <c r="U7" s="51" t="s">
        <v>1216</v>
      </c>
      <c r="V7" s="51" t="s">
        <v>1786</v>
      </c>
      <c r="W7" s="98" t="s">
        <v>5484</v>
      </c>
      <c r="X7" s="98" t="s">
        <v>5560</v>
      </c>
    </row>
    <row r="8" spans="1:24" s="51" customFormat="1" ht="15.5" x14ac:dyDescent="0.35">
      <c r="A8" s="99">
        <f t="shared" si="0"/>
        <v>8246</v>
      </c>
      <c r="B8" s="100" t="str">
        <f>IF(COUNTIF(Exceptions!F:F,(VLOOKUP(M8,Exceptions!F:F,1,FALSE)))&gt;0,"y","")</f>
        <v/>
      </c>
      <c r="C8" s="100" t="str">
        <f t="shared" ref="C8:C71" si="1">IF(COUNTIF(N8,"*call*"),"y",IF(COUNTIF(P8,"*call*"),"y",IF(I8&lt;&gt;"","y","")))</f>
        <v>y</v>
      </c>
      <c r="D8" s="100" t="str">
        <f>IF(COUNTIF(Exceptions!B:B,(VLOOKUP(M8,Exceptions!$B:$B,1,FALSE)))&gt;0,"y","")</f>
        <v/>
      </c>
      <c r="E8" s="100" t="str">
        <f t="shared" ref="E8:E37" si="2">IF(RIGHT(I8,11)="Partnership","y",
IF(MID(I8,25,11)="Partnership","y",
IF(RIGHT(I8,9)="Agreement","y",
IF(MID(I8,13,9)="Agreement","y",""))))</f>
        <v>y</v>
      </c>
      <c r="F8" s="162" t="s">
        <v>3995</v>
      </c>
      <c r="G8" s="162" t="s">
        <v>592</v>
      </c>
      <c r="H8" s="162" t="s">
        <v>3902</v>
      </c>
      <c r="I8" s="162" t="s">
        <v>5227</v>
      </c>
      <c r="J8" s="162" t="s">
        <v>5295</v>
      </c>
      <c r="K8" s="162" t="s">
        <v>3904</v>
      </c>
      <c r="L8" s="163">
        <v>3500000</v>
      </c>
      <c r="M8" s="95" t="s">
        <v>138</v>
      </c>
      <c r="N8" s="51" t="s">
        <v>270</v>
      </c>
      <c r="O8" s="51" t="s">
        <v>270</v>
      </c>
      <c r="P8" s="51" t="s">
        <v>456</v>
      </c>
      <c r="Q8" s="96" t="s">
        <v>12</v>
      </c>
      <c r="R8" s="97">
        <v>45443</v>
      </c>
      <c r="S8" s="97" t="s">
        <v>5638</v>
      </c>
      <c r="T8" s="51" t="s">
        <v>480</v>
      </c>
      <c r="U8" s="51" t="s">
        <v>481</v>
      </c>
      <c r="W8" s="98" t="s">
        <v>5484</v>
      </c>
      <c r="X8" s="98" t="s">
        <v>5629</v>
      </c>
    </row>
    <row r="9" spans="1:24" s="51" customFormat="1" ht="15.5" x14ac:dyDescent="0.35">
      <c r="A9" s="99">
        <f t="shared" si="0"/>
        <v>8248</v>
      </c>
      <c r="B9" s="100" t="str">
        <f>IF(COUNTIF(Exceptions!F:F,(VLOOKUP(M9,Exceptions!F:F,1,FALSE)))&gt;0,"y","")</f>
        <v/>
      </c>
      <c r="C9" s="100" t="str">
        <f t="shared" si="1"/>
        <v>y</v>
      </c>
      <c r="D9" s="100" t="str">
        <f>IF(COUNTIF(Exceptions!B:B,(VLOOKUP(M9,Exceptions!$B:$B,1,FALSE)))&gt;0,"y","")</f>
        <v/>
      </c>
      <c r="E9" s="100" t="str">
        <f t="shared" si="2"/>
        <v/>
      </c>
      <c r="F9" s="162" t="s">
        <v>4324</v>
      </c>
      <c r="G9" s="162" t="s">
        <v>3886</v>
      </c>
      <c r="H9" s="162" t="s">
        <v>5245</v>
      </c>
      <c r="I9" s="162" t="s">
        <v>5328</v>
      </c>
      <c r="J9" s="162" t="s">
        <v>5317</v>
      </c>
      <c r="K9" s="162" t="s">
        <v>5275</v>
      </c>
      <c r="L9" s="163">
        <v>1680000</v>
      </c>
      <c r="M9" s="95" t="s">
        <v>1781</v>
      </c>
      <c r="N9" s="51" t="s">
        <v>1782</v>
      </c>
      <c r="O9" s="51" t="s">
        <v>1783</v>
      </c>
      <c r="P9" s="51" t="s">
        <v>440</v>
      </c>
      <c r="Q9" s="96" t="s">
        <v>12</v>
      </c>
      <c r="R9" s="97">
        <v>45864</v>
      </c>
      <c r="S9" s="97" t="s">
        <v>6287</v>
      </c>
      <c r="T9" s="51" t="s">
        <v>467</v>
      </c>
      <c r="U9" s="51" t="s">
        <v>468</v>
      </c>
      <c r="W9" s="98" t="s">
        <v>5484</v>
      </c>
      <c r="X9" s="98" t="s">
        <v>5739</v>
      </c>
    </row>
    <row r="10" spans="1:24" s="51" customFormat="1" ht="15.5" x14ac:dyDescent="0.35">
      <c r="A10" s="99">
        <f t="shared" si="0"/>
        <v>8250</v>
      </c>
      <c r="B10" s="100" t="str">
        <f>IF(COUNTIF(Exceptions!F:F,(VLOOKUP(M10,Exceptions!F:F,1,FALSE)))&gt;0,"y","")</f>
        <v/>
      </c>
      <c r="C10" s="100" t="str">
        <f t="shared" si="1"/>
        <v>y</v>
      </c>
      <c r="D10" s="100" t="str">
        <f>IF(COUNTIF(Exceptions!B:B,(VLOOKUP(M10,Exceptions!$B:$B,1,FALSE)))&gt;0,"y","")</f>
        <v/>
      </c>
      <c r="E10" s="100" t="str">
        <f t="shared" si="2"/>
        <v>y</v>
      </c>
      <c r="F10" s="162" t="s">
        <v>3901</v>
      </c>
      <c r="G10" s="162" t="s">
        <v>3884</v>
      </c>
      <c r="H10" s="162" t="s">
        <v>3902</v>
      </c>
      <c r="I10" s="162" t="s">
        <v>3903</v>
      </c>
      <c r="J10" s="162" t="s">
        <v>440</v>
      </c>
      <c r="K10" s="162" t="s">
        <v>3904</v>
      </c>
      <c r="L10" s="163">
        <v>63291.6</v>
      </c>
      <c r="M10" s="95" t="s">
        <v>610</v>
      </c>
      <c r="N10" s="51" t="s">
        <v>611</v>
      </c>
      <c r="O10" s="51" t="s">
        <v>612</v>
      </c>
      <c r="P10" s="51" t="s">
        <v>455</v>
      </c>
      <c r="Q10" s="96" t="s">
        <v>613</v>
      </c>
      <c r="R10" s="97">
        <v>45075</v>
      </c>
      <c r="S10" s="97" t="s">
        <v>5483</v>
      </c>
      <c r="T10" s="51" t="s">
        <v>516</v>
      </c>
      <c r="U10" s="51" t="s">
        <v>517</v>
      </c>
      <c r="W10" s="98" t="s">
        <v>5484</v>
      </c>
      <c r="X10" s="98" t="s">
        <v>5485</v>
      </c>
    </row>
    <row r="11" spans="1:24" s="51" customFormat="1" ht="15.5" x14ac:dyDescent="0.35">
      <c r="A11" s="99">
        <f t="shared" si="0"/>
        <v>8259</v>
      </c>
      <c r="B11" s="100" t="str">
        <f>IF(COUNTIF(Exceptions!F:F,(VLOOKUP(M11,Exceptions!F:F,1,FALSE)))&gt;0,"y","")</f>
        <v/>
      </c>
      <c r="C11" s="100" t="str">
        <f t="shared" si="1"/>
        <v/>
      </c>
      <c r="D11" s="100" t="str">
        <f>IF(COUNTIF(Exceptions!B:B,(VLOOKUP(M11,Exceptions!$B:$B,1,FALSE)))&gt;0,"y","")</f>
        <v/>
      </c>
      <c r="E11" s="100" t="str">
        <f t="shared" si="2"/>
        <v/>
      </c>
      <c r="F11" s="162" t="s">
        <v>4329</v>
      </c>
      <c r="G11" s="162" t="s">
        <v>3885</v>
      </c>
      <c r="H11" s="162" t="s">
        <v>5211</v>
      </c>
      <c r="I11" s="162" t="s">
        <v>440</v>
      </c>
      <c r="J11" s="162" t="s">
        <v>440</v>
      </c>
      <c r="K11" s="162" t="s">
        <v>440</v>
      </c>
      <c r="L11" s="163"/>
      <c r="M11" s="95" t="s">
        <v>1766</v>
      </c>
      <c r="N11" s="51" t="s">
        <v>1767</v>
      </c>
      <c r="O11" s="51" t="s">
        <v>1768</v>
      </c>
      <c r="P11" s="51" t="s">
        <v>1621</v>
      </c>
      <c r="Q11" s="96" t="s">
        <v>12</v>
      </c>
      <c r="R11" s="97">
        <v>44835</v>
      </c>
      <c r="S11" s="97" t="s">
        <v>5626</v>
      </c>
      <c r="T11" s="51" t="s">
        <v>514</v>
      </c>
      <c r="U11" s="51" t="s">
        <v>515</v>
      </c>
      <c r="V11" s="51" t="s">
        <v>1765</v>
      </c>
      <c r="W11" s="98" t="s">
        <v>5484</v>
      </c>
      <c r="X11" s="98" t="s">
        <v>5488</v>
      </c>
    </row>
    <row r="12" spans="1:24" s="51" customFormat="1" ht="15.5" x14ac:dyDescent="0.35">
      <c r="A12" s="99">
        <f t="shared" si="0"/>
        <v>8260</v>
      </c>
      <c r="B12" s="100" t="str">
        <f>IF(COUNTIF(Exceptions!F:F,(VLOOKUP(M12,Exceptions!F:F,1,FALSE)))&gt;0,"y","")</f>
        <v/>
      </c>
      <c r="C12" s="100" t="str">
        <f t="shared" si="1"/>
        <v/>
      </c>
      <c r="D12" s="100" t="str">
        <f>IF(COUNTIF(Exceptions!B:B,(VLOOKUP(M12,Exceptions!$B:$B,1,FALSE)))&gt;0,"y","")</f>
        <v/>
      </c>
      <c r="E12" s="100" t="str">
        <f t="shared" si="2"/>
        <v/>
      </c>
      <c r="F12" s="162" t="s">
        <v>4330</v>
      </c>
      <c r="G12" s="162" t="s">
        <v>3885</v>
      </c>
      <c r="H12" s="162" t="s">
        <v>5211</v>
      </c>
      <c r="I12" s="162" t="s">
        <v>440</v>
      </c>
      <c r="J12" s="162" t="s">
        <v>440</v>
      </c>
      <c r="K12" s="162" t="s">
        <v>440</v>
      </c>
      <c r="L12" s="163"/>
      <c r="M12" s="95" t="s">
        <v>1762</v>
      </c>
      <c r="N12" s="51" t="s">
        <v>1763</v>
      </c>
      <c r="O12" s="51" t="s">
        <v>1764</v>
      </c>
      <c r="P12" s="51" t="s">
        <v>1621</v>
      </c>
      <c r="Q12" s="96" t="s">
        <v>12</v>
      </c>
      <c r="R12" s="97">
        <v>44835</v>
      </c>
      <c r="S12" s="97" t="s">
        <v>5626</v>
      </c>
      <c r="T12" s="51" t="s">
        <v>514</v>
      </c>
      <c r="U12" s="51" t="s">
        <v>515</v>
      </c>
      <c r="V12" s="101" t="s">
        <v>1765</v>
      </c>
      <c r="W12" s="98" t="s">
        <v>5484</v>
      </c>
      <c r="X12" s="98" t="s">
        <v>5488</v>
      </c>
    </row>
    <row r="13" spans="1:24" s="51" customFormat="1" ht="15.5" x14ac:dyDescent="0.35">
      <c r="A13" s="99">
        <f t="shared" si="0"/>
        <v>8261</v>
      </c>
      <c r="B13" s="100" t="str">
        <f>IF(COUNTIF(Exceptions!F:F,(VLOOKUP(M13,Exceptions!F:F,1,FALSE)))&gt;0,"y","")</f>
        <v/>
      </c>
      <c r="C13" s="100" t="str">
        <f t="shared" si="1"/>
        <v/>
      </c>
      <c r="D13" s="100" t="str">
        <f>IF(COUNTIF(Exceptions!B:B,(VLOOKUP(M13,Exceptions!$B:$B,1,FALSE)))&gt;0,"y","")</f>
        <v/>
      </c>
      <c r="E13" s="100" t="str">
        <f t="shared" si="2"/>
        <v/>
      </c>
      <c r="F13" s="162" t="s">
        <v>4331</v>
      </c>
      <c r="G13" s="162" t="s">
        <v>3885</v>
      </c>
      <c r="H13" s="162" t="s">
        <v>5211</v>
      </c>
      <c r="I13" s="162" t="s">
        <v>440</v>
      </c>
      <c r="J13" s="162" t="s">
        <v>440</v>
      </c>
      <c r="K13" s="162" t="s">
        <v>440</v>
      </c>
      <c r="L13" s="163"/>
      <c r="M13" s="95" t="s">
        <v>1760</v>
      </c>
      <c r="N13" s="51" t="s">
        <v>1761</v>
      </c>
      <c r="O13" s="51" t="s">
        <v>1761</v>
      </c>
      <c r="P13" s="51" t="s">
        <v>1182</v>
      </c>
      <c r="Q13" s="96" t="s">
        <v>14</v>
      </c>
      <c r="R13" s="97">
        <v>45474</v>
      </c>
      <c r="S13" s="97" t="s">
        <v>5884</v>
      </c>
      <c r="T13" s="51" t="s">
        <v>587</v>
      </c>
      <c r="U13" s="51" t="s">
        <v>588</v>
      </c>
      <c r="W13" s="98" t="s">
        <v>5484</v>
      </c>
      <c r="X13" s="98" t="s">
        <v>5488</v>
      </c>
    </row>
    <row r="14" spans="1:24" s="51" customFormat="1" ht="15.5" x14ac:dyDescent="0.35">
      <c r="A14" s="99">
        <f t="shared" si="0"/>
        <v>8262</v>
      </c>
      <c r="B14" s="100" t="str">
        <f>IF(COUNTIF(Exceptions!F:F,(VLOOKUP(M14,Exceptions!F:F,1,FALSE)))&gt;0,"y","")</f>
        <v/>
      </c>
      <c r="C14" s="100" t="str">
        <f t="shared" si="1"/>
        <v/>
      </c>
      <c r="D14" s="100" t="str">
        <f>IF(COUNTIF(Exceptions!B:B,(VLOOKUP(M14,Exceptions!$B:$B,1,FALSE)))&gt;0,"y","")</f>
        <v/>
      </c>
      <c r="E14" s="100" t="str">
        <f t="shared" si="2"/>
        <v/>
      </c>
      <c r="F14" s="162" t="s">
        <v>4332</v>
      </c>
      <c r="G14" s="162" t="s">
        <v>3884</v>
      </c>
      <c r="H14" s="162" t="s">
        <v>440</v>
      </c>
      <c r="I14" s="162" t="s">
        <v>440</v>
      </c>
      <c r="J14" s="162" t="s">
        <v>440</v>
      </c>
      <c r="K14" s="162" t="s">
        <v>440</v>
      </c>
      <c r="L14" s="163"/>
      <c r="M14" s="95" t="s">
        <v>1756</v>
      </c>
      <c r="N14" s="51" t="s">
        <v>1757</v>
      </c>
      <c r="O14" s="51" t="s">
        <v>1758</v>
      </c>
      <c r="P14" s="51" t="s">
        <v>463</v>
      </c>
      <c r="Q14" s="96" t="s">
        <v>12</v>
      </c>
      <c r="R14" s="97">
        <v>44776</v>
      </c>
      <c r="S14" s="97" t="s">
        <v>6773</v>
      </c>
      <c r="T14" s="51" t="s">
        <v>520</v>
      </c>
      <c r="U14" s="51" t="s">
        <v>521</v>
      </c>
      <c r="V14" s="51" t="s">
        <v>1759</v>
      </c>
      <c r="W14" s="98" t="s">
        <v>5484</v>
      </c>
      <c r="X14" s="98" t="s">
        <v>5488</v>
      </c>
    </row>
    <row r="15" spans="1:24" s="51" customFormat="1" ht="15.5" x14ac:dyDescent="0.35">
      <c r="A15" s="99">
        <f t="shared" si="0"/>
        <v>8263</v>
      </c>
      <c r="B15" s="100" t="str">
        <f>IF(COUNTIF(Exceptions!F:F,(VLOOKUP(M15,Exceptions!F:F,1,FALSE)))&gt;0,"y","")</f>
        <v/>
      </c>
      <c r="C15" s="100" t="str">
        <f t="shared" si="1"/>
        <v>y</v>
      </c>
      <c r="D15" s="100" t="str">
        <f>IF(COUNTIF(Exceptions!B:B,(VLOOKUP(M15,Exceptions!$B:$B,1,FALSE)))&gt;0,"y","")</f>
        <v/>
      </c>
      <c r="E15" s="100" t="str">
        <f t="shared" si="2"/>
        <v/>
      </c>
      <c r="F15" s="162" t="s">
        <v>4334</v>
      </c>
      <c r="G15" s="162" t="s">
        <v>593</v>
      </c>
      <c r="H15" s="162" t="s">
        <v>5211</v>
      </c>
      <c r="I15" s="162" t="s">
        <v>3349</v>
      </c>
      <c r="J15" s="162" t="s">
        <v>5300</v>
      </c>
      <c r="K15" s="162" t="s">
        <v>5275</v>
      </c>
      <c r="L15" s="163">
        <v>4000000</v>
      </c>
      <c r="M15" s="95" t="s">
        <v>177</v>
      </c>
      <c r="N15" s="51" t="s">
        <v>307</v>
      </c>
      <c r="O15" s="51" t="s">
        <v>307</v>
      </c>
      <c r="P15" s="51" t="s">
        <v>455</v>
      </c>
      <c r="Q15" s="96" t="s">
        <v>12</v>
      </c>
      <c r="R15" s="97">
        <v>45536</v>
      </c>
      <c r="S15" s="97" t="s">
        <v>5914</v>
      </c>
      <c r="T15" s="51" t="s">
        <v>512</v>
      </c>
      <c r="U15" s="51" t="s">
        <v>513</v>
      </c>
      <c r="W15" s="98" t="s">
        <v>5484</v>
      </c>
      <c r="X15" s="98" t="s">
        <v>5555</v>
      </c>
    </row>
    <row r="16" spans="1:24" s="51" customFormat="1" ht="15.5" x14ac:dyDescent="0.35">
      <c r="A16" s="99">
        <f t="shared" si="0"/>
        <v>8264</v>
      </c>
      <c r="B16" s="100" t="str">
        <f>IF(COUNTIF(Exceptions!F:F,(VLOOKUP(M16,Exceptions!F:F,1,FALSE)))&gt;0,"y","")</f>
        <v/>
      </c>
      <c r="C16" s="100" t="str">
        <f t="shared" si="1"/>
        <v>y</v>
      </c>
      <c r="D16" s="100" t="str">
        <f>IF(COUNTIF(Exceptions!B:B,(VLOOKUP(M16,Exceptions!$B:$B,1,FALSE)))&gt;0,"y","")</f>
        <v/>
      </c>
      <c r="E16" s="100" t="str">
        <f t="shared" si="2"/>
        <v/>
      </c>
      <c r="F16" s="162" t="s">
        <v>4217</v>
      </c>
      <c r="G16" s="162" t="s">
        <v>592</v>
      </c>
      <c r="H16" s="162" t="s">
        <v>5237</v>
      </c>
      <c r="I16" s="162" t="s">
        <v>5259</v>
      </c>
      <c r="J16" s="162" t="s">
        <v>5295</v>
      </c>
      <c r="K16" s="162" t="s">
        <v>5275</v>
      </c>
      <c r="L16" s="163">
        <v>2000000</v>
      </c>
      <c r="M16" s="95" t="s">
        <v>166</v>
      </c>
      <c r="N16" s="51" t="s">
        <v>298</v>
      </c>
      <c r="O16" s="51" t="s">
        <v>408</v>
      </c>
      <c r="P16" s="51" t="s">
        <v>455</v>
      </c>
      <c r="Q16" s="96" t="s">
        <v>12</v>
      </c>
      <c r="R16" s="97">
        <v>45323</v>
      </c>
      <c r="S16" s="97" t="s">
        <v>5505</v>
      </c>
      <c r="T16" s="51" t="s">
        <v>520</v>
      </c>
      <c r="U16" s="51" t="s">
        <v>521</v>
      </c>
      <c r="V16" s="51" t="s">
        <v>6088</v>
      </c>
      <c r="W16" s="98" t="s">
        <v>5484</v>
      </c>
      <c r="X16" s="98" t="s">
        <v>5702</v>
      </c>
    </row>
    <row r="17" spans="1:24" s="51" customFormat="1" ht="15.5" x14ac:dyDescent="0.35">
      <c r="A17" s="99">
        <f t="shared" si="0"/>
        <v>8265</v>
      </c>
      <c r="B17" s="100" t="str">
        <f>IF(COUNTIF(Exceptions!F:F,(VLOOKUP(M17,Exceptions!F:F,1,FALSE)))&gt;0,"y","")</f>
        <v/>
      </c>
      <c r="C17" s="100" t="str">
        <f t="shared" si="1"/>
        <v/>
      </c>
      <c r="D17" s="100" t="str">
        <f>IF(COUNTIF(Exceptions!B:B,(VLOOKUP(M17,Exceptions!$B:$B,1,FALSE)))&gt;0,"y","")</f>
        <v/>
      </c>
      <c r="E17" s="100" t="str">
        <f t="shared" si="2"/>
        <v/>
      </c>
      <c r="F17" s="162" t="s">
        <v>4336</v>
      </c>
      <c r="G17" s="162" t="s">
        <v>3884</v>
      </c>
      <c r="H17" s="162" t="s">
        <v>5215</v>
      </c>
      <c r="I17" s="162" t="s">
        <v>440</v>
      </c>
      <c r="J17" s="162" t="s">
        <v>440</v>
      </c>
      <c r="K17" s="162" t="s">
        <v>5275</v>
      </c>
      <c r="L17" s="163"/>
      <c r="M17" s="95" t="s">
        <v>1748</v>
      </c>
      <c r="N17" s="51" t="s">
        <v>1749</v>
      </c>
      <c r="O17" s="51" t="s">
        <v>1749</v>
      </c>
      <c r="P17" s="51" t="s">
        <v>463</v>
      </c>
      <c r="Q17" s="96" t="s">
        <v>613</v>
      </c>
      <c r="R17" s="97">
        <v>46203</v>
      </c>
      <c r="S17" s="97" t="s">
        <v>6772</v>
      </c>
      <c r="T17" s="51" t="s">
        <v>1410</v>
      </c>
      <c r="U17" s="51" t="s">
        <v>1411</v>
      </c>
      <c r="V17" s="51" t="s">
        <v>1750</v>
      </c>
      <c r="W17" s="98" t="s">
        <v>5484</v>
      </c>
      <c r="X17" s="98" t="s">
        <v>5488</v>
      </c>
    </row>
    <row r="18" spans="1:24" s="51" customFormat="1" ht="15.5" x14ac:dyDescent="0.35">
      <c r="A18" s="99">
        <f t="shared" si="0"/>
        <v>8267</v>
      </c>
      <c r="B18" s="100" t="str">
        <f>IF(COUNTIF(Exceptions!F:F,(VLOOKUP(M18,Exceptions!F:F,1,FALSE)))&gt;0,"y","")</f>
        <v/>
      </c>
      <c r="C18" s="100" t="str">
        <f t="shared" si="1"/>
        <v>y</v>
      </c>
      <c r="D18" s="100" t="str">
        <f>IF(COUNTIF(Exceptions!B:B,(VLOOKUP(M18,Exceptions!$B:$B,1,FALSE)))&gt;0,"y","")</f>
        <v/>
      </c>
      <c r="E18" s="100" t="str">
        <f t="shared" si="2"/>
        <v>y</v>
      </c>
      <c r="F18" s="162" t="s">
        <v>3996</v>
      </c>
      <c r="G18" s="162" t="s">
        <v>3884</v>
      </c>
      <c r="H18" s="162" t="s">
        <v>3902</v>
      </c>
      <c r="I18" s="162" t="s">
        <v>5227</v>
      </c>
      <c r="J18" s="162" t="s">
        <v>5295</v>
      </c>
      <c r="K18" s="162" t="s">
        <v>5275</v>
      </c>
      <c r="L18" s="163"/>
      <c r="M18" s="95" t="s">
        <v>813</v>
      </c>
      <c r="N18" s="51" t="s">
        <v>814</v>
      </c>
      <c r="O18" s="51" t="s">
        <v>814</v>
      </c>
      <c r="P18" s="51" t="s">
        <v>455</v>
      </c>
      <c r="Q18" s="96" t="s">
        <v>10</v>
      </c>
      <c r="R18" s="97">
        <v>45748</v>
      </c>
      <c r="S18" s="97" t="s">
        <v>5622</v>
      </c>
      <c r="T18" s="51" t="s">
        <v>480</v>
      </c>
      <c r="U18" s="51" t="s">
        <v>481</v>
      </c>
      <c r="W18" s="98" t="s">
        <v>5484</v>
      </c>
      <c r="X18" s="98" t="s">
        <v>5495</v>
      </c>
    </row>
    <row r="19" spans="1:24" s="51" customFormat="1" ht="15.5" x14ac:dyDescent="0.35">
      <c r="A19" s="99">
        <f t="shared" si="0"/>
        <v>8268</v>
      </c>
      <c r="B19" s="100" t="str">
        <f>IF(COUNTIF(Exceptions!F:F,(VLOOKUP(M19,Exceptions!F:F,1,FALSE)))&gt;0,"y","")</f>
        <v/>
      </c>
      <c r="C19" s="100" t="str">
        <f t="shared" si="1"/>
        <v>y</v>
      </c>
      <c r="D19" s="100" t="str">
        <f>IF(COUNTIF(Exceptions!B:B,(VLOOKUP(M19,Exceptions!$B:$B,1,FALSE)))&gt;0,"y","")</f>
        <v/>
      </c>
      <c r="E19" s="100" t="str">
        <f t="shared" si="2"/>
        <v>y</v>
      </c>
      <c r="F19" s="162" t="s">
        <v>3997</v>
      </c>
      <c r="G19" s="162" t="s">
        <v>3884</v>
      </c>
      <c r="H19" s="162" t="s">
        <v>3902</v>
      </c>
      <c r="I19" s="162" t="s">
        <v>5227</v>
      </c>
      <c r="J19" s="162" t="s">
        <v>440</v>
      </c>
      <c r="K19" s="162" t="s">
        <v>440</v>
      </c>
      <c r="L19" s="163">
        <v>5100000</v>
      </c>
      <c r="M19" s="95" t="s">
        <v>810</v>
      </c>
      <c r="N19" s="51" t="s">
        <v>811</v>
      </c>
      <c r="O19" s="51" t="s">
        <v>811</v>
      </c>
      <c r="P19" s="51" t="s">
        <v>455</v>
      </c>
      <c r="Q19" s="96" t="s">
        <v>10</v>
      </c>
      <c r="R19" s="97">
        <v>45233</v>
      </c>
      <c r="S19" s="97" t="s">
        <v>5634</v>
      </c>
      <c r="T19" s="51" t="s">
        <v>490</v>
      </c>
      <c r="U19" s="51" t="s">
        <v>491</v>
      </c>
      <c r="V19" s="51" t="s">
        <v>812</v>
      </c>
      <c r="W19" s="98" t="s">
        <v>5484</v>
      </c>
      <c r="X19" s="98" t="s">
        <v>5524</v>
      </c>
    </row>
    <row r="20" spans="1:24" s="51" customFormat="1" ht="15.5" x14ac:dyDescent="0.35">
      <c r="A20" s="99">
        <f t="shared" si="0"/>
        <v>8269</v>
      </c>
      <c r="B20" s="100" t="str">
        <f>IF(COUNTIF(Exceptions!F:F,(VLOOKUP(M20,Exceptions!F:F,1,FALSE)))&gt;0,"y","")</f>
        <v/>
      </c>
      <c r="C20" s="100" t="str">
        <f t="shared" si="1"/>
        <v>y</v>
      </c>
      <c r="D20" s="100" t="str">
        <f>IF(COUNTIF(Exceptions!B:B,(VLOOKUP(M20,Exceptions!$B:$B,1,FALSE)))&gt;0,"y","")</f>
        <v/>
      </c>
      <c r="E20" s="100" t="str">
        <f t="shared" si="2"/>
        <v>y</v>
      </c>
      <c r="F20" s="162" t="s">
        <v>3998</v>
      </c>
      <c r="G20" s="162" t="s">
        <v>3884</v>
      </c>
      <c r="H20" s="162" t="s">
        <v>3902</v>
      </c>
      <c r="I20" s="162" t="s">
        <v>5227</v>
      </c>
      <c r="J20" s="162" t="s">
        <v>440</v>
      </c>
      <c r="K20" s="162" t="s">
        <v>440</v>
      </c>
      <c r="L20" s="163"/>
      <c r="M20" s="95" t="s">
        <v>807</v>
      </c>
      <c r="N20" s="51" t="s">
        <v>808</v>
      </c>
      <c r="O20" s="51" t="s">
        <v>808</v>
      </c>
      <c r="P20" s="51" t="s">
        <v>455</v>
      </c>
      <c r="Q20" s="96" t="s">
        <v>15</v>
      </c>
      <c r="R20" s="97">
        <v>45382</v>
      </c>
      <c r="S20" s="97" t="s">
        <v>5634</v>
      </c>
      <c r="T20" s="51" t="s">
        <v>480</v>
      </c>
      <c r="U20" s="51" t="s">
        <v>481</v>
      </c>
      <c r="V20" s="51" t="s">
        <v>809</v>
      </c>
      <c r="W20" s="98" t="s">
        <v>5484</v>
      </c>
      <c r="X20" s="98" t="s">
        <v>5635</v>
      </c>
    </row>
    <row r="21" spans="1:24" s="51" customFormat="1" ht="15.5" x14ac:dyDescent="0.35">
      <c r="A21" s="99">
        <f t="shared" si="0"/>
        <v>8270</v>
      </c>
      <c r="B21" s="100" t="str">
        <f>IF(COUNTIF(Exceptions!F:F,(VLOOKUP(M21,Exceptions!F:F,1,FALSE)))&gt;0,"y","")</f>
        <v/>
      </c>
      <c r="C21" s="100" t="str">
        <f t="shared" si="1"/>
        <v>y</v>
      </c>
      <c r="D21" s="100" t="str">
        <f>IF(COUNTIF(Exceptions!B:B,(VLOOKUP(M21,Exceptions!$B:$B,1,FALSE)))&gt;0,"y","")</f>
        <v/>
      </c>
      <c r="E21" s="100" t="str">
        <f t="shared" si="2"/>
        <v>y</v>
      </c>
      <c r="F21" s="162" t="s">
        <v>3999</v>
      </c>
      <c r="G21" s="162" t="s">
        <v>3884</v>
      </c>
      <c r="H21" s="162" t="s">
        <v>3902</v>
      </c>
      <c r="I21" s="162" t="s">
        <v>5227</v>
      </c>
      <c r="J21" s="162" t="s">
        <v>5297</v>
      </c>
      <c r="K21" s="162" t="s">
        <v>5279</v>
      </c>
      <c r="L21" s="163">
        <v>18500000</v>
      </c>
      <c r="M21" s="95" t="s">
        <v>805</v>
      </c>
      <c r="N21" s="51" t="s">
        <v>806</v>
      </c>
      <c r="O21" s="51" t="s">
        <v>806</v>
      </c>
      <c r="P21" s="51" t="s">
        <v>455</v>
      </c>
      <c r="Q21" s="96" t="s">
        <v>15</v>
      </c>
      <c r="R21" s="97">
        <v>45746</v>
      </c>
      <c r="S21" s="97" t="s">
        <v>5633</v>
      </c>
      <c r="T21" s="51" t="s">
        <v>498</v>
      </c>
      <c r="U21" s="51" t="s">
        <v>499</v>
      </c>
      <c r="W21" s="98" t="s">
        <v>5484</v>
      </c>
      <c r="X21" s="98" t="s">
        <v>5562</v>
      </c>
    </row>
    <row r="22" spans="1:24" s="51" customFormat="1" ht="15.5" x14ac:dyDescent="0.35">
      <c r="A22" s="99">
        <f t="shared" si="0"/>
        <v>8272</v>
      </c>
      <c r="B22" s="100" t="str">
        <f>IF(COUNTIF(Exceptions!F:F,(VLOOKUP(M22,Exceptions!F:F,1,FALSE)))&gt;0,"y","")</f>
        <v/>
      </c>
      <c r="C22" s="100" t="str">
        <f t="shared" si="1"/>
        <v/>
      </c>
      <c r="D22" s="100" t="str">
        <f>IF(COUNTIF(Exceptions!B:B,(VLOOKUP(M22,Exceptions!$B:$B,1,FALSE)))&gt;0,"y","")</f>
        <v/>
      </c>
      <c r="E22" s="100" t="str">
        <f t="shared" si="2"/>
        <v/>
      </c>
      <c r="F22" s="162" t="s">
        <v>4339</v>
      </c>
      <c r="G22" s="162" t="s">
        <v>3884</v>
      </c>
      <c r="H22" s="162" t="s">
        <v>440</v>
      </c>
      <c r="I22" s="162" t="s">
        <v>440</v>
      </c>
      <c r="J22" s="162" t="s">
        <v>440</v>
      </c>
      <c r="K22" s="162" t="s">
        <v>440</v>
      </c>
      <c r="L22" s="163"/>
      <c r="M22" s="95" t="s">
        <v>1741</v>
      </c>
      <c r="N22" s="51" t="s">
        <v>1742</v>
      </c>
      <c r="O22" s="51" t="s">
        <v>1742</v>
      </c>
      <c r="P22" s="51" t="s">
        <v>456</v>
      </c>
      <c r="Q22" s="96" t="s">
        <v>14</v>
      </c>
      <c r="R22" s="97">
        <v>47829</v>
      </c>
      <c r="S22" s="97"/>
      <c r="T22" s="51" t="s">
        <v>1686</v>
      </c>
      <c r="U22" s="51" t="s">
        <v>1687</v>
      </c>
      <c r="W22" s="98" t="s">
        <v>5484</v>
      </c>
      <c r="X22" s="98" t="s">
        <v>5488</v>
      </c>
    </row>
    <row r="23" spans="1:24" s="51" customFormat="1" ht="15.5" x14ac:dyDescent="0.35">
      <c r="A23" s="99">
        <f t="shared" si="0"/>
        <v>8273</v>
      </c>
      <c r="B23" s="100" t="str">
        <f>IF(COUNTIF(Exceptions!F:F,(VLOOKUP(M23,Exceptions!F:F,1,FALSE)))&gt;0,"y","")</f>
        <v/>
      </c>
      <c r="C23" s="100" t="str">
        <f t="shared" si="1"/>
        <v/>
      </c>
      <c r="D23" s="100" t="str">
        <f>IF(COUNTIF(Exceptions!B:B,(VLOOKUP(M23,Exceptions!$B:$B,1,FALSE)))&gt;0,"y","")</f>
        <v/>
      </c>
      <c r="E23" s="100" t="str">
        <f t="shared" si="2"/>
        <v/>
      </c>
      <c r="F23" s="162" t="s">
        <v>4338</v>
      </c>
      <c r="G23" s="162" t="s">
        <v>3884</v>
      </c>
      <c r="H23" s="162" t="s">
        <v>440</v>
      </c>
      <c r="I23" s="162" t="s">
        <v>440</v>
      </c>
      <c r="J23" s="162" t="s">
        <v>440</v>
      </c>
      <c r="K23" s="162" t="s">
        <v>440</v>
      </c>
      <c r="L23" s="163"/>
      <c r="M23" s="95" t="s">
        <v>1743</v>
      </c>
      <c r="N23" s="51" t="s">
        <v>1744</v>
      </c>
      <c r="O23" s="51" t="s">
        <v>1744</v>
      </c>
      <c r="P23" s="51" t="s">
        <v>456</v>
      </c>
      <c r="Q23" s="96" t="s">
        <v>14</v>
      </c>
      <c r="R23" s="97">
        <v>44805</v>
      </c>
      <c r="S23" s="97" t="s">
        <v>5664</v>
      </c>
      <c r="T23" s="51" t="s">
        <v>802</v>
      </c>
      <c r="U23" s="51" t="s">
        <v>803</v>
      </c>
      <c r="V23" s="51" t="s">
        <v>1745</v>
      </c>
      <c r="W23" s="98" t="s">
        <v>5484</v>
      </c>
      <c r="X23" s="98" t="s">
        <v>5488</v>
      </c>
    </row>
    <row r="24" spans="1:24" s="51" customFormat="1" ht="15.5" x14ac:dyDescent="0.35">
      <c r="A24" s="99">
        <f t="shared" si="0"/>
        <v>8274</v>
      </c>
      <c r="B24" s="100" t="str">
        <f>IF(COUNTIF(Exceptions!F:F,(VLOOKUP(M24,Exceptions!F:F,1,FALSE)))&gt;0,"y","")</f>
        <v/>
      </c>
      <c r="C24" s="100" t="str">
        <f t="shared" si="1"/>
        <v/>
      </c>
      <c r="D24" s="100" t="str">
        <f>IF(COUNTIF(Exceptions!B:B,(VLOOKUP(M24,Exceptions!$B:$B,1,FALSE)))&gt;0,"y","")</f>
        <v/>
      </c>
      <c r="E24" s="100" t="str">
        <f t="shared" si="2"/>
        <v/>
      </c>
      <c r="F24" s="162" t="s">
        <v>4340</v>
      </c>
      <c r="G24" s="162" t="s">
        <v>3884</v>
      </c>
      <c r="H24" s="162" t="s">
        <v>440</v>
      </c>
      <c r="I24" s="162" t="s">
        <v>440</v>
      </c>
      <c r="J24" s="162" t="s">
        <v>440</v>
      </c>
      <c r="K24" s="162" t="s">
        <v>440</v>
      </c>
      <c r="L24" s="163"/>
      <c r="M24" s="95" t="s">
        <v>1738</v>
      </c>
      <c r="N24" s="51" t="s">
        <v>1739</v>
      </c>
      <c r="O24" s="51" t="s">
        <v>1739</v>
      </c>
      <c r="P24" s="51" t="s">
        <v>456</v>
      </c>
      <c r="Q24" s="96" t="s">
        <v>12</v>
      </c>
      <c r="R24" s="97">
        <v>47828</v>
      </c>
      <c r="S24" s="97" t="s">
        <v>6771</v>
      </c>
      <c r="T24" s="51" t="s">
        <v>802</v>
      </c>
      <c r="U24" s="51" t="s">
        <v>803</v>
      </c>
      <c r="V24" s="51" t="s">
        <v>1740</v>
      </c>
      <c r="W24" s="98" t="s">
        <v>5484</v>
      </c>
      <c r="X24" s="98" t="s">
        <v>5488</v>
      </c>
    </row>
    <row r="25" spans="1:24" s="51" customFormat="1" ht="15.5" x14ac:dyDescent="0.35">
      <c r="A25" s="99">
        <f t="shared" si="0"/>
        <v>8275</v>
      </c>
      <c r="B25" s="100" t="str">
        <f>IF(COUNTIF(Exceptions!F:F,(VLOOKUP(M25,Exceptions!F:F,1,FALSE)))&gt;0,"y","")</f>
        <v/>
      </c>
      <c r="C25" s="100" t="str">
        <f t="shared" si="1"/>
        <v/>
      </c>
      <c r="D25" s="100" t="str">
        <f>IF(COUNTIF(Exceptions!B:B,(VLOOKUP(M25,Exceptions!$B:$B,1,FALSE)))&gt;0,"y","")</f>
        <v/>
      </c>
      <c r="E25" s="100" t="str">
        <f t="shared" si="2"/>
        <v/>
      </c>
      <c r="F25" s="162" t="s">
        <v>4341</v>
      </c>
      <c r="G25" s="162" t="s">
        <v>3884</v>
      </c>
      <c r="H25" s="162" t="s">
        <v>440</v>
      </c>
      <c r="I25" s="162" t="s">
        <v>440</v>
      </c>
      <c r="J25" s="162" t="s">
        <v>440</v>
      </c>
      <c r="K25" s="162" t="s">
        <v>440</v>
      </c>
      <c r="L25" s="163"/>
      <c r="M25" s="95" t="s">
        <v>1736</v>
      </c>
      <c r="N25" s="51" t="s">
        <v>1737</v>
      </c>
      <c r="O25" s="51" t="s">
        <v>1737</v>
      </c>
      <c r="P25" s="51" t="s">
        <v>456</v>
      </c>
      <c r="Q25" s="96" t="s">
        <v>14</v>
      </c>
      <c r="R25" s="97">
        <v>44718</v>
      </c>
      <c r="S25" s="97" t="s">
        <v>5730</v>
      </c>
      <c r="T25" s="51" t="s">
        <v>1686</v>
      </c>
      <c r="U25" s="51" t="s">
        <v>1687</v>
      </c>
      <c r="W25" s="98" t="s">
        <v>5484</v>
      </c>
      <c r="X25" s="98" t="s">
        <v>5488</v>
      </c>
    </row>
    <row r="26" spans="1:24" s="51" customFormat="1" ht="15.5" x14ac:dyDescent="0.35">
      <c r="A26" s="99">
        <f t="shared" si="0"/>
        <v>8276</v>
      </c>
      <c r="B26" s="100" t="str">
        <f>IF(COUNTIF(Exceptions!F:F,(VLOOKUP(M26,Exceptions!F:F,1,FALSE)))&gt;0,"y","")</f>
        <v/>
      </c>
      <c r="C26" s="100" t="str">
        <f t="shared" si="1"/>
        <v/>
      </c>
      <c r="D26" s="100" t="str">
        <f>IF(COUNTIF(Exceptions!B:B,(VLOOKUP(M26,Exceptions!$B:$B,1,FALSE)))&gt;0,"y","")</f>
        <v/>
      </c>
      <c r="E26" s="100" t="str">
        <f t="shared" si="2"/>
        <v/>
      </c>
      <c r="F26" s="162" t="s">
        <v>4342</v>
      </c>
      <c r="G26" s="162" t="s">
        <v>3885</v>
      </c>
      <c r="H26" s="162" t="s">
        <v>5229</v>
      </c>
      <c r="I26" s="162" t="s">
        <v>440</v>
      </c>
      <c r="J26" s="162" t="s">
        <v>440</v>
      </c>
      <c r="K26" s="162" t="s">
        <v>440</v>
      </c>
      <c r="L26" s="163"/>
      <c r="M26" s="95" t="s">
        <v>1734</v>
      </c>
      <c r="N26" s="51" t="s">
        <v>1735</v>
      </c>
      <c r="O26" s="51" t="s">
        <v>1735</v>
      </c>
      <c r="P26" s="51" t="s">
        <v>456</v>
      </c>
      <c r="Q26" s="96" t="s">
        <v>613</v>
      </c>
      <c r="R26" s="97">
        <v>44713</v>
      </c>
      <c r="S26" s="97" t="s">
        <v>6122</v>
      </c>
      <c r="T26" s="51" t="s">
        <v>494</v>
      </c>
      <c r="U26" s="51" t="s">
        <v>495</v>
      </c>
      <c r="V26" s="51" t="s">
        <v>1693</v>
      </c>
      <c r="W26" s="98" t="s">
        <v>5484</v>
      </c>
      <c r="X26" s="98" t="s">
        <v>5488</v>
      </c>
    </row>
    <row r="27" spans="1:24" s="51" customFormat="1" ht="15.5" x14ac:dyDescent="0.35">
      <c r="A27" s="99">
        <f t="shared" si="0"/>
        <v>8277</v>
      </c>
      <c r="B27" s="100" t="str">
        <f>IF(COUNTIF(Exceptions!F:F,(VLOOKUP(M27,Exceptions!F:F,1,FALSE)))&gt;0,"y","")</f>
        <v/>
      </c>
      <c r="C27" s="100" t="str">
        <f t="shared" si="1"/>
        <v/>
      </c>
      <c r="D27" s="100" t="str">
        <f>IF(COUNTIF(Exceptions!B:B,(VLOOKUP(M27,Exceptions!$B:$B,1,FALSE)))&gt;0,"y","")</f>
        <v/>
      </c>
      <c r="E27" s="100" t="str">
        <f t="shared" si="2"/>
        <v/>
      </c>
      <c r="F27" s="162" t="s">
        <v>4343</v>
      </c>
      <c r="G27" s="162" t="s">
        <v>3885</v>
      </c>
      <c r="H27" s="162" t="s">
        <v>5229</v>
      </c>
      <c r="I27" s="162" t="s">
        <v>440</v>
      </c>
      <c r="J27" s="162" t="s">
        <v>440</v>
      </c>
      <c r="K27" s="162" t="s">
        <v>440</v>
      </c>
      <c r="L27" s="163"/>
      <c r="M27" s="95" t="s">
        <v>1730</v>
      </c>
      <c r="N27" s="51" t="s">
        <v>1731</v>
      </c>
      <c r="O27" s="51" t="s">
        <v>1732</v>
      </c>
      <c r="P27" s="51" t="s">
        <v>456</v>
      </c>
      <c r="Q27" s="96" t="s">
        <v>613</v>
      </c>
      <c r="R27" s="97">
        <v>44739</v>
      </c>
      <c r="S27" s="97" t="s">
        <v>5520</v>
      </c>
      <c r="T27" s="51" t="s">
        <v>1686</v>
      </c>
      <c r="U27" s="51" t="s">
        <v>1687</v>
      </c>
      <c r="V27" s="51" t="s">
        <v>1733</v>
      </c>
      <c r="W27" s="98" t="s">
        <v>5484</v>
      </c>
      <c r="X27" s="98" t="s">
        <v>5488</v>
      </c>
    </row>
    <row r="28" spans="1:24" s="51" customFormat="1" ht="15.5" x14ac:dyDescent="0.35">
      <c r="A28" s="99">
        <f t="shared" si="0"/>
        <v>8278</v>
      </c>
      <c r="B28" s="100" t="str">
        <f>IF(COUNTIF(Exceptions!F:F,(VLOOKUP(M28,Exceptions!F:F,1,FALSE)))&gt;0,"y","")</f>
        <v/>
      </c>
      <c r="C28" s="100" t="str">
        <f t="shared" si="1"/>
        <v/>
      </c>
      <c r="D28" s="100" t="str">
        <f>IF(COUNTIF(Exceptions!B:B,(VLOOKUP(M28,Exceptions!$B:$B,1,FALSE)))&gt;0,"y","")</f>
        <v/>
      </c>
      <c r="E28" s="100" t="str">
        <f t="shared" si="2"/>
        <v/>
      </c>
      <c r="F28" s="162" t="s">
        <v>4345</v>
      </c>
      <c r="G28" s="162" t="s">
        <v>3884</v>
      </c>
      <c r="H28" s="162" t="s">
        <v>440</v>
      </c>
      <c r="I28" s="162" t="s">
        <v>440</v>
      </c>
      <c r="J28" s="162" t="s">
        <v>440</v>
      </c>
      <c r="K28" s="162" t="s">
        <v>440</v>
      </c>
      <c r="L28" s="163"/>
      <c r="M28" s="95" t="s">
        <v>1725</v>
      </c>
      <c r="N28" s="51" t="s">
        <v>1726</v>
      </c>
      <c r="O28" s="51" t="s">
        <v>1726</v>
      </c>
      <c r="P28" s="51" t="s">
        <v>456</v>
      </c>
      <c r="Q28" s="96" t="s">
        <v>12</v>
      </c>
      <c r="R28" s="97">
        <v>45016</v>
      </c>
      <c r="S28" s="97" t="s">
        <v>5714</v>
      </c>
      <c r="T28" s="51" t="s">
        <v>583</v>
      </c>
      <c r="U28" s="51" t="s">
        <v>584</v>
      </c>
      <c r="V28" s="51" t="s">
        <v>1727</v>
      </c>
      <c r="W28" s="98" t="s">
        <v>5484</v>
      </c>
      <c r="X28" s="98" t="s">
        <v>5488</v>
      </c>
    </row>
    <row r="29" spans="1:24" s="51" customFormat="1" ht="15.5" x14ac:dyDescent="0.35">
      <c r="A29" s="99">
        <f t="shared" si="0"/>
        <v>8279</v>
      </c>
      <c r="B29" s="100" t="str">
        <f>IF(COUNTIF(Exceptions!F:F,(VLOOKUP(M29,Exceptions!F:F,1,FALSE)))&gt;0,"y","")</f>
        <v/>
      </c>
      <c r="C29" s="100" t="str">
        <f t="shared" si="1"/>
        <v>y</v>
      </c>
      <c r="D29" s="100" t="str">
        <f>IF(COUNTIF(Exceptions!B:B,(VLOOKUP(M29,Exceptions!$B:$B,1,FALSE)))&gt;0,"y","")</f>
        <v/>
      </c>
      <c r="E29" s="100" t="str">
        <f t="shared" si="2"/>
        <v>y</v>
      </c>
      <c r="F29" s="162" t="s">
        <v>4000</v>
      </c>
      <c r="G29" s="162" t="s">
        <v>593</v>
      </c>
      <c r="H29" s="162" t="s">
        <v>5228</v>
      </c>
      <c r="I29" s="162" t="s">
        <v>5227</v>
      </c>
      <c r="J29" s="162" t="s">
        <v>5295</v>
      </c>
      <c r="K29" s="162" t="s">
        <v>5275</v>
      </c>
      <c r="L29" s="163">
        <v>2000000</v>
      </c>
      <c r="M29" s="95" t="s">
        <v>800</v>
      </c>
      <c r="N29" s="51" t="s">
        <v>801</v>
      </c>
      <c r="O29" s="51" t="s">
        <v>801</v>
      </c>
      <c r="P29" s="51" t="s">
        <v>456</v>
      </c>
      <c r="Q29" s="96" t="s">
        <v>12</v>
      </c>
      <c r="R29" s="97">
        <v>45845</v>
      </c>
      <c r="S29" s="97" t="s">
        <v>5631</v>
      </c>
      <c r="T29" s="51" t="s">
        <v>802</v>
      </c>
      <c r="U29" s="51" t="s">
        <v>803</v>
      </c>
      <c r="V29" s="51" t="s">
        <v>804</v>
      </c>
      <c r="W29" s="98" t="s">
        <v>5484</v>
      </c>
      <c r="X29" s="98" t="s">
        <v>5632</v>
      </c>
    </row>
    <row r="30" spans="1:24" s="51" customFormat="1" ht="15.5" x14ac:dyDescent="0.35">
      <c r="A30" s="99">
        <f t="shared" si="0"/>
        <v>8280</v>
      </c>
      <c r="B30" s="100" t="str">
        <f>IF(COUNTIF(Exceptions!F:F,(VLOOKUP(M30,Exceptions!F:F,1,FALSE)))&gt;0,"y","")</f>
        <v/>
      </c>
      <c r="C30" s="100" t="str">
        <f t="shared" si="1"/>
        <v>y</v>
      </c>
      <c r="D30" s="100" t="str">
        <f>IF(COUNTIF(Exceptions!B:B,(VLOOKUP(M30,Exceptions!$B:$B,1,FALSE)))&gt;0,"y","")</f>
        <v/>
      </c>
      <c r="E30" s="100" t="str">
        <f t="shared" si="2"/>
        <v>y</v>
      </c>
      <c r="F30" s="162" t="s">
        <v>4001</v>
      </c>
      <c r="G30" s="162" t="s">
        <v>3886</v>
      </c>
      <c r="H30" s="162" t="s">
        <v>5229</v>
      </c>
      <c r="I30" s="162" t="s">
        <v>5227</v>
      </c>
      <c r="J30" s="162" t="s">
        <v>5295</v>
      </c>
      <c r="K30" s="162" t="s">
        <v>5279</v>
      </c>
      <c r="L30" s="163">
        <v>4950000</v>
      </c>
      <c r="M30" s="95" t="s">
        <v>798</v>
      </c>
      <c r="N30" s="51" t="s">
        <v>799</v>
      </c>
      <c r="O30" s="51" t="s">
        <v>799</v>
      </c>
      <c r="P30" s="51" t="s">
        <v>456</v>
      </c>
      <c r="Q30" s="96" t="s">
        <v>12</v>
      </c>
      <c r="R30" s="97">
        <v>45782</v>
      </c>
      <c r="S30" s="97" t="s">
        <v>5630</v>
      </c>
      <c r="T30" s="51" t="s">
        <v>791</v>
      </c>
      <c r="U30" s="51" t="s">
        <v>792</v>
      </c>
      <c r="W30" s="98" t="s">
        <v>5484</v>
      </c>
      <c r="X30" s="98" t="s">
        <v>5556</v>
      </c>
    </row>
    <row r="31" spans="1:24" s="51" customFormat="1" ht="15.5" x14ac:dyDescent="0.35">
      <c r="A31" s="99">
        <f t="shared" si="0"/>
        <v>8281</v>
      </c>
      <c r="B31" s="100" t="str">
        <f>IF(COUNTIF(Exceptions!F:F,(VLOOKUP(M31,Exceptions!F:F,1,FALSE)))&gt;0,"y","")</f>
        <v/>
      </c>
      <c r="C31" s="100" t="str">
        <f t="shared" si="1"/>
        <v/>
      </c>
      <c r="D31" s="100" t="str">
        <f>IF(COUNTIF(Exceptions!B:B,(VLOOKUP(M31,Exceptions!$B:$B,1,FALSE)))&gt;0,"y","")</f>
        <v/>
      </c>
      <c r="E31" s="100" t="str">
        <f t="shared" si="2"/>
        <v/>
      </c>
      <c r="F31" s="162" t="s">
        <v>4349</v>
      </c>
      <c r="G31" s="162" t="s">
        <v>3884</v>
      </c>
      <c r="H31" s="162" t="s">
        <v>440</v>
      </c>
      <c r="I31" s="162" t="s">
        <v>440</v>
      </c>
      <c r="J31" s="162" t="s">
        <v>440</v>
      </c>
      <c r="K31" s="162" t="s">
        <v>440</v>
      </c>
      <c r="L31" s="163"/>
      <c r="M31" s="95" t="s">
        <v>1716</v>
      </c>
      <c r="N31" s="51" t="s">
        <v>1717</v>
      </c>
      <c r="O31" s="51" t="s">
        <v>1717</v>
      </c>
      <c r="P31" s="51" t="s">
        <v>456</v>
      </c>
      <c r="Q31" s="96" t="s">
        <v>14</v>
      </c>
      <c r="R31" s="97">
        <v>45009</v>
      </c>
      <c r="S31" s="97" t="s">
        <v>5483</v>
      </c>
      <c r="T31" s="51" t="s">
        <v>583</v>
      </c>
      <c r="U31" s="51" t="s">
        <v>584</v>
      </c>
      <c r="V31" s="51" t="s">
        <v>1706</v>
      </c>
      <c r="W31" s="98" t="s">
        <v>5484</v>
      </c>
      <c r="X31" s="98" t="s">
        <v>5488</v>
      </c>
    </row>
    <row r="32" spans="1:24" s="51" customFormat="1" ht="15.5" x14ac:dyDescent="0.35">
      <c r="A32" s="99">
        <f t="shared" si="0"/>
        <v>8282</v>
      </c>
      <c r="B32" s="100" t="str">
        <f>IF(COUNTIF(Exceptions!F:F,(VLOOKUP(M32,Exceptions!F:F,1,FALSE)))&gt;0,"y","")</f>
        <v/>
      </c>
      <c r="C32" s="100" t="str">
        <f t="shared" si="1"/>
        <v/>
      </c>
      <c r="D32" s="100" t="str">
        <f>IF(COUNTIF(Exceptions!B:B,(VLOOKUP(M32,Exceptions!$B:$B,1,FALSE)))&gt;0,"y","")</f>
        <v/>
      </c>
      <c r="E32" s="100" t="str">
        <f t="shared" si="2"/>
        <v/>
      </c>
      <c r="F32" s="162" t="s">
        <v>4350</v>
      </c>
      <c r="G32" s="162" t="s">
        <v>3884</v>
      </c>
      <c r="H32" s="162" t="s">
        <v>440</v>
      </c>
      <c r="I32" s="162" t="s">
        <v>440</v>
      </c>
      <c r="J32" s="162" t="s">
        <v>440</v>
      </c>
      <c r="K32" s="162" t="s">
        <v>440</v>
      </c>
      <c r="L32" s="163"/>
      <c r="M32" s="95" t="s">
        <v>1714</v>
      </c>
      <c r="N32" s="51" t="s">
        <v>1715</v>
      </c>
      <c r="O32" s="51" t="s">
        <v>1715</v>
      </c>
      <c r="P32" s="51" t="s">
        <v>456</v>
      </c>
      <c r="Q32" s="96" t="s">
        <v>613</v>
      </c>
      <c r="R32" s="97">
        <v>45009</v>
      </c>
      <c r="S32" s="97" t="s">
        <v>5483</v>
      </c>
      <c r="T32" s="51" t="s">
        <v>583</v>
      </c>
      <c r="U32" s="51" t="s">
        <v>584</v>
      </c>
      <c r="V32" s="51" t="s">
        <v>1706</v>
      </c>
      <c r="W32" s="98" t="s">
        <v>5484</v>
      </c>
      <c r="X32" s="98" t="s">
        <v>5488</v>
      </c>
    </row>
    <row r="33" spans="1:24" s="51" customFormat="1" ht="15.5" x14ac:dyDescent="0.35">
      <c r="A33" s="99">
        <f t="shared" si="0"/>
        <v>8283</v>
      </c>
      <c r="B33" s="100" t="str">
        <f>IF(COUNTIF(Exceptions!F:F,(VLOOKUP(M33,Exceptions!F:F,1,FALSE)))&gt;0,"y","")</f>
        <v/>
      </c>
      <c r="C33" s="100" t="str">
        <f t="shared" si="1"/>
        <v/>
      </c>
      <c r="D33" s="100" t="str">
        <f>IF(COUNTIF(Exceptions!B:B,(VLOOKUP(M33,Exceptions!$B:$B,1,FALSE)))&gt;0,"y","")</f>
        <v/>
      </c>
      <c r="E33" s="100" t="str">
        <f t="shared" si="2"/>
        <v/>
      </c>
      <c r="F33" s="162" t="s">
        <v>4352</v>
      </c>
      <c r="G33" s="162" t="s">
        <v>3884</v>
      </c>
      <c r="H33" s="162" t="s">
        <v>440</v>
      </c>
      <c r="I33" s="162" t="s">
        <v>440</v>
      </c>
      <c r="J33" s="162" t="s">
        <v>440</v>
      </c>
      <c r="K33" s="162" t="s">
        <v>440</v>
      </c>
      <c r="L33" s="163"/>
      <c r="M33" s="95" t="s">
        <v>1709</v>
      </c>
      <c r="N33" s="51" t="s">
        <v>1710</v>
      </c>
      <c r="O33" s="51" t="s">
        <v>1710</v>
      </c>
      <c r="P33" s="51" t="s">
        <v>456</v>
      </c>
      <c r="Q33" s="96" t="s">
        <v>613</v>
      </c>
      <c r="R33" s="97">
        <v>45009</v>
      </c>
      <c r="S33" s="97" t="s">
        <v>5483</v>
      </c>
      <c r="T33" s="51" t="s">
        <v>583</v>
      </c>
      <c r="U33" s="51" t="s">
        <v>584</v>
      </c>
      <c r="V33" s="51" t="s">
        <v>1711</v>
      </c>
      <c r="W33" s="98" t="s">
        <v>5484</v>
      </c>
      <c r="X33" s="98" t="s">
        <v>5488</v>
      </c>
    </row>
    <row r="34" spans="1:24" s="51" customFormat="1" ht="15.5" x14ac:dyDescent="0.35">
      <c r="A34" s="99">
        <f t="shared" si="0"/>
        <v>8284</v>
      </c>
      <c r="B34" s="100" t="str">
        <f>IF(COUNTIF(Exceptions!F:F,(VLOOKUP(M34,Exceptions!F:F,1,FALSE)))&gt;0,"y","")</f>
        <v/>
      </c>
      <c r="C34" s="100" t="str">
        <f t="shared" si="1"/>
        <v/>
      </c>
      <c r="D34" s="100" t="str">
        <f>IF(COUNTIF(Exceptions!B:B,(VLOOKUP(M34,Exceptions!$B:$B,1,FALSE)))&gt;0,"y","")</f>
        <v/>
      </c>
      <c r="E34" s="100" t="str">
        <f t="shared" si="2"/>
        <v/>
      </c>
      <c r="F34" s="162" t="s">
        <v>4353</v>
      </c>
      <c r="G34" s="162" t="s">
        <v>3884</v>
      </c>
      <c r="H34" s="162" t="s">
        <v>440</v>
      </c>
      <c r="I34" s="162" t="s">
        <v>440</v>
      </c>
      <c r="J34" s="162" t="s">
        <v>440</v>
      </c>
      <c r="K34" s="162" t="s">
        <v>440</v>
      </c>
      <c r="L34" s="163"/>
      <c r="M34" s="95" t="s">
        <v>1707</v>
      </c>
      <c r="N34" s="51" t="s">
        <v>1708</v>
      </c>
      <c r="O34" s="51" t="s">
        <v>1708</v>
      </c>
      <c r="P34" s="51" t="s">
        <v>456</v>
      </c>
      <c r="Q34" s="96" t="s">
        <v>613</v>
      </c>
      <c r="R34" s="97">
        <v>45016</v>
      </c>
      <c r="S34" s="97" t="s">
        <v>5483</v>
      </c>
      <c r="T34" s="51" t="s">
        <v>583</v>
      </c>
      <c r="U34" s="51" t="s">
        <v>584</v>
      </c>
      <c r="V34" s="51" t="s">
        <v>1706</v>
      </c>
      <c r="W34" s="98" t="s">
        <v>5484</v>
      </c>
      <c r="X34" s="98" t="s">
        <v>5488</v>
      </c>
    </row>
    <row r="35" spans="1:24" s="51" customFormat="1" ht="15.5" x14ac:dyDescent="0.35">
      <c r="A35" s="99">
        <f t="shared" si="0"/>
        <v>8285</v>
      </c>
      <c r="B35" s="100" t="str">
        <f>IF(COUNTIF(Exceptions!F:F,(VLOOKUP(M35,Exceptions!F:F,1,FALSE)))&gt;0,"y","")</f>
        <v/>
      </c>
      <c r="C35" s="100" t="str">
        <f t="shared" si="1"/>
        <v/>
      </c>
      <c r="D35" s="100" t="str">
        <f>IF(COUNTIF(Exceptions!B:B,(VLOOKUP(M35,Exceptions!$B:$B,1,FALSE)))&gt;0,"y","")</f>
        <v/>
      </c>
      <c r="E35" s="100" t="str">
        <f t="shared" si="2"/>
        <v/>
      </c>
      <c r="F35" s="162" t="s">
        <v>4354</v>
      </c>
      <c r="G35" s="162" t="s">
        <v>3884</v>
      </c>
      <c r="H35" s="162" t="s">
        <v>440</v>
      </c>
      <c r="I35" s="162" t="s">
        <v>440</v>
      </c>
      <c r="J35" s="162" t="s">
        <v>440</v>
      </c>
      <c r="K35" s="162" t="s">
        <v>440</v>
      </c>
      <c r="L35" s="163"/>
      <c r="M35" s="95" t="s">
        <v>1704</v>
      </c>
      <c r="N35" s="51" t="s">
        <v>1705</v>
      </c>
      <c r="O35" s="51" t="s">
        <v>1705</v>
      </c>
      <c r="P35" s="51" t="s">
        <v>456</v>
      </c>
      <c r="Q35" s="96" t="s">
        <v>14</v>
      </c>
      <c r="R35" s="97">
        <v>45016</v>
      </c>
      <c r="S35" s="97" t="s">
        <v>5483</v>
      </c>
      <c r="T35" s="51" t="s">
        <v>583</v>
      </c>
      <c r="U35" s="51" t="s">
        <v>584</v>
      </c>
      <c r="V35" s="51" t="s">
        <v>1706</v>
      </c>
      <c r="W35" s="98" t="s">
        <v>5484</v>
      </c>
      <c r="X35" s="98" t="s">
        <v>5488</v>
      </c>
    </row>
    <row r="36" spans="1:24" s="51" customFormat="1" ht="15.5" x14ac:dyDescent="0.35">
      <c r="A36" s="99">
        <f t="shared" si="0"/>
        <v>8286</v>
      </c>
      <c r="B36" s="100" t="str">
        <f>IF(COUNTIF(Exceptions!F:F,(VLOOKUP(M36,Exceptions!F:F,1,FALSE)))&gt;0,"y","")</f>
        <v/>
      </c>
      <c r="C36" s="100" t="str">
        <f t="shared" si="1"/>
        <v/>
      </c>
      <c r="D36" s="100" t="str">
        <f>IF(COUNTIF(Exceptions!B:B,(VLOOKUP(M36,Exceptions!$B:$B,1,FALSE)))&gt;0,"y","")</f>
        <v/>
      </c>
      <c r="E36" s="100" t="str">
        <f t="shared" si="2"/>
        <v/>
      </c>
      <c r="F36" s="162" t="s">
        <v>4337</v>
      </c>
      <c r="G36" s="162" t="s">
        <v>3884</v>
      </c>
      <c r="H36" s="162" t="s">
        <v>440</v>
      </c>
      <c r="I36" s="162" t="s">
        <v>440</v>
      </c>
      <c r="J36" s="162" t="s">
        <v>440</v>
      </c>
      <c r="K36" s="162" t="s">
        <v>440</v>
      </c>
      <c r="L36" s="163"/>
      <c r="M36" s="95" t="s">
        <v>1746</v>
      </c>
      <c r="N36" s="51" t="s">
        <v>1747</v>
      </c>
      <c r="O36" s="51" t="s">
        <v>1747</v>
      </c>
      <c r="P36" s="51" t="s">
        <v>456</v>
      </c>
      <c r="Q36" s="96" t="s">
        <v>14</v>
      </c>
      <c r="R36" s="97">
        <v>45016</v>
      </c>
      <c r="S36" s="97" t="s">
        <v>5483</v>
      </c>
      <c r="T36" s="51" t="s">
        <v>583</v>
      </c>
      <c r="U36" s="51" t="s">
        <v>584</v>
      </c>
      <c r="V36" s="51" t="s">
        <v>1706</v>
      </c>
      <c r="W36" s="98" t="s">
        <v>5484</v>
      </c>
      <c r="X36" s="98" t="s">
        <v>5488</v>
      </c>
    </row>
    <row r="37" spans="1:24" s="51" customFormat="1" ht="15.5" x14ac:dyDescent="0.35">
      <c r="A37" s="99">
        <f t="shared" si="0"/>
        <v>8287</v>
      </c>
      <c r="B37" s="100" t="str">
        <f>IF(COUNTIF(Exceptions!F:F,(VLOOKUP(M37,Exceptions!F:F,1,FALSE)))&gt;0,"y","")</f>
        <v/>
      </c>
      <c r="C37" s="100" t="str">
        <f t="shared" si="1"/>
        <v/>
      </c>
      <c r="D37" s="100" t="str">
        <f>IF(COUNTIF(Exceptions!B:B,(VLOOKUP(M37,Exceptions!$B:$B,1,FALSE)))&gt;0,"y","")</f>
        <v/>
      </c>
      <c r="E37" s="100" t="str">
        <f t="shared" si="2"/>
        <v/>
      </c>
      <c r="F37" s="162" t="s">
        <v>4335</v>
      </c>
      <c r="G37" s="162" t="s">
        <v>3884</v>
      </c>
      <c r="H37" s="162" t="s">
        <v>440</v>
      </c>
      <c r="I37" s="162" t="s">
        <v>440</v>
      </c>
      <c r="J37" s="162" t="s">
        <v>440</v>
      </c>
      <c r="K37" s="162" t="s">
        <v>440</v>
      </c>
      <c r="L37" s="163"/>
      <c r="M37" s="95" t="s">
        <v>1751</v>
      </c>
      <c r="N37" s="51" t="s">
        <v>1752</v>
      </c>
      <c r="O37" s="51" t="s">
        <v>1752</v>
      </c>
      <c r="P37" s="51" t="s">
        <v>456</v>
      </c>
      <c r="Q37" s="96" t="s">
        <v>10</v>
      </c>
      <c r="R37" s="97">
        <v>45009</v>
      </c>
      <c r="S37" s="97" t="s">
        <v>5483</v>
      </c>
      <c r="T37" s="51" t="s">
        <v>583</v>
      </c>
      <c r="U37" s="51" t="s">
        <v>584</v>
      </c>
      <c r="V37" s="51" t="s">
        <v>1753</v>
      </c>
      <c r="W37" s="98" t="s">
        <v>5484</v>
      </c>
      <c r="X37" s="98" t="s">
        <v>5488</v>
      </c>
    </row>
    <row r="38" spans="1:24" s="51" customFormat="1" ht="15.5" x14ac:dyDescent="0.35">
      <c r="A38" s="99">
        <f t="shared" si="0"/>
        <v>8288</v>
      </c>
      <c r="B38" s="100" t="str">
        <f>IF(COUNTIF(Exceptions!F:F,(VLOOKUP(M38,Exceptions!F:F,1,FALSE)))&gt;0,"y","")</f>
        <v/>
      </c>
      <c r="C38" s="100" t="str">
        <f t="shared" si="1"/>
        <v/>
      </c>
      <c r="D38" s="100" t="str">
        <f>IF(COUNTIF(Exceptions!B:B,(VLOOKUP(M38,Exceptions!$B:$B,1,FALSE)))&gt;0,"y","")</f>
        <v/>
      </c>
      <c r="E38" s="100"/>
      <c r="F38" s="162" t="s">
        <v>4355</v>
      </c>
      <c r="G38" s="162" t="s">
        <v>3884</v>
      </c>
      <c r="H38" s="162" t="s">
        <v>440</v>
      </c>
      <c r="I38" s="162" t="s">
        <v>440</v>
      </c>
      <c r="J38" s="162" t="s">
        <v>440</v>
      </c>
      <c r="K38" s="162" t="s">
        <v>440</v>
      </c>
      <c r="L38" s="163"/>
      <c r="M38" s="95" t="s">
        <v>1700</v>
      </c>
      <c r="N38" s="51" t="s">
        <v>1701</v>
      </c>
      <c r="O38" s="51" t="s">
        <v>1701</v>
      </c>
      <c r="P38" s="51" t="s">
        <v>456</v>
      </c>
      <c r="Q38" s="96" t="s">
        <v>11</v>
      </c>
      <c r="R38" s="97">
        <v>44712</v>
      </c>
      <c r="S38" s="97" t="s">
        <v>5694</v>
      </c>
      <c r="T38" s="51" t="s">
        <v>1702</v>
      </c>
      <c r="U38" s="51" t="s">
        <v>1703</v>
      </c>
      <c r="W38" s="98" t="s">
        <v>5484</v>
      </c>
      <c r="X38" s="98" t="s">
        <v>5488</v>
      </c>
    </row>
    <row r="39" spans="1:24" s="51" customFormat="1" ht="15.5" x14ac:dyDescent="0.35">
      <c r="A39" s="99">
        <f t="shared" si="0"/>
        <v>8289</v>
      </c>
      <c r="B39" s="100" t="str">
        <f>IF(COUNTIF(Exceptions!F:F,(VLOOKUP(M39,Exceptions!F:F,1,FALSE)))&gt;0,"y","")</f>
        <v/>
      </c>
      <c r="C39" s="100" t="str">
        <f t="shared" si="1"/>
        <v/>
      </c>
      <c r="D39" s="100" t="str">
        <f>IF(COUNTIF(Exceptions!B:B,(VLOOKUP(M39,Exceptions!$B:$B,1,FALSE)))&gt;0,"y","")</f>
        <v/>
      </c>
      <c r="E39" s="100"/>
      <c r="F39" s="162" t="s">
        <v>4326</v>
      </c>
      <c r="G39" s="162" t="s">
        <v>3885</v>
      </c>
      <c r="H39" s="162" t="s">
        <v>440</v>
      </c>
      <c r="I39" s="162" t="s">
        <v>440</v>
      </c>
      <c r="J39" s="162" t="s">
        <v>440</v>
      </c>
      <c r="K39" s="162" t="s">
        <v>440</v>
      </c>
      <c r="L39" s="163"/>
      <c r="M39" s="95" t="s">
        <v>1775</v>
      </c>
      <c r="N39" s="51" t="s">
        <v>1776</v>
      </c>
      <c r="O39" s="51" t="s">
        <v>1776</v>
      </c>
      <c r="P39" s="51" t="s">
        <v>456</v>
      </c>
      <c r="Q39" s="96" t="s">
        <v>15</v>
      </c>
      <c r="R39" s="97">
        <v>44530</v>
      </c>
      <c r="S39" s="97" t="s">
        <v>5520</v>
      </c>
      <c r="T39" s="51" t="s">
        <v>1777</v>
      </c>
      <c r="U39" s="51" t="s">
        <v>1778</v>
      </c>
      <c r="W39" s="98" t="s">
        <v>5484</v>
      </c>
      <c r="X39" s="98" t="s">
        <v>5488</v>
      </c>
    </row>
    <row r="40" spans="1:24" s="51" customFormat="1" ht="15.5" x14ac:dyDescent="0.35">
      <c r="A40" s="99">
        <f t="shared" si="0"/>
        <v>8298</v>
      </c>
      <c r="B40" s="100" t="str">
        <f>IF(COUNTIF(Exceptions!F:F,(VLOOKUP(M40,Exceptions!F:F,1,FALSE)))&gt;0,"y","")</f>
        <v/>
      </c>
      <c r="C40" s="100" t="str">
        <f t="shared" si="1"/>
        <v>y</v>
      </c>
      <c r="D40" s="100" t="str">
        <f>IF(COUNTIF(Exceptions!B:B,(VLOOKUP(M40,Exceptions!$B:$B,1,FALSE)))&gt;0,"y","")</f>
        <v/>
      </c>
      <c r="E40" s="100"/>
      <c r="F40" s="162" t="s">
        <v>4002</v>
      </c>
      <c r="G40" s="162" t="s">
        <v>3886</v>
      </c>
      <c r="H40" s="162" t="s">
        <v>3902</v>
      </c>
      <c r="I40" s="162" t="s">
        <v>5227</v>
      </c>
      <c r="J40" s="162" t="s">
        <v>5300</v>
      </c>
      <c r="K40" s="162" t="s">
        <v>5280</v>
      </c>
      <c r="L40" s="163">
        <v>26000000</v>
      </c>
      <c r="M40" s="95" t="s">
        <v>795</v>
      </c>
      <c r="N40" s="51" t="s">
        <v>796</v>
      </c>
      <c r="O40" s="51" t="s">
        <v>797</v>
      </c>
      <c r="P40" s="51" t="s">
        <v>455</v>
      </c>
      <c r="Q40" s="96" t="s">
        <v>16</v>
      </c>
      <c r="R40" s="97">
        <v>45505</v>
      </c>
      <c r="S40" s="97" t="s">
        <v>5505</v>
      </c>
      <c r="T40" s="51" t="s">
        <v>594</v>
      </c>
      <c r="U40" s="51" t="s">
        <v>595</v>
      </c>
      <c r="W40" s="98" t="s">
        <v>5484</v>
      </c>
      <c r="X40" s="98" t="s">
        <v>5629</v>
      </c>
    </row>
    <row r="41" spans="1:24" s="51" customFormat="1" ht="15.5" x14ac:dyDescent="0.35">
      <c r="A41" s="99">
        <f t="shared" si="0"/>
        <v>8300</v>
      </c>
      <c r="B41" s="100" t="str">
        <f>IF(COUNTIF(Exceptions!F:F,(VLOOKUP(M41,Exceptions!F:F,1,FALSE)))&gt;0,"y","")</f>
        <v/>
      </c>
      <c r="C41" s="100" t="str">
        <f t="shared" si="1"/>
        <v>y</v>
      </c>
      <c r="D41" s="100" t="str">
        <f>IF(COUNTIF(Exceptions!B:B,(VLOOKUP(M41,Exceptions!$B:$B,1,FALSE)))&gt;0,"y","")</f>
        <v/>
      </c>
      <c r="E41" s="100"/>
      <c r="F41" s="162" t="s">
        <v>4003</v>
      </c>
      <c r="G41" s="162" t="s">
        <v>3885</v>
      </c>
      <c r="H41" s="162" t="s">
        <v>5229</v>
      </c>
      <c r="I41" s="162" t="s">
        <v>5227</v>
      </c>
      <c r="J41" s="162" t="s">
        <v>5295</v>
      </c>
      <c r="K41" s="162" t="s">
        <v>5279</v>
      </c>
      <c r="L41" s="163">
        <v>6500000</v>
      </c>
      <c r="M41" s="95" t="s">
        <v>793</v>
      </c>
      <c r="N41" s="51" t="s">
        <v>794</v>
      </c>
      <c r="O41" s="51" t="s">
        <v>794</v>
      </c>
      <c r="P41" s="51" t="s">
        <v>456</v>
      </c>
      <c r="Q41" s="96" t="s">
        <v>10</v>
      </c>
      <c r="R41" s="97">
        <v>45219</v>
      </c>
      <c r="S41" s="97" t="s">
        <v>5625</v>
      </c>
      <c r="T41" s="51" t="s">
        <v>791</v>
      </c>
      <c r="U41" s="51" t="s">
        <v>792</v>
      </c>
      <c r="W41" s="98" t="s">
        <v>5484</v>
      </c>
      <c r="X41" s="98" t="s">
        <v>5628</v>
      </c>
    </row>
    <row r="42" spans="1:24" s="51" customFormat="1" ht="15.5" x14ac:dyDescent="0.35">
      <c r="A42" s="99">
        <f t="shared" si="0"/>
        <v>8301</v>
      </c>
      <c r="B42" s="100" t="str">
        <f>IF(COUNTIF(Exceptions!F:F,(VLOOKUP(M42,Exceptions!F:F,1,FALSE)))&gt;0,"y","")</f>
        <v/>
      </c>
      <c r="C42" s="100" t="str">
        <f t="shared" si="1"/>
        <v>y</v>
      </c>
      <c r="D42" s="100" t="str">
        <f>IF(COUNTIF(Exceptions!B:B,(VLOOKUP(M42,Exceptions!$B:$B,1,FALSE)))&gt;0,"y","")</f>
        <v/>
      </c>
      <c r="E42" s="100"/>
      <c r="F42" s="162" t="s">
        <v>4004</v>
      </c>
      <c r="G42" s="162" t="s">
        <v>3886</v>
      </c>
      <c r="H42" s="162" t="s">
        <v>5229</v>
      </c>
      <c r="I42" s="162" t="s">
        <v>5227</v>
      </c>
      <c r="J42" s="162" t="s">
        <v>5295</v>
      </c>
      <c r="K42" s="162" t="s">
        <v>5279</v>
      </c>
      <c r="L42" s="163">
        <v>6500000</v>
      </c>
      <c r="M42" s="95" t="s">
        <v>789</v>
      </c>
      <c r="N42" s="51" t="s">
        <v>790</v>
      </c>
      <c r="O42" s="51" t="s">
        <v>790</v>
      </c>
      <c r="P42" s="51" t="s">
        <v>456</v>
      </c>
      <c r="Q42" s="96" t="s">
        <v>10</v>
      </c>
      <c r="R42" s="97">
        <v>45565</v>
      </c>
      <c r="S42" s="97" t="s">
        <v>5626</v>
      </c>
      <c r="T42" s="51" t="s">
        <v>791</v>
      </c>
      <c r="U42" s="51" t="s">
        <v>792</v>
      </c>
      <c r="W42" s="98" t="s">
        <v>5484</v>
      </c>
      <c r="X42" s="98" t="s">
        <v>5556</v>
      </c>
    </row>
    <row r="43" spans="1:24" s="51" customFormat="1" ht="15.5" x14ac:dyDescent="0.35">
      <c r="A43" s="99">
        <f t="shared" si="0"/>
        <v>8302</v>
      </c>
      <c r="B43" s="100" t="str">
        <f>IF(COUNTIF(Exceptions!F:F,(VLOOKUP(M43,Exceptions!F:F,1,FALSE)))&gt;0,"y","")</f>
        <v/>
      </c>
      <c r="C43" s="100" t="str">
        <f t="shared" si="1"/>
        <v/>
      </c>
      <c r="D43" s="100" t="str">
        <f>IF(COUNTIF(Exceptions!B:B,(VLOOKUP(M43,Exceptions!$B:$B,1,FALSE)))&gt;0,"y","")</f>
        <v/>
      </c>
      <c r="E43" s="100"/>
      <c r="F43" s="162" t="s">
        <v>4358</v>
      </c>
      <c r="G43" s="162" t="s">
        <v>3885</v>
      </c>
      <c r="H43" s="162" t="s">
        <v>5229</v>
      </c>
      <c r="I43" s="162" t="s">
        <v>440</v>
      </c>
      <c r="J43" s="162" t="s">
        <v>440</v>
      </c>
      <c r="K43" s="162" t="s">
        <v>440</v>
      </c>
      <c r="L43" s="163"/>
      <c r="M43" s="95" t="s">
        <v>1694</v>
      </c>
      <c r="N43" s="51" t="s">
        <v>1695</v>
      </c>
      <c r="O43" s="51" t="s">
        <v>1695</v>
      </c>
      <c r="P43" s="51" t="s">
        <v>456</v>
      </c>
      <c r="Q43" s="96" t="s">
        <v>10</v>
      </c>
      <c r="R43" s="97">
        <v>44834</v>
      </c>
      <c r="S43" s="97" t="s">
        <v>5522</v>
      </c>
      <c r="T43" s="51" t="s">
        <v>791</v>
      </c>
      <c r="U43" s="51" t="s">
        <v>792</v>
      </c>
      <c r="W43" s="98" t="s">
        <v>5484</v>
      </c>
      <c r="X43" s="98" t="s">
        <v>5488</v>
      </c>
    </row>
    <row r="44" spans="1:24" s="51" customFormat="1" ht="15.5" x14ac:dyDescent="0.35">
      <c r="A44" s="99">
        <f t="shared" si="0"/>
        <v>8307</v>
      </c>
      <c r="B44" s="100" t="str">
        <f>IF(COUNTIF(Exceptions!F:F,(VLOOKUP(M44,Exceptions!F:F,1,FALSE)))&gt;0,"y","")</f>
        <v/>
      </c>
      <c r="C44" s="100" t="str">
        <f t="shared" si="1"/>
        <v/>
      </c>
      <c r="D44" s="100" t="str">
        <f>IF(COUNTIF(Exceptions!B:B,(VLOOKUP(M44,Exceptions!$B:$B,1,FALSE)))&gt;0,"y","")</f>
        <v/>
      </c>
      <c r="E44" s="100"/>
      <c r="F44" s="162" t="s">
        <v>4360</v>
      </c>
      <c r="G44" s="162" t="s">
        <v>3884</v>
      </c>
      <c r="H44" s="162" t="s">
        <v>440</v>
      </c>
      <c r="I44" s="162" t="s">
        <v>440</v>
      </c>
      <c r="J44" s="162" t="s">
        <v>440</v>
      </c>
      <c r="K44" s="162" t="s">
        <v>440</v>
      </c>
      <c r="L44" s="163"/>
      <c r="M44" s="95" t="s">
        <v>1691</v>
      </c>
      <c r="N44" s="51" t="s">
        <v>1692</v>
      </c>
      <c r="O44" s="51" t="s">
        <v>1692</v>
      </c>
      <c r="P44" s="51" t="s">
        <v>463</v>
      </c>
      <c r="Q44" s="96" t="s">
        <v>15</v>
      </c>
      <c r="R44" s="97">
        <v>44986</v>
      </c>
      <c r="S44" s="97" t="s">
        <v>6768</v>
      </c>
      <c r="T44" s="51" t="s">
        <v>514</v>
      </c>
      <c r="U44" s="51" t="s">
        <v>515</v>
      </c>
      <c r="V44" s="51" t="s">
        <v>1693</v>
      </c>
      <c r="W44" s="98" t="s">
        <v>5484</v>
      </c>
      <c r="X44" s="98" t="s">
        <v>5488</v>
      </c>
    </row>
    <row r="45" spans="1:24" s="51" customFormat="1" ht="15.5" x14ac:dyDescent="0.35">
      <c r="A45" s="99">
        <f t="shared" si="0"/>
        <v>8308</v>
      </c>
      <c r="B45" s="100" t="str">
        <f>IF(COUNTIF(Exceptions!F:F,(VLOOKUP(M45,Exceptions!F:F,1,FALSE)))&gt;0,"y","")</f>
        <v/>
      </c>
      <c r="C45" s="100" t="str">
        <f t="shared" si="1"/>
        <v/>
      </c>
      <c r="D45" s="100" t="str">
        <f>IF(COUNTIF(Exceptions!B:B,(VLOOKUP(M45,Exceptions!$B:$B,1,FALSE)))&gt;0,"y","")</f>
        <v/>
      </c>
      <c r="E45" s="100"/>
      <c r="F45" s="162" t="s">
        <v>4361</v>
      </c>
      <c r="G45" s="162" t="s">
        <v>3884</v>
      </c>
      <c r="H45" s="162" t="s">
        <v>440</v>
      </c>
      <c r="I45" s="162" t="s">
        <v>440</v>
      </c>
      <c r="J45" s="162" t="s">
        <v>440</v>
      </c>
      <c r="K45" s="162" t="s">
        <v>440</v>
      </c>
      <c r="L45" s="163"/>
      <c r="M45" s="95" t="s">
        <v>1688</v>
      </c>
      <c r="N45" s="51" t="s">
        <v>1689</v>
      </c>
      <c r="O45" s="51" t="s">
        <v>1689</v>
      </c>
      <c r="P45" s="51" t="s">
        <v>463</v>
      </c>
      <c r="Q45" s="96" t="s">
        <v>15</v>
      </c>
      <c r="R45" s="97">
        <v>44986</v>
      </c>
      <c r="S45" s="97" t="s">
        <v>6768</v>
      </c>
      <c r="T45" s="51" t="s">
        <v>514</v>
      </c>
      <c r="U45" s="51" t="s">
        <v>515</v>
      </c>
      <c r="V45" s="51" t="s">
        <v>1690</v>
      </c>
      <c r="W45" s="98" t="s">
        <v>5484</v>
      </c>
      <c r="X45" s="98" t="s">
        <v>5488</v>
      </c>
    </row>
    <row r="46" spans="1:24" s="51" customFormat="1" ht="15.5" x14ac:dyDescent="0.35">
      <c r="A46" s="99">
        <f t="shared" si="0"/>
        <v>8309</v>
      </c>
      <c r="B46" s="100" t="str">
        <f>IF(COUNTIF(Exceptions!F:F,(VLOOKUP(M46,Exceptions!F:F,1,FALSE)))&gt;0,"y","")</f>
        <v/>
      </c>
      <c r="C46" s="100" t="str">
        <f t="shared" si="1"/>
        <v/>
      </c>
      <c r="D46" s="100" t="str">
        <f>IF(COUNTIF(Exceptions!B:B,(VLOOKUP(M46,Exceptions!$B:$B,1,FALSE)))&gt;0,"y","")</f>
        <v/>
      </c>
      <c r="E46" s="100"/>
      <c r="F46" s="162" t="s">
        <v>4362</v>
      </c>
      <c r="G46" s="162" t="s">
        <v>3885</v>
      </c>
      <c r="H46" s="162" t="s">
        <v>440</v>
      </c>
      <c r="I46" s="162" t="s">
        <v>440</v>
      </c>
      <c r="J46" s="162" t="s">
        <v>440</v>
      </c>
      <c r="K46" s="162" t="s">
        <v>440</v>
      </c>
      <c r="L46" s="163"/>
      <c r="M46" s="95" t="s">
        <v>1684</v>
      </c>
      <c r="N46" s="51" t="s">
        <v>1685</v>
      </c>
      <c r="O46" s="51" t="s">
        <v>1685</v>
      </c>
      <c r="P46" s="51" t="s">
        <v>456</v>
      </c>
      <c r="Q46" s="96" t="s">
        <v>613</v>
      </c>
      <c r="R46" s="97">
        <v>44466</v>
      </c>
      <c r="S46" s="97" t="s">
        <v>5643</v>
      </c>
      <c r="T46" s="51" t="s">
        <v>1686</v>
      </c>
      <c r="U46" s="51" t="s">
        <v>1687</v>
      </c>
      <c r="W46" s="98" t="s">
        <v>5484</v>
      </c>
      <c r="X46" s="98" t="s">
        <v>5488</v>
      </c>
    </row>
    <row r="47" spans="1:24" s="51" customFormat="1" ht="15.5" x14ac:dyDescent="0.35">
      <c r="A47" s="99">
        <f t="shared" si="0"/>
        <v>8310</v>
      </c>
      <c r="B47" s="100" t="str">
        <f>IF(COUNTIF(Exceptions!F:F,(VLOOKUP(M47,Exceptions!F:F,1,FALSE)))&gt;0,"y","")</f>
        <v/>
      </c>
      <c r="C47" s="100" t="str">
        <f t="shared" si="1"/>
        <v/>
      </c>
      <c r="D47" s="100" t="str">
        <f>IF(COUNTIF(Exceptions!B:B,(VLOOKUP(M47,Exceptions!$B:$B,1,FALSE)))&gt;0,"y","")</f>
        <v/>
      </c>
      <c r="E47" s="100" t="s">
        <v>5366</v>
      </c>
      <c r="F47" s="162" t="s">
        <v>4363</v>
      </c>
      <c r="G47" s="162" t="s">
        <v>3884</v>
      </c>
      <c r="H47" s="162" t="s">
        <v>5211</v>
      </c>
      <c r="I47" s="162" t="s">
        <v>440</v>
      </c>
      <c r="J47" s="162" t="s">
        <v>440</v>
      </c>
      <c r="K47" s="162" t="s">
        <v>440</v>
      </c>
      <c r="L47" s="163">
        <v>0</v>
      </c>
      <c r="M47" s="95" t="s">
        <v>1681</v>
      </c>
      <c r="N47" s="51" t="s">
        <v>1682</v>
      </c>
      <c r="O47" s="51" t="s">
        <v>1682</v>
      </c>
      <c r="P47" s="51" t="s">
        <v>455</v>
      </c>
      <c r="Q47" s="96" t="s">
        <v>14</v>
      </c>
      <c r="R47" s="97">
        <v>45110</v>
      </c>
      <c r="S47" s="97" t="s">
        <v>5875</v>
      </c>
      <c r="T47" s="51" t="s">
        <v>1423</v>
      </c>
      <c r="U47" s="51" t="s">
        <v>1424</v>
      </c>
      <c r="V47" s="51" t="s">
        <v>1683</v>
      </c>
      <c r="W47" s="98" t="s">
        <v>5484</v>
      </c>
      <c r="X47" s="98" t="s">
        <v>5488</v>
      </c>
    </row>
    <row r="48" spans="1:24" s="51" customFormat="1" ht="15.5" x14ac:dyDescent="0.35">
      <c r="A48" s="99">
        <f t="shared" si="0"/>
        <v>8311</v>
      </c>
      <c r="B48" s="100" t="str">
        <f>IF(COUNTIF(Exceptions!F:F,(VLOOKUP(M48,Exceptions!F:F,1,FALSE)))&gt;0,"y","")</f>
        <v/>
      </c>
      <c r="C48" s="100" t="str">
        <f t="shared" si="1"/>
        <v/>
      </c>
      <c r="D48" s="100" t="str">
        <f>IF(COUNTIF(Exceptions!B:B,(VLOOKUP(M48,Exceptions!$B:$B,1,FALSE)))&gt;0,"y","")</f>
        <v/>
      </c>
      <c r="E48" s="100" t="s">
        <v>5366</v>
      </c>
      <c r="F48" s="162" t="s">
        <v>4364</v>
      </c>
      <c r="G48" s="162" t="s">
        <v>3884</v>
      </c>
      <c r="H48" s="162" t="s">
        <v>440</v>
      </c>
      <c r="I48" s="162" t="s">
        <v>440</v>
      </c>
      <c r="J48" s="162" t="s">
        <v>440</v>
      </c>
      <c r="K48" s="162" t="s">
        <v>440</v>
      </c>
      <c r="L48" s="163"/>
      <c r="M48" s="95" t="s">
        <v>1679</v>
      </c>
      <c r="N48" s="51" t="s">
        <v>1680</v>
      </c>
      <c r="O48" s="51" t="s">
        <v>1680</v>
      </c>
      <c r="P48" s="51" t="s">
        <v>456</v>
      </c>
      <c r="Q48" s="96" t="s">
        <v>11</v>
      </c>
      <c r="R48" s="97">
        <v>44862</v>
      </c>
      <c r="S48" s="97" t="s">
        <v>5644</v>
      </c>
      <c r="T48" s="51" t="s">
        <v>826</v>
      </c>
      <c r="U48" s="51" t="s">
        <v>827</v>
      </c>
      <c r="W48" s="98" t="s">
        <v>5484</v>
      </c>
      <c r="X48" s="98" t="s">
        <v>5488</v>
      </c>
    </row>
    <row r="49" spans="1:24" s="51" customFormat="1" ht="15.5" x14ac:dyDescent="0.35">
      <c r="A49" s="99">
        <f t="shared" si="0"/>
        <v>8312</v>
      </c>
      <c r="B49" s="100" t="str">
        <f>IF(COUNTIF(Exceptions!F:F,(VLOOKUP(M49,Exceptions!F:F,1,FALSE)))&gt;0,"y","")</f>
        <v/>
      </c>
      <c r="C49" s="100" t="str">
        <f t="shared" si="1"/>
        <v/>
      </c>
      <c r="D49" s="100" t="str">
        <f>IF(COUNTIF(Exceptions!B:B,(VLOOKUP(M49,Exceptions!$B:$B,1,FALSE)))&gt;0,"y","")</f>
        <v/>
      </c>
      <c r="E49" s="100" t="s">
        <v>5366</v>
      </c>
      <c r="F49" s="162" t="s">
        <v>4365</v>
      </c>
      <c r="G49" s="162" t="s">
        <v>3885</v>
      </c>
      <c r="H49" s="162" t="s">
        <v>5213</v>
      </c>
      <c r="I49" s="162" t="s">
        <v>440</v>
      </c>
      <c r="J49" s="162" t="s">
        <v>5300</v>
      </c>
      <c r="K49" s="162" t="s">
        <v>5280</v>
      </c>
      <c r="L49" s="163">
        <v>566000</v>
      </c>
      <c r="M49" s="95" t="s">
        <v>1676</v>
      </c>
      <c r="N49" s="51" t="s">
        <v>1677</v>
      </c>
      <c r="O49" s="51" t="s">
        <v>1677</v>
      </c>
      <c r="P49" s="51" t="s">
        <v>456</v>
      </c>
      <c r="Q49" s="96" t="s">
        <v>11</v>
      </c>
      <c r="R49" s="97">
        <v>44916</v>
      </c>
      <c r="S49" s="97" t="s">
        <v>5544</v>
      </c>
      <c r="T49" s="51" t="s">
        <v>492</v>
      </c>
      <c r="U49" s="51" t="s">
        <v>493</v>
      </c>
      <c r="V49" s="51" t="s">
        <v>1678</v>
      </c>
      <c r="W49" s="98" t="s">
        <v>5484</v>
      </c>
      <c r="X49" s="98" t="s">
        <v>5528</v>
      </c>
    </row>
    <row r="50" spans="1:24" s="51" customFormat="1" ht="15.5" x14ac:dyDescent="0.35">
      <c r="A50" s="99">
        <f t="shared" si="0"/>
        <v>8313</v>
      </c>
      <c r="B50" s="100" t="str">
        <f>IF(COUNTIF(Exceptions!F:F,(VLOOKUP(M50,Exceptions!F:F,1,FALSE)))&gt;0,"y","")</f>
        <v/>
      </c>
      <c r="C50" s="100" t="str">
        <f t="shared" si="1"/>
        <v/>
      </c>
      <c r="D50" s="100" t="str">
        <f>IF(COUNTIF(Exceptions!B:B,(VLOOKUP(M50,Exceptions!$B:$B,1,FALSE)))&gt;0,"y","")</f>
        <v/>
      </c>
      <c r="E50" s="100" t="s">
        <v>5366</v>
      </c>
      <c r="F50" s="162" t="s">
        <v>4367</v>
      </c>
      <c r="G50" s="162" t="s">
        <v>3886</v>
      </c>
      <c r="H50" s="162" t="s">
        <v>5213</v>
      </c>
      <c r="I50" s="162" t="s">
        <v>440</v>
      </c>
      <c r="J50" s="162" t="s">
        <v>5295</v>
      </c>
      <c r="K50" s="162" t="s">
        <v>3904</v>
      </c>
      <c r="L50" s="163">
        <v>500000</v>
      </c>
      <c r="M50" s="95" t="s">
        <v>1670</v>
      </c>
      <c r="N50" s="51" t="s">
        <v>1671</v>
      </c>
      <c r="O50" s="51" t="s">
        <v>1671</v>
      </c>
      <c r="P50" s="51" t="s">
        <v>456</v>
      </c>
      <c r="Q50" s="96" t="s">
        <v>14</v>
      </c>
      <c r="R50" s="97">
        <v>45535</v>
      </c>
      <c r="S50" s="97" t="s">
        <v>5553</v>
      </c>
      <c r="T50" s="51" t="s">
        <v>492</v>
      </c>
      <c r="U50" s="51" t="s">
        <v>493</v>
      </c>
      <c r="W50" s="98" t="s">
        <v>5484</v>
      </c>
      <c r="X50" s="98" t="s">
        <v>5701</v>
      </c>
    </row>
    <row r="51" spans="1:24" s="51" customFormat="1" ht="15.5" x14ac:dyDescent="0.35">
      <c r="A51" s="99">
        <f t="shared" si="0"/>
        <v>8314</v>
      </c>
      <c r="B51" s="100" t="str">
        <f>IF(COUNTIF(Exceptions!F:F,(VLOOKUP(M51,Exceptions!F:F,1,FALSE)))&gt;0,"y","")</f>
        <v/>
      </c>
      <c r="C51" s="100" t="str">
        <f t="shared" si="1"/>
        <v/>
      </c>
      <c r="D51" s="100" t="str">
        <f>IF(COUNTIF(Exceptions!B:B,(VLOOKUP(M51,Exceptions!$B:$B,1,FALSE)))&gt;0,"y","")</f>
        <v/>
      </c>
      <c r="E51" s="100" t="s">
        <v>5366</v>
      </c>
      <c r="F51" s="162" t="s">
        <v>4368</v>
      </c>
      <c r="G51" s="162" t="s">
        <v>3886</v>
      </c>
      <c r="H51" s="162" t="s">
        <v>5213</v>
      </c>
      <c r="I51" s="162" t="s">
        <v>440</v>
      </c>
      <c r="J51" s="162" t="s">
        <v>5295</v>
      </c>
      <c r="K51" s="162" t="s">
        <v>3904</v>
      </c>
      <c r="L51" s="163">
        <v>790000</v>
      </c>
      <c r="M51" s="95" t="s">
        <v>1666</v>
      </c>
      <c r="N51" s="51" t="s">
        <v>1667</v>
      </c>
      <c r="O51" s="51" t="s">
        <v>1668</v>
      </c>
      <c r="P51" s="51" t="s">
        <v>456</v>
      </c>
      <c r="Q51" s="96" t="s">
        <v>11</v>
      </c>
      <c r="R51" s="97">
        <v>45887</v>
      </c>
      <c r="S51" s="97" t="s">
        <v>5835</v>
      </c>
      <c r="T51" s="51" t="s">
        <v>492</v>
      </c>
      <c r="U51" s="51" t="s">
        <v>493</v>
      </c>
      <c r="V51" s="51" t="s">
        <v>1669</v>
      </c>
      <c r="W51" s="98" t="s">
        <v>5484</v>
      </c>
      <c r="X51" s="98" t="s">
        <v>5701</v>
      </c>
    </row>
    <row r="52" spans="1:24" s="51" customFormat="1" ht="15.5" x14ac:dyDescent="0.35">
      <c r="A52" s="99">
        <f t="shared" si="0"/>
        <v>8315</v>
      </c>
      <c r="B52" s="100" t="str">
        <f>IF(COUNTIF(Exceptions!F:F,(VLOOKUP(M52,Exceptions!F:F,1,FALSE)))&gt;0,"y","")</f>
        <v/>
      </c>
      <c r="C52" s="100" t="str">
        <f t="shared" si="1"/>
        <v/>
      </c>
      <c r="D52" s="100" t="str">
        <f>IF(COUNTIF(Exceptions!B:B,(VLOOKUP(M52,Exceptions!$B:$B,1,FALSE)))&gt;0,"y","")</f>
        <v/>
      </c>
      <c r="E52" s="100" t="s">
        <v>5366</v>
      </c>
      <c r="F52" s="162" t="s">
        <v>4369</v>
      </c>
      <c r="G52" s="162" t="s">
        <v>3884</v>
      </c>
      <c r="H52" s="162" t="s">
        <v>440</v>
      </c>
      <c r="I52" s="162" t="s">
        <v>440</v>
      </c>
      <c r="J52" s="162" t="s">
        <v>440</v>
      </c>
      <c r="K52" s="162" t="s">
        <v>440</v>
      </c>
      <c r="L52" s="163"/>
      <c r="M52" s="95" t="s">
        <v>1664</v>
      </c>
      <c r="N52" s="51" t="s">
        <v>1665</v>
      </c>
      <c r="O52" s="51" t="s">
        <v>1665</v>
      </c>
      <c r="P52" s="51" t="s">
        <v>456</v>
      </c>
      <c r="Q52" s="96" t="s">
        <v>12</v>
      </c>
      <c r="R52" s="97">
        <v>44895</v>
      </c>
      <c r="S52" s="97" t="s">
        <v>5644</v>
      </c>
      <c r="T52" s="51" t="s">
        <v>826</v>
      </c>
      <c r="U52" s="51" t="s">
        <v>827</v>
      </c>
      <c r="W52" s="98" t="s">
        <v>5484</v>
      </c>
      <c r="X52" s="98" t="s">
        <v>5488</v>
      </c>
    </row>
    <row r="53" spans="1:24" s="51" customFormat="1" ht="15.5" x14ac:dyDescent="0.35">
      <c r="A53" s="99">
        <f t="shared" si="0"/>
        <v>8316</v>
      </c>
      <c r="B53" s="100" t="str">
        <f>IF(COUNTIF(Exceptions!F:F,(VLOOKUP(M53,Exceptions!F:F,1,FALSE)))&gt;0,"y","")</f>
        <v/>
      </c>
      <c r="C53" s="100" t="str">
        <f t="shared" si="1"/>
        <v/>
      </c>
      <c r="D53" s="100" t="str">
        <f>IF(COUNTIF(Exceptions!B:B,(VLOOKUP(M53,Exceptions!$B:$B,1,FALSE)))&gt;0,"y","")</f>
        <v/>
      </c>
      <c r="E53" s="100" t="s">
        <v>5366</v>
      </c>
      <c r="F53" s="162" t="s">
        <v>4370</v>
      </c>
      <c r="G53" s="162" t="s">
        <v>3885</v>
      </c>
      <c r="H53" s="162" t="s">
        <v>5228</v>
      </c>
      <c r="I53" s="162" t="s">
        <v>440</v>
      </c>
      <c r="J53" s="162" t="s">
        <v>440</v>
      </c>
      <c r="K53" s="162" t="s">
        <v>440</v>
      </c>
      <c r="L53" s="163"/>
      <c r="M53" s="95" t="s">
        <v>1662</v>
      </c>
      <c r="N53" s="51" t="s">
        <v>1663</v>
      </c>
      <c r="O53" s="51" t="s">
        <v>1663</v>
      </c>
      <c r="P53" s="51" t="s">
        <v>456</v>
      </c>
      <c r="Q53" s="96" t="s">
        <v>14</v>
      </c>
      <c r="R53" s="97">
        <v>44717</v>
      </c>
      <c r="S53" s="97" t="s">
        <v>5492</v>
      </c>
      <c r="T53" s="51" t="s">
        <v>826</v>
      </c>
      <c r="U53" s="51" t="s">
        <v>827</v>
      </c>
      <c r="W53" s="98" t="s">
        <v>5484</v>
      </c>
      <c r="X53" s="98" t="s">
        <v>5488</v>
      </c>
    </row>
    <row r="54" spans="1:24" s="51" customFormat="1" ht="15.5" x14ac:dyDescent="0.35">
      <c r="A54" s="99">
        <f t="shared" si="0"/>
        <v>8317</v>
      </c>
      <c r="B54" s="100" t="str">
        <f>IF(COUNTIF(Exceptions!F:F,(VLOOKUP(M54,Exceptions!F:F,1,FALSE)))&gt;0,"y","")</f>
        <v/>
      </c>
      <c r="C54" s="100" t="str">
        <f t="shared" si="1"/>
        <v>y</v>
      </c>
      <c r="D54" s="100" t="str">
        <f>IF(COUNTIF(Exceptions!B:B,(VLOOKUP(M54,Exceptions!$B:$B,1,FALSE)))&gt;0,"y","")</f>
        <v/>
      </c>
      <c r="E54" s="100"/>
      <c r="F54" s="162" t="s">
        <v>4005</v>
      </c>
      <c r="G54" s="162" t="s">
        <v>3885</v>
      </c>
      <c r="H54" s="162" t="s">
        <v>5213</v>
      </c>
      <c r="I54" s="162" t="s">
        <v>5227</v>
      </c>
      <c r="J54" s="162" t="s">
        <v>440</v>
      </c>
      <c r="K54" s="162" t="s">
        <v>440</v>
      </c>
      <c r="L54" s="163">
        <v>2860000</v>
      </c>
      <c r="M54" s="95" t="s">
        <v>786</v>
      </c>
      <c r="N54" s="51" t="s">
        <v>787</v>
      </c>
      <c r="O54" s="51" t="s">
        <v>787</v>
      </c>
      <c r="P54" s="51" t="s">
        <v>456</v>
      </c>
      <c r="Q54" s="96" t="s">
        <v>12</v>
      </c>
      <c r="R54" s="97">
        <v>44733</v>
      </c>
      <c r="S54" s="97" t="s">
        <v>5521</v>
      </c>
      <c r="T54" s="51" t="s">
        <v>492</v>
      </c>
      <c r="U54" s="51" t="s">
        <v>493</v>
      </c>
      <c r="V54" s="51" t="s">
        <v>788</v>
      </c>
      <c r="W54" s="98" t="s">
        <v>5484</v>
      </c>
      <c r="X54" s="98" t="s">
        <v>5488</v>
      </c>
    </row>
    <row r="55" spans="1:24" s="51" customFormat="1" ht="15.5" x14ac:dyDescent="0.35">
      <c r="A55" s="99">
        <f t="shared" si="0"/>
        <v>8318</v>
      </c>
      <c r="B55" s="100" t="str">
        <f>IF(COUNTIF(Exceptions!F:F,(VLOOKUP(M55,Exceptions!F:F,1,FALSE)))&gt;0,"y","")</f>
        <v/>
      </c>
      <c r="C55" s="100" t="str">
        <f t="shared" si="1"/>
        <v>y</v>
      </c>
      <c r="D55" s="100" t="str">
        <f>IF(COUNTIF(Exceptions!B:B,(VLOOKUP(M55,Exceptions!$B:$B,1,FALSE)))&gt;0,"y","")</f>
        <v/>
      </c>
      <c r="E55" s="100"/>
      <c r="F55" s="162" t="s">
        <v>4371</v>
      </c>
      <c r="G55" s="162" t="s">
        <v>3885</v>
      </c>
      <c r="H55" s="162" t="s">
        <v>5211</v>
      </c>
      <c r="I55" s="162" t="s">
        <v>440</v>
      </c>
      <c r="J55" s="162" t="s">
        <v>440</v>
      </c>
      <c r="K55" s="162" t="s">
        <v>440</v>
      </c>
      <c r="L55" s="163"/>
      <c r="M55" s="95" t="s">
        <v>1660</v>
      </c>
      <c r="N55" s="51" t="s">
        <v>1661</v>
      </c>
      <c r="O55" s="51" t="s">
        <v>1661</v>
      </c>
      <c r="P55" s="51" t="s">
        <v>462</v>
      </c>
      <c r="Q55" s="96" t="s">
        <v>613</v>
      </c>
      <c r="R55" s="97">
        <v>44726</v>
      </c>
      <c r="S55" s="97" t="s">
        <v>6765</v>
      </c>
      <c r="T55" s="51" t="s">
        <v>587</v>
      </c>
      <c r="U55" s="51" t="s">
        <v>588</v>
      </c>
      <c r="W55" s="98" t="s">
        <v>5484</v>
      </c>
      <c r="X55" s="98" t="s">
        <v>5488</v>
      </c>
    </row>
    <row r="56" spans="1:24" s="51" customFormat="1" ht="15.5" x14ac:dyDescent="0.35">
      <c r="A56" s="99">
        <f t="shared" si="0"/>
        <v>8319</v>
      </c>
      <c r="B56" s="100" t="str">
        <f>IF(COUNTIF(Exceptions!F:F,(VLOOKUP(M56,Exceptions!F:F,1,FALSE)))&gt;0,"y","")</f>
        <v/>
      </c>
      <c r="C56" s="100" t="str">
        <f t="shared" si="1"/>
        <v/>
      </c>
      <c r="D56" s="100" t="str">
        <f>IF(COUNTIF(Exceptions!B:B,(VLOOKUP(M56,Exceptions!$B:$B,1,FALSE)))&gt;0,"y","")</f>
        <v/>
      </c>
      <c r="E56" s="100"/>
      <c r="F56" s="162" t="s">
        <v>4372</v>
      </c>
      <c r="G56" s="162" t="s">
        <v>3884</v>
      </c>
      <c r="H56" s="162" t="s">
        <v>440</v>
      </c>
      <c r="I56" s="162" t="s">
        <v>440</v>
      </c>
      <c r="J56" s="162" t="s">
        <v>440</v>
      </c>
      <c r="K56" s="162" t="s">
        <v>440</v>
      </c>
      <c r="L56" s="163"/>
      <c r="M56" s="95" t="s">
        <v>1658</v>
      </c>
      <c r="N56" s="51" t="s">
        <v>1659</v>
      </c>
      <c r="O56" s="51" t="s">
        <v>1659</v>
      </c>
      <c r="P56" s="51" t="s">
        <v>463</v>
      </c>
      <c r="Q56" s="96" t="s">
        <v>15</v>
      </c>
      <c r="R56" s="97">
        <v>45108</v>
      </c>
      <c r="S56" s="97" t="s">
        <v>6764</v>
      </c>
      <c r="T56" s="51" t="s">
        <v>514</v>
      </c>
      <c r="U56" s="51" t="s">
        <v>515</v>
      </c>
      <c r="W56" s="98" t="s">
        <v>5484</v>
      </c>
      <c r="X56" s="98" t="s">
        <v>5488</v>
      </c>
    </row>
    <row r="57" spans="1:24" s="51" customFormat="1" ht="15.5" x14ac:dyDescent="0.35">
      <c r="A57" s="99">
        <f t="shared" si="0"/>
        <v>8320</v>
      </c>
      <c r="B57" s="100" t="str">
        <f>IF(COUNTIF(Exceptions!F:F,(VLOOKUP(M57,Exceptions!F:F,1,FALSE)))&gt;0,"y","")</f>
        <v/>
      </c>
      <c r="C57" s="100" t="str">
        <f t="shared" si="1"/>
        <v/>
      </c>
      <c r="D57" s="100" t="str">
        <f>IF(COUNTIF(Exceptions!B:B,(VLOOKUP(M57,Exceptions!$B:$B,1,FALSE)))&gt;0,"y","")</f>
        <v/>
      </c>
      <c r="E57" s="100"/>
      <c r="F57" s="162" t="s">
        <v>4333</v>
      </c>
      <c r="G57" s="162" t="s">
        <v>3885</v>
      </c>
      <c r="H57" s="162" t="s">
        <v>5237</v>
      </c>
      <c r="I57" s="162" t="s">
        <v>440</v>
      </c>
      <c r="J57" s="162" t="s">
        <v>440</v>
      </c>
      <c r="K57" s="162" t="s">
        <v>440</v>
      </c>
      <c r="L57" s="163"/>
      <c r="M57" s="95" t="s">
        <v>1754</v>
      </c>
      <c r="N57" s="51" t="s">
        <v>1755</v>
      </c>
      <c r="O57" s="51" t="s">
        <v>1755</v>
      </c>
      <c r="P57" s="51" t="s">
        <v>1638</v>
      </c>
      <c r="Q57" s="96" t="s">
        <v>613</v>
      </c>
      <c r="R57" s="97">
        <v>44721</v>
      </c>
      <c r="S57" s="97" t="s">
        <v>5673</v>
      </c>
      <c r="T57" s="51" t="s">
        <v>629</v>
      </c>
      <c r="U57" s="51" t="s">
        <v>630</v>
      </c>
      <c r="V57" s="51" t="s">
        <v>1639</v>
      </c>
      <c r="W57" s="98" t="s">
        <v>5484</v>
      </c>
      <c r="X57" s="98" t="s">
        <v>5488</v>
      </c>
    </row>
    <row r="58" spans="1:24" s="51" customFormat="1" ht="15.5" x14ac:dyDescent="0.35">
      <c r="A58" s="99">
        <f t="shared" si="0"/>
        <v>8321</v>
      </c>
      <c r="B58" s="100" t="str">
        <f>IF(COUNTIF(Exceptions!F:F,(VLOOKUP(M58,Exceptions!F:F,1,FALSE)))&gt;0,"y","")</f>
        <v/>
      </c>
      <c r="C58" s="100" t="str">
        <f t="shared" si="1"/>
        <v/>
      </c>
      <c r="D58" s="100" t="str">
        <f>IF(COUNTIF(Exceptions!B:B,(VLOOKUP(M58,Exceptions!$B:$B,1,FALSE)))&gt;0,"y","")</f>
        <v/>
      </c>
      <c r="E58" s="100"/>
      <c r="F58" s="162" t="s">
        <v>4344</v>
      </c>
      <c r="G58" s="162" t="s">
        <v>3885</v>
      </c>
      <c r="H58" s="162" t="s">
        <v>440</v>
      </c>
      <c r="I58" s="162" t="s">
        <v>440</v>
      </c>
      <c r="J58" s="162" t="s">
        <v>440</v>
      </c>
      <c r="K58" s="162" t="s">
        <v>440</v>
      </c>
      <c r="L58" s="163"/>
      <c r="M58" s="95" t="s">
        <v>1728</v>
      </c>
      <c r="N58" s="51" t="s">
        <v>1729</v>
      </c>
      <c r="O58" s="51" t="s">
        <v>1729</v>
      </c>
      <c r="P58" s="51" t="s">
        <v>455</v>
      </c>
      <c r="Q58" s="96" t="s">
        <v>15</v>
      </c>
      <c r="R58" s="97">
        <v>44719</v>
      </c>
      <c r="S58" s="97" t="s">
        <v>6770</v>
      </c>
      <c r="T58" s="51" t="s">
        <v>516</v>
      </c>
      <c r="U58" s="51" t="s">
        <v>517</v>
      </c>
      <c r="V58" s="101"/>
      <c r="W58" s="98" t="s">
        <v>5484</v>
      </c>
      <c r="X58" s="98" t="s">
        <v>5488</v>
      </c>
    </row>
    <row r="59" spans="1:24" s="51" customFormat="1" ht="15.5" x14ac:dyDescent="0.35">
      <c r="A59" s="99">
        <f t="shared" si="0"/>
        <v>8322</v>
      </c>
      <c r="B59" s="100" t="str">
        <f>IF(COUNTIF(Exceptions!F:F,(VLOOKUP(M59,Exceptions!F:F,1,FALSE)))&gt;0,"y","")</f>
        <v/>
      </c>
      <c r="C59" s="100" t="str">
        <f t="shared" si="1"/>
        <v/>
      </c>
      <c r="D59" s="100" t="str">
        <f>IF(COUNTIF(Exceptions!B:B,(VLOOKUP(M59,Exceptions!$B:$B,1,FALSE)))&gt;0,"y","")</f>
        <v/>
      </c>
      <c r="E59" s="100"/>
      <c r="F59" s="162" t="s">
        <v>4374</v>
      </c>
      <c r="G59" s="162" t="s">
        <v>3885</v>
      </c>
      <c r="H59" s="162" t="s">
        <v>440</v>
      </c>
      <c r="I59" s="162" t="s">
        <v>440</v>
      </c>
      <c r="J59" s="162" t="s">
        <v>440</v>
      </c>
      <c r="K59" s="162" t="s">
        <v>440</v>
      </c>
      <c r="L59" s="163"/>
      <c r="M59" s="95" t="s">
        <v>1653</v>
      </c>
      <c r="N59" s="51" t="s">
        <v>1654</v>
      </c>
      <c r="O59" s="51" t="s">
        <v>1654</v>
      </c>
      <c r="P59" s="51" t="s">
        <v>455</v>
      </c>
      <c r="Q59" s="96" t="s">
        <v>14</v>
      </c>
      <c r="R59" s="97">
        <v>44611</v>
      </c>
      <c r="S59" s="97" t="s">
        <v>6762</v>
      </c>
      <c r="T59" s="51" t="s">
        <v>516</v>
      </c>
      <c r="U59" s="51" t="s">
        <v>517</v>
      </c>
      <c r="W59" s="98" t="s">
        <v>5484</v>
      </c>
      <c r="X59" s="98" t="s">
        <v>5488</v>
      </c>
    </row>
    <row r="60" spans="1:24" s="51" customFormat="1" ht="15.5" x14ac:dyDescent="0.35">
      <c r="A60" s="99">
        <f t="shared" si="0"/>
        <v>8323</v>
      </c>
      <c r="B60" s="100" t="str">
        <f>IF(COUNTIF(Exceptions!F:F,(VLOOKUP(M60,Exceptions!F:F,1,FALSE)))&gt;0,"y","")</f>
        <v/>
      </c>
      <c r="C60" s="100" t="str">
        <f t="shared" si="1"/>
        <v/>
      </c>
      <c r="D60" s="100" t="str">
        <f>IF(COUNTIF(Exceptions!B:B,(VLOOKUP(M60,Exceptions!$B:$B,1,FALSE)))&gt;0,"y","")</f>
        <v/>
      </c>
      <c r="E60" s="100"/>
      <c r="F60" s="162" t="s">
        <v>4376</v>
      </c>
      <c r="G60" s="162" t="s">
        <v>3885</v>
      </c>
      <c r="H60" s="162" t="s">
        <v>5237</v>
      </c>
      <c r="I60" s="162" t="s">
        <v>440</v>
      </c>
      <c r="J60" s="162" t="s">
        <v>440</v>
      </c>
      <c r="K60" s="162" t="s">
        <v>440</v>
      </c>
      <c r="L60" s="163"/>
      <c r="M60" s="95" t="s">
        <v>1648</v>
      </c>
      <c r="N60" s="51" t="s">
        <v>1649</v>
      </c>
      <c r="O60" s="51" t="s">
        <v>1650</v>
      </c>
      <c r="P60" s="51" t="s">
        <v>1638</v>
      </c>
      <c r="Q60" s="96" t="s">
        <v>613</v>
      </c>
      <c r="R60" s="97">
        <v>44651</v>
      </c>
      <c r="S60" s="97" t="s">
        <v>6761</v>
      </c>
      <c r="T60" s="51" t="s">
        <v>629</v>
      </c>
      <c r="U60" s="51" t="s">
        <v>630</v>
      </c>
      <c r="V60" s="51" t="s">
        <v>1639</v>
      </c>
      <c r="W60" s="98" t="s">
        <v>5484</v>
      </c>
      <c r="X60" s="98" t="s">
        <v>5488</v>
      </c>
    </row>
    <row r="61" spans="1:24" s="51" customFormat="1" ht="15.5" x14ac:dyDescent="0.35">
      <c r="A61" s="99">
        <f t="shared" si="0"/>
        <v>8324</v>
      </c>
      <c r="B61" s="100" t="str">
        <f>IF(COUNTIF(Exceptions!F:F,(VLOOKUP(M61,Exceptions!F:F,1,FALSE)))&gt;0,"y","")</f>
        <v/>
      </c>
      <c r="C61" s="100" t="str">
        <f t="shared" si="1"/>
        <v/>
      </c>
      <c r="D61" s="100" t="str">
        <f>IF(COUNTIF(Exceptions!B:B,(VLOOKUP(M61,Exceptions!$B:$B,1,FALSE)))&gt;0,"y","")</f>
        <v/>
      </c>
      <c r="E61" s="100"/>
      <c r="F61" s="162" t="s">
        <v>4377</v>
      </c>
      <c r="G61" s="162" t="s">
        <v>3885</v>
      </c>
      <c r="H61" s="162" t="s">
        <v>5237</v>
      </c>
      <c r="I61" s="162" t="s">
        <v>440</v>
      </c>
      <c r="J61" s="162" t="s">
        <v>440</v>
      </c>
      <c r="K61" s="162" t="s">
        <v>440</v>
      </c>
      <c r="L61" s="163"/>
      <c r="M61" s="95" t="s">
        <v>1646</v>
      </c>
      <c r="N61" s="51" t="s">
        <v>1647</v>
      </c>
      <c r="O61" s="51" t="s">
        <v>1647</v>
      </c>
      <c r="P61" s="51" t="s">
        <v>1638</v>
      </c>
      <c r="Q61" s="96" t="s">
        <v>14</v>
      </c>
      <c r="R61" s="97">
        <v>44600</v>
      </c>
      <c r="S61" s="97" t="s">
        <v>5994</v>
      </c>
      <c r="T61" s="51" t="s">
        <v>629</v>
      </c>
      <c r="U61" s="51" t="s">
        <v>630</v>
      </c>
      <c r="W61" s="98" t="s">
        <v>5484</v>
      </c>
      <c r="X61" s="98" t="s">
        <v>5488</v>
      </c>
    </row>
    <row r="62" spans="1:24" s="51" customFormat="1" ht="15.5" x14ac:dyDescent="0.35">
      <c r="A62" s="99">
        <f t="shared" si="0"/>
        <v>8325</v>
      </c>
      <c r="B62" s="100" t="str">
        <f>IF(COUNTIF(Exceptions!F:F,(VLOOKUP(M62,Exceptions!F:F,1,FALSE)))&gt;0,"y","")</f>
        <v/>
      </c>
      <c r="C62" s="100" t="str">
        <f t="shared" si="1"/>
        <v/>
      </c>
      <c r="D62" s="100" t="str">
        <f>IF(COUNTIF(Exceptions!B:B,(VLOOKUP(M62,Exceptions!$B:$B,1,FALSE)))&gt;0,"y","")</f>
        <v/>
      </c>
      <c r="E62" s="100" t="s">
        <v>5366</v>
      </c>
      <c r="F62" s="162" t="s">
        <v>4378</v>
      </c>
      <c r="G62" s="162" t="s">
        <v>3885</v>
      </c>
      <c r="H62" s="162" t="s">
        <v>5237</v>
      </c>
      <c r="I62" s="162" t="s">
        <v>440</v>
      </c>
      <c r="J62" s="162" t="s">
        <v>440</v>
      </c>
      <c r="K62" s="162" t="s">
        <v>440</v>
      </c>
      <c r="L62" s="163"/>
      <c r="M62" s="95" t="s">
        <v>1644</v>
      </c>
      <c r="N62" s="51" t="s">
        <v>1645</v>
      </c>
      <c r="O62" s="51" t="s">
        <v>1645</v>
      </c>
      <c r="P62" s="51" t="s">
        <v>1638</v>
      </c>
      <c r="Q62" s="96" t="s">
        <v>11</v>
      </c>
      <c r="R62" s="97">
        <v>44541</v>
      </c>
      <c r="S62" s="97" t="s">
        <v>6761</v>
      </c>
      <c r="T62" s="51" t="s">
        <v>629</v>
      </c>
      <c r="U62" s="51" t="s">
        <v>630</v>
      </c>
      <c r="W62" s="98" t="s">
        <v>5484</v>
      </c>
      <c r="X62" s="98" t="s">
        <v>5488</v>
      </c>
    </row>
    <row r="63" spans="1:24" s="51" customFormat="1" ht="15.5" x14ac:dyDescent="0.35">
      <c r="A63" s="99">
        <f t="shared" si="0"/>
        <v>8326</v>
      </c>
      <c r="B63" s="100" t="str">
        <f>IF(COUNTIF(Exceptions!F:F,(VLOOKUP(M63,Exceptions!F:F,1,FALSE)))&gt;0,"y","")</f>
        <v/>
      </c>
      <c r="C63" s="100" t="str">
        <f t="shared" si="1"/>
        <v/>
      </c>
      <c r="D63" s="100" t="str">
        <f>IF(COUNTIF(Exceptions!B:B,(VLOOKUP(M63,Exceptions!$B:$B,1,FALSE)))&gt;0,"y","")</f>
        <v/>
      </c>
      <c r="E63" s="100" t="s">
        <v>5366</v>
      </c>
      <c r="F63" s="162" t="s">
        <v>4379</v>
      </c>
      <c r="G63" s="162" t="s">
        <v>3885</v>
      </c>
      <c r="H63" s="162" t="s">
        <v>5269</v>
      </c>
      <c r="I63" s="162" t="s">
        <v>440</v>
      </c>
      <c r="J63" s="162" t="s">
        <v>440</v>
      </c>
      <c r="K63" s="162" t="s">
        <v>440</v>
      </c>
      <c r="L63" s="163"/>
      <c r="M63" s="95" t="s">
        <v>1642</v>
      </c>
      <c r="N63" s="51" t="s">
        <v>1643</v>
      </c>
      <c r="O63" s="51" t="s">
        <v>1643</v>
      </c>
      <c r="P63" s="51" t="s">
        <v>1638</v>
      </c>
      <c r="Q63" s="96" t="s">
        <v>12</v>
      </c>
      <c r="R63" s="97">
        <v>44771</v>
      </c>
      <c r="S63" s="97" t="s">
        <v>6760</v>
      </c>
      <c r="T63" s="51" t="s">
        <v>516</v>
      </c>
      <c r="U63" s="51" t="s">
        <v>517</v>
      </c>
      <c r="V63" s="51" t="s">
        <v>1639</v>
      </c>
      <c r="W63" s="98" t="s">
        <v>5484</v>
      </c>
      <c r="X63" s="98" t="s">
        <v>5488</v>
      </c>
    </row>
    <row r="64" spans="1:24" s="51" customFormat="1" ht="15.5" x14ac:dyDescent="0.35">
      <c r="A64" s="99">
        <f t="shared" si="0"/>
        <v>8327</v>
      </c>
      <c r="B64" s="100" t="str">
        <f>IF(COUNTIF(Exceptions!F:F,(VLOOKUP(M64,Exceptions!F:F,1,FALSE)))&gt;0,"y","")</f>
        <v/>
      </c>
      <c r="C64" s="100" t="str">
        <f t="shared" si="1"/>
        <v/>
      </c>
      <c r="D64" s="100" t="str">
        <f>IF(COUNTIF(Exceptions!B:B,(VLOOKUP(M64,Exceptions!$B:$B,1,FALSE)))&gt;0,"y","")</f>
        <v/>
      </c>
      <c r="E64" s="100" t="s">
        <v>5366</v>
      </c>
      <c r="F64" s="162" t="s">
        <v>4381</v>
      </c>
      <c r="G64" s="162" t="s">
        <v>3885</v>
      </c>
      <c r="H64" s="162" t="s">
        <v>3902</v>
      </c>
      <c r="I64" s="162" t="s">
        <v>440</v>
      </c>
      <c r="J64" s="162" t="s">
        <v>440</v>
      </c>
      <c r="K64" s="162" t="s">
        <v>440</v>
      </c>
      <c r="L64" s="163"/>
      <c r="M64" s="95" t="s">
        <v>1636</v>
      </c>
      <c r="N64" s="51" t="s">
        <v>1637</v>
      </c>
      <c r="O64" s="51" t="s">
        <v>1637</v>
      </c>
      <c r="P64" s="51" t="s">
        <v>1638</v>
      </c>
      <c r="Q64" s="96" t="s">
        <v>613</v>
      </c>
      <c r="R64" s="97">
        <v>44713</v>
      </c>
      <c r="S64" s="97" t="s">
        <v>6759</v>
      </c>
      <c r="T64" s="51" t="s">
        <v>516</v>
      </c>
      <c r="U64" s="51" t="s">
        <v>517</v>
      </c>
      <c r="V64" s="51" t="s">
        <v>1639</v>
      </c>
      <c r="W64" s="98" t="s">
        <v>5484</v>
      </c>
      <c r="X64" s="98" t="s">
        <v>5488</v>
      </c>
    </row>
    <row r="65" spans="1:24" s="51" customFormat="1" ht="15.5" x14ac:dyDescent="0.35">
      <c r="A65" s="99">
        <f t="shared" si="0"/>
        <v>8332</v>
      </c>
      <c r="B65" s="100" t="str">
        <f>IF(COUNTIF(Exceptions!F:F,(VLOOKUP(M65,Exceptions!F:F,1,FALSE)))&gt;0,"y","")</f>
        <v/>
      </c>
      <c r="C65" s="100" t="str">
        <f t="shared" si="1"/>
        <v/>
      </c>
      <c r="D65" s="100" t="str">
        <f>IF(COUNTIF(Exceptions!B:B,(VLOOKUP(M65,Exceptions!$B:$B,1,FALSE)))&gt;0,"y","")</f>
        <v/>
      </c>
      <c r="E65" s="100"/>
      <c r="F65" s="162" t="s">
        <v>4384</v>
      </c>
      <c r="G65" s="162" t="s">
        <v>3885</v>
      </c>
      <c r="H65" s="162" t="s">
        <v>5228</v>
      </c>
      <c r="I65" s="162" t="s">
        <v>440</v>
      </c>
      <c r="J65" s="162" t="s">
        <v>440</v>
      </c>
      <c r="K65" s="162" t="s">
        <v>440</v>
      </c>
      <c r="L65" s="163"/>
      <c r="M65" s="95" t="s">
        <v>1630</v>
      </c>
      <c r="N65" s="51" t="s">
        <v>1631</v>
      </c>
      <c r="O65" s="51" t="s">
        <v>1631</v>
      </c>
      <c r="P65" s="51" t="s">
        <v>440</v>
      </c>
      <c r="Q65" s="96" t="s">
        <v>14</v>
      </c>
      <c r="R65" s="97">
        <v>44510</v>
      </c>
      <c r="S65" s="97" t="s">
        <v>6758</v>
      </c>
      <c r="T65" s="51" t="s">
        <v>826</v>
      </c>
      <c r="U65" s="51" t="s">
        <v>827</v>
      </c>
      <c r="W65" s="98" t="s">
        <v>5484</v>
      </c>
      <c r="X65" s="98" t="s">
        <v>5488</v>
      </c>
    </row>
    <row r="66" spans="1:24" s="51" customFormat="1" ht="15.5" x14ac:dyDescent="0.35">
      <c r="A66" s="99">
        <f t="shared" si="0"/>
        <v>8333</v>
      </c>
      <c r="B66" s="100" t="str">
        <f>IF(COUNTIF(Exceptions!F:F,(VLOOKUP(M66,Exceptions!F:F,1,FALSE)))&gt;0,"y","")</f>
        <v/>
      </c>
      <c r="C66" s="100" t="str">
        <f t="shared" si="1"/>
        <v/>
      </c>
      <c r="D66" s="100" t="str">
        <f>IF(COUNTIF(Exceptions!B:B,(VLOOKUP(M66,Exceptions!$B:$B,1,FALSE)))&gt;0,"y","")</f>
        <v/>
      </c>
      <c r="E66" s="100"/>
      <c r="F66" s="162" t="s">
        <v>4357</v>
      </c>
      <c r="G66" s="162" t="s">
        <v>3885</v>
      </c>
      <c r="H66" s="162" t="s">
        <v>5228</v>
      </c>
      <c r="I66" s="162" t="s">
        <v>440</v>
      </c>
      <c r="J66" s="162" t="s">
        <v>440</v>
      </c>
      <c r="K66" s="162" t="s">
        <v>440</v>
      </c>
      <c r="L66" s="163"/>
      <c r="M66" s="95" t="s">
        <v>1696</v>
      </c>
      <c r="N66" s="51" t="s">
        <v>1697</v>
      </c>
      <c r="O66" s="51" t="s">
        <v>1697</v>
      </c>
      <c r="P66" s="51" t="s">
        <v>440</v>
      </c>
      <c r="Q66" s="96" t="s">
        <v>14</v>
      </c>
      <c r="R66" s="97">
        <v>44651</v>
      </c>
      <c r="S66" s="97" t="s">
        <v>6769</v>
      </c>
      <c r="T66" s="51" t="s">
        <v>826</v>
      </c>
      <c r="U66" s="51" t="s">
        <v>827</v>
      </c>
      <c r="W66" s="98" t="s">
        <v>5484</v>
      </c>
      <c r="X66" s="98" t="s">
        <v>5488</v>
      </c>
    </row>
    <row r="67" spans="1:24" s="51" customFormat="1" ht="15.5" x14ac:dyDescent="0.35">
      <c r="A67" s="99">
        <f t="shared" si="0"/>
        <v>8334</v>
      </c>
      <c r="B67" s="100" t="str">
        <f>IF(COUNTIF(Exceptions!F:F,(VLOOKUP(M67,Exceptions!F:F,1,FALSE)))&gt;0,"y","")</f>
        <v/>
      </c>
      <c r="C67" s="100" t="str">
        <f t="shared" si="1"/>
        <v/>
      </c>
      <c r="D67" s="100" t="str">
        <f>IF(COUNTIF(Exceptions!B:B,(VLOOKUP(M67,Exceptions!$B:$B,1,FALSE)))&gt;0,"y","")</f>
        <v/>
      </c>
      <c r="E67" s="100"/>
      <c r="F67" s="162" t="s">
        <v>4373</v>
      </c>
      <c r="G67" s="162" t="s">
        <v>3886</v>
      </c>
      <c r="H67" s="162" t="s">
        <v>5213</v>
      </c>
      <c r="I67" s="162" t="s">
        <v>440</v>
      </c>
      <c r="J67" s="162" t="s">
        <v>5295</v>
      </c>
      <c r="K67" s="162" t="s">
        <v>3904</v>
      </c>
      <c r="L67" s="163">
        <v>750000</v>
      </c>
      <c r="M67" s="95" t="s">
        <v>1655</v>
      </c>
      <c r="N67" s="51" t="s">
        <v>1656</v>
      </c>
      <c r="O67" s="51" t="s">
        <v>1657</v>
      </c>
      <c r="P67" s="51" t="s">
        <v>456</v>
      </c>
      <c r="Q67" s="96" t="s">
        <v>11</v>
      </c>
      <c r="R67" s="97">
        <v>45586</v>
      </c>
      <c r="S67" s="97" t="s">
        <v>6763</v>
      </c>
      <c r="T67" s="51" t="s">
        <v>492</v>
      </c>
      <c r="U67" s="51" t="s">
        <v>493</v>
      </c>
      <c r="W67" s="98" t="s">
        <v>5484</v>
      </c>
      <c r="X67" s="98" t="s">
        <v>5978</v>
      </c>
    </row>
    <row r="68" spans="1:24" s="51" customFormat="1" ht="15.5" x14ac:dyDescent="0.35">
      <c r="A68" s="99">
        <f t="shared" si="0"/>
        <v>8335</v>
      </c>
      <c r="B68" s="100" t="str">
        <f>IF(COUNTIF(Exceptions!F:F,(VLOOKUP(M68,Exceptions!F:F,1,FALSE)))&gt;0,"y","")</f>
        <v/>
      </c>
      <c r="C68" s="100" t="str">
        <f t="shared" si="1"/>
        <v/>
      </c>
      <c r="D68" s="100" t="str">
        <f>IF(COUNTIF(Exceptions!B:B,(VLOOKUP(M68,Exceptions!$B:$B,1,FALSE)))&gt;0,"y","")</f>
        <v/>
      </c>
      <c r="E68" s="100"/>
      <c r="F68" s="162" t="s">
        <v>4385</v>
      </c>
      <c r="G68" s="162" t="s">
        <v>3884</v>
      </c>
      <c r="H68" s="162" t="s">
        <v>440</v>
      </c>
      <c r="I68" s="162" t="s">
        <v>440</v>
      </c>
      <c r="J68" s="162" t="s">
        <v>440</v>
      </c>
      <c r="K68" s="162" t="s">
        <v>440</v>
      </c>
      <c r="L68" s="163"/>
      <c r="M68" s="95" t="s">
        <v>1628</v>
      </c>
      <c r="N68" s="51" t="s">
        <v>1629</v>
      </c>
      <c r="O68" s="51" t="s">
        <v>1629</v>
      </c>
      <c r="P68" s="51" t="s">
        <v>455</v>
      </c>
      <c r="Q68" s="96" t="s">
        <v>613</v>
      </c>
      <c r="R68" s="97">
        <v>45292</v>
      </c>
      <c r="S68" s="97" t="s">
        <v>5553</v>
      </c>
      <c r="T68" s="51" t="s">
        <v>1427</v>
      </c>
      <c r="U68" s="51" t="s">
        <v>1428</v>
      </c>
      <c r="W68" s="98" t="s">
        <v>5484</v>
      </c>
      <c r="X68" s="98" t="s">
        <v>5488</v>
      </c>
    </row>
    <row r="69" spans="1:24" s="51" customFormat="1" ht="15.5" x14ac:dyDescent="0.35">
      <c r="A69" s="99">
        <f t="shared" si="0"/>
        <v>8336</v>
      </c>
      <c r="B69" s="100" t="str">
        <f>IF(COUNTIF(Exceptions!F:F,(VLOOKUP(M69,Exceptions!F:F,1,FALSE)))&gt;0,"y","")</f>
        <v/>
      </c>
      <c r="C69" s="100" t="str">
        <f t="shared" si="1"/>
        <v/>
      </c>
      <c r="D69" s="100" t="str">
        <f>IF(COUNTIF(Exceptions!B:B,(VLOOKUP(M69,Exceptions!$B:$B,1,FALSE)))&gt;0,"y","")</f>
        <v/>
      </c>
      <c r="E69" s="100"/>
      <c r="F69" s="162" t="s">
        <v>4386</v>
      </c>
      <c r="G69" s="162" t="s">
        <v>3884</v>
      </c>
      <c r="H69" s="162" t="s">
        <v>440</v>
      </c>
      <c r="I69" s="162" t="s">
        <v>440</v>
      </c>
      <c r="J69" s="162" t="s">
        <v>440</v>
      </c>
      <c r="K69" s="162" t="s">
        <v>440</v>
      </c>
      <c r="L69" s="163"/>
      <c r="M69" s="95" t="s">
        <v>1626</v>
      </c>
      <c r="N69" s="51" t="s">
        <v>1627</v>
      </c>
      <c r="O69" s="51" t="s">
        <v>1627</v>
      </c>
      <c r="P69" s="51" t="s">
        <v>455</v>
      </c>
      <c r="Q69" s="96" t="s">
        <v>12</v>
      </c>
      <c r="R69" s="97">
        <v>45292</v>
      </c>
      <c r="S69" s="97" t="s">
        <v>5553</v>
      </c>
      <c r="T69" s="51" t="s">
        <v>1427</v>
      </c>
      <c r="U69" s="51" t="s">
        <v>1428</v>
      </c>
      <c r="W69" s="98" t="s">
        <v>5484</v>
      </c>
      <c r="X69" s="98" t="s">
        <v>5488</v>
      </c>
    </row>
    <row r="70" spans="1:24" s="51" customFormat="1" ht="15.5" x14ac:dyDescent="0.35">
      <c r="A70" s="99">
        <f t="shared" si="0"/>
        <v>8337</v>
      </c>
      <c r="B70" s="100" t="str">
        <f>IF(COUNTIF(Exceptions!F:F,(VLOOKUP(M70,Exceptions!F:F,1,FALSE)))&gt;0,"y","")</f>
        <v/>
      </c>
      <c r="C70" s="100" t="str">
        <f t="shared" si="1"/>
        <v/>
      </c>
      <c r="D70" s="100" t="str">
        <f>IF(COUNTIF(Exceptions!B:B,(VLOOKUP(M70,Exceptions!$B:$B,1,FALSE)))&gt;0,"y","")</f>
        <v/>
      </c>
      <c r="E70" s="100"/>
      <c r="F70" s="162" t="s">
        <v>4380</v>
      </c>
      <c r="G70" s="162" t="s">
        <v>3884</v>
      </c>
      <c r="H70" s="162" t="s">
        <v>440</v>
      </c>
      <c r="I70" s="162" t="s">
        <v>440</v>
      </c>
      <c r="J70" s="162" t="s">
        <v>440</v>
      </c>
      <c r="K70" s="162" t="s">
        <v>440</v>
      </c>
      <c r="L70" s="163"/>
      <c r="M70" s="95" t="s">
        <v>1640</v>
      </c>
      <c r="N70" s="51" t="s">
        <v>1641</v>
      </c>
      <c r="O70" s="51" t="s">
        <v>1641</v>
      </c>
      <c r="P70" s="51" t="s">
        <v>440</v>
      </c>
      <c r="Q70" s="96" t="s">
        <v>11</v>
      </c>
      <c r="R70" s="97"/>
      <c r="S70" s="97"/>
      <c r="T70" s="51" t="s">
        <v>1427</v>
      </c>
      <c r="U70" s="51" t="s">
        <v>1428</v>
      </c>
      <c r="W70" s="98" t="s">
        <v>5484</v>
      </c>
      <c r="X70" s="98" t="s">
        <v>5488</v>
      </c>
    </row>
    <row r="71" spans="1:24" s="51" customFormat="1" ht="15.5" x14ac:dyDescent="0.35">
      <c r="A71" s="99">
        <f t="shared" ref="A71:A134" si="3">(MID(M71,2,6))*1</f>
        <v>8338</v>
      </c>
      <c r="B71" s="100" t="str">
        <f>IF(COUNTIF(Exceptions!F:F,(VLOOKUP(M71,Exceptions!F:F,1,FALSE)))&gt;0,"y","")</f>
        <v/>
      </c>
      <c r="C71" s="100" t="str">
        <f t="shared" si="1"/>
        <v/>
      </c>
      <c r="D71" s="100" t="str">
        <f>IF(COUNTIF(Exceptions!B:B,(VLOOKUP(M71,Exceptions!$B:$B,1,FALSE)))&gt;0,"y","")</f>
        <v/>
      </c>
      <c r="E71" s="100"/>
      <c r="F71" s="162" t="s">
        <v>4387</v>
      </c>
      <c r="G71" s="162" t="s">
        <v>3884</v>
      </c>
      <c r="H71" s="162" t="s">
        <v>440</v>
      </c>
      <c r="I71" s="162" t="s">
        <v>440</v>
      </c>
      <c r="J71" s="162" t="s">
        <v>440</v>
      </c>
      <c r="K71" s="162" t="s">
        <v>440</v>
      </c>
      <c r="L71" s="163"/>
      <c r="M71" s="95" t="s">
        <v>1623</v>
      </c>
      <c r="N71" s="51" t="s">
        <v>1624</v>
      </c>
      <c r="O71" s="51" t="s">
        <v>1624</v>
      </c>
      <c r="P71" s="51" t="s">
        <v>440</v>
      </c>
      <c r="Q71" s="96" t="s">
        <v>10</v>
      </c>
      <c r="R71" s="97"/>
      <c r="S71" s="97"/>
      <c r="T71" s="51" t="s">
        <v>1427</v>
      </c>
      <c r="U71" s="51" t="s">
        <v>1428</v>
      </c>
      <c r="V71" s="51" t="s">
        <v>1625</v>
      </c>
      <c r="W71" s="98" t="s">
        <v>5484</v>
      </c>
      <c r="X71" s="98" t="s">
        <v>5488</v>
      </c>
    </row>
    <row r="72" spans="1:24" s="51" customFormat="1" ht="15.5" x14ac:dyDescent="0.35">
      <c r="A72" s="99">
        <f t="shared" si="3"/>
        <v>8339</v>
      </c>
      <c r="B72" s="100" t="str">
        <f>IF(COUNTIF(Exceptions!F:F,(VLOOKUP(M72,Exceptions!F:F,1,FALSE)))&gt;0,"y","")</f>
        <v/>
      </c>
      <c r="C72" s="100" t="str">
        <f t="shared" ref="C72:C135" si="4">IF(COUNTIF(N72,"*call*"),"y",IF(COUNTIF(P72,"*call*"),"y",IF(I72&lt;&gt;"","y","")))</f>
        <v/>
      </c>
      <c r="D72" s="100" t="str">
        <f>IF(COUNTIF(Exceptions!B:B,(VLOOKUP(M72,Exceptions!$B:$B,1,FALSE)))&gt;0,"y","")</f>
        <v/>
      </c>
      <c r="E72" s="100"/>
      <c r="F72" s="162" t="s">
        <v>4388</v>
      </c>
      <c r="G72" s="162" t="s">
        <v>3884</v>
      </c>
      <c r="H72" s="162" t="s">
        <v>5248</v>
      </c>
      <c r="I72" s="162" t="s">
        <v>440</v>
      </c>
      <c r="J72" s="162" t="s">
        <v>440</v>
      </c>
      <c r="K72" s="162" t="s">
        <v>440</v>
      </c>
      <c r="L72" s="163"/>
      <c r="M72" s="95" t="s">
        <v>1618</v>
      </c>
      <c r="N72" s="51" t="s">
        <v>1619</v>
      </c>
      <c r="O72" s="51" t="s">
        <v>1619</v>
      </c>
      <c r="P72" s="51" t="s">
        <v>455</v>
      </c>
      <c r="Q72" s="96" t="s">
        <v>613</v>
      </c>
      <c r="R72" s="97">
        <v>45291</v>
      </c>
      <c r="S72" s="97" t="s">
        <v>5553</v>
      </c>
      <c r="T72" s="51" t="s">
        <v>826</v>
      </c>
      <c r="U72" s="51" t="s">
        <v>827</v>
      </c>
      <c r="V72" s="51" t="s">
        <v>1620</v>
      </c>
      <c r="W72" s="98" t="s">
        <v>5484</v>
      </c>
      <c r="X72" s="98" t="s">
        <v>5488</v>
      </c>
    </row>
    <row r="73" spans="1:24" s="51" customFormat="1" ht="15.5" x14ac:dyDescent="0.35">
      <c r="A73" s="99">
        <f t="shared" si="3"/>
        <v>8340</v>
      </c>
      <c r="B73" s="100" t="str">
        <f>IF(COUNTIF(Exceptions!F:F,(VLOOKUP(M73,Exceptions!F:F,1,FALSE)))&gt;0,"y","")</f>
        <v/>
      </c>
      <c r="C73" s="100" t="str">
        <f t="shared" si="4"/>
        <v/>
      </c>
      <c r="D73" s="100" t="str">
        <f>IF(COUNTIF(Exceptions!B:B,(VLOOKUP(M73,Exceptions!$B:$B,1,FALSE)))&gt;0,"y","")</f>
        <v/>
      </c>
      <c r="E73" s="100"/>
      <c r="F73" s="162" t="s">
        <v>4389</v>
      </c>
      <c r="G73" s="162" t="s">
        <v>3884</v>
      </c>
      <c r="H73" s="162" t="s">
        <v>440</v>
      </c>
      <c r="I73" s="162" t="s">
        <v>440</v>
      </c>
      <c r="J73" s="162" t="s">
        <v>440</v>
      </c>
      <c r="K73" s="162" t="s">
        <v>440</v>
      </c>
      <c r="L73" s="163"/>
      <c r="M73" s="95" t="s">
        <v>1616</v>
      </c>
      <c r="N73" s="51" t="s">
        <v>1617</v>
      </c>
      <c r="O73" s="51" t="s">
        <v>1617</v>
      </c>
      <c r="P73" s="51" t="s">
        <v>440</v>
      </c>
      <c r="Q73" s="96" t="s">
        <v>11</v>
      </c>
      <c r="R73" s="97">
        <v>44652</v>
      </c>
      <c r="S73" s="97" t="s">
        <v>5520</v>
      </c>
      <c r="T73" s="51" t="s">
        <v>1427</v>
      </c>
      <c r="U73" s="51" t="s">
        <v>1428</v>
      </c>
      <c r="W73" s="98" t="s">
        <v>5484</v>
      </c>
      <c r="X73" s="98" t="s">
        <v>5488</v>
      </c>
    </row>
    <row r="74" spans="1:24" s="51" customFormat="1" ht="15.5" x14ac:dyDescent="0.35">
      <c r="A74" s="99">
        <f t="shared" si="3"/>
        <v>8341</v>
      </c>
      <c r="B74" s="100" t="str">
        <f>IF(COUNTIF(Exceptions!F:F,(VLOOKUP(M74,Exceptions!F:F,1,FALSE)))&gt;0,"y","")</f>
        <v/>
      </c>
      <c r="C74" s="100" t="str">
        <f t="shared" si="4"/>
        <v/>
      </c>
      <c r="D74" s="100" t="str">
        <f>IF(COUNTIF(Exceptions!B:B,(VLOOKUP(M74,Exceptions!$B:$B,1,FALSE)))&gt;0,"y","")</f>
        <v/>
      </c>
      <c r="E74" s="100" t="s">
        <v>5366</v>
      </c>
      <c r="F74" s="162" t="s">
        <v>4390</v>
      </c>
      <c r="G74" s="162" t="s">
        <v>3885</v>
      </c>
      <c r="H74" s="162" t="s">
        <v>440</v>
      </c>
      <c r="I74" s="162" t="s">
        <v>440</v>
      </c>
      <c r="J74" s="162" t="s">
        <v>440</v>
      </c>
      <c r="K74" s="162" t="s">
        <v>440</v>
      </c>
      <c r="L74" s="163"/>
      <c r="M74" s="95" t="s">
        <v>1614</v>
      </c>
      <c r="N74" s="51" t="s">
        <v>1615</v>
      </c>
      <c r="O74" s="51" t="s">
        <v>1615</v>
      </c>
      <c r="P74" s="51" t="s">
        <v>440</v>
      </c>
      <c r="Q74" s="96" t="s">
        <v>14</v>
      </c>
      <c r="R74" s="97">
        <v>44625</v>
      </c>
      <c r="S74" s="97" t="s">
        <v>6757</v>
      </c>
      <c r="T74" s="51" t="s">
        <v>518</v>
      </c>
      <c r="U74" s="51" t="s">
        <v>519</v>
      </c>
      <c r="W74" s="98" t="s">
        <v>5484</v>
      </c>
      <c r="X74" s="98" t="s">
        <v>5488</v>
      </c>
    </row>
    <row r="75" spans="1:24" s="51" customFormat="1" ht="15.5" x14ac:dyDescent="0.35">
      <c r="A75" s="99">
        <f t="shared" si="3"/>
        <v>8342</v>
      </c>
      <c r="B75" s="100" t="str">
        <f>IF(COUNTIF(Exceptions!F:F,(VLOOKUP(M75,Exceptions!F:F,1,FALSE)))&gt;0,"y","")</f>
        <v/>
      </c>
      <c r="C75" s="100" t="str">
        <f t="shared" si="4"/>
        <v/>
      </c>
      <c r="D75" s="100" t="str">
        <f>IF(COUNTIF(Exceptions!B:B,(VLOOKUP(M75,Exceptions!$B:$B,1,FALSE)))&gt;0,"y","")</f>
        <v/>
      </c>
      <c r="E75" s="100" t="s">
        <v>5366</v>
      </c>
      <c r="F75" s="162" t="s">
        <v>4391</v>
      </c>
      <c r="G75" s="162" t="s">
        <v>3884</v>
      </c>
      <c r="H75" s="162" t="s">
        <v>440</v>
      </c>
      <c r="I75" s="162" t="s">
        <v>440</v>
      </c>
      <c r="J75" s="162" t="s">
        <v>440</v>
      </c>
      <c r="K75" s="162" t="s">
        <v>440</v>
      </c>
      <c r="L75" s="163"/>
      <c r="M75" s="95" t="s">
        <v>1611</v>
      </c>
      <c r="N75" s="51" t="s">
        <v>1612</v>
      </c>
      <c r="O75" s="51" t="s">
        <v>1612</v>
      </c>
      <c r="P75" s="51" t="s">
        <v>455</v>
      </c>
      <c r="Q75" s="96" t="s">
        <v>613</v>
      </c>
      <c r="R75" s="97">
        <v>44498</v>
      </c>
      <c r="S75" s="97" t="s">
        <v>5643</v>
      </c>
      <c r="T75" s="51" t="s">
        <v>1601</v>
      </c>
      <c r="U75" s="51" t="s">
        <v>1602</v>
      </c>
      <c r="V75" s="51" t="s">
        <v>1613</v>
      </c>
      <c r="W75" s="98" t="s">
        <v>5484</v>
      </c>
      <c r="X75" s="98" t="s">
        <v>5488</v>
      </c>
    </row>
    <row r="76" spans="1:24" s="51" customFormat="1" ht="15.5" x14ac:dyDescent="0.35">
      <c r="A76" s="99">
        <f t="shared" si="3"/>
        <v>8343</v>
      </c>
      <c r="B76" s="100" t="str">
        <f>IF(COUNTIF(Exceptions!F:F,(VLOOKUP(M76,Exceptions!F:F,1,FALSE)))&gt;0,"y","")</f>
        <v/>
      </c>
      <c r="C76" s="100" t="str">
        <f t="shared" si="4"/>
        <v/>
      </c>
      <c r="D76" s="100" t="str">
        <f>IF(COUNTIF(Exceptions!B:B,(VLOOKUP(M76,Exceptions!$B:$B,1,FALSE)))&gt;0,"y","")</f>
        <v/>
      </c>
      <c r="E76" s="100" t="s">
        <v>5366</v>
      </c>
      <c r="F76" s="162" t="s">
        <v>4393</v>
      </c>
      <c r="G76" s="162" t="s">
        <v>592</v>
      </c>
      <c r="H76" s="162" t="s">
        <v>5222</v>
      </c>
      <c r="I76" s="162" t="s">
        <v>440</v>
      </c>
      <c r="J76" s="162" t="s">
        <v>5333</v>
      </c>
      <c r="K76" s="162" t="s">
        <v>5289</v>
      </c>
      <c r="L76" s="163">
        <v>3440000000</v>
      </c>
      <c r="M76" s="95" t="s">
        <v>180</v>
      </c>
      <c r="N76" s="51" t="s">
        <v>310</v>
      </c>
      <c r="O76" s="51" t="s">
        <v>310</v>
      </c>
      <c r="P76" s="51" t="s">
        <v>458</v>
      </c>
      <c r="Q76" s="96" t="s">
        <v>18</v>
      </c>
      <c r="R76" s="97">
        <v>45900</v>
      </c>
      <c r="S76" s="97" t="s">
        <v>6756</v>
      </c>
      <c r="T76" s="51" t="s">
        <v>472</v>
      </c>
      <c r="U76" s="51" t="s">
        <v>473</v>
      </c>
      <c r="W76" s="98" t="s">
        <v>5484</v>
      </c>
      <c r="X76" s="98" t="s">
        <v>5621</v>
      </c>
    </row>
    <row r="77" spans="1:24" s="51" customFormat="1" ht="15.5" x14ac:dyDescent="0.35">
      <c r="A77" s="99">
        <f t="shared" si="3"/>
        <v>8347</v>
      </c>
      <c r="B77" s="100" t="str">
        <f>IF(COUNTIF(Exceptions!F:F,(VLOOKUP(M77,Exceptions!F:F,1,FALSE)))&gt;0,"y","")</f>
        <v/>
      </c>
      <c r="C77" s="100" t="str">
        <f t="shared" si="4"/>
        <v/>
      </c>
      <c r="D77" s="100" t="str">
        <f>IF(COUNTIF(Exceptions!B:B,(VLOOKUP(M77,Exceptions!$B:$B,1,FALSE)))&gt;0,"y","")</f>
        <v/>
      </c>
      <c r="E77" s="100" t="s">
        <v>5366</v>
      </c>
      <c r="F77" s="162" t="s">
        <v>4394</v>
      </c>
      <c r="G77" s="162" t="s">
        <v>3886</v>
      </c>
      <c r="H77" s="162" t="s">
        <v>5215</v>
      </c>
      <c r="I77" s="162" t="s">
        <v>440</v>
      </c>
      <c r="J77" s="162" t="s">
        <v>440</v>
      </c>
      <c r="K77" s="162" t="s">
        <v>440</v>
      </c>
      <c r="L77" s="163"/>
      <c r="M77" s="95" t="s">
        <v>1603</v>
      </c>
      <c r="N77" s="51" t="s">
        <v>1604</v>
      </c>
      <c r="O77" s="51" t="s">
        <v>1604</v>
      </c>
      <c r="P77" s="51" t="s">
        <v>459</v>
      </c>
      <c r="Q77" s="96" t="s">
        <v>17</v>
      </c>
      <c r="R77" s="97">
        <v>45900</v>
      </c>
      <c r="S77" s="97" t="s">
        <v>6755</v>
      </c>
      <c r="T77" s="51" t="s">
        <v>572</v>
      </c>
      <c r="U77" s="51" t="s">
        <v>573</v>
      </c>
      <c r="W77" s="98" t="s">
        <v>5484</v>
      </c>
      <c r="X77" s="98" t="s">
        <v>5729</v>
      </c>
    </row>
    <row r="78" spans="1:24" s="51" customFormat="1" ht="15.5" x14ac:dyDescent="0.35">
      <c r="A78" s="99">
        <f t="shared" si="3"/>
        <v>8348</v>
      </c>
      <c r="B78" s="100" t="str">
        <f>IF(COUNTIF(Exceptions!F:F,(VLOOKUP(M78,Exceptions!F:F,1,FALSE)))&gt;0,"y","")</f>
        <v/>
      </c>
      <c r="C78" s="100" t="str">
        <f t="shared" si="4"/>
        <v/>
      </c>
      <c r="D78" s="100" t="str">
        <f>IF(COUNTIF(Exceptions!B:B,(VLOOKUP(M78,Exceptions!$B:$B,1,FALSE)))&gt;0,"y","")</f>
        <v/>
      </c>
      <c r="E78" s="100"/>
      <c r="F78" s="162" t="s">
        <v>4382</v>
      </c>
      <c r="G78" s="162" t="s">
        <v>592</v>
      </c>
      <c r="H78" s="162" t="s">
        <v>5222</v>
      </c>
      <c r="I78" s="162" t="s">
        <v>440</v>
      </c>
      <c r="J78" s="162" t="s">
        <v>459</v>
      </c>
      <c r="K78" s="162" t="s">
        <v>5286</v>
      </c>
      <c r="L78" s="163">
        <v>95000000</v>
      </c>
      <c r="M78" s="95" t="s">
        <v>179</v>
      </c>
      <c r="N78" s="51" t="s">
        <v>309</v>
      </c>
      <c r="O78" s="51" t="s">
        <v>413</v>
      </c>
      <c r="P78" s="51" t="s">
        <v>465</v>
      </c>
      <c r="Q78" s="96" t="s">
        <v>17</v>
      </c>
      <c r="R78" s="97">
        <v>45626</v>
      </c>
      <c r="S78" s="97" t="s">
        <v>5995</v>
      </c>
      <c r="T78" s="51" t="s">
        <v>536</v>
      </c>
      <c r="U78" s="51" t="s">
        <v>537</v>
      </c>
      <c r="W78" s="98" t="s">
        <v>5484</v>
      </c>
      <c r="X78" s="98" t="s">
        <v>5629</v>
      </c>
    </row>
    <row r="79" spans="1:24" s="51" customFormat="1" ht="15.5" x14ac:dyDescent="0.35">
      <c r="A79" s="99">
        <f t="shared" si="3"/>
        <v>8349</v>
      </c>
      <c r="B79" s="100" t="str">
        <f>IF(COUNTIF(Exceptions!F:F,(VLOOKUP(M79,Exceptions!F:F,1,FALSE)))&gt;0,"y","")</f>
        <v/>
      </c>
      <c r="C79" s="100" t="str">
        <f t="shared" si="4"/>
        <v/>
      </c>
      <c r="D79" s="100" t="str">
        <f>IF(COUNTIF(Exceptions!B:B,(VLOOKUP(M79,Exceptions!$B:$B,1,FALSE)))&gt;0,"y","")</f>
        <v/>
      </c>
      <c r="E79" s="100" t="s">
        <v>5366</v>
      </c>
      <c r="F79" s="162" t="s">
        <v>4395</v>
      </c>
      <c r="G79" s="162" t="s">
        <v>593</v>
      </c>
      <c r="H79" s="162" t="s">
        <v>5213</v>
      </c>
      <c r="I79" s="162" t="s">
        <v>440</v>
      </c>
      <c r="J79" s="162" t="s">
        <v>5297</v>
      </c>
      <c r="K79" s="162" t="s">
        <v>5275</v>
      </c>
      <c r="L79" s="163">
        <v>12000000</v>
      </c>
      <c r="M79" s="95" t="s">
        <v>181</v>
      </c>
      <c r="N79" s="51" t="s">
        <v>311</v>
      </c>
      <c r="O79" s="51" t="s">
        <v>311</v>
      </c>
      <c r="P79" s="51" t="s">
        <v>463</v>
      </c>
      <c r="Q79" s="96" t="s">
        <v>15</v>
      </c>
      <c r="R79" s="97">
        <v>45747</v>
      </c>
      <c r="S79" s="97" t="s">
        <v>6754</v>
      </c>
      <c r="T79" s="51" t="s">
        <v>478</v>
      </c>
      <c r="U79" s="51" t="s">
        <v>479</v>
      </c>
      <c r="W79" s="98" t="s">
        <v>5484</v>
      </c>
      <c r="X79" s="98" t="s">
        <v>5565</v>
      </c>
    </row>
    <row r="80" spans="1:24" s="51" customFormat="1" ht="15.5" x14ac:dyDescent="0.35">
      <c r="A80" s="99">
        <f t="shared" si="3"/>
        <v>8350</v>
      </c>
      <c r="B80" s="100" t="str">
        <f>IF(COUNTIF(Exceptions!F:F,(VLOOKUP(M80,Exceptions!F:F,1,FALSE)))&gt;0,"y","")</f>
        <v/>
      </c>
      <c r="C80" s="100" t="str">
        <f t="shared" si="4"/>
        <v/>
      </c>
      <c r="D80" s="100" t="str">
        <f>IF(COUNTIF(Exceptions!B:B,(VLOOKUP(M80,Exceptions!$B:$B,1,FALSE)))&gt;0,"y","")</f>
        <v/>
      </c>
      <c r="E80" s="100"/>
      <c r="F80" s="162" t="s">
        <v>4397</v>
      </c>
      <c r="G80" s="162" t="s">
        <v>592</v>
      </c>
      <c r="H80" s="162" t="s">
        <v>5211</v>
      </c>
      <c r="I80" s="162" t="s">
        <v>440</v>
      </c>
      <c r="J80" s="162" t="s">
        <v>5297</v>
      </c>
      <c r="K80" s="162" t="s">
        <v>5289</v>
      </c>
      <c r="L80" s="163">
        <v>103000000</v>
      </c>
      <c r="M80" s="95" t="s">
        <v>182</v>
      </c>
      <c r="N80" s="51" t="s">
        <v>312</v>
      </c>
      <c r="O80" s="51" t="s">
        <v>312</v>
      </c>
      <c r="P80" s="51" t="s">
        <v>463</v>
      </c>
      <c r="Q80" s="96" t="s">
        <v>13</v>
      </c>
      <c r="R80" s="97">
        <v>45869</v>
      </c>
      <c r="S80" s="97" t="s">
        <v>6753</v>
      </c>
      <c r="T80" s="51" t="s">
        <v>547</v>
      </c>
      <c r="U80" s="51" t="s">
        <v>548</v>
      </c>
      <c r="W80" s="98" t="s">
        <v>5484</v>
      </c>
      <c r="X80" s="98" t="s">
        <v>5589</v>
      </c>
    </row>
    <row r="81" spans="1:24" s="51" customFormat="1" ht="15.5" x14ac:dyDescent="0.35">
      <c r="A81" s="99">
        <f t="shared" si="3"/>
        <v>8351</v>
      </c>
      <c r="B81" s="100" t="str">
        <f>IF(COUNTIF(Exceptions!F:F,(VLOOKUP(M81,Exceptions!F:F,1,FALSE)))&gt;0,"y","")</f>
        <v/>
      </c>
      <c r="C81" s="100" t="str">
        <f t="shared" si="4"/>
        <v/>
      </c>
      <c r="D81" s="100" t="str">
        <f>IF(COUNTIF(Exceptions!B:B,(VLOOKUP(M81,Exceptions!$B:$B,1,FALSE)))&gt;0,"y","")</f>
        <v/>
      </c>
      <c r="E81" s="100" t="s">
        <v>5366</v>
      </c>
      <c r="F81" s="162" t="s">
        <v>4399</v>
      </c>
      <c r="G81" s="162" t="s">
        <v>593</v>
      </c>
      <c r="H81" s="162" t="s">
        <v>5211</v>
      </c>
      <c r="I81" s="162" t="s">
        <v>440</v>
      </c>
      <c r="J81" s="162" t="s">
        <v>5332</v>
      </c>
      <c r="K81" s="162" t="s">
        <v>5275</v>
      </c>
      <c r="L81" s="163">
        <v>20000000</v>
      </c>
      <c r="M81" s="95" t="s">
        <v>183</v>
      </c>
      <c r="N81" s="51" t="s">
        <v>313</v>
      </c>
      <c r="O81" s="51" t="s">
        <v>414</v>
      </c>
      <c r="P81" s="51" t="s">
        <v>463</v>
      </c>
      <c r="Q81" s="96" t="s">
        <v>15</v>
      </c>
      <c r="R81" s="97">
        <v>45768</v>
      </c>
      <c r="S81" s="97" t="s">
        <v>6752</v>
      </c>
      <c r="T81" s="51" t="s">
        <v>504</v>
      </c>
      <c r="U81" s="51" t="s">
        <v>505</v>
      </c>
      <c r="V81" s="51" t="s">
        <v>1595</v>
      </c>
      <c r="W81" s="98" t="s">
        <v>5484</v>
      </c>
      <c r="X81" s="98" t="s">
        <v>5745</v>
      </c>
    </row>
    <row r="82" spans="1:24" s="51" customFormat="1" ht="15.5" x14ac:dyDescent="0.35">
      <c r="A82" s="99">
        <f t="shared" si="3"/>
        <v>8352</v>
      </c>
      <c r="B82" s="100" t="str">
        <f>IF(COUNTIF(Exceptions!F:F,(VLOOKUP(M82,Exceptions!F:F,1,FALSE)))&gt;0,"y","")</f>
        <v/>
      </c>
      <c r="C82" s="100" t="str">
        <f t="shared" si="4"/>
        <v/>
      </c>
      <c r="D82" s="100" t="str">
        <f>IF(COUNTIF(Exceptions!B:B,(VLOOKUP(M82,Exceptions!$B:$B,1,FALSE)))&gt;0,"y","")</f>
        <v/>
      </c>
      <c r="E82" s="100" t="s">
        <v>5366</v>
      </c>
      <c r="F82" s="162" t="s">
        <v>4392</v>
      </c>
      <c r="G82" s="162" t="s">
        <v>3884</v>
      </c>
      <c r="H82" s="162" t="s">
        <v>5232</v>
      </c>
      <c r="I82" s="162" t="s">
        <v>440</v>
      </c>
      <c r="J82" s="162" t="s">
        <v>440</v>
      </c>
      <c r="K82" s="162" t="s">
        <v>440</v>
      </c>
      <c r="L82" s="163"/>
      <c r="M82" s="95" t="s">
        <v>1605</v>
      </c>
      <c r="N82" s="51" t="s">
        <v>1606</v>
      </c>
      <c r="O82" s="51" t="s">
        <v>1607</v>
      </c>
      <c r="P82" s="51" t="s">
        <v>463</v>
      </c>
      <c r="Q82" s="96" t="s">
        <v>10</v>
      </c>
      <c r="R82" s="97">
        <v>45383</v>
      </c>
      <c r="S82" s="97" t="s">
        <v>5891</v>
      </c>
      <c r="T82" s="51" t="s">
        <v>1608</v>
      </c>
      <c r="U82" s="51" t="s">
        <v>1609</v>
      </c>
      <c r="V82" s="51" t="s">
        <v>1610</v>
      </c>
      <c r="W82" s="98" t="s">
        <v>5484</v>
      </c>
      <c r="X82" s="98" t="s">
        <v>5560</v>
      </c>
    </row>
    <row r="83" spans="1:24" s="51" customFormat="1" ht="15.5" x14ac:dyDescent="0.35">
      <c r="A83" s="99">
        <f t="shared" si="3"/>
        <v>8353</v>
      </c>
      <c r="B83" s="100" t="str">
        <f>IF(COUNTIF(Exceptions!F:F,(VLOOKUP(M83,Exceptions!F:F,1,FALSE)))&gt;0,"y","")</f>
        <v/>
      </c>
      <c r="C83" s="100" t="str">
        <f t="shared" si="4"/>
        <v>y</v>
      </c>
      <c r="D83" s="100" t="str">
        <f>IF(COUNTIF(Exceptions!B:B,(VLOOKUP(M83,Exceptions!$B:$B,1,FALSE)))&gt;0,"y","")</f>
        <v/>
      </c>
      <c r="E83" s="100"/>
      <c r="F83" s="162" t="s">
        <v>3993</v>
      </c>
      <c r="G83" s="162" t="s">
        <v>593</v>
      </c>
      <c r="H83" s="162" t="s">
        <v>5215</v>
      </c>
      <c r="I83" s="162" t="s">
        <v>5225</v>
      </c>
      <c r="J83" s="162" t="s">
        <v>5295</v>
      </c>
      <c r="K83" s="162" t="s">
        <v>5275</v>
      </c>
      <c r="L83" s="163">
        <v>4330784</v>
      </c>
      <c r="M83" s="95" t="s">
        <v>137</v>
      </c>
      <c r="N83" s="51" t="s">
        <v>269</v>
      </c>
      <c r="O83" s="51" t="s">
        <v>269</v>
      </c>
      <c r="P83" s="51" t="s">
        <v>461</v>
      </c>
      <c r="Q83" s="96" t="s">
        <v>12</v>
      </c>
      <c r="R83" s="97">
        <v>45383</v>
      </c>
      <c r="S83" s="97" t="s">
        <v>5622</v>
      </c>
      <c r="T83" s="51" t="s">
        <v>478</v>
      </c>
      <c r="U83" s="51" t="s">
        <v>479</v>
      </c>
      <c r="W83" s="98" t="s">
        <v>5484</v>
      </c>
      <c r="X83" s="98" t="s">
        <v>5565</v>
      </c>
    </row>
    <row r="84" spans="1:24" s="51" customFormat="1" ht="15.5" x14ac:dyDescent="0.35">
      <c r="A84" s="99">
        <f t="shared" si="3"/>
        <v>8354</v>
      </c>
      <c r="B84" s="100" t="str">
        <f>IF(COUNTIF(Exceptions!F:F,(VLOOKUP(M84,Exceptions!F:F,1,FALSE)))&gt;0,"y","")</f>
        <v/>
      </c>
      <c r="C84" s="100" t="str">
        <f t="shared" si="4"/>
        <v/>
      </c>
      <c r="D84" s="100" t="str">
        <f>IF(COUNTIF(Exceptions!B:B,(VLOOKUP(M84,Exceptions!$B:$B,1,FALSE)))&gt;0,"y","")</f>
        <v/>
      </c>
      <c r="E84" s="100" t="s">
        <v>5366</v>
      </c>
      <c r="F84" s="162" t="s">
        <v>4401</v>
      </c>
      <c r="G84" s="162" t="s">
        <v>592</v>
      </c>
      <c r="H84" s="162" t="s">
        <v>5212</v>
      </c>
      <c r="I84" s="162" t="s">
        <v>440</v>
      </c>
      <c r="J84" s="162" t="s">
        <v>5332</v>
      </c>
      <c r="K84" s="162" t="s">
        <v>5286</v>
      </c>
      <c r="L84" s="163">
        <v>26930000</v>
      </c>
      <c r="M84" s="95" t="s">
        <v>184</v>
      </c>
      <c r="N84" s="51" t="s">
        <v>314</v>
      </c>
      <c r="O84" s="51" t="s">
        <v>314</v>
      </c>
      <c r="P84" s="51" t="s">
        <v>463</v>
      </c>
      <c r="Q84" s="96" t="s">
        <v>16</v>
      </c>
      <c r="R84" s="97">
        <v>45383</v>
      </c>
      <c r="S84" s="97" t="s">
        <v>5622</v>
      </c>
      <c r="T84" s="51" t="s">
        <v>530</v>
      </c>
      <c r="U84" s="51" t="s">
        <v>531</v>
      </c>
      <c r="W84" s="98" t="s">
        <v>5484</v>
      </c>
      <c r="X84" s="98" t="s">
        <v>5597</v>
      </c>
    </row>
    <row r="85" spans="1:24" s="51" customFormat="1" ht="15.5" x14ac:dyDescent="0.35">
      <c r="A85" s="99">
        <f t="shared" si="3"/>
        <v>8355</v>
      </c>
      <c r="B85" s="100" t="str">
        <f>IF(COUNTIF(Exceptions!F:F,(VLOOKUP(M85,Exceptions!F:F,1,FALSE)))&gt;0,"y","")</f>
        <v/>
      </c>
      <c r="C85" s="100" t="str">
        <f t="shared" si="4"/>
        <v/>
      </c>
      <c r="D85" s="100" t="str">
        <f>IF(COUNTIF(Exceptions!B:B,(VLOOKUP(M85,Exceptions!$B:$B,1,FALSE)))&gt;0,"y","")</f>
        <v/>
      </c>
      <c r="E85" s="100" t="s">
        <v>5366</v>
      </c>
      <c r="F85" s="162" t="s">
        <v>4402</v>
      </c>
      <c r="G85" s="162" t="s">
        <v>3886</v>
      </c>
      <c r="H85" s="162" t="s">
        <v>5264</v>
      </c>
      <c r="I85" s="162" t="s">
        <v>440</v>
      </c>
      <c r="J85" s="162" t="s">
        <v>5297</v>
      </c>
      <c r="K85" s="162" t="s">
        <v>5290</v>
      </c>
      <c r="L85" s="163">
        <v>1200000</v>
      </c>
      <c r="M85" s="95" t="s">
        <v>1988</v>
      </c>
      <c r="N85" s="51" t="s">
        <v>1989</v>
      </c>
      <c r="O85" s="51" t="s">
        <v>1989</v>
      </c>
      <c r="P85" s="51" t="s">
        <v>463</v>
      </c>
      <c r="Q85" s="96" t="s">
        <v>18</v>
      </c>
      <c r="R85" s="97">
        <v>46551</v>
      </c>
      <c r="S85" s="97" t="s">
        <v>6801</v>
      </c>
      <c r="T85" s="51" t="s">
        <v>1990</v>
      </c>
      <c r="U85" s="51" t="s">
        <v>1991</v>
      </c>
      <c r="V85" s="51" t="s">
        <v>1706</v>
      </c>
      <c r="W85" s="98" t="s">
        <v>5484</v>
      </c>
      <c r="X85" s="98" t="s">
        <v>5555</v>
      </c>
    </row>
    <row r="86" spans="1:24" s="51" customFormat="1" ht="15.5" x14ac:dyDescent="0.35">
      <c r="A86" s="99">
        <f t="shared" si="3"/>
        <v>8356</v>
      </c>
      <c r="B86" s="100" t="str">
        <f>IF(COUNTIF(Exceptions!F:F,(VLOOKUP(M86,Exceptions!F:F,1,FALSE)))&gt;0,"y","")</f>
        <v/>
      </c>
      <c r="C86" s="100" t="str">
        <f t="shared" si="4"/>
        <v/>
      </c>
      <c r="D86" s="100" t="str">
        <f>IF(COUNTIF(Exceptions!B:B,(VLOOKUP(M86,Exceptions!$B:$B,1,FALSE)))&gt;0,"y","")</f>
        <v/>
      </c>
      <c r="E86" s="100"/>
      <c r="F86" s="162" t="s">
        <v>4403</v>
      </c>
      <c r="G86" s="162" t="s">
        <v>3884</v>
      </c>
      <c r="H86" s="162" t="s">
        <v>5229</v>
      </c>
      <c r="I86" s="162" t="s">
        <v>440</v>
      </c>
      <c r="J86" s="162" t="s">
        <v>440</v>
      </c>
      <c r="K86" s="162" t="s">
        <v>440</v>
      </c>
      <c r="L86" s="163"/>
      <c r="M86" s="95" t="s">
        <v>1986</v>
      </c>
      <c r="N86" s="51" t="s">
        <v>1987</v>
      </c>
      <c r="O86" s="51" t="s">
        <v>1987</v>
      </c>
      <c r="P86" s="51" t="s">
        <v>463</v>
      </c>
      <c r="Q86" s="96" t="s">
        <v>12</v>
      </c>
      <c r="R86" s="97">
        <v>46027</v>
      </c>
      <c r="S86" s="97" t="s">
        <v>6800</v>
      </c>
      <c r="T86" s="51" t="s">
        <v>514</v>
      </c>
      <c r="U86" s="51" t="s">
        <v>515</v>
      </c>
      <c r="V86" s="51" t="s">
        <v>1982</v>
      </c>
      <c r="W86" s="98" t="s">
        <v>5484</v>
      </c>
      <c r="X86" s="98" t="s">
        <v>5488</v>
      </c>
    </row>
    <row r="87" spans="1:24" s="51" customFormat="1" ht="15.5" x14ac:dyDescent="0.35">
      <c r="A87" s="99">
        <f t="shared" si="3"/>
        <v>8357</v>
      </c>
      <c r="B87" s="100" t="str">
        <f>IF(COUNTIF(Exceptions!F:F,(VLOOKUP(M87,Exceptions!F:F,1,FALSE)))&gt;0,"y","")</f>
        <v/>
      </c>
      <c r="C87" s="100" t="str">
        <f t="shared" si="4"/>
        <v/>
      </c>
      <c r="D87" s="100" t="str">
        <f>IF(COUNTIF(Exceptions!B:B,(VLOOKUP(M87,Exceptions!$B:$B,1,FALSE)))&gt;0,"y","")</f>
        <v/>
      </c>
      <c r="E87" s="100"/>
      <c r="F87" s="162" t="s">
        <v>4405</v>
      </c>
      <c r="G87" s="162" t="s">
        <v>3884</v>
      </c>
      <c r="H87" s="162" t="s">
        <v>5229</v>
      </c>
      <c r="I87" s="162" t="s">
        <v>440</v>
      </c>
      <c r="J87" s="162" t="s">
        <v>440</v>
      </c>
      <c r="K87" s="162" t="s">
        <v>440</v>
      </c>
      <c r="L87" s="163"/>
      <c r="M87" s="95" t="s">
        <v>1983</v>
      </c>
      <c r="N87" s="51" t="s">
        <v>315</v>
      </c>
      <c r="O87" s="51" t="s">
        <v>315</v>
      </c>
      <c r="P87" s="51" t="s">
        <v>463</v>
      </c>
      <c r="Q87" s="96" t="s">
        <v>12</v>
      </c>
      <c r="R87" s="97">
        <v>45543</v>
      </c>
      <c r="S87" s="97" t="s">
        <v>6799</v>
      </c>
      <c r="T87" s="51" t="s">
        <v>514</v>
      </c>
      <c r="U87" s="51" t="s">
        <v>515</v>
      </c>
      <c r="V87" s="51" t="s">
        <v>1982</v>
      </c>
      <c r="W87" s="98" t="s">
        <v>5484</v>
      </c>
      <c r="X87" s="98" t="s">
        <v>5488</v>
      </c>
    </row>
    <row r="88" spans="1:24" s="51" customFormat="1" ht="15.5" x14ac:dyDescent="0.35">
      <c r="A88" s="99">
        <f t="shared" si="3"/>
        <v>8358</v>
      </c>
      <c r="B88" s="100" t="str">
        <f>IF(COUNTIF(Exceptions!F:F,(VLOOKUP(M88,Exceptions!F:F,1,FALSE)))&gt;0,"y","")</f>
        <v/>
      </c>
      <c r="C88" s="100" t="str">
        <f t="shared" si="4"/>
        <v/>
      </c>
      <c r="D88" s="100" t="str">
        <f>IF(COUNTIF(Exceptions!B:B,(VLOOKUP(M88,Exceptions!$B:$B,1,FALSE)))&gt;0,"y","")</f>
        <v/>
      </c>
      <c r="E88" s="100"/>
      <c r="F88" s="162" t="s">
        <v>4406</v>
      </c>
      <c r="G88" s="162" t="s">
        <v>3884</v>
      </c>
      <c r="H88" s="162" t="s">
        <v>5229</v>
      </c>
      <c r="I88" s="162" t="s">
        <v>440</v>
      </c>
      <c r="J88" s="162" t="s">
        <v>440</v>
      </c>
      <c r="K88" s="162" t="s">
        <v>440</v>
      </c>
      <c r="L88" s="163"/>
      <c r="M88" s="95" t="s">
        <v>1980</v>
      </c>
      <c r="N88" s="51" t="s">
        <v>1981</v>
      </c>
      <c r="O88" s="51" t="s">
        <v>1981</v>
      </c>
      <c r="P88" s="51" t="s">
        <v>463</v>
      </c>
      <c r="Q88" s="96" t="s">
        <v>10</v>
      </c>
      <c r="R88" s="97">
        <v>45513</v>
      </c>
      <c r="S88" s="97" t="s">
        <v>6798</v>
      </c>
      <c r="T88" s="51" t="s">
        <v>514</v>
      </c>
      <c r="U88" s="51" t="s">
        <v>515</v>
      </c>
      <c r="V88" s="51" t="s">
        <v>1982</v>
      </c>
      <c r="W88" s="98" t="s">
        <v>5484</v>
      </c>
      <c r="X88" s="98" t="s">
        <v>5488</v>
      </c>
    </row>
    <row r="89" spans="1:24" s="51" customFormat="1" ht="15.5" x14ac:dyDescent="0.35">
      <c r="A89" s="99">
        <f t="shared" si="3"/>
        <v>8359</v>
      </c>
      <c r="B89" s="100" t="str">
        <f>IF(COUNTIF(Exceptions!F:F,(VLOOKUP(M89,Exceptions!F:F,1,FALSE)))&gt;0,"y","")</f>
        <v/>
      </c>
      <c r="C89" s="100" t="str">
        <f t="shared" si="4"/>
        <v/>
      </c>
      <c r="D89" s="100" t="str">
        <f>IF(COUNTIF(Exceptions!B:B,(VLOOKUP(M89,Exceptions!$B:$B,1,FALSE)))&gt;0,"y","")</f>
        <v/>
      </c>
      <c r="E89" s="100"/>
      <c r="F89" s="162" t="s">
        <v>4407</v>
      </c>
      <c r="G89" s="162" t="s">
        <v>3885</v>
      </c>
      <c r="H89" s="162" t="s">
        <v>5211</v>
      </c>
      <c r="I89" s="162" t="s">
        <v>440</v>
      </c>
      <c r="J89" s="162" t="s">
        <v>5335</v>
      </c>
      <c r="K89" s="162" t="s">
        <v>5291</v>
      </c>
      <c r="L89" s="163">
        <v>148000000</v>
      </c>
      <c r="M89" s="95" t="s">
        <v>1977</v>
      </c>
      <c r="N89" s="51" t="s">
        <v>1978</v>
      </c>
      <c r="O89" s="51" t="s">
        <v>1978</v>
      </c>
      <c r="P89" s="51" t="s">
        <v>459</v>
      </c>
      <c r="Q89" s="96" t="s">
        <v>13</v>
      </c>
      <c r="R89" s="97">
        <v>45245</v>
      </c>
      <c r="S89" s="97" t="s">
        <v>6797</v>
      </c>
      <c r="T89" s="51" t="s">
        <v>1410</v>
      </c>
      <c r="U89" s="51" t="s">
        <v>1411</v>
      </c>
      <c r="V89" s="51" t="s">
        <v>1979</v>
      </c>
      <c r="W89" s="98" t="s">
        <v>5484</v>
      </c>
      <c r="X89" s="98" t="s">
        <v>5589</v>
      </c>
    </row>
    <row r="90" spans="1:24" s="51" customFormat="1" ht="15.5" x14ac:dyDescent="0.35">
      <c r="A90" s="99">
        <f t="shared" si="3"/>
        <v>8360</v>
      </c>
      <c r="B90" s="100" t="str">
        <f>IF(COUNTIF(Exceptions!F:F,(VLOOKUP(M90,Exceptions!F:F,1,FALSE)))&gt;0,"y","")</f>
        <v/>
      </c>
      <c r="C90" s="100" t="str">
        <f t="shared" si="4"/>
        <v/>
      </c>
      <c r="D90" s="100" t="str">
        <f>IF(COUNTIF(Exceptions!B:B,(VLOOKUP(M90,Exceptions!$B:$B,1,FALSE)))&gt;0,"y","")</f>
        <v/>
      </c>
      <c r="E90" s="100"/>
      <c r="F90" s="162" t="s">
        <v>4408</v>
      </c>
      <c r="G90" s="162" t="s">
        <v>3885</v>
      </c>
      <c r="H90" s="162" t="s">
        <v>5211</v>
      </c>
      <c r="I90" s="162" t="s">
        <v>440</v>
      </c>
      <c r="J90" s="162" t="s">
        <v>440</v>
      </c>
      <c r="K90" s="162" t="s">
        <v>440</v>
      </c>
      <c r="L90" s="163"/>
      <c r="M90" s="95" t="s">
        <v>1975</v>
      </c>
      <c r="N90" s="51" t="s">
        <v>1976</v>
      </c>
      <c r="O90" s="51" t="s">
        <v>1976</v>
      </c>
      <c r="P90" s="51" t="s">
        <v>457</v>
      </c>
      <c r="Q90" s="96" t="s">
        <v>14</v>
      </c>
      <c r="R90" s="97">
        <v>44687</v>
      </c>
      <c r="S90" s="97" t="s">
        <v>6761</v>
      </c>
      <c r="T90" s="51" t="s">
        <v>587</v>
      </c>
      <c r="U90" s="51" t="s">
        <v>588</v>
      </c>
      <c r="W90" s="98" t="s">
        <v>5484</v>
      </c>
      <c r="X90" s="98" t="s">
        <v>5488</v>
      </c>
    </row>
    <row r="91" spans="1:24" s="51" customFormat="1" ht="15.5" x14ac:dyDescent="0.35">
      <c r="A91" s="99">
        <f t="shared" si="3"/>
        <v>8361</v>
      </c>
      <c r="B91" s="100" t="str">
        <f>IF(COUNTIF(Exceptions!F:F,(VLOOKUP(M91,Exceptions!F:F,1,FALSE)))&gt;0,"y","")</f>
        <v/>
      </c>
      <c r="C91" s="100" t="str">
        <f t="shared" si="4"/>
        <v/>
      </c>
      <c r="D91" s="100" t="str">
        <f>IF(COUNTIF(Exceptions!B:B,(VLOOKUP(M91,Exceptions!$B:$B,1,FALSE)))&gt;0,"y","")</f>
        <v/>
      </c>
      <c r="E91" s="100"/>
      <c r="F91" s="162" t="s">
        <v>4409</v>
      </c>
      <c r="G91" s="162" t="s">
        <v>3885</v>
      </c>
      <c r="H91" s="162" t="s">
        <v>440</v>
      </c>
      <c r="I91" s="162" t="s">
        <v>440</v>
      </c>
      <c r="J91" s="162" t="s">
        <v>440</v>
      </c>
      <c r="K91" s="162" t="s">
        <v>440</v>
      </c>
      <c r="L91" s="163"/>
      <c r="M91" s="95" t="s">
        <v>1973</v>
      </c>
      <c r="N91" s="51" t="s">
        <v>1974</v>
      </c>
      <c r="O91" s="51" t="s">
        <v>1974</v>
      </c>
      <c r="P91" s="51" t="s">
        <v>456</v>
      </c>
      <c r="Q91" s="96" t="s">
        <v>14</v>
      </c>
      <c r="R91" s="97">
        <v>44648</v>
      </c>
      <c r="S91" s="97" t="s">
        <v>5994</v>
      </c>
      <c r="T91" s="51" t="s">
        <v>1833</v>
      </c>
      <c r="U91" s="51" t="s">
        <v>1834</v>
      </c>
      <c r="W91" s="98" t="s">
        <v>5484</v>
      </c>
      <c r="X91" s="98" t="s">
        <v>5488</v>
      </c>
    </row>
    <row r="92" spans="1:24" s="51" customFormat="1" ht="15.5" x14ac:dyDescent="0.35">
      <c r="A92" s="99">
        <f t="shared" si="3"/>
        <v>8362</v>
      </c>
      <c r="B92" s="100" t="str">
        <f>IF(COUNTIF(Exceptions!F:F,(VLOOKUP(M92,Exceptions!F:F,1,FALSE)))&gt;0,"y","")</f>
        <v/>
      </c>
      <c r="C92" s="100" t="str">
        <f t="shared" si="4"/>
        <v>y</v>
      </c>
      <c r="D92" s="100" t="str">
        <f>IF(COUNTIF(Exceptions!B:B,(VLOOKUP(M92,Exceptions!$B:$B,1,FALSE)))&gt;0,"y","")</f>
        <v/>
      </c>
      <c r="E92" s="100"/>
      <c r="F92" s="162" t="s">
        <v>4317</v>
      </c>
      <c r="G92" s="162" t="s">
        <v>3885</v>
      </c>
      <c r="H92" s="162" t="s">
        <v>5218</v>
      </c>
      <c r="I92" s="162" t="s">
        <v>5268</v>
      </c>
      <c r="J92" s="162" t="s">
        <v>440</v>
      </c>
      <c r="K92" s="162" t="s">
        <v>5285</v>
      </c>
      <c r="L92" s="163"/>
      <c r="M92" s="95" t="s">
        <v>1564</v>
      </c>
      <c r="N92" s="51" t="s">
        <v>1565</v>
      </c>
      <c r="O92" s="51" t="s">
        <v>1566</v>
      </c>
      <c r="P92" s="51" t="s">
        <v>462</v>
      </c>
      <c r="Q92" s="96" t="s">
        <v>17</v>
      </c>
      <c r="R92" s="97">
        <v>44805</v>
      </c>
      <c r="S92" s="97" t="s">
        <v>5914</v>
      </c>
      <c r="T92" s="51" t="s">
        <v>520</v>
      </c>
      <c r="U92" s="51" t="s">
        <v>521</v>
      </c>
      <c r="V92" s="51" t="s">
        <v>1567</v>
      </c>
      <c r="W92" s="98" t="s">
        <v>5484</v>
      </c>
      <c r="X92" s="98" t="s">
        <v>5518</v>
      </c>
    </row>
    <row r="93" spans="1:24" s="51" customFormat="1" ht="15.5" x14ac:dyDescent="0.35">
      <c r="A93" s="99">
        <f t="shared" si="3"/>
        <v>8363</v>
      </c>
      <c r="B93" s="100" t="str">
        <f>IF(COUNTIF(Exceptions!F:F,(VLOOKUP(M93,Exceptions!F:F,1,FALSE)))&gt;0,"y","")</f>
        <v/>
      </c>
      <c r="C93" s="100" t="str">
        <f t="shared" si="4"/>
        <v/>
      </c>
      <c r="D93" s="100" t="str">
        <f>IF(COUNTIF(Exceptions!B:B,(VLOOKUP(M93,Exceptions!$B:$B,1,FALSE)))&gt;0,"y","")</f>
        <v/>
      </c>
      <c r="E93" s="100"/>
      <c r="F93" s="162" t="s">
        <v>4410</v>
      </c>
      <c r="G93" s="162" t="s">
        <v>3885</v>
      </c>
      <c r="H93" s="162" t="s">
        <v>440</v>
      </c>
      <c r="I93" s="162" t="s">
        <v>440</v>
      </c>
      <c r="J93" s="162" t="s">
        <v>440</v>
      </c>
      <c r="K93" s="162" t="s">
        <v>440</v>
      </c>
      <c r="L93" s="163"/>
      <c r="M93" s="95" t="s">
        <v>1971</v>
      </c>
      <c r="N93" s="51" t="s">
        <v>1972</v>
      </c>
      <c r="O93" s="51" t="s">
        <v>1972</v>
      </c>
      <c r="P93" s="51" t="s">
        <v>456</v>
      </c>
      <c r="Q93" s="96" t="s">
        <v>14</v>
      </c>
      <c r="R93" s="97">
        <v>44648</v>
      </c>
      <c r="S93" s="97" t="s">
        <v>6792</v>
      </c>
      <c r="T93" s="51" t="s">
        <v>1833</v>
      </c>
      <c r="U93" s="51" t="s">
        <v>1834</v>
      </c>
      <c r="W93" s="98" t="s">
        <v>5484</v>
      </c>
      <c r="X93" s="98" t="s">
        <v>5488</v>
      </c>
    </row>
    <row r="94" spans="1:24" s="51" customFormat="1" ht="15.5" x14ac:dyDescent="0.35">
      <c r="A94" s="99">
        <f t="shared" si="3"/>
        <v>8364</v>
      </c>
      <c r="B94" s="100" t="str">
        <f>IF(COUNTIF(Exceptions!F:F,(VLOOKUP(M94,Exceptions!F:F,1,FALSE)))&gt;0,"y","")</f>
        <v/>
      </c>
      <c r="C94" s="100" t="str">
        <f t="shared" si="4"/>
        <v/>
      </c>
      <c r="D94" s="100" t="str">
        <f>IF(COUNTIF(Exceptions!B:B,(VLOOKUP(M94,Exceptions!$B:$B,1,FALSE)))&gt;0,"y","")</f>
        <v/>
      </c>
      <c r="E94" s="100"/>
      <c r="F94" s="162" t="s">
        <v>4411</v>
      </c>
      <c r="G94" s="162" t="s">
        <v>3885</v>
      </c>
      <c r="H94" s="162" t="s">
        <v>440</v>
      </c>
      <c r="I94" s="162" t="s">
        <v>440</v>
      </c>
      <c r="J94" s="162" t="s">
        <v>440</v>
      </c>
      <c r="K94" s="162" t="s">
        <v>440</v>
      </c>
      <c r="L94" s="163"/>
      <c r="M94" s="95" t="s">
        <v>1969</v>
      </c>
      <c r="N94" s="51" t="s">
        <v>1970</v>
      </c>
      <c r="O94" s="51" t="s">
        <v>1970</v>
      </c>
      <c r="P94" s="51" t="s">
        <v>456</v>
      </c>
      <c r="Q94" s="96" t="s">
        <v>14</v>
      </c>
      <c r="R94" s="97">
        <v>44651</v>
      </c>
      <c r="S94" s="97" t="s">
        <v>6792</v>
      </c>
      <c r="T94" s="51" t="s">
        <v>1833</v>
      </c>
      <c r="U94" s="51" t="s">
        <v>1834</v>
      </c>
      <c r="W94" s="98" t="s">
        <v>5484</v>
      </c>
      <c r="X94" s="98" t="s">
        <v>5488</v>
      </c>
    </row>
    <row r="95" spans="1:24" s="51" customFormat="1" ht="15.5" x14ac:dyDescent="0.35">
      <c r="A95" s="99">
        <f t="shared" si="3"/>
        <v>8365</v>
      </c>
      <c r="B95" s="100" t="str">
        <f>IF(COUNTIF(Exceptions!F:F,(VLOOKUP(M95,Exceptions!F:F,1,FALSE)))&gt;0,"y","")</f>
        <v/>
      </c>
      <c r="C95" s="100" t="str">
        <f t="shared" si="4"/>
        <v/>
      </c>
      <c r="D95" s="100" t="str">
        <f>IF(COUNTIF(Exceptions!B:B,(VLOOKUP(M95,Exceptions!$B:$B,1,FALSE)))&gt;0,"y","")</f>
        <v/>
      </c>
      <c r="E95" s="100"/>
      <c r="F95" s="162" t="s">
        <v>4412</v>
      </c>
      <c r="G95" s="162" t="s">
        <v>3885</v>
      </c>
      <c r="H95" s="162" t="s">
        <v>5237</v>
      </c>
      <c r="I95" s="162" t="s">
        <v>440</v>
      </c>
      <c r="J95" s="162" t="s">
        <v>440</v>
      </c>
      <c r="K95" s="162" t="s">
        <v>440</v>
      </c>
      <c r="L95" s="163"/>
      <c r="M95" s="95" t="s">
        <v>1965</v>
      </c>
      <c r="N95" s="51" t="s">
        <v>1966</v>
      </c>
      <c r="O95" s="51" t="s">
        <v>1967</v>
      </c>
      <c r="P95" s="51" t="s">
        <v>455</v>
      </c>
      <c r="Q95" s="96" t="s">
        <v>18</v>
      </c>
      <c r="R95" s="97">
        <v>44621</v>
      </c>
      <c r="S95" s="97" t="s">
        <v>6051</v>
      </c>
      <c r="T95" s="51" t="s">
        <v>1950</v>
      </c>
      <c r="U95" s="51" t="s">
        <v>1951</v>
      </c>
      <c r="V95" s="51" t="s">
        <v>1968</v>
      </c>
      <c r="W95" s="98" t="s">
        <v>5484</v>
      </c>
      <c r="X95" s="98" t="s">
        <v>5560</v>
      </c>
    </row>
    <row r="96" spans="1:24" s="51" customFormat="1" ht="15.5" x14ac:dyDescent="0.35">
      <c r="A96" s="99">
        <f t="shared" si="3"/>
        <v>8366</v>
      </c>
      <c r="B96" s="100" t="str">
        <f>IF(COUNTIF(Exceptions!F:F,(VLOOKUP(M96,Exceptions!F:F,1,FALSE)))&gt;0,"y","")</f>
        <v/>
      </c>
      <c r="C96" s="100" t="str">
        <f t="shared" si="4"/>
        <v/>
      </c>
      <c r="D96" s="100" t="str">
        <f>IF(COUNTIF(Exceptions!B:B,(VLOOKUP(M96,Exceptions!$B:$B,1,FALSE)))&gt;0,"y","")</f>
        <v/>
      </c>
      <c r="E96" s="100"/>
      <c r="F96" s="162" t="s">
        <v>4413</v>
      </c>
      <c r="G96" s="162" t="s">
        <v>3885</v>
      </c>
      <c r="H96" s="162" t="s">
        <v>5229</v>
      </c>
      <c r="I96" s="162" t="s">
        <v>440</v>
      </c>
      <c r="J96" s="162" t="s">
        <v>459</v>
      </c>
      <c r="K96" s="162" t="s">
        <v>5292</v>
      </c>
      <c r="L96" s="163"/>
      <c r="M96" s="95" t="s">
        <v>1962</v>
      </c>
      <c r="N96" s="51" t="s">
        <v>1963</v>
      </c>
      <c r="O96" s="51" t="s">
        <v>1963</v>
      </c>
      <c r="P96" s="51" t="s">
        <v>465</v>
      </c>
      <c r="Q96" s="96" t="s">
        <v>13</v>
      </c>
      <c r="R96" s="97">
        <v>44769</v>
      </c>
      <c r="S96" s="97" t="s">
        <v>6796</v>
      </c>
      <c r="T96" s="51" t="s">
        <v>1821</v>
      </c>
      <c r="U96" s="51" t="s">
        <v>1822</v>
      </c>
      <c r="V96" s="51" t="s">
        <v>1964</v>
      </c>
      <c r="W96" s="98" t="s">
        <v>5484</v>
      </c>
      <c r="X96" s="98" t="s">
        <v>6020</v>
      </c>
    </row>
    <row r="97" spans="1:24" s="51" customFormat="1" ht="15.5" x14ac:dyDescent="0.35">
      <c r="A97" s="99">
        <f t="shared" si="3"/>
        <v>8367</v>
      </c>
      <c r="B97" s="100" t="str">
        <f>IF(COUNTIF(Exceptions!F:F,(VLOOKUP(M97,Exceptions!F:F,1,FALSE)))&gt;0,"y","")</f>
        <v/>
      </c>
      <c r="C97" s="100" t="str">
        <f t="shared" si="4"/>
        <v/>
      </c>
      <c r="D97" s="100" t="str">
        <f>IF(COUNTIF(Exceptions!B:B,(VLOOKUP(M97,Exceptions!$B:$B,1,FALSE)))&gt;0,"y","")</f>
        <v/>
      </c>
      <c r="E97" s="100"/>
      <c r="F97" s="162" t="s">
        <v>4414</v>
      </c>
      <c r="G97" s="162" t="s">
        <v>3884</v>
      </c>
      <c r="H97" s="162" t="s">
        <v>5229</v>
      </c>
      <c r="I97" s="162" t="s">
        <v>440</v>
      </c>
      <c r="J97" s="162" t="s">
        <v>440</v>
      </c>
      <c r="K97" s="162" t="s">
        <v>440</v>
      </c>
      <c r="L97" s="163"/>
      <c r="M97" s="95" t="s">
        <v>1959</v>
      </c>
      <c r="N97" s="51" t="s">
        <v>1960</v>
      </c>
      <c r="O97" s="51" t="s">
        <v>1960</v>
      </c>
      <c r="P97" s="51" t="s">
        <v>463</v>
      </c>
      <c r="Q97" s="96" t="s">
        <v>17</v>
      </c>
      <c r="R97" s="97">
        <v>45542</v>
      </c>
      <c r="S97" s="97" t="s">
        <v>6795</v>
      </c>
      <c r="T97" s="51" t="s">
        <v>1702</v>
      </c>
      <c r="U97" s="51" t="s">
        <v>1703</v>
      </c>
      <c r="V97" s="51" t="s">
        <v>1961</v>
      </c>
      <c r="W97" s="98" t="s">
        <v>5484</v>
      </c>
      <c r="X97" s="98" t="s">
        <v>5488</v>
      </c>
    </row>
    <row r="98" spans="1:24" s="51" customFormat="1" ht="15.5" x14ac:dyDescent="0.35">
      <c r="A98" s="99">
        <f t="shared" si="3"/>
        <v>8368</v>
      </c>
      <c r="B98" s="100" t="str">
        <f>IF(COUNTIF(Exceptions!F:F,(VLOOKUP(M98,Exceptions!F:F,1,FALSE)))&gt;0,"y","")</f>
        <v/>
      </c>
      <c r="C98" s="100" t="str">
        <f t="shared" si="4"/>
        <v/>
      </c>
      <c r="D98" s="100" t="str">
        <f>IF(COUNTIF(Exceptions!B:B,(VLOOKUP(M98,Exceptions!$B:$B,1,FALSE)))&gt;0,"y","")</f>
        <v/>
      </c>
      <c r="E98" s="100"/>
      <c r="F98" s="162" t="s">
        <v>4415</v>
      </c>
      <c r="G98" s="162" t="s">
        <v>3885</v>
      </c>
      <c r="H98" s="162" t="s">
        <v>5211</v>
      </c>
      <c r="I98" s="162" t="s">
        <v>440</v>
      </c>
      <c r="J98" s="162" t="s">
        <v>440</v>
      </c>
      <c r="K98" s="162" t="s">
        <v>440</v>
      </c>
      <c r="L98" s="163"/>
      <c r="M98" s="95" t="s">
        <v>1956</v>
      </c>
      <c r="N98" s="51" t="s">
        <v>1957</v>
      </c>
      <c r="O98" s="51" t="s">
        <v>1957</v>
      </c>
      <c r="P98" s="51" t="s">
        <v>456</v>
      </c>
      <c r="Q98" s="96" t="s">
        <v>14</v>
      </c>
      <c r="R98" s="97">
        <v>44519</v>
      </c>
      <c r="S98" s="97" t="s">
        <v>6794</v>
      </c>
      <c r="T98" s="51" t="s">
        <v>587</v>
      </c>
      <c r="U98" s="51" t="s">
        <v>588</v>
      </c>
      <c r="V98" s="51" t="s">
        <v>1958</v>
      </c>
      <c r="W98" s="98" t="s">
        <v>5484</v>
      </c>
      <c r="X98" s="98" t="s">
        <v>5488</v>
      </c>
    </row>
    <row r="99" spans="1:24" s="51" customFormat="1" ht="15.5" x14ac:dyDescent="0.35">
      <c r="A99" s="99">
        <f t="shared" si="3"/>
        <v>8371</v>
      </c>
      <c r="B99" s="100" t="str">
        <f>IF(COUNTIF(Exceptions!F:F,(VLOOKUP(M99,Exceptions!F:F,1,FALSE)))&gt;0,"y","")</f>
        <v/>
      </c>
      <c r="C99" s="100" t="str">
        <f t="shared" si="4"/>
        <v/>
      </c>
      <c r="D99" s="100" t="str">
        <f>IF(COUNTIF(Exceptions!B:B,(VLOOKUP(M99,Exceptions!$B:$B,1,FALSE)))&gt;0,"y","")</f>
        <v/>
      </c>
      <c r="E99" s="100"/>
      <c r="F99" s="162" t="s">
        <v>4417</v>
      </c>
      <c r="G99" s="162" t="s">
        <v>3885</v>
      </c>
      <c r="H99" s="162" t="s">
        <v>440</v>
      </c>
      <c r="I99" s="162" t="s">
        <v>440</v>
      </c>
      <c r="J99" s="162" t="s">
        <v>440</v>
      </c>
      <c r="K99" s="162" t="s">
        <v>440</v>
      </c>
      <c r="L99" s="165"/>
      <c r="M99" s="95" t="s">
        <v>1948</v>
      </c>
      <c r="N99" s="51" t="s">
        <v>1949</v>
      </c>
      <c r="O99" s="51" t="s">
        <v>1949</v>
      </c>
      <c r="P99" s="51" t="s">
        <v>463</v>
      </c>
      <c r="Q99" s="96" t="s">
        <v>613</v>
      </c>
      <c r="R99" s="97">
        <v>44682</v>
      </c>
      <c r="S99" s="97" t="s">
        <v>6793</v>
      </c>
      <c r="T99" s="51" t="s">
        <v>1950</v>
      </c>
      <c r="U99" s="51" t="s">
        <v>1951</v>
      </c>
      <c r="W99" s="98" t="s">
        <v>5484</v>
      </c>
      <c r="X99" s="98" t="s">
        <v>5488</v>
      </c>
    </row>
    <row r="100" spans="1:24" s="51" customFormat="1" ht="15.5" x14ac:dyDescent="0.35">
      <c r="A100" s="99">
        <f t="shared" si="3"/>
        <v>8372</v>
      </c>
      <c r="B100" s="100" t="str">
        <f>IF(COUNTIF(Exceptions!F:F,(VLOOKUP(M100,Exceptions!F:F,1,FALSE)))&gt;0,"y","")</f>
        <v/>
      </c>
      <c r="C100" s="100" t="str">
        <f t="shared" si="4"/>
        <v/>
      </c>
      <c r="D100" s="100" t="str">
        <f>IF(COUNTIF(Exceptions!B:B,(VLOOKUP(M100,Exceptions!$B:$B,1,FALSE)))&gt;0,"y","")</f>
        <v/>
      </c>
      <c r="E100" s="100"/>
      <c r="F100" s="162" t="s">
        <v>4398</v>
      </c>
      <c r="G100" s="162" t="s">
        <v>3884</v>
      </c>
      <c r="H100" s="162" t="s">
        <v>5211</v>
      </c>
      <c r="I100" s="162" t="s">
        <v>440</v>
      </c>
      <c r="J100" s="162" t="s">
        <v>440</v>
      </c>
      <c r="K100" s="162" t="s">
        <v>440</v>
      </c>
      <c r="L100" s="163"/>
      <c r="M100" s="95" t="s">
        <v>1596</v>
      </c>
      <c r="N100" s="51" t="s">
        <v>1597</v>
      </c>
      <c r="O100" s="51" t="s">
        <v>1597</v>
      </c>
      <c r="P100" s="51" t="s">
        <v>463</v>
      </c>
      <c r="Q100" s="96" t="s">
        <v>12</v>
      </c>
      <c r="R100" s="97"/>
      <c r="S100" s="97"/>
      <c r="T100" s="51" t="s">
        <v>574</v>
      </c>
      <c r="U100" s="51" t="s">
        <v>575</v>
      </c>
      <c r="V100" s="51" t="s">
        <v>1598</v>
      </c>
      <c r="W100" s="98" t="s">
        <v>5484</v>
      </c>
      <c r="X100" s="98" t="s">
        <v>5488</v>
      </c>
    </row>
    <row r="101" spans="1:24" s="51" customFormat="1" ht="15.5" x14ac:dyDescent="0.35">
      <c r="A101" s="99">
        <f t="shared" si="3"/>
        <v>8374</v>
      </c>
      <c r="B101" s="100" t="str">
        <f>IF(COUNTIF(Exceptions!F:F,(VLOOKUP(M101,Exceptions!F:F,1,FALSE)))&gt;0,"y","")</f>
        <v/>
      </c>
      <c r="C101" s="100" t="str">
        <f t="shared" si="4"/>
        <v/>
      </c>
      <c r="D101" s="100" t="str">
        <f>IF(COUNTIF(Exceptions!B:B,(VLOOKUP(M101,Exceptions!$B:$B,1,FALSE)))&gt;0,"y","")</f>
        <v/>
      </c>
      <c r="E101" s="100"/>
      <c r="F101" s="162" t="s">
        <v>4418</v>
      </c>
      <c r="G101" s="162" t="s">
        <v>3884</v>
      </c>
      <c r="H101" s="162" t="s">
        <v>5215</v>
      </c>
      <c r="I101" s="162" t="s">
        <v>440</v>
      </c>
      <c r="J101" s="162" t="s">
        <v>440</v>
      </c>
      <c r="K101" s="162" t="s">
        <v>440</v>
      </c>
      <c r="L101" s="165"/>
      <c r="M101" s="95" t="s">
        <v>1944</v>
      </c>
      <c r="N101" s="51" t="s">
        <v>1945</v>
      </c>
      <c r="O101" s="51" t="s">
        <v>1946</v>
      </c>
      <c r="P101" s="51" t="s">
        <v>463</v>
      </c>
      <c r="Q101" s="96" t="s">
        <v>12</v>
      </c>
      <c r="R101" s="97">
        <v>45294</v>
      </c>
      <c r="S101" s="97" t="s">
        <v>5708</v>
      </c>
      <c r="T101" s="51" t="s">
        <v>514</v>
      </c>
      <c r="U101" s="51" t="s">
        <v>515</v>
      </c>
      <c r="V101" s="51" t="s">
        <v>1947</v>
      </c>
      <c r="W101" s="98" t="s">
        <v>5484</v>
      </c>
      <c r="X101" s="98" t="s">
        <v>5488</v>
      </c>
    </row>
    <row r="102" spans="1:24" s="51" customFormat="1" ht="15.5" x14ac:dyDescent="0.35">
      <c r="A102" s="99">
        <f t="shared" si="3"/>
        <v>8375</v>
      </c>
      <c r="B102" s="100" t="str">
        <f>IF(COUNTIF(Exceptions!F:F,(VLOOKUP(M102,Exceptions!F:F,1,FALSE)))&gt;0,"y","")</f>
        <v/>
      </c>
      <c r="C102" s="100" t="str">
        <f t="shared" si="4"/>
        <v/>
      </c>
      <c r="D102" s="100" t="str">
        <f>IF(COUNTIF(Exceptions!B:B,(VLOOKUP(M102,Exceptions!$B:$B,1,FALSE)))&gt;0,"y","")</f>
        <v/>
      </c>
      <c r="E102" s="100"/>
      <c r="F102" s="162" t="s">
        <v>4419</v>
      </c>
      <c r="G102" s="162" t="s">
        <v>3885</v>
      </c>
      <c r="H102" s="162" t="s">
        <v>440</v>
      </c>
      <c r="I102" s="162" t="s">
        <v>440</v>
      </c>
      <c r="J102" s="162" t="s">
        <v>440</v>
      </c>
      <c r="K102" s="162" t="s">
        <v>440</v>
      </c>
      <c r="L102" s="163"/>
      <c r="M102" s="95" t="s">
        <v>1942</v>
      </c>
      <c r="N102" s="51" t="s">
        <v>1943</v>
      </c>
      <c r="O102" s="51" t="s">
        <v>1943</v>
      </c>
      <c r="P102" s="51" t="s">
        <v>456</v>
      </c>
      <c r="Q102" s="96" t="s">
        <v>12</v>
      </c>
      <c r="R102" s="97">
        <v>44509</v>
      </c>
      <c r="S102" s="97" t="s">
        <v>6792</v>
      </c>
      <c r="T102" s="51" t="s">
        <v>1833</v>
      </c>
      <c r="U102" s="51" t="s">
        <v>1834</v>
      </c>
      <c r="W102" s="98" t="s">
        <v>5484</v>
      </c>
      <c r="X102" s="98" t="s">
        <v>5488</v>
      </c>
    </row>
    <row r="103" spans="1:24" s="51" customFormat="1" ht="15.5" x14ac:dyDescent="0.35">
      <c r="A103" s="99">
        <f t="shared" si="3"/>
        <v>8376</v>
      </c>
      <c r="B103" s="100" t="str">
        <f>IF(COUNTIF(Exceptions!F:F,(VLOOKUP(M103,Exceptions!F:F,1,FALSE)))&gt;0,"y","")</f>
        <v/>
      </c>
      <c r="C103" s="100" t="str">
        <f t="shared" si="4"/>
        <v/>
      </c>
      <c r="D103" s="100" t="str">
        <f>IF(COUNTIF(Exceptions!B:B,(VLOOKUP(M103,Exceptions!$B:$B,1,FALSE)))&gt;0,"y","")</f>
        <v/>
      </c>
      <c r="E103" s="100"/>
      <c r="F103" s="162" t="s">
        <v>4420</v>
      </c>
      <c r="G103" s="162" t="s">
        <v>3886</v>
      </c>
      <c r="H103" s="162" t="s">
        <v>5211</v>
      </c>
      <c r="I103" s="162" t="s">
        <v>440</v>
      </c>
      <c r="J103" s="162" t="s">
        <v>440</v>
      </c>
      <c r="K103" s="162" t="s">
        <v>440</v>
      </c>
      <c r="L103" s="163">
        <v>100000000</v>
      </c>
      <c r="M103" s="95" t="s">
        <v>1940</v>
      </c>
      <c r="N103" s="51" t="s">
        <v>1941</v>
      </c>
      <c r="O103" s="51" t="s">
        <v>1941</v>
      </c>
      <c r="P103" s="51" t="s">
        <v>1621</v>
      </c>
      <c r="Q103" s="96" t="s">
        <v>13</v>
      </c>
      <c r="R103" s="97">
        <v>47574</v>
      </c>
      <c r="S103" s="97" t="s">
        <v>6791</v>
      </c>
      <c r="T103" s="51" t="s">
        <v>5581</v>
      </c>
      <c r="U103" s="51" t="s">
        <v>5582</v>
      </c>
      <c r="W103" s="98" t="s">
        <v>5484</v>
      </c>
      <c r="X103" s="98" t="s">
        <v>5583</v>
      </c>
    </row>
    <row r="104" spans="1:24" s="51" customFormat="1" ht="15.5" x14ac:dyDescent="0.35">
      <c r="A104" s="99">
        <f t="shared" si="3"/>
        <v>8378</v>
      </c>
      <c r="B104" s="100" t="str">
        <f>IF(COUNTIF(Exceptions!F:F,(VLOOKUP(M104,Exceptions!F:F,1,FALSE)))&gt;0,"y","")</f>
        <v/>
      </c>
      <c r="C104" s="100" t="str">
        <f t="shared" si="4"/>
        <v/>
      </c>
      <c r="D104" s="100" t="str">
        <f>IF(COUNTIF(Exceptions!B:B,(VLOOKUP(M104,Exceptions!$B:$B,1,FALSE)))&gt;0,"y","")</f>
        <v/>
      </c>
      <c r="E104" s="100"/>
      <c r="F104" s="162" t="s">
        <v>4422</v>
      </c>
      <c r="G104" s="162" t="s">
        <v>3886</v>
      </c>
      <c r="H104" s="162" t="s">
        <v>5211</v>
      </c>
      <c r="I104" s="162" t="s">
        <v>440</v>
      </c>
      <c r="J104" s="162" t="s">
        <v>440</v>
      </c>
      <c r="K104" s="162" t="s">
        <v>440</v>
      </c>
      <c r="L104" s="163"/>
      <c r="M104" s="95" t="s">
        <v>1936</v>
      </c>
      <c r="N104" s="51" t="s">
        <v>1937</v>
      </c>
      <c r="O104" s="51" t="s">
        <v>1937</v>
      </c>
      <c r="P104" s="51" t="s">
        <v>459</v>
      </c>
      <c r="Q104" s="96" t="s">
        <v>13</v>
      </c>
      <c r="R104" s="97">
        <v>46420</v>
      </c>
      <c r="S104" s="97" t="s">
        <v>6790</v>
      </c>
      <c r="T104" s="51" t="s">
        <v>1601</v>
      </c>
      <c r="U104" s="51" t="s">
        <v>1602</v>
      </c>
      <c r="W104" s="98" t="s">
        <v>5484</v>
      </c>
      <c r="X104" s="98" t="s">
        <v>5548</v>
      </c>
    </row>
    <row r="105" spans="1:24" s="51" customFormat="1" ht="15.5" x14ac:dyDescent="0.35">
      <c r="A105" s="99">
        <f t="shared" si="3"/>
        <v>8379</v>
      </c>
      <c r="B105" s="100" t="str">
        <f>IF(COUNTIF(Exceptions!F:F,(VLOOKUP(M105,Exceptions!F:F,1,FALSE)))&gt;0,"y","")</f>
        <v/>
      </c>
      <c r="C105" s="100" t="str">
        <f t="shared" si="4"/>
        <v/>
      </c>
      <c r="D105" s="100" t="str">
        <f>IF(COUNTIF(Exceptions!B:B,(VLOOKUP(M105,Exceptions!$B:$B,1,FALSE)))&gt;0,"y","")</f>
        <v/>
      </c>
      <c r="E105" s="100"/>
      <c r="F105" s="162" t="s">
        <v>4424</v>
      </c>
      <c r="G105" s="162" t="s">
        <v>3886</v>
      </c>
      <c r="H105" s="162" t="s">
        <v>5211</v>
      </c>
      <c r="I105" s="162" t="s">
        <v>440</v>
      </c>
      <c r="J105" s="162" t="s">
        <v>440</v>
      </c>
      <c r="K105" s="162" t="s">
        <v>5275</v>
      </c>
      <c r="L105" s="163">
        <v>15000000</v>
      </c>
      <c r="M105" s="95" t="s">
        <v>1932</v>
      </c>
      <c r="N105" s="51" t="s">
        <v>1933</v>
      </c>
      <c r="O105" s="51" t="s">
        <v>1933</v>
      </c>
      <c r="P105" s="51" t="s">
        <v>1182</v>
      </c>
      <c r="Q105" s="96" t="s">
        <v>15</v>
      </c>
      <c r="R105" s="97">
        <v>45446</v>
      </c>
      <c r="S105" s="97" t="s">
        <v>6788</v>
      </c>
      <c r="T105" s="51" t="s">
        <v>589</v>
      </c>
      <c r="U105" s="51" t="s">
        <v>590</v>
      </c>
      <c r="V105" s="51" t="s">
        <v>1922</v>
      </c>
      <c r="W105" s="98" t="s">
        <v>5484</v>
      </c>
      <c r="X105" s="98" t="s">
        <v>6257</v>
      </c>
    </row>
    <row r="106" spans="1:24" s="51" customFormat="1" ht="15.5" x14ac:dyDescent="0.35">
      <c r="A106" s="99">
        <f t="shared" si="3"/>
        <v>8380</v>
      </c>
      <c r="B106" s="100" t="str">
        <f>IF(COUNTIF(Exceptions!F:F,(VLOOKUP(M106,Exceptions!F:F,1,FALSE)))&gt;0,"y","")</f>
        <v/>
      </c>
      <c r="C106" s="100" t="str">
        <f t="shared" si="4"/>
        <v/>
      </c>
      <c r="D106" s="100" t="str">
        <f>IF(COUNTIF(Exceptions!B:B,(VLOOKUP(M106,Exceptions!$B:$B,1,FALSE)))&gt;0,"y","")</f>
        <v/>
      </c>
      <c r="E106" s="100"/>
      <c r="F106" s="162" t="s">
        <v>4356</v>
      </c>
      <c r="G106" s="162" t="s">
        <v>3884</v>
      </c>
      <c r="H106" s="162" t="s">
        <v>440</v>
      </c>
      <c r="I106" s="162" t="s">
        <v>440</v>
      </c>
      <c r="J106" s="162" t="s">
        <v>440</v>
      </c>
      <c r="K106" s="162" t="s">
        <v>440</v>
      </c>
      <c r="L106" s="163"/>
      <c r="M106" s="95" t="s">
        <v>1698</v>
      </c>
      <c r="N106" s="51" t="s">
        <v>1699</v>
      </c>
      <c r="O106" s="51" t="s">
        <v>1699</v>
      </c>
      <c r="P106" s="51" t="s">
        <v>440</v>
      </c>
      <c r="Q106" s="96" t="s">
        <v>440</v>
      </c>
      <c r="R106" s="97"/>
      <c r="S106" s="97"/>
      <c r="T106" s="51" t="s">
        <v>1427</v>
      </c>
      <c r="U106" s="51" t="s">
        <v>1428</v>
      </c>
      <c r="W106" s="98" t="s">
        <v>5484</v>
      </c>
      <c r="X106" s="98" t="s">
        <v>5488</v>
      </c>
    </row>
    <row r="107" spans="1:24" s="51" customFormat="1" ht="15.5" x14ac:dyDescent="0.35">
      <c r="A107" s="99">
        <f t="shared" si="3"/>
        <v>8381</v>
      </c>
      <c r="B107" s="100" t="str">
        <f>IF(COUNTIF(Exceptions!F:F,(VLOOKUP(M107,Exceptions!F:F,1,FALSE)))&gt;0,"y","")</f>
        <v/>
      </c>
      <c r="C107" s="100" t="str">
        <f t="shared" si="4"/>
        <v/>
      </c>
      <c r="D107" s="100" t="str">
        <f>IF(COUNTIF(Exceptions!B:B,(VLOOKUP(M107,Exceptions!$B:$B,1,FALSE)))&gt;0,"y","")</f>
        <v/>
      </c>
      <c r="E107" s="100"/>
      <c r="F107" s="162" t="s">
        <v>4425</v>
      </c>
      <c r="G107" s="162" t="s">
        <v>3885</v>
      </c>
      <c r="H107" s="162" t="s">
        <v>440</v>
      </c>
      <c r="I107" s="162" t="s">
        <v>440</v>
      </c>
      <c r="J107" s="162" t="s">
        <v>440</v>
      </c>
      <c r="K107" s="162" t="s">
        <v>440</v>
      </c>
      <c r="L107" s="163"/>
      <c r="M107" s="95" t="s">
        <v>1929</v>
      </c>
      <c r="N107" s="51" t="s">
        <v>1930</v>
      </c>
      <c r="O107" s="51" t="s">
        <v>1931</v>
      </c>
      <c r="P107" s="51" t="s">
        <v>440</v>
      </c>
      <c r="Q107" s="96" t="s">
        <v>440</v>
      </c>
      <c r="R107" s="97">
        <v>44680</v>
      </c>
      <c r="S107" s="97" t="s">
        <v>5520</v>
      </c>
      <c r="T107" s="51" t="s">
        <v>1427</v>
      </c>
      <c r="U107" s="51" t="s">
        <v>1428</v>
      </c>
      <c r="W107" s="98" t="s">
        <v>5484</v>
      </c>
      <c r="X107" s="98" t="s">
        <v>5488</v>
      </c>
    </row>
    <row r="108" spans="1:24" s="51" customFormat="1" ht="15.5" x14ac:dyDescent="0.35">
      <c r="A108" s="99">
        <f t="shared" si="3"/>
        <v>8382</v>
      </c>
      <c r="B108" s="100" t="str">
        <f>IF(COUNTIF(Exceptions!F:F,(VLOOKUP(M108,Exceptions!F:F,1,FALSE)))&gt;0,"y","")</f>
        <v/>
      </c>
      <c r="C108" s="100" t="str">
        <f t="shared" si="4"/>
        <v/>
      </c>
      <c r="D108" s="100" t="str">
        <f>IF(COUNTIF(Exceptions!B:B,(VLOOKUP(M108,Exceptions!$B:$B,1,FALSE)))&gt;0,"y","")</f>
        <v/>
      </c>
      <c r="E108" s="100"/>
      <c r="F108" s="162" t="s">
        <v>4426</v>
      </c>
      <c r="G108" s="162" t="s">
        <v>3885</v>
      </c>
      <c r="H108" s="162" t="s">
        <v>440</v>
      </c>
      <c r="I108" s="162" t="s">
        <v>440</v>
      </c>
      <c r="J108" s="162" t="s">
        <v>440</v>
      </c>
      <c r="K108" s="162" t="s">
        <v>440</v>
      </c>
      <c r="L108" s="163"/>
      <c r="M108" s="95" t="s">
        <v>1927</v>
      </c>
      <c r="N108" s="51" t="s">
        <v>1928</v>
      </c>
      <c r="O108" s="51" t="s">
        <v>1928</v>
      </c>
      <c r="P108" s="51" t="s">
        <v>440</v>
      </c>
      <c r="Q108" s="96" t="s">
        <v>440</v>
      </c>
      <c r="R108" s="97">
        <v>44648</v>
      </c>
      <c r="S108" s="97" t="s">
        <v>5520</v>
      </c>
      <c r="T108" s="51" t="s">
        <v>1427</v>
      </c>
      <c r="U108" s="51" t="s">
        <v>1428</v>
      </c>
      <c r="W108" s="98" t="s">
        <v>5484</v>
      </c>
      <c r="X108" s="98" t="s">
        <v>5488</v>
      </c>
    </row>
    <row r="109" spans="1:24" s="51" customFormat="1" ht="15.5" x14ac:dyDescent="0.35">
      <c r="A109" s="99">
        <f t="shared" si="3"/>
        <v>8383</v>
      </c>
      <c r="B109" s="100" t="str">
        <f>IF(COUNTIF(Exceptions!F:F,(VLOOKUP(M109,Exceptions!F:F,1,FALSE)))&gt;0,"y","")</f>
        <v/>
      </c>
      <c r="C109" s="100" t="str">
        <f t="shared" si="4"/>
        <v>y</v>
      </c>
      <c r="D109" s="100" t="str">
        <f>IF(COUNTIF(Exceptions!B:B,(VLOOKUP(M109,Exceptions!$B:$B,1,FALSE)))&gt;0,"y","")</f>
        <v/>
      </c>
      <c r="E109" s="100"/>
      <c r="F109" s="162" t="s">
        <v>4006</v>
      </c>
      <c r="G109" s="162" t="s">
        <v>3885</v>
      </c>
      <c r="H109" s="162" t="s">
        <v>5213</v>
      </c>
      <c r="I109" s="162" t="s">
        <v>5227</v>
      </c>
      <c r="J109" s="162" t="s">
        <v>440</v>
      </c>
      <c r="K109" s="162" t="s">
        <v>3904</v>
      </c>
      <c r="L109" s="163">
        <v>3462864</v>
      </c>
      <c r="M109" s="95" t="s">
        <v>828</v>
      </c>
      <c r="N109" s="51" t="s">
        <v>829</v>
      </c>
      <c r="O109" s="51" t="s">
        <v>829</v>
      </c>
      <c r="P109" s="51" t="s">
        <v>440</v>
      </c>
      <c r="Q109" s="96" t="s">
        <v>12</v>
      </c>
      <c r="R109" s="97">
        <v>44651</v>
      </c>
      <c r="S109" s="97" t="s">
        <v>5644</v>
      </c>
      <c r="T109" s="51" t="s">
        <v>830</v>
      </c>
      <c r="U109" s="51" t="s">
        <v>831</v>
      </c>
      <c r="V109" s="51" t="s">
        <v>832</v>
      </c>
      <c r="W109" s="98" t="s">
        <v>5484</v>
      </c>
      <c r="X109" s="98" t="s">
        <v>5488</v>
      </c>
    </row>
    <row r="110" spans="1:24" s="51" customFormat="1" ht="15.5" x14ac:dyDescent="0.35">
      <c r="A110" s="99">
        <f t="shared" si="3"/>
        <v>8384</v>
      </c>
      <c r="B110" s="100" t="str">
        <f>IF(COUNTIF(Exceptions!F:F,(VLOOKUP(M110,Exceptions!F:F,1,FALSE)))&gt;0,"y","")</f>
        <v/>
      </c>
      <c r="C110" s="100" t="str">
        <f t="shared" si="4"/>
        <v>y</v>
      </c>
      <c r="D110" s="100" t="str">
        <f>IF(COUNTIF(Exceptions!B:B,(VLOOKUP(M110,Exceptions!$B:$B,1,FALSE)))&gt;0,"y","")</f>
        <v/>
      </c>
      <c r="E110" s="100"/>
      <c r="F110" s="162" t="s">
        <v>4007</v>
      </c>
      <c r="G110" s="162" t="s">
        <v>3885</v>
      </c>
      <c r="H110" s="162" t="s">
        <v>5228</v>
      </c>
      <c r="I110" s="162" t="s">
        <v>5227</v>
      </c>
      <c r="J110" s="162" t="s">
        <v>440</v>
      </c>
      <c r="K110" s="162" t="s">
        <v>3904</v>
      </c>
      <c r="L110" s="163"/>
      <c r="M110" s="95" t="s">
        <v>824</v>
      </c>
      <c r="N110" s="51" t="s">
        <v>825</v>
      </c>
      <c r="O110" s="51" t="s">
        <v>825</v>
      </c>
      <c r="P110" s="51" t="s">
        <v>440</v>
      </c>
      <c r="Q110" s="96" t="s">
        <v>12</v>
      </c>
      <c r="R110" s="97">
        <v>44651</v>
      </c>
      <c r="S110" s="97" t="s">
        <v>5644</v>
      </c>
      <c r="T110" s="51" t="s">
        <v>826</v>
      </c>
      <c r="U110" s="51" t="s">
        <v>827</v>
      </c>
      <c r="W110" s="98" t="s">
        <v>5484</v>
      </c>
      <c r="X110" s="98" t="s">
        <v>5488</v>
      </c>
    </row>
    <row r="111" spans="1:24" s="51" customFormat="1" ht="15.5" x14ac:dyDescent="0.35">
      <c r="A111" s="99">
        <f t="shared" si="3"/>
        <v>8385</v>
      </c>
      <c r="B111" s="100" t="str">
        <f>IF(COUNTIF(Exceptions!F:F,(VLOOKUP(M111,Exceptions!F:F,1,FALSE)))&gt;0,"y","")</f>
        <v/>
      </c>
      <c r="C111" s="100" t="str">
        <f t="shared" si="4"/>
        <v/>
      </c>
      <c r="D111" s="100" t="str">
        <f>IF(COUNTIF(Exceptions!B:B,(VLOOKUP(M111,Exceptions!$B:$B,1,FALSE)))&gt;0,"y","")</f>
        <v/>
      </c>
      <c r="E111" s="100"/>
      <c r="F111" s="162" t="s">
        <v>4428</v>
      </c>
      <c r="G111" s="162" t="s">
        <v>3885</v>
      </c>
      <c r="H111" s="162" t="s">
        <v>440</v>
      </c>
      <c r="I111" s="162" t="s">
        <v>440</v>
      </c>
      <c r="J111" s="162" t="s">
        <v>440</v>
      </c>
      <c r="K111" s="162" t="s">
        <v>440</v>
      </c>
      <c r="L111" s="163"/>
      <c r="M111" s="95" t="s">
        <v>1923</v>
      </c>
      <c r="N111" s="51" t="s">
        <v>1924</v>
      </c>
      <c r="O111" s="51" t="s">
        <v>1924</v>
      </c>
      <c r="P111" s="51" t="s">
        <v>440</v>
      </c>
      <c r="Q111" s="96" t="s">
        <v>440</v>
      </c>
      <c r="R111" s="97">
        <v>44651</v>
      </c>
      <c r="S111" s="97" t="s">
        <v>5520</v>
      </c>
      <c r="T111" s="51" t="s">
        <v>1427</v>
      </c>
      <c r="U111" s="51" t="s">
        <v>1428</v>
      </c>
      <c r="W111" s="98" t="s">
        <v>5484</v>
      </c>
      <c r="X111" s="98" t="s">
        <v>5488</v>
      </c>
    </row>
    <row r="112" spans="1:24" s="51" customFormat="1" ht="15.5" x14ac:dyDescent="0.35">
      <c r="A112" s="99">
        <f t="shared" si="3"/>
        <v>8387</v>
      </c>
      <c r="B112" s="100" t="str">
        <f>IF(COUNTIF(Exceptions!F:F,(VLOOKUP(M112,Exceptions!F:F,1,FALSE)))&gt;0,"y","")</f>
        <v/>
      </c>
      <c r="C112" s="100" t="str">
        <f t="shared" si="4"/>
        <v/>
      </c>
      <c r="D112" s="100" t="str">
        <f>IF(COUNTIF(Exceptions!B:B,(VLOOKUP(M112,Exceptions!$B:$B,1,FALSE)))&gt;0,"y","")</f>
        <v/>
      </c>
      <c r="E112" s="100"/>
      <c r="F112" s="162" t="s">
        <v>4429</v>
      </c>
      <c r="G112" s="162" t="s">
        <v>3886</v>
      </c>
      <c r="H112" s="162" t="s">
        <v>5211</v>
      </c>
      <c r="I112" s="162" t="s">
        <v>440</v>
      </c>
      <c r="J112" s="162" t="s">
        <v>440</v>
      </c>
      <c r="K112" s="162" t="s">
        <v>440</v>
      </c>
      <c r="L112" s="163"/>
      <c r="M112" s="95" t="s">
        <v>1920</v>
      </c>
      <c r="N112" s="51" t="s">
        <v>1921</v>
      </c>
      <c r="O112" s="51" t="s">
        <v>1921</v>
      </c>
      <c r="P112" s="51" t="s">
        <v>459</v>
      </c>
      <c r="Q112" s="96" t="s">
        <v>13</v>
      </c>
      <c r="R112" s="97">
        <v>45748</v>
      </c>
      <c r="S112" s="97"/>
      <c r="T112" s="51" t="s">
        <v>1062</v>
      </c>
      <c r="U112" s="51" t="s">
        <v>1063</v>
      </c>
      <c r="V112" s="51" t="s">
        <v>1922</v>
      </c>
      <c r="W112" s="98" t="s">
        <v>5484</v>
      </c>
      <c r="X112" s="98" t="s">
        <v>5729</v>
      </c>
    </row>
    <row r="113" spans="1:24" s="51" customFormat="1" ht="15.5" x14ac:dyDescent="0.35">
      <c r="A113" s="99">
        <f t="shared" si="3"/>
        <v>8388</v>
      </c>
      <c r="B113" s="100" t="str">
        <f>IF(COUNTIF(Exceptions!F:F,(VLOOKUP(M113,Exceptions!F:F,1,FALSE)))&gt;0,"y","")</f>
        <v/>
      </c>
      <c r="C113" s="100" t="str">
        <f t="shared" si="4"/>
        <v/>
      </c>
      <c r="D113" s="100" t="str">
        <f>IF(COUNTIF(Exceptions!B:B,(VLOOKUP(M113,Exceptions!$B:$B,1,FALSE)))&gt;0,"y","")</f>
        <v/>
      </c>
      <c r="E113" s="100"/>
      <c r="F113" s="162" t="s">
        <v>4430</v>
      </c>
      <c r="G113" s="162" t="s">
        <v>3884</v>
      </c>
      <c r="H113" s="162" t="s">
        <v>440</v>
      </c>
      <c r="I113" s="162" t="s">
        <v>440</v>
      </c>
      <c r="J113" s="162" t="s">
        <v>440</v>
      </c>
      <c r="K113" s="162" t="s">
        <v>440</v>
      </c>
      <c r="L113" s="163"/>
      <c r="M113" s="95" t="s">
        <v>1918</v>
      </c>
      <c r="N113" s="51" t="s">
        <v>1919</v>
      </c>
      <c r="O113" s="51" t="s">
        <v>1919</v>
      </c>
      <c r="P113" s="51" t="s">
        <v>457</v>
      </c>
      <c r="Q113" s="96" t="s">
        <v>613</v>
      </c>
      <c r="R113" s="97">
        <v>45016</v>
      </c>
      <c r="S113" s="97" t="s">
        <v>5483</v>
      </c>
      <c r="T113" s="51" t="s">
        <v>583</v>
      </c>
      <c r="U113" s="51" t="s">
        <v>584</v>
      </c>
      <c r="W113" s="98" t="s">
        <v>5484</v>
      </c>
      <c r="X113" s="98" t="s">
        <v>5488</v>
      </c>
    </row>
    <row r="114" spans="1:24" s="51" customFormat="1" ht="15.5" x14ac:dyDescent="0.35">
      <c r="A114" s="99">
        <f t="shared" si="3"/>
        <v>8389</v>
      </c>
      <c r="B114" s="100" t="str">
        <f>IF(COUNTIF(Exceptions!F:F,(VLOOKUP(M114,Exceptions!F:F,1,FALSE)))&gt;0,"y","")</f>
        <v/>
      </c>
      <c r="C114" s="100" t="str">
        <f t="shared" si="4"/>
        <v/>
      </c>
      <c r="D114" s="100" t="str">
        <f>IF(COUNTIF(Exceptions!B:B,(VLOOKUP(M114,Exceptions!$B:$B,1,FALSE)))&gt;0,"y","")</f>
        <v/>
      </c>
      <c r="E114" s="100"/>
      <c r="F114" s="162" t="s">
        <v>4431</v>
      </c>
      <c r="G114" s="162" t="s">
        <v>3884</v>
      </c>
      <c r="H114" s="162" t="s">
        <v>440</v>
      </c>
      <c r="I114" s="162" t="s">
        <v>440</v>
      </c>
      <c r="J114" s="162" t="s">
        <v>440</v>
      </c>
      <c r="K114" s="162" t="s">
        <v>440</v>
      </c>
      <c r="L114" s="163"/>
      <c r="M114" s="95" t="s">
        <v>1916</v>
      </c>
      <c r="N114" s="51" t="s">
        <v>1917</v>
      </c>
      <c r="O114" s="51" t="s">
        <v>1917</v>
      </c>
      <c r="P114" s="51" t="s">
        <v>456</v>
      </c>
      <c r="Q114" s="96" t="s">
        <v>12</v>
      </c>
      <c r="R114" s="97">
        <v>44894</v>
      </c>
      <c r="S114" s="97" t="s">
        <v>6787</v>
      </c>
      <c r="T114" s="51" t="s">
        <v>1608</v>
      </c>
      <c r="U114" s="51" t="s">
        <v>1609</v>
      </c>
      <c r="W114" s="98" t="s">
        <v>5484</v>
      </c>
      <c r="X114" s="98" t="s">
        <v>5488</v>
      </c>
    </row>
    <row r="115" spans="1:24" s="51" customFormat="1" ht="15.5" x14ac:dyDescent="0.35">
      <c r="A115" s="99">
        <f t="shared" si="3"/>
        <v>8390</v>
      </c>
      <c r="B115" s="100" t="str">
        <f>IF(COUNTIF(Exceptions!F:F,(VLOOKUP(M115,Exceptions!F:F,1,FALSE)))&gt;0,"y","")</f>
        <v/>
      </c>
      <c r="C115" s="100" t="str">
        <f t="shared" si="4"/>
        <v/>
      </c>
      <c r="D115" s="100" t="str">
        <f>IF(COUNTIF(Exceptions!B:B,(VLOOKUP(M115,Exceptions!$B:$B,1,FALSE)))&gt;0,"y","")</f>
        <v/>
      </c>
      <c r="E115" s="100"/>
      <c r="F115" s="162" t="s">
        <v>4400</v>
      </c>
      <c r="G115" s="162" t="s">
        <v>3884</v>
      </c>
      <c r="H115" s="162" t="s">
        <v>5211</v>
      </c>
      <c r="I115" s="162" t="s">
        <v>440</v>
      </c>
      <c r="J115" s="162" t="s">
        <v>440</v>
      </c>
      <c r="K115" s="162" t="s">
        <v>440</v>
      </c>
      <c r="L115" s="163"/>
      <c r="M115" s="95" t="s">
        <v>1992</v>
      </c>
      <c r="N115" s="51" t="s">
        <v>1993</v>
      </c>
      <c r="O115" s="51" t="s">
        <v>1993</v>
      </c>
      <c r="P115" s="51" t="s">
        <v>440</v>
      </c>
      <c r="Q115" s="96" t="s">
        <v>11</v>
      </c>
      <c r="R115" s="97">
        <v>44651</v>
      </c>
      <c r="S115" s="97"/>
      <c r="T115" s="51" t="s">
        <v>587</v>
      </c>
      <c r="U115" s="51" t="s">
        <v>588</v>
      </c>
      <c r="W115" s="98" t="s">
        <v>5484</v>
      </c>
      <c r="X115" s="98" t="s">
        <v>5488</v>
      </c>
    </row>
    <row r="116" spans="1:24" s="51" customFormat="1" ht="15.5" x14ac:dyDescent="0.35">
      <c r="A116" s="99">
        <f t="shared" si="3"/>
        <v>8391</v>
      </c>
      <c r="B116" s="100" t="str">
        <f>IF(COUNTIF(Exceptions!F:F,(VLOOKUP(M116,Exceptions!F:F,1,FALSE)))&gt;0,"y","")</f>
        <v/>
      </c>
      <c r="C116" s="100" t="str">
        <f t="shared" si="4"/>
        <v/>
      </c>
      <c r="D116" s="100" t="str">
        <f>IF(COUNTIF(Exceptions!B:B,(VLOOKUP(M116,Exceptions!$B:$B,1,FALSE)))&gt;0,"y","")</f>
        <v/>
      </c>
      <c r="E116" s="100"/>
      <c r="F116" s="162" t="s">
        <v>4432</v>
      </c>
      <c r="G116" s="162" t="s">
        <v>3884</v>
      </c>
      <c r="H116" s="162" t="s">
        <v>440</v>
      </c>
      <c r="I116" s="162" t="s">
        <v>440</v>
      </c>
      <c r="J116" s="162" t="s">
        <v>440</v>
      </c>
      <c r="K116" s="162" t="s">
        <v>440</v>
      </c>
      <c r="L116" s="163"/>
      <c r="M116" s="95" t="s">
        <v>1913</v>
      </c>
      <c r="N116" s="51" t="s">
        <v>1914</v>
      </c>
      <c r="O116" s="51" t="s">
        <v>1915</v>
      </c>
      <c r="P116" s="51" t="s">
        <v>440</v>
      </c>
      <c r="Q116" s="96" t="s">
        <v>440</v>
      </c>
      <c r="R116" s="97">
        <v>44988</v>
      </c>
      <c r="S116" s="97" t="s">
        <v>5634</v>
      </c>
      <c r="T116" s="51" t="s">
        <v>1702</v>
      </c>
      <c r="U116" s="51" t="s">
        <v>1703</v>
      </c>
      <c r="W116" s="98" t="s">
        <v>5484</v>
      </c>
      <c r="X116" s="98" t="s">
        <v>5488</v>
      </c>
    </row>
    <row r="117" spans="1:24" s="51" customFormat="1" ht="15.5" x14ac:dyDescent="0.35">
      <c r="A117" s="99">
        <f t="shared" si="3"/>
        <v>8392</v>
      </c>
      <c r="B117" s="100" t="str">
        <f>IF(COUNTIF(Exceptions!F:F,(VLOOKUP(M117,Exceptions!F:F,1,FALSE)))&gt;0,"y","")</f>
        <v/>
      </c>
      <c r="C117" s="100" t="str">
        <f t="shared" si="4"/>
        <v/>
      </c>
      <c r="D117" s="100" t="str">
        <f>IF(COUNTIF(Exceptions!B:B,(VLOOKUP(M117,Exceptions!$B:$B,1,FALSE)))&gt;0,"y","")</f>
        <v/>
      </c>
      <c r="E117" s="100"/>
      <c r="F117" s="162" t="s">
        <v>4404</v>
      </c>
      <c r="G117" s="162" t="s">
        <v>3884</v>
      </c>
      <c r="H117" s="162" t="s">
        <v>5211</v>
      </c>
      <c r="I117" s="162" t="s">
        <v>440</v>
      </c>
      <c r="J117" s="162" t="s">
        <v>440</v>
      </c>
      <c r="K117" s="162" t="s">
        <v>440</v>
      </c>
      <c r="L117" s="163"/>
      <c r="M117" s="95" t="s">
        <v>1984</v>
      </c>
      <c r="N117" s="51" t="s">
        <v>1985</v>
      </c>
      <c r="O117" s="51" t="s">
        <v>1985</v>
      </c>
      <c r="P117" s="51" t="s">
        <v>440</v>
      </c>
      <c r="Q117" s="96" t="s">
        <v>11</v>
      </c>
      <c r="R117" s="97"/>
      <c r="S117" s="97"/>
      <c r="T117" s="51" t="s">
        <v>587</v>
      </c>
      <c r="U117" s="51" t="s">
        <v>588</v>
      </c>
      <c r="W117" s="98" t="s">
        <v>5484</v>
      </c>
      <c r="X117" s="98" t="s">
        <v>5488</v>
      </c>
    </row>
    <row r="118" spans="1:24" s="51" customFormat="1" ht="15.5" x14ac:dyDescent="0.35">
      <c r="A118" s="99">
        <f t="shared" si="3"/>
        <v>8393</v>
      </c>
      <c r="B118" s="100" t="str">
        <f>IF(COUNTIF(Exceptions!F:F,(VLOOKUP(M118,Exceptions!F:F,1,FALSE)))&gt;0,"y","")</f>
        <v/>
      </c>
      <c r="C118" s="100" t="str">
        <f t="shared" si="4"/>
        <v/>
      </c>
      <c r="D118" s="100" t="str">
        <f>IF(COUNTIF(Exceptions!B:B,(VLOOKUP(M118,Exceptions!$B:$B,1,FALSE)))&gt;0,"y","")</f>
        <v/>
      </c>
      <c r="E118" s="100" t="s">
        <v>5366</v>
      </c>
      <c r="F118" s="162" t="s">
        <v>4396</v>
      </c>
      <c r="G118" s="162" t="s">
        <v>3884</v>
      </c>
      <c r="H118" s="162" t="s">
        <v>440</v>
      </c>
      <c r="I118" s="162" t="s">
        <v>440</v>
      </c>
      <c r="J118" s="162" t="s">
        <v>440</v>
      </c>
      <c r="K118" s="162" t="s">
        <v>440</v>
      </c>
      <c r="L118" s="163"/>
      <c r="M118" s="95" t="s">
        <v>1599</v>
      </c>
      <c r="N118" s="51" t="s">
        <v>1600</v>
      </c>
      <c r="O118" s="51" t="s">
        <v>1600</v>
      </c>
      <c r="P118" s="51" t="s">
        <v>440</v>
      </c>
      <c r="Q118" s="96" t="s">
        <v>15</v>
      </c>
      <c r="R118" s="97">
        <v>45248</v>
      </c>
      <c r="S118" s="97"/>
      <c r="T118" s="51" t="s">
        <v>1601</v>
      </c>
      <c r="U118" s="51" t="s">
        <v>1602</v>
      </c>
      <c r="W118" s="98" t="s">
        <v>5484</v>
      </c>
      <c r="X118" s="98" t="s">
        <v>5488</v>
      </c>
    </row>
    <row r="119" spans="1:24" s="51" customFormat="1" ht="15.5" x14ac:dyDescent="0.35">
      <c r="A119" s="99">
        <f t="shared" si="3"/>
        <v>8394</v>
      </c>
      <c r="B119" s="100" t="str">
        <f>IF(COUNTIF(Exceptions!F:F,(VLOOKUP(M119,Exceptions!F:F,1,FALSE)))&gt;0,"y","")</f>
        <v/>
      </c>
      <c r="C119" s="100" t="str">
        <f t="shared" si="4"/>
        <v/>
      </c>
      <c r="D119" s="100" t="str">
        <f>IF(COUNTIF(Exceptions!B:B,(VLOOKUP(M119,Exceptions!$B:$B,1,FALSE)))&gt;0,"y","")</f>
        <v/>
      </c>
      <c r="E119" s="100"/>
      <c r="F119" s="162" t="s">
        <v>4434</v>
      </c>
      <c r="G119" s="162" t="s">
        <v>3884</v>
      </c>
      <c r="H119" s="162" t="s">
        <v>440</v>
      </c>
      <c r="I119" s="162" t="s">
        <v>440</v>
      </c>
      <c r="J119" s="162" t="s">
        <v>440</v>
      </c>
      <c r="K119" s="162" t="s">
        <v>440</v>
      </c>
      <c r="L119" s="163"/>
      <c r="M119" s="95" t="s">
        <v>1909</v>
      </c>
      <c r="N119" s="51" t="s">
        <v>1910</v>
      </c>
      <c r="O119" s="51" t="s">
        <v>1910</v>
      </c>
      <c r="P119" s="51" t="s">
        <v>455</v>
      </c>
      <c r="Q119" s="96" t="s">
        <v>440</v>
      </c>
      <c r="R119" s="97">
        <v>44439</v>
      </c>
      <c r="S119" s="97"/>
      <c r="T119" s="51" t="s">
        <v>1427</v>
      </c>
      <c r="U119" s="51" t="s">
        <v>1428</v>
      </c>
      <c r="V119" s="51" t="s">
        <v>1911</v>
      </c>
      <c r="W119" s="98" t="s">
        <v>5484</v>
      </c>
      <c r="X119" s="98" t="s">
        <v>5488</v>
      </c>
    </row>
    <row r="120" spans="1:24" s="51" customFormat="1" ht="15.5" x14ac:dyDescent="0.35">
      <c r="A120" s="99">
        <f t="shared" si="3"/>
        <v>8395</v>
      </c>
      <c r="B120" s="100" t="str">
        <f>IF(COUNTIF(Exceptions!F:F,(VLOOKUP(M120,Exceptions!F:F,1,FALSE)))&gt;0,"y","")</f>
        <v/>
      </c>
      <c r="C120" s="100" t="str">
        <f t="shared" si="4"/>
        <v/>
      </c>
      <c r="D120" s="100" t="str">
        <f>IF(COUNTIF(Exceptions!B:B,(VLOOKUP(M120,Exceptions!$B:$B,1,FALSE)))&gt;0,"y","")</f>
        <v/>
      </c>
      <c r="E120" s="100"/>
      <c r="F120" s="162" t="s">
        <v>4435</v>
      </c>
      <c r="G120" s="162" t="s">
        <v>3884</v>
      </c>
      <c r="H120" s="162" t="s">
        <v>440</v>
      </c>
      <c r="I120" s="162" t="s">
        <v>440</v>
      </c>
      <c r="J120" s="162" t="s">
        <v>440</v>
      </c>
      <c r="K120" s="162" t="s">
        <v>440</v>
      </c>
      <c r="L120" s="163"/>
      <c r="M120" s="95" t="s">
        <v>1907</v>
      </c>
      <c r="N120" s="51" t="s">
        <v>1908</v>
      </c>
      <c r="O120" s="51" t="s">
        <v>1908</v>
      </c>
      <c r="P120" s="51" t="s">
        <v>440</v>
      </c>
      <c r="Q120" s="96" t="s">
        <v>12</v>
      </c>
      <c r="R120" s="97"/>
      <c r="S120" s="97"/>
      <c r="T120" s="51" t="s">
        <v>1874</v>
      </c>
      <c r="U120" s="51" t="s">
        <v>1875</v>
      </c>
      <c r="W120" s="98" t="s">
        <v>5484</v>
      </c>
      <c r="X120" s="98" t="s">
        <v>5488</v>
      </c>
    </row>
    <row r="121" spans="1:24" s="51" customFormat="1" ht="15.5" x14ac:dyDescent="0.35">
      <c r="A121" s="99">
        <f t="shared" si="3"/>
        <v>8396</v>
      </c>
      <c r="B121" s="100" t="str">
        <f>IF(COUNTIF(Exceptions!F:F,(VLOOKUP(M121,Exceptions!F:F,1,FALSE)))&gt;0,"y","")</f>
        <v/>
      </c>
      <c r="C121" s="100" t="str">
        <f t="shared" si="4"/>
        <v/>
      </c>
      <c r="D121" s="100" t="str">
        <f>IF(COUNTIF(Exceptions!B:B,(VLOOKUP(M121,Exceptions!$B:$B,1,FALSE)))&gt;0,"y","")</f>
        <v/>
      </c>
      <c r="E121" s="100"/>
      <c r="F121" s="162" t="s">
        <v>4436</v>
      </c>
      <c r="G121" s="162" t="s">
        <v>3884</v>
      </c>
      <c r="H121" s="162" t="s">
        <v>440</v>
      </c>
      <c r="I121" s="162" t="s">
        <v>440</v>
      </c>
      <c r="J121" s="162" t="s">
        <v>440</v>
      </c>
      <c r="K121" s="162" t="s">
        <v>440</v>
      </c>
      <c r="L121" s="163"/>
      <c r="M121" s="95" t="s">
        <v>1905</v>
      </c>
      <c r="N121" s="51" t="s">
        <v>1906</v>
      </c>
      <c r="O121" s="51" t="s">
        <v>1906</v>
      </c>
      <c r="P121" s="51" t="s">
        <v>440</v>
      </c>
      <c r="Q121" s="96" t="s">
        <v>440</v>
      </c>
      <c r="R121" s="97"/>
      <c r="S121" s="97"/>
      <c r="T121" s="51" t="s">
        <v>1833</v>
      </c>
      <c r="U121" s="51" t="s">
        <v>1834</v>
      </c>
      <c r="W121" s="98" t="s">
        <v>5484</v>
      </c>
      <c r="X121" s="98" t="s">
        <v>5488</v>
      </c>
    </row>
    <row r="122" spans="1:24" s="51" customFormat="1" ht="15.5" x14ac:dyDescent="0.35">
      <c r="A122" s="99">
        <f t="shared" si="3"/>
        <v>8397</v>
      </c>
      <c r="B122" s="100" t="str">
        <f>IF(COUNTIF(Exceptions!F:F,(VLOOKUP(M122,Exceptions!F:F,1,FALSE)))&gt;0,"y","")</f>
        <v/>
      </c>
      <c r="C122" s="100" t="str">
        <f t="shared" si="4"/>
        <v/>
      </c>
      <c r="D122" s="100" t="str">
        <f>IF(COUNTIF(Exceptions!B:B,(VLOOKUP(M122,Exceptions!$B:$B,1,FALSE)))&gt;0,"y","")</f>
        <v/>
      </c>
      <c r="E122" s="100"/>
      <c r="F122" s="162" t="s">
        <v>4437</v>
      </c>
      <c r="G122" s="162" t="s">
        <v>3885</v>
      </c>
      <c r="H122" s="162" t="s">
        <v>5211</v>
      </c>
      <c r="I122" s="162" t="s">
        <v>440</v>
      </c>
      <c r="J122" s="162" t="s">
        <v>440</v>
      </c>
      <c r="K122" s="162" t="s">
        <v>440</v>
      </c>
      <c r="L122" s="163"/>
      <c r="M122" s="95" t="s">
        <v>1903</v>
      </c>
      <c r="N122" s="51" t="s">
        <v>1904</v>
      </c>
      <c r="O122" s="51" t="s">
        <v>1904</v>
      </c>
      <c r="P122" s="51" t="s">
        <v>440</v>
      </c>
      <c r="Q122" s="96" t="s">
        <v>12</v>
      </c>
      <c r="R122" s="97">
        <v>44646</v>
      </c>
      <c r="S122" s="97" t="s">
        <v>6786</v>
      </c>
      <c r="T122" s="51" t="s">
        <v>650</v>
      </c>
      <c r="U122" s="51" t="s">
        <v>651</v>
      </c>
      <c r="V122" s="101"/>
      <c r="W122" s="98" t="s">
        <v>5484</v>
      </c>
      <c r="X122" s="98" t="s">
        <v>5488</v>
      </c>
    </row>
    <row r="123" spans="1:24" s="51" customFormat="1" ht="15.5" x14ac:dyDescent="0.35">
      <c r="A123" s="99">
        <f t="shared" si="3"/>
        <v>8401</v>
      </c>
      <c r="B123" s="100" t="str">
        <f>IF(COUNTIF(Exceptions!F:F,(VLOOKUP(M123,Exceptions!F:F,1,FALSE)))&gt;0,"y","")</f>
        <v/>
      </c>
      <c r="C123" s="100" t="str">
        <f t="shared" si="4"/>
        <v/>
      </c>
      <c r="D123" s="100" t="str">
        <f>IF(COUNTIF(Exceptions!B:B,(VLOOKUP(M123,Exceptions!$B:$B,1,FALSE)))&gt;0,"y","")</f>
        <v/>
      </c>
      <c r="E123" s="100"/>
      <c r="F123" s="162" t="s">
        <v>4438</v>
      </c>
      <c r="G123" s="162" t="s">
        <v>3885</v>
      </c>
      <c r="H123" s="162" t="s">
        <v>5215</v>
      </c>
      <c r="I123" s="162" t="s">
        <v>440</v>
      </c>
      <c r="J123" s="162" t="s">
        <v>440</v>
      </c>
      <c r="K123" s="162" t="s">
        <v>3904</v>
      </c>
      <c r="L123" s="163"/>
      <c r="M123" s="95" t="s">
        <v>1900</v>
      </c>
      <c r="N123" s="51" t="s">
        <v>1901</v>
      </c>
      <c r="O123" s="51" t="s">
        <v>1902</v>
      </c>
      <c r="P123" s="51" t="s">
        <v>440</v>
      </c>
      <c r="Q123" s="96" t="s">
        <v>14</v>
      </c>
      <c r="R123" s="97">
        <v>44713</v>
      </c>
      <c r="S123" s="97" t="s">
        <v>5500</v>
      </c>
      <c r="T123" s="51" t="s">
        <v>650</v>
      </c>
      <c r="U123" s="51" t="s">
        <v>651</v>
      </c>
      <c r="W123" s="98" t="s">
        <v>5484</v>
      </c>
      <c r="X123" s="98" t="s">
        <v>5488</v>
      </c>
    </row>
    <row r="124" spans="1:24" s="51" customFormat="1" ht="15.5" x14ac:dyDescent="0.35">
      <c r="A124" s="99">
        <f t="shared" si="3"/>
        <v>8403</v>
      </c>
      <c r="B124" s="100" t="str">
        <f>IF(COUNTIF(Exceptions!F:F,(VLOOKUP(M124,Exceptions!F:F,1,FALSE)))&gt;0,"y","")</f>
        <v/>
      </c>
      <c r="C124" s="100" t="str">
        <f t="shared" si="4"/>
        <v/>
      </c>
      <c r="D124" s="100" t="str">
        <f>IF(COUNTIF(Exceptions!B:B,(VLOOKUP(M124,Exceptions!$B:$B,1,FALSE)))&gt;0,"y","")</f>
        <v/>
      </c>
      <c r="E124" s="100"/>
      <c r="F124" s="162" t="s">
        <v>4441</v>
      </c>
      <c r="G124" s="162" t="s">
        <v>3885</v>
      </c>
      <c r="H124" s="162" t="s">
        <v>3902</v>
      </c>
      <c r="I124" s="162" t="s">
        <v>440</v>
      </c>
      <c r="J124" s="162" t="s">
        <v>440</v>
      </c>
      <c r="K124" s="162" t="s">
        <v>3904</v>
      </c>
      <c r="L124" s="163">
        <v>51093.75</v>
      </c>
      <c r="M124" s="95" t="s">
        <v>1894</v>
      </c>
      <c r="N124" s="51" t="s">
        <v>1895</v>
      </c>
      <c r="O124" s="51" t="s">
        <v>1895</v>
      </c>
      <c r="P124" s="51" t="s">
        <v>440</v>
      </c>
      <c r="Q124" s="96" t="s">
        <v>613</v>
      </c>
      <c r="R124" s="97">
        <v>44684</v>
      </c>
      <c r="S124" s="97" t="s">
        <v>5520</v>
      </c>
      <c r="T124" s="51" t="s">
        <v>650</v>
      </c>
      <c r="U124" s="51" t="s">
        <v>651</v>
      </c>
      <c r="W124" s="98" t="s">
        <v>5484</v>
      </c>
      <c r="X124" s="98" t="s">
        <v>5488</v>
      </c>
    </row>
    <row r="125" spans="1:24" s="51" customFormat="1" ht="15.5" x14ac:dyDescent="0.35">
      <c r="A125" s="99">
        <f t="shared" si="3"/>
        <v>8404</v>
      </c>
      <c r="B125" s="100" t="str">
        <f>IF(COUNTIF(Exceptions!F:F,(VLOOKUP(M125,Exceptions!F:F,1,FALSE)))&gt;0,"y","")</f>
        <v/>
      </c>
      <c r="C125" s="100" t="str">
        <f t="shared" si="4"/>
        <v/>
      </c>
      <c r="D125" s="100" t="str">
        <f>IF(COUNTIF(Exceptions!B:B,(VLOOKUP(M125,Exceptions!$B:$B,1,FALSE)))&gt;0,"y","")</f>
        <v/>
      </c>
      <c r="E125" s="100"/>
      <c r="F125" s="162" t="s">
        <v>4427</v>
      </c>
      <c r="G125" s="162" t="s">
        <v>3885</v>
      </c>
      <c r="H125" s="162" t="s">
        <v>5232</v>
      </c>
      <c r="I125" s="162" t="s">
        <v>440</v>
      </c>
      <c r="J125" s="162" t="s">
        <v>5295</v>
      </c>
      <c r="K125" s="162" t="s">
        <v>5276</v>
      </c>
      <c r="L125" s="163"/>
      <c r="M125" s="95" t="s">
        <v>1925</v>
      </c>
      <c r="N125" s="51" t="s">
        <v>1926</v>
      </c>
      <c r="O125" s="51" t="s">
        <v>1926</v>
      </c>
      <c r="P125" s="51" t="s">
        <v>440</v>
      </c>
      <c r="Q125" s="96" t="s">
        <v>613</v>
      </c>
      <c r="R125" s="97"/>
      <c r="S125" s="97"/>
      <c r="T125" s="51" t="s">
        <v>1892</v>
      </c>
      <c r="U125" s="51" t="s">
        <v>1893</v>
      </c>
      <c r="W125" s="98" t="s">
        <v>5484</v>
      </c>
      <c r="X125" s="98" t="s">
        <v>5488</v>
      </c>
    </row>
    <row r="126" spans="1:24" s="51" customFormat="1" ht="15.5" x14ac:dyDescent="0.35">
      <c r="A126" s="99">
        <f t="shared" si="3"/>
        <v>8405</v>
      </c>
      <c r="B126" s="100" t="str">
        <f>IF(COUNTIF(Exceptions!F:F,(VLOOKUP(M126,Exceptions!F:F,1,FALSE)))&gt;0,"y","")</f>
        <v/>
      </c>
      <c r="C126" s="100" t="str">
        <f t="shared" si="4"/>
        <v/>
      </c>
      <c r="D126" s="100" t="str">
        <f>IF(COUNTIF(Exceptions!B:B,(VLOOKUP(M126,Exceptions!$B:$B,1,FALSE)))&gt;0,"y","")</f>
        <v/>
      </c>
      <c r="E126" s="100"/>
      <c r="F126" s="162" t="s">
        <v>4442</v>
      </c>
      <c r="G126" s="162" t="s">
        <v>3885</v>
      </c>
      <c r="H126" s="162" t="s">
        <v>5232</v>
      </c>
      <c r="I126" s="162" t="s">
        <v>440</v>
      </c>
      <c r="J126" s="162" t="s">
        <v>5295</v>
      </c>
      <c r="K126" s="162" t="s">
        <v>5276</v>
      </c>
      <c r="L126" s="163"/>
      <c r="M126" s="95" t="s">
        <v>1890</v>
      </c>
      <c r="N126" s="51" t="s">
        <v>1891</v>
      </c>
      <c r="O126" s="51" t="s">
        <v>1891</v>
      </c>
      <c r="P126" s="51" t="s">
        <v>440</v>
      </c>
      <c r="Q126" s="96" t="s">
        <v>14</v>
      </c>
      <c r="R126" s="97">
        <v>44762</v>
      </c>
      <c r="S126" s="97" t="s">
        <v>6785</v>
      </c>
      <c r="T126" s="51" t="s">
        <v>1892</v>
      </c>
      <c r="U126" s="51" t="s">
        <v>1893</v>
      </c>
      <c r="W126" s="98" t="s">
        <v>5484</v>
      </c>
      <c r="X126" s="98" t="s">
        <v>5488</v>
      </c>
    </row>
    <row r="127" spans="1:24" s="51" customFormat="1" ht="15.5" x14ac:dyDescent="0.35">
      <c r="A127" s="99">
        <f t="shared" si="3"/>
        <v>8406</v>
      </c>
      <c r="B127" s="100" t="str">
        <f>IF(COUNTIF(Exceptions!F:F,(VLOOKUP(M127,Exceptions!F:F,1,FALSE)))&gt;0,"y","")</f>
        <v/>
      </c>
      <c r="C127" s="100" t="str">
        <f t="shared" si="4"/>
        <v>y</v>
      </c>
      <c r="D127" s="100" t="str">
        <f>IF(COUNTIF(Exceptions!B:B,(VLOOKUP(M127,Exceptions!$B:$B,1,FALSE)))&gt;0,"y","")</f>
        <v/>
      </c>
      <c r="E127" s="100"/>
      <c r="F127" s="162" t="s">
        <v>4008</v>
      </c>
      <c r="G127" s="162" t="s">
        <v>3885</v>
      </c>
      <c r="H127" s="162" t="s">
        <v>3902</v>
      </c>
      <c r="I127" s="162" t="s">
        <v>5227</v>
      </c>
      <c r="J127" s="162" t="s">
        <v>440</v>
      </c>
      <c r="K127" s="162" t="s">
        <v>440</v>
      </c>
      <c r="L127" s="163"/>
      <c r="M127" s="95" t="s">
        <v>822</v>
      </c>
      <c r="N127" s="51" t="s">
        <v>823</v>
      </c>
      <c r="O127" s="51" t="s">
        <v>823</v>
      </c>
      <c r="P127" s="51" t="s">
        <v>440</v>
      </c>
      <c r="Q127" s="96" t="s">
        <v>14</v>
      </c>
      <c r="R127" s="97">
        <v>44706</v>
      </c>
      <c r="S127" s="97" t="s">
        <v>5642</v>
      </c>
      <c r="T127" s="51" t="s">
        <v>585</v>
      </c>
      <c r="U127" s="51" t="s">
        <v>586</v>
      </c>
      <c r="W127" s="98" t="s">
        <v>5484</v>
      </c>
      <c r="X127" s="98" t="s">
        <v>5560</v>
      </c>
    </row>
    <row r="128" spans="1:24" s="51" customFormat="1" ht="15.5" x14ac:dyDescent="0.35">
      <c r="A128" s="99">
        <f t="shared" si="3"/>
        <v>8407</v>
      </c>
      <c r="B128" s="100" t="str">
        <f>IF(COUNTIF(Exceptions!F:F,(VLOOKUP(M128,Exceptions!F:F,1,FALSE)))&gt;0,"y","")</f>
        <v/>
      </c>
      <c r="C128" s="100" t="str">
        <f t="shared" si="4"/>
        <v>y</v>
      </c>
      <c r="D128" s="100" t="str">
        <f>IF(COUNTIF(Exceptions!B:B,(VLOOKUP(M128,Exceptions!$B:$B,1,FALSE)))&gt;0,"y","")</f>
        <v/>
      </c>
      <c r="E128" s="100"/>
      <c r="F128" s="162" t="s">
        <v>4234</v>
      </c>
      <c r="G128" s="162" t="s">
        <v>592</v>
      </c>
      <c r="H128" s="162" t="s">
        <v>5237</v>
      </c>
      <c r="I128" s="162" t="s">
        <v>5331</v>
      </c>
      <c r="J128" s="162" t="s">
        <v>5317</v>
      </c>
      <c r="K128" s="162" t="s">
        <v>5275</v>
      </c>
      <c r="L128" s="173">
        <v>994454</v>
      </c>
      <c r="M128" s="95" t="s">
        <v>168</v>
      </c>
      <c r="N128" s="51" t="s">
        <v>6468</v>
      </c>
      <c r="O128" s="51" t="s">
        <v>6468</v>
      </c>
      <c r="P128" s="51" t="s">
        <v>456</v>
      </c>
      <c r="Q128" s="96" t="s">
        <v>12</v>
      </c>
      <c r="R128" s="97">
        <v>45409</v>
      </c>
      <c r="S128" s="97" t="s">
        <v>6469</v>
      </c>
      <c r="T128" s="51" t="s">
        <v>516</v>
      </c>
      <c r="U128" s="51" t="s">
        <v>517</v>
      </c>
      <c r="V128" s="51" t="s">
        <v>6470</v>
      </c>
      <c r="W128" s="98" t="s">
        <v>5484</v>
      </c>
      <c r="X128" s="98" t="s">
        <v>6044</v>
      </c>
    </row>
    <row r="129" spans="1:24" s="51" customFormat="1" ht="15.5" x14ac:dyDescent="0.35">
      <c r="A129" s="99">
        <f t="shared" si="3"/>
        <v>8408</v>
      </c>
      <c r="B129" s="100" t="str">
        <f>IF(COUNTIF(Exceptions!F:F,(VLOOKUP(M129,Exceptions!F:F,1,FALSE)))&gt;0,"y","")</f>
        <v/>
      </c>
      <c r="C129" s="100" t="str">
        <f t="shared" si="4"/>
        <v/>
      </c>
      <c r="D129" s="100" t="str">
        <f>IF(COUNTIF(Exceptions!B:B,(VLOOKUP(M129,Exceptions!$B:$B,1,FALSE)))&gt;0,"y","")</f>
        <v/>
      </c>
      <c r="E129" s="100" t="s">
        <v>5366</v>
      </c>
      <c r="F129" s="162" t="s">
        <v>4439</v>
      </c>
      <c r="G129" s="162" t="s">
        <v>3885</v>
      </c>
      <c r="H129" s="162" t="s">
        <v>3902</v>
      </c>
      <c r="I129" s="162" t="s">
        <v>440</v>
      </c>
      <c r="J129" s="162" t="s">
        <v>440</v>
      </c>
      <c r="K129" s="162" t="s">
        <v>3904</v>
      </c>
      <c r="L129" s="163">
        <v>26505.88</v>
      </c>
      <c r="M129" s="95" t="s">
        <v>1898</v>
      </c>
      <c r="N129" s="51" t="s">
        <v>1899</v>
      </c>
      <c r="O129" s="51" t="s">
        <v>1899</v>
      </c>
      <c r="P129" s="51" t="s">
        <v>440</v>
      </c>
      <c r="Q129" s="96" t="s">
        <v>613</v>
      </c>
      <c r="R129" s="97"/>
      <c r="S129" s="97"/>
      <c r="T129" s="51" t="s">
        <v>650</v>
      </c>
      <c r="U129" s="51" t="s">
        <v>651</v>
      </c>
      <c r="W129" s="98" t="s">
        <v>5484</v>
      </c>
      <c r="X129" s="98" t="s">
        <v>5488</v>
      </c>
    </row>
    <row r="130" spans="1:24" s="51" customFormat="1" ht="15.5" x14ac:dyDescent="0.35">
      <c r="A130" s="99">
        <f t="shared" si="3"/>
        <v>8411</v>
      </c>
      <c r="B130" s="100" t="str">
        <f>IF(COUNTIF(Exceptions!F:F,(VLOOKUP(M130,Exceptions!F:F,1,FALSE)))&gt;0,"y","")</f>
        <v/>
      </c>
      <c r="C130" s="100" t="str">
        <f t="shared" si="4"/>
        <v>y</v>
      </c>
      <c r="D130" s="100" t="str">
        <f>IF(COUNTIF(Exceptions!B:B,(VLOOKUP(M130,Exceptions!$B:$B,1,FALSE)))&gt;0,"y","")</f>
        <v/>
      </c>
      <c r="E130" s="100"/>
      <c r="F130" s="162" t="s">
        <v>4009</v>
      </c>
      <c r="G130" s="162" t="s">
        <v>3885</v>
      </c>
      <c r="H130" s="162" t="s">
        <v>3902</v>
      </c>
      <c r="I130" s="162" t="s">
        <v>5227</v>
      </c>
      <c r="J130" s="162" t="s">
        <v>440</v>
      </c>
      <c r="K130" s="162" t="s">
        <v>440</v>
      </c>
      <c r="L130" s="163"/>
      <c r="M130" s="95" t="s">
        <v>820</v>
      </c>
      <c r="N130" s="51" t="s">
        <v>821</v>
      </c>
      <c r="O130" s="51" t="s">
        <v>821</v>
      </c>
      <c r="P130" s="51" t="s">
        <v>440</v>
      </c>
      <c r="Q130" s="96" t="s">
        <v>613</v>
      </c>
      <c r="R130" s="97">
        <v>44729</v>
      </c>
      <c r="S130" s="97" t="s">
        <v>5641</v>
      </c>
      <c r="T130" s="51" t="s">
        <v>585</v>
      </c>
      <c r="U130" s="51" t="s">
        <v>586</v>
      </c>
      <c r="W130" s="98" t="s">
        <v>5484</v>
      </c>
      <c r="X130" s="98" t="s">
        <v>5560</v>
      </c>
    </row>
    <row r="131" spans="1:24" s="51" customFormat="1" ht="15.5" x14ac:dyDescent="0.35">
      <c r="A131" s="99">
        <f t="shared" si="3"/>
        <v>8412</v>
      </c>
      <c r="B131" s="100" t="str">
        <f>IF(COUNTIF(Exceptions!F:F,(VLOOKUP(M131,Exceptions!F:F,1,FALSE)))&gt;0,"y","")</f>
        <v/>
      </c>
      <c r="C131" s="100" t="str">
        <f t="shared" si="4"/>
        <v/>
      </c>
      <c r="D131" s="100" t="str">
        <f>IF(COUNTIF(Exceptions!B:B,(VLOOKUP(M131,Exceptions!$B:$B,1,FALSE)))&gt;0,"y","")</f>
        <v/>
      </c>
      <c r="E131" s="100"/>
      <c r="F131" s="162" t="s">
        <v>4348</v>
      </c>
      <c r="G131" s="162" t="s">
        <v>3884</v>
      </c>
      <c r="H131" s="162" t="s">
        <v>440</v>
      </c>
      <c r="I131" s="162" t="s">
        <v>440</v>
      </c>
      <c r="J131" s="162" t="s">
        <v>440</v>
      </c>
      <c r="K131" s="162" t="s">
        <v>440</v>
      </c>
      <c r="L131" s="163"/>
      <c r="M131" s="95" t="s">
        <v>1718</v>
      </c>
      <c r="N131" s="51" t="s">
        <v>1719</v>
      </c>
      <c r="O131" s="51" t="s">
        <v>1719</v>
      </c>
      <c r="P131" s="51" t="s">
        <v>440</v>
      </c>
      <c r="Q131" s="96" t="s">
        <v>440</v>
      </c>
      <c r="R131" s="97"/>
      <c r="S131" s="97"/>
      <c r="T131" s="51" t="s">
        <v>585</v>
      </c>
      <c r="U131" s="51" t="s">
        <v>586</v>
      </c>
      <c r="W131" s="98" t="s">
        <v>5484</v>
      </c>
      <c r="X131" s="98" t="s">
        <v>5488</v>
      </c>
    </row>
    <row r="132" spans="1:24" s="51" customFormat="1" ht="15.5" x14ac:dyDescent="0.35">
      <c r="A132" s="99">
        <f t="shared" si="3"/>
        <v>8413</v>
      </c>
      <c r="B132" s="100" t="str">
        <f>IF(COUNTIF(Exceptions!F:F,(VLOOKUP(M132,Exceptions!F:F,1,FALSE)))&gt;0,"y","")</f>
        <v/>
      </c>
      <c r="C132" s="100" t="str">
        <f t="shared" si="4"/>
        <v/>
      </c>
      <c r="D132" s="100" t="str">
        <f>IF(COUNTIF(Exceptions!B:B,(VLOOKUP(M132,Exceptions!$B:$B,1,FALSE)))&gt;0,"y","")</f>
        <v/>
      </c>
      <c r="E132" s="100"/>
      <c r="F132" s="162" t="s">
        <v>4443</v>
      </c>
      <c r="G132" s="162" t="s">
        <v>3884</v>
      </c>
      <c r="H132" s="162" t="s">
        <v>3902</v>
      </c>
      <c r="I132" s="162" t="s">
        <v>440</v>
      </c>
      <c r="J132" s="162" t="s">
        <v>440</v>
      </c>
      <c r="K132" s="162" t="s">
        <v>440</v>
      </c>
      <c r="L132" s="163"/>
      <c r="M132" s="95" t="s">
        <v>1888</v>
      </c>
      <c r="N132" s="51" t="s">
        <v>1889</v>
      </c>
      <c r="O132" s="51" t="s">
        <v>1889</v>
      </c>
      <c r="P132" s="51" t="s">
        <v>440</v>
      </c>
      <c r="Q132" s="96" t="s">
        <v>14</v>
      </c>
      <c r="R132" s="97">
        <v>44722</v>
      </c>
      <c r="S132" s="97" t="s">
        <v>5641</v>
      </c>
      <c r="T132" s="51" t="s">
        <v>585</v>
      </c>
      <c r="U132" s="51" t="s">
        <v>586</v>
      </c>
      <c r="W132" s="98" t="s">
        <v>5484</v>
      </c>
      <c r="X132" s="98" t="s">
        <v>5560</v>
      </c>
    </row>
    <row r="133" spans="1:24" s="51" customFormat="1" ht="15.5" x14ac:dyDescent="0.35">
      <c r="A133" s="99">
        <f t="shared" si="3"/>
        <v>8417</v>
      </c>
      <c r="B133" s="100" t="str">
        <f>IF(COUNTIF(Exceptions!F:F,(VLOOKUP(M133,Exceptions!F:F,1,FALSE)))&gt;0,"y","")</f>
        <v/>
      </c>
      <c r="C133" s="100" t="str">
        <f t="shared" si="4"/>
        <v>y</v>
      </c>
      <c r="D133" s="100" t="str">
        <f>IF(COUNTIF(Exceptions!B:B,(VLOOKUP(M133,Exceptions!$B:$B,1,FALSE)))&gt;0,"y","")</f>
        <v/>
      </c>
      <c r="E133" s="100"/>
      <c r="F133" s="162" t="s">
        <v>4010</v>
      </c>
      <c r="G133" s="162" t="s">
        <v>3886</v>
      </c>
      <c r="H133" s="162" t="s">
        <v>3902</v>
      </c>
      <c r="I133" s="162" t="s">
        <v>5227</v>
      </c>
      <c r="J133" s="162" t="s">
        <v>5295</v>
      </c>
      <c r="K133" s="162" t="s">
        <v>5275</v>
      </c>
      <c r="L133" s="163">
        <v>3000000</v>
      </c>
      <c r="M133" s="95" t="s">
        <v>817</v>
      </c>
      <c r="N133" s="51" t="s">
        <v>818</v>
      </c>
      <c r="O133" s="51" t="s">
        <v>819</v>
      </c>
      <c r="P133" s="51" t="s">
        <v>456</v>
      </c>
      <c r="Q133" s="96" t="s">
        <v>12</v>
      </c>
      <c r="R133" s="97">
        <v>45505</v>
      </c>
      <c r="S133" s="97" t="s">
        <v>5505</v>
      </c>
      <c r="T133" s="51" t="s">
        <v>500</v>
      </c>
      <c r="U133" s="51" t="s">
        <v>501</v>
      </c>
      <c r="W133" s="98" t="s">
        <v>5484</v>
      </c>
      <c r="X133" s="98" t="s">
        <v>5640</v>
      </c>
    </row>
    <row r="134" spans="1:24" s="51" customFormat="1" ht="15.5" x14ac:dyDescent="0.35">
      <c r="A134" s="99">
        <f t="shared" si="3"/>
        <v>8419</v>
      </c>
      <c r="B134" s="100" t="str">
        <f>IF(COUNTIF(Exceptions!F:F,(VLOOKUP(M134,Exceptions!F:F,1,FALSE)))&gt;0,"y","")</f>
        <v/>
      </c>
      <c r="C134" s="100" t="str">
        <f t="shared" si="4"/>
        <v/>
      </c>
      <c r="D134" s="100" t="str">
        <f>IF(COUNTIF(Exceptions!B:B,(VLOOKUP(M134,Exceptions!$B:$B,1,FALSE)))&gt;0,"y","")</f>
        <v/>
      </c>
      <c r="E134" s="100"/>
      <c r="F134" s="162" t="s">
        <v>4351</v>
      </c>
      <c r="G134" s="162" t="s">
        <v>3885</v>
      </c>
      <c r="H134" s="162" t="s">
        <v>5215</v>
      </c>
      <c r="I134" s="162" t="s">
        <v>440</v>
      </c>
      <c r="J134" s="162" t="s">
        <v>440</v>
      </c>
      <c r="K134" s="162" t="s">
        <v>440</v>
      </c>
      <c r="L134" s="163">
        <v>100000</v>
      </c>
      <c r="M134" s="95" t="s">
        <v>1712</v>
      </c>
      <c r="N134" s="51" t="s">
        <v>1713</v>
      </c>
      <c r="O134" s="51" t="s">
        <v>1713</v>
      </c>
      <c r="P134" s="51" t="s">
        <v>440</v>
      </c>
      <c r="Q134" s="96" t="s">
        <v>14</v>
      </c>
      <c r="R134" s="97"/>
      <c r="S134" s="97"/>
      <c r="T134" s="51" t="s">
        <v>516</v>
      </c>
      <c r="U134" s="51" t="s">
        <v>517</v>
      </c>
      <c r="W134" s="98" t="s">
        <v>5484</v>
      </c>
      <c r="X134" s="98" t="s">
        <v>5488</v>
      </c>
    </row>
    <row r="135" spans="1:24" s="51" customFormat="1" ht="15.5" x14ac:dyDescent="0.35">
      <c r="A135" s="99">
        <f t="shared" ref="A135:A198" si="5">(MID(M135,2,6))*1</f>
        <v>8421</v>
      </c>
      <c r="B135" s="100" t="str">
        <f>IF(COUNTIF(Exceptions!F:F,(VLOOKUP(M135,Exceptions!F:F,1,FALSE)))&gt;0,"y","")</f>
        <v/>
      </c>
      <c r="C135" s="100" t="str">
        <f t="shared" si="4"/>
        <v/>
      </c>
      <c r="D135" s="100" t="str">
        <f>IF(COUNTIF(Exceptions!B:B,(VLOOKUP(M135,Exceptions!$B:$B,1,FALSE)))&gt;0,"y","")</f>
        <v/>
      </c>
      <c r="E135" s="100"/>
      <c r="F135" s="162" t="s">
        <v>4444</v>
      </c>
      <c r="G135" s="162" t="s">
        <v>3885</v>
      </c>
      <c r="H135" s="162" t="s">
        <v>5269</v>
      </c>
      <c r="I135" s="162" t="s">
        <v>440</v>
      </c>
      <c r="J135" s="162" t="s">
        <v>440</v>
      </c>
      <c r="K135" s="162" t="s">
        <v>440</v>
      </c>
      <c r="L135" s="163"/>
      <c r="M135" s="95" t="s">
        <v>1886</v>
      </c>
      <c r="N135" s="51" t="s">
        <v>1887</v>
      </c>
      <c r="O135" s="51" t="s">
        <v>1887</v>
      </c>
      <c r="P135" s="51" t="s">
        <v>440</v>
      </c>
      <c r="Q135" s="96" t="s">
        <v>14</v>
      </c>
      <c r="R135" s="97"/>
      <c r="S135" s="97"/>
      <c r="T135" s="51" t="s">
        <v>516</v>
      </c>
      <c r="U135" s="51" t="s">
        <v>517</v>
      </c>
      <c r="W135" s="98" t="s">
        <v>5484</v>
      </c>
      <c r="X135" s="98" t="s">
        <v>5488</v>
      </c>
    </row>
    <row r="136" spans="1:24" s="51" customFormat="1" ht="15.5" x14ac:dyDescent="0.35">
      <c r="A136" s="99">
        <f t="shared" si="5"/>
        <v>8422</v>
      </c>
      <c r="B136" s="100" t="str">
        <f>IF(COUNTIF(Exceptions!F:F,(VLOOKUP(M136,Exceptions!F:F,1,FALSE)))&gt;0,"y","")</f>
        <v/>
      </c>
      <c r="C136" s="100" t="str">
        <f t="shared" ref="C136:C199" si="6">IF(COUNTIF(N136,"*call*"),"y",IF(COUNTIF(P136,"*call*"),"y",IF(I136&lt;&gt;"","y","")))</f>
        <v/>
      </c>
      <c r="D136" s="100" t="str">
        <f>IF(COUNTIF(Exceptions!B:B,(VLOOKUP(M136,Exceptions!$B:$B,1,FALSE)))&gt;0,"y","")</f>
        <v/>
      </c>
      <c r="E136" s="100"/>
      <c r="F136" s="162" t="s">
        <v>4325</v>
      </c>
      <c r="G136" s="162" t="s">
        <v>3884</v>
      </c>
      <c r="H136" s="162" t="s">
        <v>440</v>
      </c>
      <c r="I136" s="162" t="s">
        <v>440</v>
      </c>
      <c r="J136" s="162" t="s">
        <v>440</v>
      </c>
      <c r="K136" s="162" t="s">
        <v>440</v>
      </c>
      <c r="L136" s="163"/>
      <c r="M136" s="95" t="s">
        <v>1779</v>
      </c>
      <c r="N136" s="51" t="s">
        <v>1780</v>
      </c>
      <c r="O136" s="51" t="s">
        <v>1780</v>
      </c>
      <c r="P136" s="51" t="s">
        <v>440</v>
      </c>
      <c r="Q136" s="96" t="s">
        <v>440</v>
      </c>
      <c r="R136" s="97"/>
      <c r="S136" s="97"/>
      <c r="T136" s="51" t="s">
        <v>1773</v>
      </c>
      <c r="U136" s="51" t="s">
        <v>1774</v>
      </c>
      <c r="W136" s="98" t="s">
        <v>5484</v>
      </c>
      <c r="X136" s="98" t="s">
        <v>5488</v>
      </c>
    </row>
    <row r="137" spans="1:24" s="51" customFormat="1" ht="15.5" x14ac:dyDescent="0.35">
      <c r="A137" s="99">
        <f t="shared" si="5"/>
        <v>8423</v>
      </c>
      <c r="B137" s="100" t="str">
        <f>IF(COUNTIF(Exceptions!F:F,(VLOOKUP(M137,Exceptions!F:F,1,FALSE)))&gt;0,"y","")</f>
        <v/>
      </c>
      <c r="C137" s="100" t="str">
        <f t="shared" si="6"/>
        <v>y</v>
      </c>
      <c r="D137" s="100" t="str">
        <f>IF(COUNTIF(Exceptions!B:B,(VLOOKUP(M137,Exceptions!$B:$B,1,FALSE)))&gt;0,"y","")</f>
        <v/>
      </c>
      <c r="E137" s="100" t="s">
        <v>5366</v>
      </c>
      <c r="F137" s="162" t="s">
        <v>4011</v>
      </c>
      <c r="G137" s="162" t="s">
        <v>3885</v>
      </c>
      <c r="H137" s="162" t="s">
        <v>3902</v>
      </c>
      <c r="I137" s="162" t="s">
        <v>5227</v>
      </c>
      <c r="J137" s="162" t="s">
        <v>440</v>
      </c>
      <c r="K137" s="162" t="s">
        <v>440</v>
      </c>
      <c r="L137" s="163"/>
      <c r="M137" s="95" t="s">
        <v>815</v>
      </c>
      <c r="N137" s="51" t="s">
        <v>816</v>
      </c>
      <c r="O137" s="51" t="s">
        <v>816</v>
      </c>
      <c r="P137" s="51" t="s">
        <v>440</v>
      </c>
      <c r="Q137" s="96" t="s">
        <v>12</v>
      </c>
      <c r="R137" s="97">
        <v>44711</v>
      </c>
      <c r="S137" s="97" t="s">
        <v>5639</v>
      </c>
      <c r="T137" s="51" t="s">
        <v>585</v>
      </c>
      <c r="U137" s="51" t="s">
        <v>586</v>
      </c>
      <c r="W137" s="98" t="s">
        <v>5484</v>
      </c>
      <c r="X137" s="98" t="s">
        <v>5488</v>
      </c>
    </row>
    <row r="138" spans="1:24" s="51" customFormat="1" ht="15.5" x14ac:dyDescent="0.35">
      <c r="A138" s="99">
        <f t="shared" si="5"/>
        <v>8424</v>
      </c>
      <c r="B138" s="100" t="str">
        <f>IF(COUNTIF(Exceptions!F:F,(VLOOKUP(M138,Exceptions!F:F,1,FALSE)))&gt;0,"y","")</f>
        <v/>
      </c>
      <c r="C138" s="100" t="str">
        <f t="shared" si="6"/>
        <v/>
      </c>
      <c r="D138" s="100" t="str">
        <f>IF(COUNTIF(Exceptions!B:B,(VLOOKUP(M138,Exceptions!$B:$B,1,FALSE)))&gt;0,"y","")</f>
        <v/>
      </c>
      <c r="E138" s="100"/>
      <c r="F138" s="162" t="s">
        <v>4445</v>
      </c>
      <c r="G138" s="162" t="s">
        <v>3885</v>
      </c>
      <c r="H138" s="162" t="s">
        <v>5269</v>
      </c>
      <c r="I138" s="162" t="s">
        <v>440</v>
      </c>
      <c r="J138" s="162" t="s">
        <v>440</v>
      </c>
      <c r="K138" s="162" t="s">
        <v>5285</v>
      </c>
      <c r="L138" s="163">
        <v>517151.84</v>
      </c>
      <c r="M138" s="95" t="s">
        <v>1884</v>
      </c>
      <c r="N138" s="51" t="s">
        <v>1885</v>
      </c>
      <c r="O138" s="51" t="s">
        <v>1885</v>
      </c>
      <c r="P138" s="51" t="s">
        <v>440</v>
      </c>
      <c r="Q138" s="96" t="s">
        <v>11</v>
      </c>
      <c r="R138" s="97">
        <v>44736</v>
      </c>
      <c r="S138" s="97" t="s">
        <v>6064</v>
      </c>
      <c r="T138" s="51" t="s">
        <v>516</v>
      </c>
      <c r="U138" s="51" t="s">
        <v>517</v>
      </c>
      <c r="W138" s="98" t="s">
        <v>5484</v>
      </c>
      <c r="X138" s="98" t="s">
        <v>5488</v>
      </c>
    </row>
    <row r="139" spans="1:24" s="51" customFormat="1" ht="15.5" x14ac:dyDescent="0.35">
      <c r="A139" s="99">
        <f t="shared" si="5"/>
        <v>8426</v>
      </c>
      <c r="B139" s="100" t="str">
        <f>IF(COUNTIF(Exceptions!F:F,(VLOOKUP(M139,Exceptions!F:F,1,FALSE)))&gt;0,"y","")</f>
        <v/>
      </c>
      <c r="C139" s="100" t="str">
        <f t="shared" si="6"/>
        <v/>
      </c>
      <c r="D139" s="100" t="str">
        <f>IF(COUNTIF(Exceptions!B:B,(VLOOKUP(M139,Exceptions!$B:$B,1,FALSE)))&gt;0,"y","")</f>
        <v/>
      </c>
      <c r="E139" s="100"/>
      <c r="F139" s="162" t="s">
        <v>4447</v>
      </c>
      <c r="G139" s="162" t="s">
        <v>3884</v>
      </c>
      <c r="H139" s="162" t="s">
        <v>5228</v>
      </c>
      <c r="I139" s="162" t="s">
        <v>440</v>
      </c>
      <c r="J139" s="162" t="s">
        <v>440</v>
      </c>
      <c r="K139" s="162" t="s">
        <v>440</v>
      </c>
      <c r="L139" s="163"/>
      <c r="M139" s="95" t="s">
        <v>1880</v>
      </c>
      <c r="N139" s="51" t="s">
        <v>1881</v>
      </c>
      <c r="O139" s="51" t="s">
        <v>1881</v>
      </c>
      <c r="P139" s="51" t="s">
        <v>440</v>
      </c>
      <c r="Q139" s="96" t="s">
        <v>11</v>
      </c>
      <c r="R139" s="97"/>
      <c r="S139" s="97"/>
      <c r="T139" s="51" t="s">
        <v>1608</v>
      </c>
      <c r="U139" s="51" t="s">
        <v>1609</v>
      </c>
      <c r="W139" s="98" t="s">
        <v>5484</v>
      </c>
      <c r="X139" s="98" t="s">
        <v>5488</v>
      </c>
    </row>
    <row r="140" spans="1:24" s="51" customFormat="1" ht="15.5" x14ac:dyDescent="0.35">
      <c r="A140" s="99">
        <f t="shared" si="5"/>
        <v>8427</v>
      </c>
      <c r="B140" s="100" t="str">
        <f>IF(COUNTIF(Exceptions!F:F,(VLOOKUP(M140,Exceptions!F:F,1,FALSE)))&gt;0,"y","")</f>
        <v/>
      </c>
      <c r="C140" s="100" t="str">
        <f t="shared" si="6"/>
        <v/>
      </c>
      <c r="D140" s="100" t="str">
        <f>IF(COUNTIF(Exceptions!B:B,(VLOOKUP(M140,Exceptions!$B:$B,1,FALSE)))&gt;0,"y","")</f>
        <v/>
      </c>
      <c r="E140" s="100"/>
      <c r="F140" s="162" t="s">
        <v>4448</v>
      </c>
      <c r="G140" s="162" t="s">
        <v>3884</v>
      </c>
      <c r="H140" s="162" t="s">
        <v>440</v>
      </c>
      <c r="I140" s="162" t="s">
        <v>440</v>
      </c>
      <c r="J140" s="162" t="s">
        <v>440</v>
      </c>
      <c r="K140" s="162" t="s">
        <v>440</v>
      </c>
      <c r="L140" s="163"/>
      <c r="M140" s="95" t="s">
        <v>1878</v>
      </c>
      <c r="N140" s="51" t="s">
        <v>1879</v>
      </c>
      <c r="O140" s="51" t="s">
        <v>1879</v>
      </c>
      <c r="P140" s="51" t="s">
        <v>440</v>
      </c>
      <c r="Q140" s="96" t="s">
        <v>440</v>
      </c>
      <c r="R140" s="97"/>
      <c r="S140" s="97"/>
      <c r="T140" s="51" t="s">
        <v>516</v>
      </c>
      <c r="U140" s="51" t="s">
        <v>517</v>
      </c>
      <c r="W140" s="98" t="s">
        <v>5484</v>
      </c>
      <c r="X140" s="98" t="s">
        <v>5488</v>
      </c>
    </row>
    <row r="141" spans="1:24" s="51" customFormat="1" ht="15.5" x14ac:dyDescent="0.35">
      <c r="A141" s="99">
        <f t="shared" si="5"/>
        <v>8428</v>
      </c>
      <c r="B141" s="100" t="str">
        <f>IF(COUNTIF(Exceptions!F:F,(VLOOKUP(M141,Exceptions!F:F,1,FALSE)))&gt;0,"y","")</f>
        <v/>
      </c>
      <c r="C141" s="100" t="str">
        <f t="shared" si="6"/>
        <v/>
      </c>
      <c r="D141" s="100" t="str">
        <f>IF(COUNTIF(Exceptions!B:B,(VLOOKUP(M141,Exceptions!$B:$B,1,FALSE)))&gt;0,"y","")</f>
        <v/>
      </c>
      <c r="E141" s="100" t="s">
        <v>5366</v>
      </c>
      <c r="F141" s="162" t="s">
        <v>4449</v>
      </c>
      <c r="G141" s="162" t="s">
        <v>3884</v>
      </c>
      <c r="H141" s="162" t="s">
        <v>5211</v>
      </c>
      <c r="I141" s="162" t="s">
        <v>440</v>
      </c>
      <c r="J141" s="162" t="s">
        <v>440</v>
      </c>
      <c r="K141" s="162" t="s">
        <v>440</v>
      </c>
      <c r="L141" s="163"/>
      <c r="M141" s="95" t="s">
        <v>1876</v>
      </c>
      <c r="N141" s="51" t="s">
        <v>1877</v>
      </c>
      <c r="O141" s="51" t="s">
        <v>1877</v>
      </c>
      <c r="P141" s="51" t="s">
        <v>440</v>
      </c>
      <c r="Q141" s="96" t="s">
        <v>613</v>
      </c>
      <c r="R141" s="97"/>
      <c r="S141" s="97"/>
      <c r="T141" s="51" t="s">
        <v>587</v>
      </c>
      <c r="U141" s="51" t="s">
        <v>588</v>
      </c>
      <c r="W141" s="98" t="s">
        <v>5484</v>
      </c>
      <c r="X141" s="98" t="s">
        <v>5488</v>
      </c>
    </row>
    <row r="142" spans="1:24" s="51" customFormat="1" ht="15.5" x14ac:dyDescent="0.35">
      <c r="A142" s="99">
        <f t="shared" si="5"/>
        <v>8430</v>
      </c>
      <c r="B142" s="100" t="str">
        <f>IF(COUNTIF(Exceptions!F:F,(VLOOKUP(M142,Exceptions!F:F,1,FALSE)))&gt;0,"y","")</f>
        <v/>
      </c>
      <c r="C142" s="100" t="str">
        <f t="shared" si="6"/>
        <v/>
      </c>
      <c r="D142" s="100" t="str">
        <f>IF(COUNTIF(Exceptions!B:B,(VLOOKUP(M142,Exceptions!$B:$B,1,FALSE)))&gt;0,"y","")</f>
        <v/>
      </c>
      <c r="E142" s="100" t="s">
        <v>5366</v>
      </c>
      <c r="F142" s="162" t="s">
        <v>4450</v>
      </c>
      <c r="G142" s="162" t="s">
        <v>3884</v>
      </c>
      <c r="H142" s="162" t="s">
        <v>440</v>
      </c>
      <c r="I142" s="162" t="s">
        <v>440</v>
      </c>
      <c r="J142" s="162" t="s">
        <v>440</v>
      </c>
      <c r="K142" s="162" t="s">
        <v>440</v>
      </c>
      <c r="L142" s="163"/>
      <c r="M142" s="95" t="s">
        <v>1871</v>
      </c>
      <c r="N142" s="51" t="s">
        <v>1872</v>
      </c>
      <c r="O142" s="51" t="s">
        <v>1873</v>
      </c>
      <c r="P142" s="51" t="s">
        <v>440</v>
      </c>
      <c r="Q142" s="96" t="s">
        <v>15</v>
      </c>
      <c r="R142" s="97">
        <v>44833</v>
      </c>
      <c r="S142" s="97" t="s">
        <v>6300</v>
      </c>
      <c r="T142" s="51" t="s">
        <v>1874</v>
      </c>
      <c r="U142" s="51" t="s">
        <v>1875</v>
      </c>
      <c r="W142" s="98" t="s">
        <v>5484</v>
      </c>
      <c r="X142" s="98" t="s">
        <v>5488</v>
      </c>
    </row>
    <row r="143" spans="1:24" s="51" customFormat="1" ht="15.5" x14ac:dyDescent="0.35">
      <c r="A143" s="99">
        <f t="shared" si="5"/>
        <v>8431</v>
      </c>
      <c r="B143" s="100" t="str">
        <f>IF(COUNTIF(Exceptions!F:F,(VLOOKUP(M143,Exceptions!F:F,1,FALSE)))&gt;0,"y","")</f>
        <v/>
      </c>
      <c r="C143" s="100" t="str">
        <f t="shared" si="6"/>
        <v/>
      </c>
      <c r="D143" s="100" t="str">
        <f>IF(COUNTIF(Exceptions!B:B,(VLOOKUP(M143,Exceptions!$B:$B,1,FALSE)))&gt;0,"y","")</f>
        <v/>
      </c>
      <c r="E143" s="100"/>
      <c r="F143" s="162" t="s">
        <v>4451</v>
      </c>
      <c r="G143" s="162" t="s">
        <v>3884</v>
      </c>
      <c r="H143" s="162" t="s">
        <v>5211</v>
      </c>
      <c r="I143" s="162" t="s">
        <v>440</v>
      </c>
      <c r="J143" s="162" t="s">
        <v>440</v>
      </c>
      <c r="K143" s="162" t="s">
        <v>440</v>
      </c>
      <c r="L143" s="163"/>
      <c r="M143" s="95" t="s">
        <v>1867</v>
      </c>
      <c r="N143" s="51" t="s">
        <v>1868</v>
      </c>
      <c r="O143" s="51" t="s">
        <v>1869</v>
      </c>
      <c r="P143" s="51" t="s">
        <v>440</v>
      </c>
      <c r="Q143" s="96" t="s">
        <v>15</v>
      </c>
      <c r="R143" s="97">
        <v>45169</v>
      </c>
      <c r="S143" s="97" t="s">
        <v>6783</v>
      </c>
      <c r="T143" s="51" t="s">
        <v>514</v>
      </c>
      <c r="U143" s="51" t="s">
        <v>515</v>
      </c>
      <c r="V143" s="51" t="s">
        <v>1870</v>
      </c>
      <c r="W143" s="98" t="s">
        <v>5484</v>
      </c>
      <c r="X143" s="98" t="s">
        <v>5488</v>
      </c>
    </row>
    <row r="144" spans="1:24" s="51" customFormat="1" ht="15.5" x14ac:dyDescent="0.35">
      <c r="A144" s="99">
        <f t="shared" si="5"/>
        <v>8432</v>
      </c>
      <c r="B144" s="100" t="str">
        <f>IF(COUNTIF(Exceptions!F:F,(VLOOKUP(M144,Exceptions!F:F,1,FALSE)))&gt;0,"y","")</f>
        <v/>
      </c>
      <c r="C144" s="100" t="str">
        <f t="shared" si="6"/>
        <v/>
      </c>
      <c r="D144" s="100" t="str">
        <f>IF(COUNTIF(Exceptions!B:B,(VLOOKUP(M144,Exceptions!$B:$B,1,FALSE)))&gt;0,"y","")</f>
        <v/>
      </c>
      <c r="E144" s="100"/>
      <c r="F144" s="162" t="s">
        <v>4452</v>
      </c>
      <c r="G144" s="162" t="s">
        <v>3885</v>
      </c>
      <c r="H144" s="162" t="s">
        <v>5215</v>
      </c>
      <c r="I144" s="162" t="s">
        <v>440</v>
      </c>
      <c r="J144" s="162" t="s">
        <v>440</v>
      </c>
      <c r="K144" s="162" t="s">
        <v>5285</v>
      </c>
      <c r="L144" s="163"/>
      <c r="M144" s="95" t="s">
        <v>1864</v>
      </c>
      <c r="N144" s="51" t="s">
        <v>1865</v>
      </c>
      <c r="O144" s="51" t="s">
        <v>1866</v>
      </c>
      <c r="P144" s="51" t="s">
        <v>440</v>
      </c>
      <c r="Q144" s="96" t="s">
        <v>613</v>
      </c>
      <c r="R144" s="97"/>
      <c r="S144" s="97"/>
      <c r="T144" s="51" t="s">
        <v>587</v>
      </c>
      <c r="U144" s="51" t="s">
        <v>588</v>
      </c>
      <c r="W144" s="98" t="s">
        <v>5484</v>
      </c>
      <c r="X144" s="98" t="s">
        <v>5488</v>
      </c>
    </row>
    <row r="145" spans="1:24" s="51" customFormat="1" ht="15.5" x14ac:dyDescent="0.35">
      <c r="A145" s="99">
        <f t="shared" si="5"/>
        <v>8434</v>
      </c>
      <c r="B145" s="100" t="str">
        <f>IF(COUNTIF(Exceptions!F:F,(VLOOKUP(M145,Exceptions!F:F,1,FALSE)))&gt;0,"y","")</f>
        <v/>
      </c>
      <c r="C145" s="100" t="str">
        <f t="shared" si="6"/>
        <v/>
      </c>
      <c r="D145" s="100" t="str">
        <f>IF(COUNTIF(Exceptions!B:B,(VLOOKUP(M145,Exceptions!$B:$B,1,FALSE)))&gt;0,"y","")</f>
        <v/>
      </c>
      <c r="E145" s="100"/>
      <c r="F145" s="162" t="s">
        <v>4455</v>
      </c>
      <c r="G145" s="162" t="s">
        <v>3886</v>
      </c>
      <c r="H145" s="162" t="s">
        <v>5211</v>
      </c>
      <c r="I145" s="162" t="s">
        <v>440</v>
      </c>
      <c r="J145" s="162" t="s">
        <v>440</v>
      </c>
      <c r="K145" s="162" t="s">
        <v>5275</v>
      </c>
      <c r="L145" s="163">
        <v>14000000</v>
      </c>
      <c r="M145" s="95" t="s">
        <v>1855</v>
      </c>
      <c r="N145" s="51" t="s">
        <v>1856</v>
      </c>
      <c r="O145" s="51" t="s">
        <v>1856</v>
      </c>
      <c r="P145" s="51" t="s">
        <v>440</v>
      </c>
      <c r="Q145" s="96" t="s">
        <v>15</v>
      </c>
      <c r="R145" s="97"/>
      <c r="S145" s="97"/>
      <c r="T145" s="51" t="s">
        <v>1410</v>
      </c>
      <c r="U145" s="51" t="s">
        <v>1411</v>
      </c>
      <c r="V145" s="51" t="s">
        <v>1857</v>
      </c>
      <c r="W145" s="98" t="s">
        <v>5484</v>
      </c>
      <c r="X145" s="98" t="s">
        <v>5589</v>
      </c>
    </row>
    <row r="146" spans="1:24" s="51" customFormat="1" ht="15.5" x14ac:dyDescent="0.35">
      <c r="A146" s="99">
        <f t="shared" si="5"/>
        <v>8435</v>
      </c>
      <c r="B146" s="100" t="str">
        <f>IF(COUNTIF(Exceptions!F:F,(VLOOKUP(M146,Exceptions!F:F,1,FALSE)))&gt;0,"y","")</f>
        <v/>
      </c>
      <c r="C146" s="100" t="str">
        <f t="shared" si="6"/>
        <v/>
      </c>
      <c r="D146" s="100" t="str">
        <f>IF(COUNTIF(Exceptions!B:B,(VLOOKUP(M146,Exceptions!$B:$B,1,FALSE)))&gt;0,"y","")</f>
        <v/>
      </c>
      <c r="E146" s="100"/>
      <c r="F146" s="162" t="s">
        <v>4423</v>
      </c>
      <c r="G146" s="162" t="s">
        <v>3885</v>
      </c>
      <c r="H146" s="162" t="s">
        <v>5211</v>
      </c>
      <c r="I146" s="162" t="s">
        <v>440</v>
      </c>
      <c r="J146" s="162" t="s">
        <v>440</v>
      </c>
      <c r="K146" s="162" t="s">
        <v>5285</v>
      </c>
      <c r="L146" s="163"/>
      <c r="M146" s="95" t="s">
        <v>1934</v>
      </c>
      <c r="N146" s="51" t="s">
        <v>1935</v>
      </c>
      <c r="O146" s="51" t="s">
        <v>1935</v>
      </c>
      <c r="P146" s="51" t="s">
        <v>457</v>
      </c>
      <c r="Q146" s="96" t="s">
        <v>14</v>
      </c>
      <c r="R146" s="97">
        <v>44729</v>
      </c>
      <c r="S146" s="97" t="s">
        <v>6789</v>
      </c>
      <c r="T146" s="51" t="s">
        <v>587</v>
      </c>
      <c r="U146" s="51" t="s">
        <v>588</v>
      </c>
      <c r="W146" s="98" t="s">
        <v>5484</v>
      </c>
      <c r="X146" s="98" t="s">
        <v>5488</v>
      </c>
    </row>
    <row r="147" spans="1:24" s="51" customFormat="1" ht="15.5" x14ac:dyDescent="0.35">
      <c r="A147" s="99">
        <f t="shared" si="5"/>
        <v>8436</v>
      </c>
      <c r="B147" s="100" t="str">
        <f>IF(COUNTIF(Exceptions!F:F,(VLOOKUP(M147,Exceptions!F:F,1,FALSE)))&gt;0,"y","")</f>
        <v/>
      </c>
      <c r="C147" s="100" t="str">
        <f t="shared" si="6"/>
        <v/>
      </c>
      <c r="D147" s="100" t="str">
        <f>IF(COUNTIF(Exceptions!B:B,(VLOOKUP(M147,Exceptions!$B:$B,1,FALSE)))&gt;0,"y","")</f>
        <v/>
      </c>
      <c r="E147" s="100"/>
      <c r="F147" s="162" t="s">
        <v>4457</v>
      </c>
      <c r="G147" s="162" t="s">
        <v>3884</v>
      </c>
      <c r="H147" s="162" t="s">
        <v>5243</v>
      </c>
      <c r="I147" s="162" t="s">
        <v>440</v>
      </c>
      <c r="J147" s="162" t="s">
        <v>440</v>
      </c>
      <c r="K147" s="162" t="s">
        <v>3904</v>
      </c>
      <c r="L147" s="163">
        <v>78800</v>
      </c>
      <c r="M147" s="95" t="s">
        <v>1850</v>
      </c>
      <c r="N147" s="51" t="s">
        <v>1851</v>
      </c>
      <c r="O147" s="51" t="s">
        <v>1851</v>
      </c>
      <c r="P147" s="51" t="s">
        <v>457</v>
      </c>
      <c r="Q147" s="96" t="s">
        <v>613</v>
      </c>
      <c r="R147" s="97">
        <v>44991</v>
      </c>
      <c r="S147" s="97" t="s">
        <v>5483</v>
      </c>
      <c r="T147" s="51" t="s">
        <v>516</v>
      </c>
      <c r="U147" s="51" t="s">
        <v>517</v>
      </c>
      <c r="V147" s="51" t="s">
        <v>1852</v>
      </c>
      <c r="W147" s="98" t="s">
        <v>5484</v>
      </c>
      <c r="X147" s="98" t="s">
        <v>5488</v>
      </c>
    </row>
    <row r="148" spans="1:24" s="51" customFormat="1" ht="15.5" x14ac:dyDescent="0.35">
      <c r="A148" s="99">
        <f t="shared" si="5"/>
        <v>8437</v>
      </c>
      <c r="B148" s="100" t="str">
        <f>IF(COUNTIF(Exceptions!F:F,(VLOOKUP(M148,Exceptions!F:F,1,FALSE)))&gt;0,"y","")</f>
        <v/>
      </c>
      <c r="C148" s="100" t="str">
        <f t="shared" si="6"/>
        <v>y</v>
      </c>
      <c r="D148" s="100" t="str">
        <f>IF(COUNTIF(Exceptions!B:B,(VLOOKUP(M148,Exceptions!$B:$B,1,FALSE)))&gt;0,"y","")</f>
        <v/>
      </c>
      <c r="E148" s="100"/>
      <c r="F148" s="162" t="s">
        <v>4235</v>
      </c>
      <c r="G148" s="162" t="s">
        <v>3885</v>
      </c>
      <c r="H148" s="162" t="s">
        <v>5211</v>
      </c>
      <c r="I148" s="162" t="s">
        <v>5324</v>
      </c>
      <c r="J148" s="162" t="s">
        <v>5317</v>
      </c>
      <c r="K148" s="162" t="s">
        <v>3904</v>
      </c>
      <c r="L148" s="163">
        <v>35000</v>
      </c>
      <c r="M148" s="95" t="s">
        <v>1355</v>
      </c>
      <c r="N148" s="51" t="s">
        <v>1356</v>
      </c>
      <c r="O148" s="51" t="s">
        <v>1357</v>
      </c>
      <c r="P148" s="51" t="s">
        <v>457</v>
      </c>
      <c r="Q148" s="96" t="s">
        <v>613</v>
      </c>
      <c r="R148" s="97">
        <v>45234</v>
      </c>
      <c r="S148" s="97" t="s">
        <v>6133</v>
      </c>
      <c r="T148" s="51" t="s">
        <v>467</v>
      </c>
      <c r="U148" s="51" t="s">
        <v>468</v>
      </c>
      <c r="W148" s="98" t="s">
        <v>5484</v>
      </c>
      <c r="X148" s="98" t="s">
        <v>5614</v>
      </c>
    </row>
    <row r="149" spans="1:24" s="51" customFormat="1" ht="15.5" x14ac:dyDescent="0.35">
      <c r="A149" s="99">
        <f t="shared" si="5"/>
        <v>8439</v>
      </c>
      <c r="B149" s="100" t="str">
        <f>IF(COUNTIF(Exceptions!F:F,(VLOOKUP(M149,Exceptions!F:F,1,FALSE)))&gt;0,"y","")</f>
        <v/>
      </c>
      <c r="C149" s="100" t="str">
        <f t="shared" si="6"/>
        <v/>
      </c>
      <c r="D149" s="100" t="str">
        <f>IF(COUNTIF(Exceptions!B:B,(VLOOKUP(M149,Exceptions!$B:$B,1,FALSE)))&gt;0,"y","")</f>
        <v/>
      </c>
      <c r="E149" s="100" t="s">
        <v>5366</v>
      </c>
      <c r="F149" s="162" t="s">
        <v>4459</v>
      </c>
      <c r="G149" s="162" t="s">
        <v>3885</v>
      </c>
      <c r="H149" s="162" t="s">
        <v>5245</v>
      </c>
      <c r="I149" s="162" t="s">
        <v>440</v>
      </c>
      <c r="J149" s="162" t="s">
        <v>440</v>
      </c>
      <c r="K149" s="162" t="s">
        <v>440</v>
      </c>
      <c r="L149" s="163"/>
      <c r="M149" s="95" t="s">
        <v>1848</v>
      </c>
      <c r="N149" s="51" t="s">
        <v>1849</v>
      </c>
      <c r="O149" s="51" t="s">
        <v>1849</v>
      </c>
      <c r="P149" s="51" t="s">
        <v>457</v>
      </c>
      <c r="Q149" s="96" t="s">
        <v>14</v>
      </c>
      <c r="R149" s="97">
        <v>44759</v>
      </c>
      <c r="S149" s="97" t="s">
        <v>6781</v>
      </c>
      <c r="T149" s="51" t="s">
        <v>587</v>
      </c>
      <c r="U149" s="51" t="s">
        <v>588</v>
      </c>
      <c r="W149" s="98" t="s">
        <v>5484</v>
      </c>
      <c r="X149" s="98" t="s">
        <v>5488</v>
      </c>
    </row>
    <row r="150" spans="1:24" s="51" customFormat="1" ht="15.5" x14ac:dyDescent="0.35">
      <c r="A150" s="99">
        <f t="shared" si="5"/>
        <v>8441</v>
      </c>
      <c r="B150" s="100" t="str">
        <f>IF(COUNTIF(Exceptions!F:F,(VLOOKUP(M150,Exceptions!F:F,1,FALSE)))&gt;0,"y","")</f>
        <v/>
      </c>
      <c r="C150" s="100" t="str">
        <f t="shared" si="6"/>
        <v/>
      </c>
      <c r="D150" s="100" t="str">
        <f>IF(COUNTIF(Exceptions!B:B,(VLOOKUP(M150,Exceptions!$B:$B,1,FALSE)))&gt;0,"y","")</f>
        <v/>
      </c>
      <c r="E150" s="100"/>
      <c r="F150" s="162" t="s">
        <v>4375</v>
      </c>
      <c r="G150" s="162" t="s">
        <v>3885</v>
      </c>
      <c r="H150" s="162" t="s">
        <v>5211</v>
      </c>
      <c r="I150" s="162" t="s">
        <v>440</v>
      </c>
      <c r="J150" s="162" t="s">
        <v>5295</v>
      </c>
      <c r="K150" s="162" t="s">
        <v>5275</v>
      </c>
      <c r="L150" s="163">
        <v>204000</v>
      </c>
      <c r="M150" s="95" t="s">
        <v>1651</v>
      </c>
      <c r="N150" s="51" t="s">
        <v>1652</v>
      </c>
      <c r="O150" s="51" t="s">
        <v>1652</v>
      </c>
      <c r="P150" s="51" t="s">
        <v>455</v>
      </c>
      <c r="Q150" s="96" t="s">
        <v>14</v>
      </c>
      <c r="R150" s="97">
        <v>44895</v>
      </c>
      <c r="S150" s="97" t="s">
        <v>5718</v>
      </c>
      <c r="T150" s="51" t="s">
        <v>587</v>
      </c>
      <c r="U150" s="51" t="s">
        <v>588</v>
      </c>
      <c r="W150" s="98" t="s">
        <v>5484</v>
      </c>
      <c r="X150" s="98" t="s">
        <v>5488</v>
      </c>
    </row>
    <row r="151" spans="1:24" s="51" customFormat="1" ht="15.5" x14ac:dyDescent="0.35">
      <c r="A151" s="99">
        <f t="shared" si="5"/>
        <v>8442</v>
      </c>
      <c r="B151" s="100" t="str">
        <f>IF(COUNTIF(Exceptions!F:F,(VLOOKUP(M151,Exceptions!F:F,1,FALSE)))&gt;0,"y","")</f>
        <v/>
      </c>
      <c r="C151" s="100" t="str">
        <f t="shared" si="6"/>
        <v/>
      </c>
      <c r="D151" s="100" t="str">
        <f>IF(COUNTIF(Exceptions!B:B,(VLOOKUP(M151,Exceptions!$B:$B,1,FALSE)))&gt;0,"y","")</f>
        <v/>
      </c>
      <c r="E151" s="100"/>
      <c r="F151" s="162" t="s">
        <v>4460</v>
      </c>
      <c r="G151" s="162" t="s">
        <v>593</v>
      </c>
      <c r="H151" s="162" t="s">
        <v>5237</v>
      </c>
      <c r="I151" s="162" t="s">
        <v>440</v>
      </c>
      <c r="J151" s="162" t="s">
        <v>5300</v>
      </c>
      <c r="K151" s="162" t="s">
        <v>5275</v>
      </c>
      <c r="L151" s="208">
        <v>1000000</v>
      </c>
      <c r="M151" s="95" t="s">
        <v>1846</v>
      </c>
      <c r="N151" s="51" t="s">
        <v>1847</v>
      </c>
      <c r="O151" s="51" t="s">
        <v>1847</v>
      </c>
      <c r="P151" s="51" t="s">
        <v>455</v>
      </c>
      <c r="Q151" s="210" t="s">
        <v>11</v>
      </c>
      <c r="R151" s="97">
        <v>45748</v>
      </c>
      <c r="S151" s="97" t="s">
        <v>5622</v>
      </c>
      <c r="T151" s="51" t="s">
        <v>587</v>
      </c>
      <c r="U151" s="51" t="s">
        <v>588</v>
      </c>
      <c r="W151" s="98" t="s">
        <v>5484</v>
      </c>
      <c r="X151" s="98" t="s">
        <v>5743</v>
      </c>
    </row>
    <row r="152" spans="1:24" s="51" customFormat="1" ht="15.5" x14ac:dyDescent="0.35">
      <c r="A152" s="99">
        <f t="shared" si="5"/>
        <v>8443</v>
      </c>
      <c r="B152" s="100" t="str">
        <f>IF(COUNTIF(Exceptions!F:F,(VLOOKUP(M152,Exceptions!F:F,1,FALSE)))&gt;0,"y","")</f>
        <v/>
      </c>
      <c r="C152" s="100" t="str">
        <f t="shared" si="6"/>
        <v>y</v>
      </c>
      <c r="D152" s="100" t="str">
        <f>IF(COUNTIF(Exceptions!B:B,(VLOOKUP(M152,Exceptions!$B:$B,1,FALSE)))&gt;0,"y","")</f>
        <v/>
      </c>
      <c r="E152" s="100" t="s">
        <v>5366</v>
      </c>
      <c r="F152" s="162" t="s">
        <v>4210</v>
      </c>
      <c r="G152" s="162" t="s">
        <v>3884</v>
      </c>
      <c r="H152" s="162" t="s">
        <v>5237</v>
      </c>
      <c r="I152" s="162" t="s">
        <v>5253</v>
      </c>
      <c r="J152" s="162" t="s">
        <v>5295</v>
      </c>
      <c r="K152" s="162" t="s">
        <v>5285</v>
      </c>
      <c r="L152" s="163">
        <v>1000000</v>
      </c>
      <c r="M152" s="95" t="s">
        <v>1298</v>
      </c>
      <c r="N152" s="51" t="s">
        <v>1299</v>
      </c>
      <c r="O152" s="51" t="s">
        <v>1299</v>
      </c>
      <c r="P152" s="51" t="s">
        <v>455</v>
      </c>
      <c r="Q152" s="96" t="s">
        <v>12</v>
      </c>
      <c r="R152" s="97">
        <v>45383</v>
      </c>
      <c r="S152" s="97" t="s">
        <v>5965</v>
      </c>
      <c r="T152" s="51" t="s">
        <v>508</v>
      </c>
      <c r="U152" s="51" t="s">
        <v>509</v>
      </c>
      <c r="W152" s="98" t="s">
        <v>5484</v>
      </c>
      <c r="X152" s="98" t="s">
        <v>5488</v>
      </c>
    </row>
    <row r="153" spans="1:24" s="51" customFormat="1" ht="15.5" x14ac:dyDescent="0.35">
      <c r="A153" s="99">
        <f t="shared" si="5"/>
        <v>8444</v>
      </c>
      <c r="B153" s="100" t="str">
        <f>IF(COUNTIF(Exceptions!F:F,(VLOOKUP(M153,Exceptions!F:F,1,FALSE)))&gt;0,"y","")</f>
        <v/>
      </c>
      <c r="C153" s="100" t="str">
        <f t="shared" si="6"/>
        <v/>
      </c>
      <c r="D153" s="100" t="str">
        <f>IF(COUNTIF(Exceptions!B:B,(VLOOKUP(M153,Exceptions!$B:$B,1,FALSE)))&gt;0,"y","")</f>
        <v/>
      </c>
      <c r="E153" s="100"/>
      <c r="F153" s="162" t="s">
        <v>4461</v>
      </c>
      <c r="G153" s="162" t="s">
        <v>3885</v>
      </c>
      <c r="H153" s="162" t="s">
        <v>5270</v>
      </c>
      <c r="I153" s="162" t="s">
        <v>440</v>
      </c>
      <c r="J153" s="162" t="s">
        <v>440</v>
      </c>
      <c r="K153" s="162" t="s">
        <v>440</v>
      </c>
      <c r="L153" s="163"/>
      <c r="M153" s="95" t="s">
        <v>1844</v>
      </c>
      <c r="N153" s="51" t="s">
        <v>1845</v>
      </c>
      <c r="O153" s="51" t="s">
        <v>1845</v>
      </c>
      <c r="P153" s="51" t="s">
        <v>455</v>
      </c>
      <c r="Q153" s="96" t="s">
        <v>613</v>
      </c>
      <c r="R153" s="97">
        <v>45016</v>
      </c>
      <c r="S153" s="97" t="s">
        <v>5483</v>
      </c>
      <c r="T153" s="51" t="s">
        <v>650</v>
      </c>
      <c r="U153" s="51" t="s">
        <v>651</v>
      </c>
      <c r="W153" s="98" t="s">
        <v>5484</v>
      </c>
      <c r="X153" s="98" t="s">
        <v>5488</v>
      </c>
    </row>
    <row r="154" spans="1:24" s="51" customFormat="1" ht="15.5" x14ac:dyDescent="0.35">
      <c r="A154" s="99">
        <f t="shared" si="5"/>
        <v>8446</v>
      </c>
      <c r="B154" s="100" t="str">
        <f>IF(COUNTIF(Exceptions!F:F,(VLOOKUP(M154,Exceptions!F:F,1,FALSE)))&gt;0,"y","")</f>
        <v/>
      </c>
      <c r="C154" s="100" t="str">
        <f t="shared" si="6"/>
        <v/>
      </c>
      <c r="D154" s="100" t="str">
        <f>IF(COUNTIF(Exceptions!B:B,(VLOOKUP(M154,Exceptions!$B:$B,1,FALSE)))&gt;0,"y","")</f>
        <v/>
      </c>
      <c r="E154" s="100"/>
      <c r="F154" s="162" t="s">
        <v>4462</v>
      </c>
      <c r="G154" s="162" t="s">
        <v>3885</v>
      </c>
      <c r="H154" s="162" t="s">
        <v>3902</v>
      </c>
      <c r="I154" s="162" t="s">
        <v>440</v>
      </c>
      <c r="J154" s="162" t="s">
        <v>440</v>
      </c>
      <c r="K154" s="162" t="s">
        <v>440</v>
      </c>
      <c r="L154" s="163"/>
      <c r="M154" s="95" t="s">
        <v>1842</v>
      </c>
      <c r="N154" s="51" t="s">
        <v>1843</v>
      </c>
      <c r="O154" s="51" t="s">
        <v>1843</v>
      </c>
      <c r="P154" s="51" t="s">
        <v>455</v>
      </c>
      <c r="Q154" s="96" t="s">
        <v>14</v>
      </c>
      <c r="R154" s="97">
        <v>45078</v>
      </c>
      <c r="S154" s="97" t="s">
        <v>5875</v>
      </c>
      <c r="T154" s="51" t="s">
        <v>467</v>
      </c>
      <c r="U154" s="51" t="s">
        <v>468</v>
      </c>
      <c r="W154" s="98" t="s">
        <v>5484</v>
      </c>
      <c r="X154" s="98" t="s">
        <v>5488</v>
      </c>
    </row>
    <row r="155" spans="1:24" s="51" customFormat="1" ht="15.5" x14ac:dyDescent="0.35">
      <c r="A155" s="99">
        <f t="shared" si="5"/>
        <v>8447</v>
      </c>
      <c r="B155" s="100" t="str">
        <f>IF(COUNTIF(Exceptions!F:F,(VLOOKUP(M155,Exceptions!F:F,1,FALSE)))&gt;0,"y","")</f>
        <v/>
      </c>
      <c r="C155" s="100" t="str">
        <f t="shared" si="6"/>
        <v/>
      </c>
      <c r="D155" s="100" t="str">
        <f>IF(COUNTIF(Exceptions!B:B,(VLOOKUP(M155,Exceptions!$B:$B,1,FALSE)))&gt;0,"y","")</f>
        <v/>
      </c>
      <c r="E155" s="100"/>
      <c r="F155" s="162" t="s">
        <v>4463</v>
      </c>
      <c r="G155" s="162" t="s">
        <v>3884</v>
      </c>
      <c r="H155" s="162" t="s">
        <v>5237</v>
      </c>
      <c r="I155" s="162" t="s">
        <v>440</v>
      </c>
      <c r="J155" s="162" t="s">
        <v>440</v>
      </c>
      <c r="K155" s="162" t="s">
        <v>440</v>
      </c>
      <c r="L155" s="163">
        <v>100000</v>
      </c>
      <c r="M155" s="95" t="s">
        <v>1840</v>
      </c>
      <c r="N155" s="51" t="s">
        <v>1841</v>
      </c>
      <c r="O155" s="51" t="s">
        <v>1841</v>
      </c>
      <c r="P155" s="51" t="s">
        <v>455</v>
      </c>
      <c r="Q155" s="96" t="s">
        <v>14</v>
      </c>
      <c r="R155" s="97">
        <v>45383</v>
      </c>
      <c r="S155" s="97" t="s">
        <v>5634</v>
      </c>
      <c r="T155" s="51" t="s">
        <v>508</v>
      </c>
      <c r="U155" s="51" t="s">
        <v>509</v>
      </c>
      <c r="W155" s="98" t="s">
        <v>5484</v>
      </c>
      <c r="X155" s="98" t="s">
        <v>5488</v>
      </c>
    </row>
    <row r="156" spans="1:24" s="51" customFormat="1" ht="15.5" x14ac:dyDescent="0.35">
      <c r="A156" s="99">
        <f t="shared" si="5"/>
        <v>8448</v>
      </c>
      <c r="B156" s="100" t="str">
        <f>IF(COUNTIF(Exceptions!F:F,(VLOOKUP(M156,Exceptions!F:F,1,FALSE)))&gt;0,"y","")</f>
        <v/>
      </c>
      <c r="C156" s="100" t="str">
        <f t="shared" si="6"/>
        <v/>
      </c>
      <c r="D156" s="100" t="str">
        <f>IF(COUNTIF(Exceptions!B:B,(VLOOKUP(M156,Exceptions!$B:$B,1,FALSE)))&gt;0,"y","")</f>
        <v/>
      </c>
      <c r="E156" s="100" t="s">
        <v>5366</v>
      </c>
      <c r="F156" s="162" t="s">
        <v>4464</v>
      </c>
      <c r="G156" s="162" t="s">
        <v>3886</v>
      </c>
      <c r="H156" s="162" t="s">
        <v>5237</v>
      </c>
      <c r="I156" s="162" t="s">
        <v>440</v>
      </c>
      <c r="J156" s="162" t="s">
        <v>5300</v>
      </c>
      <c r="K156" s="162" t="s">
        <v>5289</v>
      </c>
      <c r="L156" s="163">
        <v>290000000</v>
      </c>
      <c r="M156" s="95" t="s">
        <v>1838</v>
      </c>
      <c r="N156" s="51" t="s">
        <v>1839</v>
      </c>
      <c r="O156" s="51" t="s">
        <v>1839</v>
      </c>
      <c r="P156" s="51" t="s">
        <v>455</v>
      </c>
      <c r="Q156" s="96" t="s">
        <v>18</v>
      </c>
      <c r="R156" s="97">
        <v>45689</v>
      </c>
      <c r="S156" s="97" t="s">
        <v>5868</v>
      </c>
      <c r="T156" s="51" t="s">
        <v>587</v>
      </c>
      <c r="U156" s="51" t="s">
        <v>588</v>
      </c>
      <c r="W156" s="98" t="s">
        <v>5484</v>
      </c>
      <c r="X156" s="98" t="s">
        <v>5679</v>
      </c>
    </row>
    <row r="157" spans="1:24" s="51" customFormat="1" ht="15.5" x14ac:dyDescent="0.35">
      <c r="A157" s="99">
        <f t="shared" si="5"/>
        <v>8450</v>
      </c>
      <c r="B157" s="100" t="str">
        <f>IF(COUNTIF(Exceptions!F:F,(VLOOKUP(M157,Exceptions!F:F,1,FALSE)))&gt;0,"y","")</f>
        <v/>
      </c>
      <c r="C157" s="100" t="str">
        <f t="shared" si="6"/>
        <v>y</v>
      </c>
      <c r="D157" s="100" t="str">
        <f>IF(COUNTIF(Exceptions!B:B,(VLOOKUP(M157,Exceptions!$B:$B,1,FALSE)))&gt;0,"y","")</f>
        <v/>
      </c>
      <c r="E157" s="100"/>
      <c r="F157" s="162" t="s">
        <v>4228</v>
      </c>
      <c r="G157" s="162" t="s">
        <v>593</v>
      </c>
      <c r="H157" s="162" t="s">
        <v>5237</v>
      </c>
      <c r="I157" s="162" t="s">
        <v>5261</v>
      </c>
      <c r="J157" s="162" t="s">
        <v>5300</v>
      </c>
      <c r="K157" s="162" t="s">
        <v>5275</v>
      </c>
      <c r="L157" s="163">
        <v>4604959</v>
      </c>
      <c r="M157" s="95" t="s">
        <v>167</v>
      </c>
      <c r="N157" s="51" t="s">
        <v>299</v>
      </c>
      <c r="O157" s="51" t="s">
        <v>410</v>
      </c>
      <c r="P157" s="51" t="s">
        <v>455</v>
      </c>
      <c r="Q157" s="96" t="s">
        <v>12</v>
      </c>
      <c r="R157" s="97">
        <v>45538</v>
      </c>
      <c r="S157" s="97" t="s">
        <v>6123</v>
      </c>
      <c r="T157" s="51" t="s">
        <v>524</v>
      </c>
      <c r="U157" s="51" t="s">
        <v>525</v>
      </c>
      <c r="W157" s="98" t="s">
        <v>5484</v>
      </c>
      <c r="X157" s="98" t="s">
        <v>5689</v>
      </c>
    </row>
    <row r="158" spans="1:24" s="51" customFormat="1" ht="15.5" x14ac:dyDescent="0.35">
      <c r="A158" s="99">
        <f t="shared" si="5"/>
        <v>8451</v>
      </c>
      <c r="B158" s="100" t="str">
        <f>IF(COUNTIF(Exceptions!F:F,(VLOOKUP(M158,Exceptions!F:F,1,FALSE)))&gt;0,"y","")</f>
        <v/>
      </c>
      <c r="C158" s="100" t="str">
        <f t="shared" si="6"/>
        <v/>
      </c>
      <c r="D158" s="100" t="str">
        <f>IF(COUNTIF(Exceptions!B:B,(VLOOKUP(M158,Exceptions!$B:$B,1,FALSE)))&gt;0,"y","")</f>
        <v/>
      </c>
      <c r="E158" s="100" t="s">
        <v>5366</v>
      </c>
      <c r="F158" s="162" t="s">
        <v>4416</v>
      </c>
      <c r="G158" s="162" t="s">
        <v>3884</v>
      </c>
      <c r="H158" s="162" t="s">
        <v>5243</v>
      </c>
      <c r="I158" s="162" t="s">
        <v>440</v>
      </c>
      <c r="J158" s="162" t="s">
        <v>5317</v>
      </c>
      <c r="K158" s="162" t="s">
        <v>5287</v>
      </c>
      <c r="L158" s="163">
        <v>2364889</v>
      </c>
      <c r="M158" s="95" t="s">
        <v>1952</v>
      </c>
      <c r="N158" s="51" t="s">
        <v>1953</v>
      </c>
      <c r="O158" s="51" t="s">
        <v>1954</v>
      </c>
      <c r="P158" s="51" t="s">
        <v>455</v>
      </c>
      <c r="Q158" s="96" t="s">
        <v>12</v>
      </c>
      <c r="R158" s="97">
        <v>45246</v>
      </c>
      <c r="S158" s="97" t="s">
        <v>6281</v>
      </c>
      <c r="T158" s="51" t="s">
        <v>516</v>
      </c>
      <c r="U158" s="51" t="s">
        <v>517</v>
      </c>
      <c r="V158" s="51" t="s">
        <v>1955</v>
      </c>
      <c r="W158" s="98" t="s">
        <v>5484</v>
      </c>
      <c r="X158" s="98" t="s">
        <v>5488</v>
      </c>
    </row>
    <row r="159" spans="1:24" s="51" customFormat="1" ht="15.5" x14ac:dyDescent="0.35">
      <c r="A159" s="99">
        <f t="shared" si="5"/>
        <v>8453</v>
      </c>
      <c r="B159" s="100" t="str">
        <f>IF(COUNTIF(Exceptions!F:F,(VLOOKUP(M159,Exceptions!F:F,1,FALSE)))&gt;0,"y","")</f>
        <v/>
      </c>
      <c r="C159" s="100" t="str">
        <f t="shared" si="6"/>
        <v>y</v>
      </c>
      <c r="D159" s="100" t="str">
        <f>IF(COUNTIF(Exceptions!B:B,(VLOOKUP(M159,Exceptions!$B:$B,1,FALSE)))&gt;0,"y","")</f>
        <v/>
      </c>
      <c r="E159" s="100" t="s">
        <v>5366</v>
      </c>
      <c r="F159" s="162" t="s">
        <v>4229</v>
      </c>
      <c r="G159" s="162" t="s">
        <v>3884</v>
      </c>
      <c r="H159" s="162" t="s">
        <v>5211</v>
      </c>
      <c r="I159" s="162" t="s">
        <v>5261</v>
      </c>
      <c r="J159" s="162" t="s">
        <v>440</v>
      </c>
      <c r="K159" s="162" t="s">
        <v>5286</v>
      </c>
      <c r="L159" s="163">
        <v>0</v>
      </c>
      <c r="M159" s="95" t="s">
        <v>1340</v>
      </c>
      <c r="N159" s="51" t="s">
        <v>1341</v>
      </c>
      <c r="O159" s="51" t="s">
        <v>1341</v>
      </c>
      <c r="P159" s="51" t="s">
        <v>455</v>
      </c>
      <c r="Q159" s="96" t="s">
        <v>16</v>
      </c>
      <c r="R159" s="97">
        <v>45383</v>
      </c>
      <c r="S159" s="97" t="s">
        <v>5883</v>
      </c>
      <c r="T159" s="51" t="s">
        <v>516</v>
      </c>
      <c r="U159" s="51" t="s">
        <v>517</v>
      </c>
      <c r="W159" s="98" t="s">
        <v>5484</v>
      </c>
      <c r="X159" s="98" t="s">
        <v>5488</v>
      </c>
    </row>
    <row r="160" spans="1:24" s="51" customFormat="1" ht="15.5" x14ac:dyDescent="0.35">
      <c r="A160" s="99">
        <f t="shared" si="5"/>
        <v>8458</v>
      </c>
      <c r="B160" s="100" t="str">
        <f>IF(COUNTIF(Exceptions!F:F,(VLOOKUP(M160,Exceptions!F:F,1,FALSE)))&gt;0,"y","")</f>
        <v/>
      </c>
      <c r="C160" s="100" t="str">
        <f t="shared" si="6"/>
        <v/>
      </c>
      <c r="D160" s="100" t="str">
        <f>IF(COUNTIF(Exceptions!B:B,(VLOOKUP(M160,Exceptions!$B:$B,1,FALSE)))&gt;0,"y","")</f>
        <v/>
      </c>
      <c r="E160" s="100"/>
      <c r="F160" s="162" t="s">
        <v>4465</v>
      </c>
      <c r="G160" s="162" t="s">
        <v>3884</v>
      </c>
      <c r="H160" s="162" t="s">
        <v>5228</v>
      </c>
      <c r="I160" s="162" t="s">
        <v>440</v>
      </c>
      <c r="J160" s="162" t="s">
        <v>440</v>
      </c>
      <c r="K160" s="162" t="s">
        <v>440</v>
      </c>
      <c r="L160" s="163"/>
      <c r="M160" s="95" t="s">
        <v>1835</v>
      </c>
      <c r="N160" s="51" t="s">
        <v>1836</v>
      </c>
      <c r="O160" s="51" t="s">
        <v>1837</v>
      </c>
      <c r="P160" s="51" t="s">
        <v>455</v>
      </c>
      <c r="Q160" s="96" t="s">
        <v>12</v>
      </c>
      <c r="R160" s="97"/>
      <c r="S160" s="97"/>
      <c r="T160" s="51" t="s">
        <v>1833</v>
      </c>
      <c r="U160" s="51" t="s">
        <v>1834</v>
      </c>
      <c r="W160" s="98" t="s">
        <v>5484</v>
      </c>
      <c r="X160" s="98" t="s">
        <v>5488</v>
      </c>
    </row>
    <row r="161" spans="1:24" s="51" customFormat="1" ht="15.5" x14ac:dyDescent="0.35">
      <c r="A161" s="99">
        <f t="shared" si="5"/>
        <v>8459</v>
      </c>
      <c r="B161" s="100" t="str">
        <f>IF(COUNTIF(Exceptions!F:F,(VLOOKUP(M161,Exceptions!F:F,1,FALSE)))&gt;0,"y","")</f>
        <v/>
      </c>
      <c r="C161" s="100" t="str">
        <f t="shared" si="6"/>
        <v/>
      </c>
      <c r="D161" s="100" t="str">
        <f>IF(COUNTIF(Exceptions!B:B,(VLOOKUP(M161,Exceptions!$B:$B,1,FALSE)))&gt;0,"y","")</f>
        <v/>
      </c>
      <c r="E161" s="100" t="s">
        <v>5366</v>
      </c>
      <c r="F161" s="162" t="s">
        <v>4466</v>
      </c>
      <c r="G161" s="162" t="s">
        <v>3884</v>
      </c>
      <c r="H161" s="162" t="s">
        <v>5228</v>
      </c>
      <c r="I161" s="162" t="s">
        <v>440</v>
      </c>
      <c r="J161" s="162" t="s">
        <v>440</v>
      </c>
      <c r="K161" s="162" t="s">
        <v>440</v>
      </c>
      <c r="L161" s="163"/>
      <c r="M161" s="95" t="s">
        <v>1830</v>
      </c>
      <c r="N161" s="51" t="s">
        <v>1831</v>
      </c>
      <c r="O161" s="51" t="s">
        <v>1832</v>
      </c>
      <c r="P161" s="51" t="s">
        <v>455</v>
      </c>
      <c r="Q161" s="96" t="s">
        <v>16</v>
      </c>
      <c r="R161" s="97"/>
      <c r="S161" s="97"/>
      <c r="T161" s="51" t="s">
        <v>1833</v>
      </c>
      <c r="U161" s="51" t="s">
        <v>1834</v>
      </c>
      <c r="W161" s="98" t="s">
        <v>5484</v>
      </c>
      <c r="X161" s="98" t="s">
        <v>5488</v>
      </c>
    </row>
    <row r="162" spans="1:24" s="51" customFormat="1" ht="15.5" x14ac:dyDescent="0.35">
      <c r="A162" s="99">
        <f t="shared" si="5"/>
        <v>8460</v>
      </c>
      <c r="B162" s="100" t="str">
        <f>IF(COUNTIF(Exceptions!F:F,(VLOOKUP(M162,Exceptions!F:F,1,FALSE)))&gt;0,"y","")</f>
        <v/>
      </c>
      <c r="C162" s="100" t="str">
        <f t="shared" si="6"/>
        <v/>
      </c>
      <c r="D162" s="100" t="str">
        <f>IF(COUNTIF(Exceptions!B:B,(VLOOKUP(M162,Exceptions!$B:$B,1,FALSE)))&gt;0,"y","")</f>
        <v/>
      </c>
      <c r="E162" s="100"/>
      <c r="F162" s="162" t="s">
        <v>4467</v>
      </c>
      <c r="G162" s="162" t="s">
        <v>3884</v>
      </c>
      <c r="H162" s="162" t="s">
        <v>5237</v>
      </c>
      <c r="I162" s="162" t="s">
        <v>440</v>
      </c>
      <c r="J162" s="162" t="s">
        <v>440</v>
      </c>
      <c r="K162" s="162" t="s">
        <v>440</v>
      </c>
      <c r="L162" s="163"/>
      <c r="M162" s="95" t="s">
        <v>1827</v>
      </c>
      <c r="N162" s="51" t="s">
        <v>1828</v>
      </c>
      <c r="O162" s="51" t="s">
        <v>1828</v>
      </c>
      <c r="P162" s="51" t="s">
        <v>455</v>
      </c>
      <c r="Q162" s="96" t="s">
        <v>10</v>
      </c>
      <c r="R162" s="97"/>
      <c r="S162" s="97"/>
      <c r="T162" s="51" t="s">
        <v>514</v>
      </c>
      <c r="U162" s="51" t="s">
        <v>515</v>
      </c>
      <c r="V162" s="51" t="s">
        <v>1829</v>
      </c>
      <c r="W162" s="98" t="s">
        <v>5484</v>
      </c>
      <c r="X162" s="98" t="s">
        <v>5488</v>
      </c>
    </row>
    <row r="163" spans="1:24" s="51" customFormat="1" ht="15.5" x14ac:dyDescent="0.35">
      <c r="A163" s="99">
        <f t="shared" si="5"/>
        <v>8468</v>
      </c>
      <c r="B163" s="100" t="str">
        <f>IF(COUNTIF(Exceptions!F:F,(VLOOKUP(M163,Exceptions!F:F,1,FALSE)))&gt;0,"y","")</f>
        <v/>
      </c>
      <c r="C163" s="100" t="str">
        <f t="shared" si="6"/>
        <v/>
      </c>
      <c r="D163" s="100" t="str">
        <f>IF(COUNTIF(Exceptions!B:B,(VLOOKUP(M163,Exceptions!$B:$B,1,FALSE)))&gt;0,"y","")</f>
        <v/>
      </c>
      <c r="E163" s="100"/>
      <c r="F163" s="162" t="s">
        <v>4327</v>
      </c>
      <c r="G163" s="162" t="s">
        <v>3884</v>
      </c>
      <c r="H163" s="162" t="s">
        <v>440</v>
      </c>
      <c r="I163" s="162" t="s">
        <v>440</v>
      </c>
      <c r="J163" s="162" t="s">
        <v>440</v>
      </c>
      <c r="K163" s="162" t="s">
        <v>440</v>
      </c>
      <c r="L163" s="163"/>
      <c r="M163" s="95" t="s">
        <v>1771</v>
      </c>
      <c r="N163" s="51" t="s">
        <v>1772</v>
      </c>
      <c r="O163" s="51" t="s">
        <v>1772</v>
      </c>
      <c r="P163" s="51" t="s">
        <v>440</v>
      </c>
      <c r="Q163" s="96" t="s">
        <v>440</v>
      </c>
      <c r="R163" s="97"/>
      <c r="S163" s="97"/>
      <c r="T163" s="51" t="s">
        <v>1773</v>
      </c>
      <c r="U163" s="51" t="s">
        <v>1774</v>
      </c>
      <c r="W163" s="98" t="s">
        <v>5484</v>
      </c>
      <c r="X163" s="98" t="s">
        <v>5488</v>
      </c>
    </row>
    <row r="164" spans="1:24" s="51" customFormat="1" ht="15.5" x14ac:dyDescent="0.35">
      <c r="A164" s="99">
        <f t="shared" si="5"/>
        <v>8469</v>
      </c>
      <c r="B164" s="100" t="str">
        <f>IF(COUNTIF(Exceptions!F:F,(VLOOKUP(M164,Exceptions!F:F,1,FALSE)))&gt;0,"y","")</f>
        <v/>
      </c>
      <c r="C164" s="100" t="str">
        <f t="shared" si="6"/>
        <v/>
      </c>
      <c r="D164" s="100" t="str">
        <f>IF(COUNTIF(Exceptions!B:B,(VLOOKUP(M164,Exceptions!$B:$B,1,FALSE)))&gt;0,"y","")</f>
        <v>y</v>
      </c>
      <c r="E164" s="100"/>
      <c r="F164" s="162" t="s">
        <v>4468</v>
      </c>
      <c r="G164" s="162" t="s">
        <v>3886</v>
      </c>
      <c r="H164" s="162" t="s">
        <v>5211</v>
      </c>
      <c r="I164" s="162" t="s">
        <v>440</v>
      </c>
      <c r="J164" s="162" t="s">
        <v>5298</v>
      </c>
      <c r="K164" s="162" t="s">
        <v>3904</v>
      </c>
      <c r="L164" s="163">
        <v>15000000</v>
      </c>
      <c r="M164" s="95" t="s">
        <v>41</v>
      </c>
      <c r="N164" s="51" t="s">
        <v>42</v>
      </c>
      <c r="O164" s="51" t="s">
        <v>42</v>
      </c>
      <c r="P164" s="51" t="s">
        <v>440</v>
      </c>
      <c r="Q164" s="96" t="s">
        <v>15</v>
      </c>
      <c r="R164" s="97">
        <v>45441</v>
      </c>
      <c r="S164" s="97"/>
      <c r="T164" s="51" t="s">
        <v>581</v>
      </c>
      <c r="U164" s="51" t="s">
        <v>582</v>
      </c>
      <c r="W164" s="98" t="s">
        <v>5484</v>
      </c>
      <c r="X164" s="98" t="s">
        <v>5653</v>
      </c>
    </row>
    <row r="165" spans="1:24" s="51" customFormat="1" ht="15.5" x14ac:dyDescent="0.35">
      <c r="A165" s="99">
        <f t="shared" si="5"/>
        <v>8470</v>
      </c>
      <c r="B165" s="100" t="str">
        <f>IF(COUNTIF(Exceptions!F:F,(VLOOKUP(M165,Exceptions!F:F,1,FALSE)))&gt;0,"y","")</f>
        <v/>
      </c>
      <c r="C165" s="100" t="str">
        <f t="shared" si="6"/>
        <v/>
      </c>
      <c r="D165" s="100" t="str">
        <f>IF(COUNTIF(Exceptions!B:B,(VLOOKUP(M165,Exceptions!$B:$B,1,FALSE)))&gt;0,"y","")</f>
        <v/>
      </c>
      <c r="E165" s="100"/>
      <c r="F165" s="162" t="s">
        <v>4469</v>
      </c>
      <c r="G165" s="162" t="s">
        <v>3884</v>
      </c>
      <c r="H165" s="162" t="s">
        <v>5215</v>
      </c>
      <c r="I165" s="162" t="s">
        <v>440</v>
      </c>
      <c r="J165" s="162" t="s">
        <v>440</v>
      </c>
      <c r="K165" s="162" t="s">
        <v>440</v>
      </c>
      <c r="L165" s="163"/>
      <c r="M165" s="95" t="s">
        <v>1825</v>
      </c>
      <c r="N165" s="51" t="s">
        <v>1826</v>
      </c>
      <c r="O165" s="51" t="s">
        <v>1826</v>
      </c>
      <c r="P165" s="51" t="s">
        <v>457</v>
      </c>
      <c r="Q165" s="96" t="s">
        <v>14</v>
      </c>
      <c r="R165" s="97">
        <v>45382</v>
      </c>
      <c r="S165" s="97"/>
      <c r="T165" s="51" t="s">
        <v>574</v>
      </c>
      <c r="U165" s="51" t="s">
        <v>575</v>
      </c>
      <c r="V165" s="51" t="s">
        <v>1598</v>
      </c>
      <c r="W165" s="98" t="s">
        <v>5484</v>
      </c>
      <c r="X165" s="98" t="s">
        <v>5488</v>
      </c>
    </row>
    <row r="166" spans="1:24" s="51" customFormat="1" ht="15.5" x14ac:dyDescent="0.35">
      <c r="A166" s="99">
        <f t="shared" si="5"/>
        <v>8471</v>
      </c>
      <c r="B166" s="100" t="str">
        <f>IF(COUNTIF(Exceptions!F:F,(VLOOKUP(M166,Exceptions!F:F,1,FALSE)))&gt;0,"y","")</f>
        <v/>
      </c>
      <c r="C166" s="100" t="str">
        <f t="shared" si="6"/>
        <v/>
      </c>
      <c r="D166" s="100" t="str">
        <f>IF(COUNTIF(Exceptions!B:B,(VLOOKUP(M166,Exceptions!$B:$B,1,FALSE)))&gt;0,"y","")</f>
        <v/>
      </c>
      <c r="E166" s="100"/>
      <c r="F166" s="162" t="s">
        <v>4470</v>
      </c>
      <c r="G166" s="162" t="s">
        <v>3886</v>
      </c>
      <c r="H166" s="162" t="s">
        <v>5264</v>
      </c>
      <c r="I166" s="162" t="s">
        <v>440</v>
      </c>
      <c r="J166" s="162" t="s">
        <v>440</v>
      </c>
      <c r="K166" s="162" t="s">
        <v>440</v>
      </c>
      <c r="L166" s="163"/>
      <c r="M166" s="95" t="s">
        <v>1823</v>
      </c>
      <c r="N166" s="51" t="s">
        <v>1824</v>
      </c>
      <c r="O166" s="51" t="s">
        <v>1824</v>
      </c>
      <c r="P166" s="51" t="s">
        <v>455</v>
      </c>
      <c r="Q166" s="96" t="s">
        <v>10</v>
      </c>
      <c r="R166" s="97">
        <v>45748</v>
      </c>
      <c r="S166" s="97" t="s">
        <v>6780</v>
      </c>
      <c r="T166" s="51" t="s">
        <v>482</v>
      </c>
      <c r="U166" s="51" t="s">
        <v>483</v>
      </c>
      <c r="W166" s="98" t="s">
        <v>5484</v>
      </c>
      <c r="X166" s="98" t="s">
        <v>5701</v>
      </c>
    </row>
    <row r="167" spans="1:24" s="51" customFormat="1" ht="15.5" x14ac:dyDescent="0.35">
      <c r="A167" s="99">
        <f t="shared" si="5"/>
        <v>8475</v>
      </c>
      <c r="B167" s="100" t="str">
        <f>IF(COUNTIF(Exceptions!F:F,(VLOOKUP(M167,Exceptions!F:F,1,FALSE)))&gt;0,"y","")</f>
        <v/>
      </c>
      <c r="C167" s="100" t="str">
        <f t="shared" si="6"/>
        <v/>
      </c>
      <c r="D167" s="100" t="str">
        <f>IF(COUNTIF(Exceptions!B:B,(VLOOKUP(M167,Exceptions!$B:$B,1,FALSE)))&gt;0,"y","")</f>
        <v/>
      </c>
      <c r="E167" s="100"/>
      <c r="F167" s="162" t="s">
        <v>4472</v>
      </c>
      <c r="G167" s="162" t="s">
        <v>3884</v>
      </c>
      <c r="H167" s="162" t="s">
        <v>5215</v>
      </c>
      <c r="I167" s="162" t="s">
        <v>440</v>
      </c>
      <c r="J167" s="162" t="s">
        <v>440</v>
      </c>
      <c r="K167" s="162" t="s">
        <v>440</v>
      </c>
      <c r="L167" s="163"/>
      <c r="M167" s="95" t="s">
        <v>1815</v>
      </c>
      <c r="N167" s="51" t="s">
        <v>1816</v>
      </c>
      <c r="O167" s="51" t="s">
        <v>1816</v>
      </c>
      <c r="P167" s="51" t="s">
        <v>463</v>
      </c>
      <c r="Q167" s="96" t="s">
        <v>14</v>
      </c>
      <c r="R167" s="97"/>
      <c r="S167" s="97"/>
      <c r="T167" s="51" t="s">
        <v>1817</v>
      </c>
      <c r="U167" s="51" t="s">
        <v>1818</v>
      </c>
      <c r="W167" s="98" t="s">
        <v>5484</v>
      </c>
      <c r="X167" s="98" t="s">
        <v>5488</v>
      </c>
    </row>
    <row r="168" spans="1:24" s="51" customFormat="1" ht="15.5" x14ac:dyDescent="0.35">
      <c r="A168" s="99">
        <f t="shared" si="5"/>
        <v>8476</v>
      </c>
      <c r="B168" s="100" t="str">
        <f>IF(COUNTIF(Exceptions!F:F,(VLOOKUP(M168,Exceptions!F:F,1,FALSE)))&gt;0,"y","")</f>
        <v/>
      </c>
      <c r="C168" s="100" t="str">
        <f t="shared" si="6"/>
        <v/>
      </c>
      <c r="D168" s="100" t="str">
        <f>IF(COUNTIF(Exceptions!B:B,(VLOOKUP(M168,Exceptions!$B:$B,1,FALSE)))&gt;0,"y","")</f>
        <v/>
      </c>
      <c r="E168" s="100"/>
      <c r="F168" s="162" t="s">
        <v>4473</v>
      </c>
      <c r="G168" s="162" t="s">
        <v>3884</v>
      </c>
      <c r="H168" s="162" t="s">
        <v>5248</v>
      </c>
      <c r="I168" s="162" t="s">
        <v>440</v>
      </c>
      <c r="J168" s="162" t="s">
        <v>440</v>
      </c>
      <c r="K168" s="162" t="s">
        <v>440</v>
      </c>
      <c r="L168" s="163"/>
      <c r="M168" s="95" t="s">
        <v>1813</v>
      </c>
      <c r="N168" s="51" t="s">
        <v>1814</v>
      </c>
      <c r="O168" s="51" t="s">
        <v>1814</v>
      </c>
      <c r="P168" s="51" t="s">
        <v>459</v>
      </c>
      <c r="Q168" s="96" t="s">
        <v>15</v>
      </c>
      <c r="R168" s="97"/>
      <c r="S168" s="97"/>
      <c r="T168" s="51" t="s">
        <v>1601</v>
      </c>
      <c r="U168" s="51" t="s">
        <v>1602</v>
      </c>
      <c r="W168" s="98" t="s">
        <v>5484</v>
      </c>
      <c r="X168" s="98" t="s">
        <v>5488</v>
      </c>
    </row>
    <row r="169" spans="1:24" s="51" customFormat="1" ht="15.5" x14ac:dyDescent="0.35">
      <c r="A169" s="99">
        <f t="shared" si="5"/>
        <v>8477</v>
      </c>
      <c r="B169" s="100" t="str">
        <f>IF(COUNTIF(Exceptions!F:F,(VLOOKUP(M169,Exceptions!F:F,1,FALSE)))&gt;0,"y","")</f>
        <v/>
      </c>
      <c r="C169" s="100" t="str">
        <f t="shared" si="6"/>
        <v/>
      </c>
      <c r="D169" s="100" t="str">
        <f>IF(COUNTIF(Exceptions!B:B,(VLOOKUP(M169,Exceptions!$B:$B,1,FALSE)))&gt;0,"y","")</f>
        <v/>
      </c>
      <c r="E169" s="100" t="s">
        <v>5366</v>
      </c>
      <c r="F169" s="162" t="s">
        <v>4474</v>
      </c>
      <c r="G169" s="162" t="s">
        <v>3884</v>
      </c>
      <c r="H169" s="162" t="s">
        <v>5248</v>
      </c>
      <c r="I169" s="162" t="s">
        <v>440</v>
      </c>
      <c r="J169" s="162" t="s">
        <v>440</v>
      </c>
      <c r="K169" s="162" t="s">
        <v>440</v>
      </c>
      <c r="L169" s="163"/>
      <c r="M169" s="95" t="s">
        <v>1809</v>
      </c>
      <c r="N169" s="51" t="s">
        <v>1810</v>
      </c>
      <c r="O169" s="51" t="s">
        <v>1810</v>
      </c>
      <c r="P169" s="51" t="s">
        <v>459</v>
      </c>
      <c r="Q169" s="96" t="s">
        <v>18</v>
      </c>
      <c r="R169" s="97"/>
      <c r="S169" s="97"/>
      <c r="T169" s="51" t="s">
        <v>1811</v>
      </c>
      <c r="U169" s="51" t="s">
        <v>1812</v>
      </c>
      <c r="W169" s="98" t="s">
        <v>5484</v>
      </c>
      <c r="X169" s="98" t="s">
        <v>5560</v>
      </c>
    </row>
    <row r="170" spans="1:24" s="51" customFormat="1" ht="15.5" x14ac:dyDescent="0.35">
      <c r="A170" s="99">
        <f t="shared" si="5"/>
        <v>8478</v>
      </c>
      <c r="B170" s="100" t="str">
        <f>IF(COUNTIF(Exceptions!F:F,(VLOOKUP(M170,Exceptions!F:F,1,FALSE)))&gt;0,"y","")</f>
        <v/>
      </c>
      <c r="C170" s="100" t="str">
        <f t="shared" si="6"/>
        <v/>
      </c>
      <c r="D170" s="100" t="str">
        <f>IF(COUNTIF(Exceptions!B:B,(VLOOKUP(M170,Exceptions!$B:$B,1,FALSE)))&gt;0,"y","")</f>
        <v/>
      </c>
      <c r="E170" s="100" t="s">
        <v>5366</v>
      </c>
      <c r="F170" s="162" t="s">
        <v>4475</v>
      </c>
      <c r="G170" s="162" t="s">
        <v>593</v>
      </c>
      <c r="H170" s="162" t="s">
        <v>5224</v>
      </c>
      <c r="I170" s="162" t="s">
        <v>440</v>
      </c>
      <c r="J170" s="162" t="s">
        <v>5335</v>
      </c>
      <c r="K170" s="162" t="s">
        <v>5289</v>
      </c>
      <c r="L170" s="163"/>
      <c r="M170" s="95" t="s">
        <v>187</v>
      </c>
      <c r="N170" s="51" t="s">
        <v>318</v>
      </c>
      <c r="O170" s="51" t="s">
        <v>417</v>
      </c>
      <c r="P170" s="51" t="s">
        <v>458</v>
      </c>
      <c r="Q170" s="96" t="s">
        <v>18</v>
      </c>
      <c r="R170" s="97">
        <v>46478</v>
      </c>
      <c r="S170" s="97" t="s">
        <v>5602</v>
      </c>
      <c r="T170" s="51" t="s">
        <v>538</v>
      </c>
      <c r="U170" s="51" t="s">
        <v>539</v>
      </c>
      <c r="W170" s="98" t="s">
        <v>5484</v>
      </c>
      <c r="X170" s="98" t="s">
        <v>5997</v>
      </c>
    </row>
    <row r="171" spans="1:24" s="51" customFormat="1" ht="15.5" x14ac:dyDescent="0.35">
      <c r="A171" s="99">
        <f t="shared" si="5"/>
        <v>8479</v>
      </c>
      <c r="B171" s="100" t="str">
        <f>IF(COUNTIF(Exceptions!F:F,(VLOOKUP(M171,Exceptions!F:F,1,FALSE)))&gt;0,"y","")</f>
        <v/>
      </c>
      <c r="C171" s="100" t="str">
        <f t="shared" si="6"/>
        <v/>
      </c>
      <c r="D171" s="100" t="str">
        <f>IF(COUNTIF(Exceptions!B:B,(VLOOKUP(M171,Exceptions!$B:$B,1,FALSE)))&gt;0,"y","")</f>
        <v/>
      </c>
      <c r="E171" s="100"/>
      <c r="F171" s="162" t="s">
        <v>4476</v>
      </c>
      <c r="G171" s="162" t="s">
        <v>3886</v>
      </c>
      <c r="H171" s="162" t="s">
        <v>5248</v>
      </c>
      <c r="I171" s="162" t="s">
        <v>440</v>
      </c>
      <c r="J171" s="162" t="s">
        <v>440</v>
      </c>
      <c r="K171" s="162" t="s">
        <v>440</v>
      </c>
      <c r="L171" s="163"/>
      <c r="M171" s="95" t="s">
        <v>1807</v>
      </c>
      <c r="N171" s="51" t="s">
        <v>1808</v>
      </c>
      <c r="O171" s="51" t="s">
        <v>1808</v>
      </c>
      <c r="P171" s="51" t="s">
        <v>459</v>
      </c>
      <c r="Q171" s="96" t="s">
        <v>16</v>
      </c>
      <c r="R171" s="97"/>
      <c r="S171" s="97"/>
      <c r="T171" s="51" t="s">
        <v>1601</v>
      </c>
      <c r="U171" s="51" t="s">
        <v>1602</v>
      </c>
      <c r="W171" s="98" t="s">
        <v>5484</v>
      </c>
      <c r="X171" s="98" t="s">
        <v>5488</v>
      </c>
    </row>
    <row r="172" spans="1:24" s="51" customFormat="1" ht="15.5" x14ac:dyDescent="0.35">
      <c r="A172" s="99">
        <f t="shared" si="5"/>
        <v>8480</v>
      </c>
      <c r="B172" s="100" t="str">
        <f>IF(COUNTIF(Exceptions!F:F,(VLOOKUP(M172,Exceptions!F:F,1,FALSE)))&gt;0,"y","")</f>
        <v/>
      </c>
      <c r="C172" s="100" t="str">
        <f t="shared" si="6"/>
        <v/>
      </c>
      <c r="D172" s="100" t="str">
        <f>IF(COUNTIF(Exceptions!B:B,(VLOOKUP(M172,Exceptions!$B:$B,1,FALSE)))&gt;0,"y","")</f>
        <v/>
      </c>
      <c r="E172" s="100"/>
      <c r="F172" s="162" t="s">
        <v>4477</v>
      </c>
      <c r="G172" s="162" t="s">
        <v>3886</v>
      </c>
      <c r="H172" s="162" t="s">
        <v>5248</v>
      </c>
      <c r="I172" s="162" t="s">
        <v>440</v>
      </c>
      <c r="J172" s="162" t="s">
        <v>440</v>
      </c>
      <c r="K172" s="162" t="s">
        <v>440</v>
      </c>
      <c r="L172" s="163"/>
      <c r="M172" s="95" t="s">
        <v>1805</v>
      </c>
      <c r="N172" s="51" t="s">
        <v>1806</v>
      </c>
      <c r="O172" s="51" t="s">
        <v>1806</v>
      </c>
      <c r="P172" s="51" t="s">
        <v>459</v>
      </c>
      <c r="Q172" s="96" t="s">
        <v>16</v>
      </c>
      <c r="R172" s="97"/>
      <c r="S172" s="97"/>
      <c r="T172" s="51" t="s">
        <v>1086</v>
      </c>
      <c r="U172" s="51" t="s">
        <v>1087</v>
      </c>
      <c r="W172" s="98" t="s">
        <v>5484</v>
      </c>
      <c r="X172" s="98" t="s">
        <v>5488</v>
      </c>
    </row>
    <row r="173" spans="1:24" s="51" customFormat="1" ht="15.5" x14ac:dyDescent="0.35">
      <c r="A173" s="99">
        <f t="shared" si="5"/>
        <v>8481</v>
      </c>
      <c r="B173" s="100" t="str">
        <f>IF(COUNTIF(Exceptions!F:F,(VLOOKUP(M173,Exceptions!F:F,1,FALSE)))&gt;0,"y","")</f>
        <v/>
      </c>
      <c r="C173" s="100" t="str">
        <f t="shared" si="6"/>
        <v/>
      </c>
      <c r="D173" s="100" t="str">
        <f>IF(COUNTIF(Exceptions!B:B,(VLOOKUP(M173,Exceptions!$B:$B,1,FALSE)))&gt;0,"y","")</f>
        <v/>
      </c>
      <c r="E173" s="100"/>
      <c r="F173" s="162" t="s">
        <v>4478</v>
      </c>
      <c r="G173" s="162" t="s">
        <v>3886</v>
      </c>
      <c r="H173" s="162" t="s">
        <v>5248</v>
      </c>
      <c r="I173" s="162" t="s">
        <v>440</v>
      </c>
      <c r="J173" s="162" t="s">
        <v>440</v>
      </c>
      <c r="K173" s="162" t="s">
        <v>440</v>
      </c>
      <c r="L173" s="163"/>
      <c r="M173" s="95" t="s">
        <v>1803</v>
      </c>
      <c r="N173" s="51" t="s">
        <v>1804</v>
      </c>
      <c r="O173" s="51" t="s">
        <v>1804</v>
      </c>
      <c r="P173" s="51" t="s">
        <v>459</v>
      </c>
      <c r="Q173" s="96" t="s">
        <v>16</v>
      </c>
      <c r="R173" s="97"/>
      <c r="S173" s="97"/>
      <c r="T173" s="51" t="s">
        <v>587</v>
      </c>
      <c r="U173" s="51" t="s">
        <v>588</v>
      </c>
      <c r="W173" s="98" t="s">
        <v>5484</v>
      </c>
      <c r="X173" s="98" t="s">
        <v>5679</v>
      </c>
    </row>
    <row r="174" spans="1:24" s="51" customFormat="1" ht="15.5" x14ac:dyDescent="0.35">
      <c r="A174" s="99">
        <f t="shared" si="5"/>
        <v>8482</v>
      </c>
      <c r="B174" s="100" t="str">
        <f>IF(COUNTIF(Exceptions!F:F,(VLOOKUP(M174,Exceptions!F:F,1,FALSE)))&gt;0,"y","")</f>
        <v/>
      </c>
      <c r="C174" s="100" t="str">
        <f t="shared" si="6"/>
        <v/>
      </c>
      <c r="D174" s="100" t="str">
        <f>IF(COUNTIF(Exceptions!B:B,(VLOOKUP(M174,Exceptions!$B:$B,1,FALSE)))&gt;0,"y","")</f>
        <v/>
      </c>
      <c r="E174" s="100"/>
      <c r="F174" s="162" t="s">
        <v>4479</v>
      </c>
      <c r="G174" s="162" t="s">
        <v>3886</v>
      </c>
      <c r="H174" s="162" t="s">
        <v>5248</v>
      </c>
      <c r="I174" s="162" t="s">
        <v>440</v>
      </c>
      <c r="J174" s="162" t="s">
        <v>440</v>
      </c>
      <c r="K174" s="162" t="s">
        <v>440</v>
      </c>
      <c r="L174" s="163"/>
      <c r="M174" s="95" t="s">
        <v>1801</v>
      </c>
      <c r="N174" s="51" t="s">
        <v>1802</v>
      </c>
      <c r="O174" s="51" t="s">
        <v>1802</v>
      </c>
      <c r="P174" s="51" t="s">
        <v>459</v>
      </c>
      <c r="Q174" s="96" t="s">
        <v>17</v>
      </c>
      <c r="R174" s="97"/>
      <c r="S174" s="97"/>
      <c r="T174" s="51" t="s">
        <v>587</v>
      </c>
      <c r="U174" s="51" t="s">
        <v>588</v>
      </c>
      <c r="W174" s="98" t="s">
        <v>5484</v>
      </c>
      <c r="X174" s="98" t="s">
        <v>5679</v>
      </c>
    </row>
    <row r="175" spans="1:24" s="51" customFormat="1" ht="15.5" x14ac:dyDescent="0.35">
      <c r="A175" s="99">
        <f t="shared" si="5"/>
        <v>8483</v>
      </c>
      <c r="B175" s="100" t="str">
        <f>IF(COUNTIF(Exceptions!F:F,(VLOOKUP(M175,Exceptions!F:F,1,FALSE)))&gt;0,"y","")</f>
        <v/>
      </c>
      <c r="C175" s="100" t="str">
        <f t="shared" si="6"/>
        <v/>
      </c>
      <c r="D175" s="100" t="str">
        <f>IF(COUNTIF(Exceptions!B:B,(VLOOKUP(M175,Exceptions!$B:$B,1,FALSE)))&gt;0,"y","")</f>
        <v/>
      </c>
      <c r="E175" s="100" t="s">
        <v>5366</v>
      </c>
      <c r="F175" s="162" t="s">
        <v>4480</v>
      </c>
      <c r="G175" s="162" t="s">
        <v>3886</v>
      </c>
      <c r="H175" s="162" t="s">
        <v>5248</v>
      </c>
      <c r="I175" s="162" t="s">
        <v>440</v>
      </c>
      <c r="J175" s="162" t="s">
        <v>440</v>
      </c>
      <c r="K175" s="162" t="s">
        <v>440</v>
      </c>
      <c r="L175" s="163"/>
      <c r="M175" s="95" t="s">
        <v>1799</v>
      </c>
      <c r="N175" s="51" t="s">
        <v>1800</v>
      </c>
      <c r="O175" s="51" t="s">
        <v>1800</v>
      </c>
      <c r="P175" s="51" t="s">
        <v>459</v>
      </c>
      <c r="Q175" s="96" t="s">
        <v>17</v>
      </c>
      <c r="R175" s="97"/>
      <c r="S175" s="97"/>
      <c r="T175" s="51" t="s">
        <v>1601</v>
      </c>
      <c r="U175" s="51" t="s">
        <v>1602</v>
      </c>
      <c r="W175" s="98" t="s">
        <v>5484</v>
      </c>
      <c r="X175" s="98" t="s">
        <v>5488</v>
      </c>
    </row>
    <row r="176" spans="1:24" s="51" customFormat="1" ht="15.5" x14ac:dyDescent="0.35">
      <c r="A176" s="99">
        <f t="shared" si="5"/>
        <v>8484</v>
      </c>
      <c r="B176" s="100" t="str">
        <f>IF(COUNTIF(Exceptions!F:F,(VLOOKUP(M176,Exceptions!F:F,1,FALSE)))&gt;0,"y","")</f>
        <v/>
      </c>
      <c r="C176" s="100" t="str">
        <f t="shared" si="6"/>
        <v/>
      </c>
      <c r="D176" s="100" t="str">
        <f>IF(COUNTIF(Exceptions!B:B,(VLOOKUP(M176,Exceptions!$B:$B,1,FALSE)))&gt;0,"y","")</f>
        <v/>
      </c>
      <c r="E176" s="100"/>
      <c r="F176" s="162" t="s">
        <v>4482</v>
      </c>
      <c r="G176" s="162" t="s">
        <v>3886</v>
      </c>
      <c r="H176" s="162" t="s">
        <v>5211</v>
      </c>
      <c r="I176" s="162" t="s">
        <v>440</v>
      </c>
      <c r="J176" s="162" t="s">
        <v>440</v>
      </c>
      <c r="K176" s="162" t="s">
        <v>440</v>
      </c>
      <c r="L176" s="163">
        <v>180000</v>
      </c>
      <c r="M176" s="95" t="s">
        <v>1794</v>
      </c>
      <c r="N176" s="51" t="s">
        <v>1795</v>
      </c>
      <c r="O176" s="51" t="s">
        <v>1795</v>
      </c>
      <c r="P176" s="51" t="s">
        <v>457</v>
      </c>
      <c r="Q176" s="96" t="s">
        <v>14</v>
      </c>
      <c r="R176" s="97">
        <v>46754</v>
      </c>
      <c r="S176" s="97" t="s">
        <v>6778</v>
      </c>
      <c r="T176" s="51" t="s">
        <v>1196</v>
      </c>
      <c r="U176" s="51" t="s">
        <v>1197</v>
      </c>
      <c r="V176" s="51" t="s">
        <v>857</v>
      </c>
      <c r="W176" s="98" t="s">
        <v>5484</v>
      </c>
      <c r="X176" s="98" t="s">
        <v>5569</v>
      </c>
    </row>
    <row r="177" spans="1:24" s="51" customFormat="1" ht="15.5" x14ac:dyDescent="0.35">
      <c r="A177" s="99">
        <f t="shared" si="5"/>
        <v>8485</v>
      </c>
      <c r="B177" s="100" t="str">
        <f>IF(COUNTIF(Exceptions!F:F,(VLOOKUP(M177,Exceptions!F:F,1,FALSE)))&gt;0,"y","")</f>
        <v/>
      </c>
      <c r="C177" s="100" t="str">
        <f t="shared" si="6"/>
        <v/>
      </c>
      <c r="D177" s="100" t="str">
        <f>IF(COUNTIF(Exceptions!B:B,(VLOOKUP(M177,Exceptions!$B:$B,1,FALSE)))&gt;0,"y","")</f>
        <v/>
      </c>
      <c r="E177" s="100"/>
      <c r="F177" s="162" t="s">
        <v>4481</v>
      </c>
      <c r="G177" s="162" t="s">
        <v>3886</v>
      </c>
      <c r="H177" s="162" t="s">
        <v>5218</v>
      </c>
      <c r="I177" s="162" t="s">
        <v>440</v>
      </c>
      <c r="J177" s="162" t="s">
        <v>440</v>
      </c>
      <c r="K177" s="162" t="s">
        <v>440</v>
      </c>
      <c r="L177" s="163">
        <v>180000</v>
      </c>
      <c r="M177" s="95" t="s">
        <v>1796</v>
      </c>
      <c r="N177" s="51" t="s">
        <v>1797</v>
      </c>
      <c r="O177" s="51" t="s">
        <v>1798</v>
      </c>
      <c r="P177" s="51" t="s">
        <v>457</v>
      </c>
      <c r="Q177" s="96" t="s">
        <v>14</v>
      </c>
      <c r="R177" s="97">
        <v>46585</v>
      </c>
      <c r="S177" s="97" t="s">
        <v>6779</v>
      </c>
      <c r="T177" s="51" t="s">
        <v>1196</v>
      </c>
      <c r="U177" s="51" t="s">
        <v>1197</v>
      </c>
      <c r="W177" s="98" t="s">
        <v>5484</v>
      </c>
      <c r="X177" s="98" t="s">
        <v>5569</v>
      </c>
    </row>
    <row r="178" spans="1:24" s="51" customFormat="1" ht="15.5" x14ac:dyDescent="0.35">
      <c r="A178" s="99">
        <f t="shared" si="5"/>
        <v>8486</v>
      </c>
      <c r="B178" s="100" t="str">
        <f>IF(COUNTIF(Exceptions!F:F,(VLOOKUP(M178,Exceptions!F:F,1,FALSE)))&gt;0,"y","")</f>
        <v/>
      </c>
      <c r="C178" s="100" t="str">
        <f t="shared" si="6"/>
        <v/>
      </c>
      <c r="D178" s="100" t="str">
        <f>IF(COUNTIF(Exceptions!B:B,(VLOOKUP(M178,Exceptions!$B:$B,1,FALSE)))&gt;0,"y","")</f>
        <v/>
      </c>
      <c r="E178" s="100" t="s">
        <v>5366</v>
      </c>
      <c r="F178" s="162" t="s">
        <v>4483</v>
      </c>
      <c r="G178" s="162" t="s">
        <v>3886</v>
      </c>
      <c r="H178" s="162" t="s">
        <v>5211</v>
      </c>
      <c r="I178" s="162" t="s">
        <v>440</v>
      </c>
      <c r="J178" s="162" t="s">
        <v>440</v>
      </c>
      <c r="K178" s="162" t="s">
        <v>440</v>
      </c>
      <c r="L178" s="163"/>
      <c r="M178" s="95" t="s">
        <v>1792</v>
      </c>
      <c r="N178" s="51" t="s">
        <v>1793</v>
      </c>
      <c r="O178" s="51" t="s">
        <v>418</v>
      </c>
      <c r="P178" s="51" t="s">
        <v>457</v>
      </c>
      <c r="Q178" s="96" t="s">
        <v>14</v>
      </c>
      <c r="R178" s="97">
        <v>46448</v>
      </c>
      <c r="S178" s="97" t="s">
        <v>6754</v>
      </c>
      <c r="T178" s="51" t="s">
        <v>510</v>
      </c>
      <c r="U178" s="51" t="s">
        <v>511</v>
      </c>
      <c r="V178" s="51" t="s">
        <v>857</v>
      </c>
      <c r="W178" s="98" t="s">
        <v>5484</v>
      </c>
      <c r="X178" s="98" t="s">
        <v>5560</v>
      </c>
    </row>
    <row r="179" spans="1:24" s="51" customFormat="1" ht="15.5" x14ac:dyDescent="0.35">
      <c r="A179" s="99">
        <f t="shared" si="5"/>
        <v>8487</v>
      </c>
      <c r="B179" s="100" t="str">
        <f>IF(COUNTIF(Exceptions!F:F,(VLOOKUP(M179,Exceptions!F:F,1,FALSE)))&gt;0,"y","")</f>
        <v/>
      </c>
      <c r="C179" s="100" t="str">
        <f t="shared" si="6"/>
        <v/>
      </c>
      <c r="D179" s="100" t="str">
        <f>IF(COUNTIF(Exceptions!B:B,(VLOOKUP(M179,Exceptions!$B:$B,1,FALSE)))&gt;0,"y","")</f>
        <v/>
      </c>
      <c r="E179" s="100"/>
      <c r="F179" s="162" t="s">
        <v>4484</v>
      </c>
      <c r="G179" s="162" t="s">
        <v>3886</v>
      </c>
      <c r="H179" s="162" t="s">
        <v>5211</v>
      </c>
      <c r="I179" s="162" t="s">
        <v>440</v>
      </c>
      <c r="J179" s="162" t="s">
        <v>440</v>
      </c>
      <c r="K179" s="162" t="s">
        <v>5285</v>
      </c>
      <c r="L179" s="163">
        <v>5500000</v>
      </c>
      <c r="M179" s="95" t="s">
        <v>1788</v>
      </c>
      <c r="N179" s="51" t="s">
        <v>1789</v>
      </c>
      <c r="O179" s="51" t="s">
        <v>1790</v>
      </c>
      <c r="P179" s="51" t="s">
        <v>463</v>
      </c>
      <c r="Q179" s="96" t="s">
        <v>10</v>
      </c>
      <c r="R179" s="97">
        <v>46357</v>
      </c>
      <c r="S179" s="97" t="s">
        <v>6777</v>
      </c>
      <c r="T179" s="51" t="s">
        <v>504</v>
      </c>
      <c r="U179" s="51" t="s">
        <v>505</v>
      </c>
      <c r="V179" s="51" t="s">
        <v>1791</v>
      </c>
      <c r="W179" s="98" t="s">
        <v>5484</v>
      </c>
      <c r="X179" s="98" t="s">
        <v>5569</v>
      </c>
    </row>
    <row r="180" spans="1:24" s="51" customFormat="1" ht="15.5" x14ac:dyDescent="0.35">
      <c r="A180" s="99">
        <f t="shared" si="5"/>
        <v>8488</v>
      </c>
      <c r="B180" s="100" t="str">
        <f>IF(COUNTIF(Exceptions!F:F,(VLOOKUP(M180,Exceptions!F:F,1,FALSE)))&gt;0,"y","")</f>
        <v/>
      </c>
      <c r="C180" s="100" t="str">
        <f t="shared" si="6"/>
        <v/>
      </c>
      <c r="D180" s="100" t="str">
        <f>IF(COUNTIF(Exceptions!B:B,(VLOOKUP(M180,Exceptions!$B:$B,1,FALSE)))&gt;0,"y","")</f>
        <v/>
      </c>
      <c r="E180" s="100"/>
      <c r="F180" s="162" t="s">
        <v>4485</v>
      </c>
      <c r="G180" s="162" t="s">
        <v>3886</v>
      </c>
      <c r="H180" s="162" t="s">
        <v>5243</v>
      </c>
      <c r="I180" s="162" t="s">
        <v>440</v>
      </c>
      <c r="J180" s="162" t="s">
        <v>440</v>
      </c>
      <c r="K180" s="162" t="s">
        <v>440</v>
      </c>
      <c r="L180" s="163"/>
      <c r="M180" s="95" t="s">
        <v>1787</v>
      </c>
      <c r="N180" s="51" t="s">
        <v>1633</v>
      </c>
      <c r="O180" s="51" t="s">
        <v>1633</v>
      </c>
      <c r="P180" s="51" t="s">
        <v>455</v>
      </c>
      <c r="Q180" s="96" t="s">
        <v>11</v>
      </c>
      <c r="R180" s="97">
        <v>46266</v>
      </c>
      <c r="S180" s="97" t="s">
        <v>6755</v>
      </c>
      <c r="T180" s="51" t="s">
        <v>587</v>
      </c>
      <c r="U180" s="51" t="s">
        <v>588</v>
      </c>
      <c r="W180" s="98" t="s">
        <v>5484</v>
      </c>
      <c r="X180" s="98" t="s">
        <v>5556</v>
      </c>
    </row>
    <row r="181" spans="1:24" s="51" customFormat="1" ht="15.5" x14ac:dyDescent="0.35">
      <c r="A181" s="99">
        <f t="shared" si="5"/>
        <v>8489</v>
      </c>
      <c r="B181" s="100" t="str">
        <f>IF(COUNTIF(Exceptions!F:F,(VLOOKUP(M181,Exceptions!F:F,1,FALSE)))&gt;0,"y","")</f>
        <v/>
      </c>
      <c r="C181" s="100" t="str">
        <f t="shared" si="6"/>
        <v/>
      </c>
      <c r="D181" s="100" t="str">
        <f>IF(COUNTIF(Exceptions!B:B,(VLOOKUP(M181,Exceptions!$B:$B,1,FALSE)))&gt;0,"y","")</f>
        <v/>
      </c>
      <c r="E181" s="100"/>
      <c r="F181" s="162" t="s">
        <v>4486</v>
      </c>
      <c r="G181" s="162" t="s">
        <v>593</v>
      </c>
      <c r="H181" s="162" t="s">
        <v>5213</v>
      </c>
      <c r="I181" s="162" t="s">
        <v>440</v>
      </c>
      <c r="J181" s="162" t="s">
        <v>5297</v>
      </c>
      <c r="K181" s="162" t="s">
        <v>5275</v>
      </c>
      <c r="L181" s="163">
        <v>6556391</v>
      </c>
      <c r="M181" s="95" t="s">
        <v>188</v>
      </c>
      <c r="N181" s="51" t="s">
        <v>319</v>
      </c>
      <c r="O181" s="51" t="s">
        <v>319</v>
      </c>
      <c r="P181" s="51" t="s">
        <v>463</v>
      </c>
      <c r="Q181" s="96" t="s">
        <v>10</v>
      </c>
      <c r="R181" s="97">
        <v>46113</v>
      </c>
      <c r="S181" s="97" t="s">
        <v>5591</v>
      </c>
      <c r="T181" s="51" t="s">
        <v>478</v>
      </c>
      <c r="U181" s="51" t="s">
        <v>479</v>
      </c>
      <c r="W181" s="98" t="s">
        <v>5484</v>
      </c>
      <c r="X181" s="98" t="s">
        <v>5565</v>
      </c>
    </row>
    <row r="182" spans="1:24" s="51" customFormat="1" ht="15.5" x14ac:dyDescent="0.35">
      <c r="A182" s="99">
        <f t="shared" si="5"/>
        <v>8490</v>
      </c>
      <c r="B182" s="100" t="str">
        <f>IF(COUNTIF(Exceptions!F:F,(VLOOKUP(M182,Exceptions!F:F,1,FALSE)))&gt;0,"y","")</f>
        <v/>
      </c>
      <c r="C182" s="100" t="str">
        <f t="shared" si="6"/>
        <v/>
      </c>
      <c r="D182" s="100" t="str">
        <f>IF(COUNTIF(Exceptions!B:B,(VLOOKUP(M182,Exceptions!$B:$B,1,FALSE)))&gt;0,"y","")</f>
        <v/>
      </c>
      <c r="E182" s="100"/>
      <c r="F182" s="162" t="s">
        <v>4487</v>
      </c>
      <c r="G182" s="162" t="s">
        <v>593</v>
      </c>
      <c r="H182" s="162" t="s">
        <v>5213</v>
      </c>
      <c r="I182" s="162" t="s">
        <v>440</v>
      </c>
      <c r="J182" s="162" t="s">
        <v>5295</v>
      </c>
      <c r="K182" s="162" t="s">
        <v>5275</v>
      </c>
      <c r="L182" s="163">
        <v>9500000</v>
      </c>
      <c r="M182" s="95" t="s">
        <v>189</v>
      </c>
      <c r="N182" s="51" t="s">
        <v>320</v>
      </c>
      <c r="O182" s="51" t="s">
        <v>320</v>
      </c>
      <c r="P182" s="51" t="s">
        <v>456</v>
      </c>
      <c r="Q182" s="96" t="s">
        <v>10</v>
      </c>
      <c r="R182" s="97">
        <v>46069</v>
      </c>
      <c r="S182" s="97" t="s">
        <v>6776</v>
      </c>
      <c r="T182" s="51" t="s">
        <v>478</v>
      </c>
      <c r="U182" s="51" t="s">
        <v>479</v>
      </c>
      <c r="W182" s="98" t="s">
        <v>5484</v>
      </c>
      <c r="X182" s="98" t="s">
        <v>5565</v>
      </c>
    </row>
    <row r="183" spans="1:24" s="51" customFormat="1" ht="15.5" x14ac:dyDescent="0.35">
      <c r="A183" s="99">
        <f t="shared" si="5"/>
        <v>8491</v>
      </c>
      <c r="B183" s="100" t="str">
        <f>IF(COUNTIF(Exceptions!F:F,(VLOOKUP(M183,Exceptions!F:F,1,FALSE)))&gt;0,"y","")</f>
        <v/>
      </c>
      <c r="C183" s="100" t="str">
        <f t="shared" si="6"/>
        <v/>
      </c>
      <c r="D183" s="100" t="str">
        <f>IF(COUNTIF(Exceptions!B:B,(VLOOKUP(M183,Exceptions!$B:$B,1,FALSE)))&gt;0,"y","")</f>
        <v/>
      </c>
      <c r="E183" s="100"/>
      <c r="F183" s="162" t="s">
        <v>4488</v>
      </c>
      <c r="G183" s="162" t="s">
        <v>593</v>
      </c>
      <c r="H183" s="162" t="s">
        <v>5215</v>
      </c>
      <c r="I183" s="162" t="s">
        <v>440</v>
      </c>
      <c r="J183" s="162" t="s">
        <v>5334</v>
      </c>
      <c r="K183" s="162" t="s">
        <v>5275</v>
      </c>
      <c r="L183" s="163">
        <v>5500000</v>
      </c>
      <c r="M183" s="95" t="s">
        <v>190</v>
      </c>
      <c r="N183" s="51" t="s">
        <v>321</v>
      </c>
      <c r="O183" s="51" t="s">
        <v>321</v>
      </c>
      <c r="P183" s="51" t="s">
        <v>465</v>
      </c>
      <c r="Q183" s="96" t="s">
        <v>10</v>
      </c>
      <c r="R183" s="97">
        <v>45962</v>
      </c>
      <c r="S183" s="97" t="s">
        <v>5828</v>
      </c>
      <c r="T183" s="51" t="s">
        <v>542</v>
      </c>
      <c r="U183" s="51" t="s">
        <v>543</v>
      </c>
      <c r="W183" s="98" t="s">
        <v>5484</v>
      </c>
      <c r="X183" s="98" t="s">
        <v>5762</v>
      </c>
    </row>
    <row r="184" spans="1:24" s="51" customFormat="1" ht="15.5" x14ac:dyDescent="0.35">
      <c r="A184" s="99">
        <f t="shared" si="5"/>
        <v>8492</v>
      </c>
      <c r="B184" s="100" t="str">
        <f>IF(COUNTIF(Exceptions!F:F,(VLOOKUP(M184,Exceptions!F:F,1,FALSE)))&gt;0,"y","")</f>
        <v/>
      </c>
      <c r="C184" s="100" t="str">
        <f t="shared" si="6"/>
        <v/>
      </c>
      <c r="D184" s="100" t="str">
        <f>IF(COUNTIF(Exceptions!B:B,(VLOOKUP(M184,Exceptions!$B:$B,1,FALSE)))&gt;0,"y","")</f>
        <v/>
      </c>
      <c r="E184" s="100"/>
      <c r="F184" s="162" t="s">
        <v>4489</v>
      </c>
      <c r="G184" s="162" t="s">
        <v>3886</v>
      </c>
      <c r="H184" s="162" t="s">
        <v>5211</v>
      </c>
      <c r="I184" s="162" t="s">
        <v>440</v>
      </c>
      <c r="J184" s="162" t="s">
        <v>440</v>
      </c>
      <c r="K184" s="162" t="s">
        <v>440</v>
      </c>
      <c r="L184" s="163">
        <v>5000000</v>
      </c>
      <c r="M184" s="95" t="s">
        <v>2134</v>
      </c>
      <c r="N184" s="51" t="s">
        <v>2135</v>
      </c>
      <c r="O184" s="51" t="s">
        <v>2136</v>
      </c>
      <c r="P184" s="51" t="s">
        <v>459</v>
      </c>
      <c r="Q184" s="96" t="s">
        <v>12</v>
      </c>
      <c r="R184" s="97">
        <v>45942</v>
      </c>
      <c r="S184" s="97" t="s">
        <v>6775</v>
      </c>
      <c r="T184" s="51" t="s">
        <v>504</v>
      </c>
      <c r="U184" s="51" t="s">
        <v>505</v>
      </c>
      <c r="V184" s="51" t="s">
        <v>2137</v>
      </c>
      <c r="W184" s="98" t="s">
        <v>5484</v>
      </c>
      <c r="X184" s="98" t="s">
        <v>5569</v>
      </c>
    </row>
    <row r="185" spans="1:24" s="51" customFormat="1" ht="15.5" x14ac:dyDescent="0.35">
      <c r="A185" s="99">
        <f t="shared" si="5"/>
        <v>8493</v>
      </c>
      <c r="B185" s="100" t="str">
        <f>IF(COUNTIF(Exceptions!F:F,(VLOOKUP(M185,Exceptions!F:F,1,FALSE)))&gt;0,"y","")</f>
        <v/>
      </c>
      <c r="C185" s="100" t="str">
        <f t="shared" si="6"/>
        <v/>
      </c>
      <c r="D185" s="100" t="str">
        <f>IF(COUNTIF(Exceptions!B:B,(VLOOKUP(M185,Exceptions!$B:$B,1,FALSE)))&gt;0,"y","")</f>
        <v/>
      </c>
      <c r="E185" s="100"/>
      <c r="F185" s="162" t="s">
        <v>4421</v>
      </c>
      <c r="G185" s="162" t="s">
        <v>3886</v>
      </c>
      <c r="H185" s="162" t="s">
        <v>5218</v>
      </c>
      <c r="I185" s="162" t="s">
        <v>440</v>
      </c>
      <c r="J185" s="162" t="s">
        <v>440</v>
      </c>
      <c r="K185" s="162" t="s">
        <v>440</v>
      </c>
      <c r="L185" s="163">
        <v>150000</v>
      </c>
      <c r="M185" s="95" t="s">
        <v>1938</v>
      </c>
      <c r="N185" s="51" t="s">
        <v>1939</v>
      </c>
      <c r="O185" s="51" t="s">
        <v>1939</v>
      </c>
      <c r="P185" s="51" t="s">
        <v>457</v>
      </c>
      <c r="Q185" s="96" t="s">
        <v>14</v>
      </c>
      <c r="R185" s="97">
        <v>45748</v>
      </c>
      <c r="S185" s="97" t="s">
        <v>5622</v>
      </c>
      <c r="T185" s="51" t="s">
        <v>1196</v>
      </c>
      <c r="U185" s="51" t="s">
        <v>1197</v>
      </c>
      <c r="W185" s="98" t="s">
        <v>5484</v>
      </c>
      <c r="X185" s="98" t="s">
        <v>5488</v>
      </c>
    </row>
    <row r="186" spans="1:24" s="51" customFormat="1" ht="15.5" x14ac:dyDescent="0.35">
      <c r="A186" s="99">
        <f t="shared" si="5"/>
        <v>8494</v>
      </c>
      <c r="B186" s="100" t="str">
        <f>IF(COUNTIF(Exceptions!F:F,(VLOOKUP(M186,Exceptions!F:F,1,FALSE)))&gt;0,"y","")</f>
        <v/>
      </c>
      <c r="C186" s="100" t="str">
        <f t="shared" si="6"/>
        <v>y</v>
      </c>
      <c r="D186" s="100" t="str">
        <f>IF(COUNTIF(Exceptions!B:B,(VLOOKUP(M186,Exceptions!$B:$B,1,FALSE)))&gt;0,"y","")</f>
        <v/>
      </c>
      <c r="E186" s="100" t="s">
        <v>5366</v>
      </c>
      <c r="F186" s="162" t="s">
        <v>4259</v>
      </c>
      <c r="G186" s="162" t="s">
        <v>593</v>
      </c>
      <c r="H186" s="162" t="s">
        <v>5212</v>
      </c>
      <c r="I186" s="162" t="s">
        <v>5263</v>
      </c>
      <c r="J186" s="162" t="s">
        <v>5325</v>
      </c>
      <c r="K186" s="162" t="s">
        <v>5281</v>
      </c>
      <c r="L186" s="163">
        <v>30000000</v>
      </c>
      <c r="M186" s="95" t="s">
        <v>174</v>
      </c>
      <c r="N186" s="51" t="s">
        <v>304</v>
      </c>
      <c r="O186" s="51" t="s">
        <v>412</v>
      </c>
      <c r="P186" s="51" t="s">
        <v>465</v>
      </c>
      <c r="Q186" s="96" t="s">
        <v>16</v>
      </c>
      <c r="R186" s="97">
        <v>45870</v>
      </c>
      <c r="S186" s="97" t="s">
        <v>6150</v>
      </c>
      <c r="T186" s="51" t="s">
        <v>528</v>
      </c>
      <c r="U186" s="51" t="s">
        <v>529</v>
      </c>
      <c r="W186" s="98" t="s">
        <v>5484</v>
      </c>
      <c r="X186" s="98" t="s">
        <v>5518</v>
      </c>
    </row>
    <row r="187" spans="1:24" s="51" customFormat="1" ht="15.5" x14ac:dyDescent="0.35">
      <c r="A187" s="99">
        <f t="shared" si="5"/>
        <v>8495</v>
      </c>
      <c r="B187" s="100" t="str">
        <f>IF(COUNTIF(Exceptions!F:F,(VLOOKUP(M187,Exceptions!F:F,1,FALSE)))&gt;0,"y","")</f>
        <v/>
      </c>
      <c r="C187" s="100" t="str">
        <f t="shared" si="6"/>
        <v/>
      </c>
      <c r="D187" s="100" t="str">
        <f>IF(COUNTIF(Exceptions!B:B,(VLOOKUP(M187,Exceptions!$B:$B,1,FALSE)))&gt;0,"y","")</f>
        <v/>
      </c>
      <c r="E187" s="100" t="s">
        <v>5366</v>
      </c>
      <c r="F187" s="162" t="s">
        <v>4490</v>
      </c>
      <c r="G187" s="162" t="s">
        <v>593</v>
      </c>
      <c r="H187" s="162" t="s">
        <v>5211</v>
      </c>
      <c r="I187" s="162" t="s">
        <v>440</v>
      </c>
      <c r="J187" s="162" t="s">
        <v>5297</v>
      </c>
      <c r="K187" s="162" t="s">
        <v>5275</v>
      </c>
      <c r="L187" s="163">
        <v>2000000</v>
      </c>
      <c r="M187" s="95" t="s">
        <v>191</v>
      </c>
      <c r="N187" s="51" t="s">
        <v>322</v>
      </c>
      <c r="O187" s="51" t="s">
        <v>419</v>
      </c>
      <c r="P187" s="51" t="s">
        <v>463</v>
      </c>
      <c r="Q187" s="96" t="s">
        <v>12</v>
      </c>
      <c r="R187" s="97">
        <v>45627</v>
      </c>
      <c r="S187" s="97" t="s">
        <v>5564</v>
      </c>
      <c r="T187" s="51" t="s">
        <v>6766</v>
      </c>
      <c r="U187" s="51" t="s">
        <v>6767</v>
      </c>
      <c r="V187" s="101" t="s">
        <v>2133</v>
      </c>
      <c r="W187" s="98" t="s">
        <v>5484</v>
      </c>
      <c r="X187" s="98" t="s">
        <v>5969</v>
      </c>
    </row>
    <row r="188" spans="1:24" s="51" customFormat="1" ht="15.5" x14ac:dyDescent="0.35">
      <c r="A188" s="99">
        <f t="shared" si="5"/>
        <v>8496</v>
      </c>
      <c r="B188" s="100" t="str">
        <f>IF(COUNTIF(Exceptions!F:F,(VLOOKUP(M188,Exceptions!F:F,1,FALSE)))&gt;0,"y","")</f>
        <v/>
      </c>
      <c r="C188" s="100" t="str">
        <f t="shared" si="6"/>
        <v/>
      </c>
      <c r="D188" s="100" t="str">
        <f>IF(COUNTIF(Exceptions!B:B,(VLOOKUP(M188,Exceptions!$B:$B,1,FALSE)))&gt;0,"y","")</f>
        <v/>
      </c>
      <c r="E188" s="100"/>
      <c r="F188" s="162" t="s">
        <v>4491</v>
      </c>
      <c r="G188" s="162" t="s">
        <v>593</v>
      </c>
      <c r="H188" s="162" t="s">
        <v>5211</v>
      </c>
      <c r="I188" s="162" t="s">
        <v>440</v>
      </c>
      <c r="J188" s="162" t="s">
        <v>5297</v>
      </c>
      <c r="K188" s="162" t="s">
        <v>5275</v>
      </c>
      <c r="L188" s="163">
        <v>160000</v>
      </c>
      <c r="M188" s="95" t="s">
        <v>192</v>
      </c>
      <c r="N188" s="51" t="s">
        <v>323</v>
      </c>
      <c r="O188" s="51" t="s">
        <v>323</v>
      </c>
      <c r="P188" s="51" t="s">
        <v>463</v>
      </c>
      <c r="Q188" s="96" t="s">
        <v>14</v>
      </c>
      <c r="R188" s="97">
        <v>45689</v>
      </c>
      <c r="S188" s="97" t="s">
        <v>6827</v>
      </c>
      <c r="T188" s="51" t="s">
        <v>544</v>
      </c>
      <c r="U188" s="51" t="s">
        <v>545</v>
      </c>
      <c r="W188" s="98" t="s">
        <v>5484</v>
      </c>
      <c r="X188" s="98" t="s">
        <v>5565</v>
      </c>
    </row>
    <row r="189" spans="1:24" s="51" customFormat="1" ht="15.5" x14ac:dyDescent="0.35">
      <c r="A189" s="99">
        <f t="shared" si="5"/>
        <v>8497</v>
      </c>
      <c r="B189" s="100" t="str">
        <f>IF(COUNTIF(Exceptions!F:F,(VLOOKUP(M189,Exceptions!F:F,1,FALSE)))&gt;0,"y","")</f>
        <v/>
      </c>
      <c r="C189" s="100" t="str">
        <f t="shared" si="6"/>
        <v/>
      </c>
      <c r="D189" s="100" t="str">
        <f>IF(COUNTIF(Exceptions!B:B,(VLOOKUP(M189,Exceptions!$B:$B,1,FALSE)))&gt;0,"y","")</f>
        <v/>
      </c>
      <c r="E189" s="100" t="s">
        <v>5366</v>
      </c>
      <c r="F189" s="162" t="s">
        <v>4492</v>
      </c>
      <c r="G189" s="162" t="s">
        <v>3886</v>
      </c>
      <c r="H189" s="162" t="s">
        <v>5211</v>
      </c>
      <c r="I189" s="162" t="s">
        <v>440</v>
      </c>
      <c r="J189" s="162" t="s">
        <v>440</v>
      </c>
      <c r="K189" s="162" t="s">
        <v>5275</v>
      </c>
      <c r="L189" s="163">
        <v>19000000</v>
      </c>
      <c r="M189" s="95" t="s">
        <v>2131</v>
      </c>
      <c r="N189" s="51" t="s">
        <v>2132</v>
      </c>
      <c r="O189" s="51" t="s">
        <v>2132</v>
      </c>
      <c r="P189" s="51" t="s">
        <v>455</v>
      </c>
      <c r="Q189" s="96" t="s">
        <v>15</v>
      </c>
      <c r="R189" s="97">
        <v>45931</v>
      </c>
      <c r="S189" s="97" t="s">
        <v>6175</v>
      </c>
      <c r="T189" s="51" t="s">
        <v>589</v>
      </c>
      <c r="U189" s="51" t="s">
        <v>590</v>
      </c>
      <c r="W189" s="98" t="s">
        <v>5484</v>
      </c>
      <c r="X189" s="98" t="s">
        <v>6257</v>
      </c>
    </row>
    <row r="190" spans="1:24" s="51" customFormat="1" ht="15.5" x14ac:dyDescent="0.35">
      <c r="A190" s="99">
        <f t="shared" si="5"/>
        <v>8498</v>
      </c>
      <c r="B190" s="100" t="str">
        <f>IF(COUNTIF(Exceptions!F:F,(VLOOKUP(M190,Exceptions!F:F,1,FALSE)))&gt;0,"y","")</f>
        <v/>
      </c>
      <c r="C190" s="100" t="str">
        <f t="shared" si="6"/>
        <v>y</v>
      </c>
      <c r="D190" s="100" t="str">
        <f>IF(COUNTIF(Exceptions!B:B,(VLOOKUP(M190,Exceptions!$B:$B,1,FALSE)))&gt;0,"y","")</f>
        <v/>
      </c>
      <c r="E190" s="100"/>
      <c r="F190" s="162" t="s">
        <v>4172</v>
      </c>
      <c r="G190" s="162" t="s">
        <v>3885</v>
      </c>
      <c r="H190" s="162" t="s">
        <v>5218</v>
      </c>
      <c r="I190" s="162" t="s">
        <v>5250</v>
      </c>
      <c r="J190" s="162" t="s">
        <v>5300</v>
      </c>
      <c r="K190" s="162" t="s">
        <v>3904</v>
      </c>
      <c r="L190" s="163">
        <v>180000</v>
      </c>
      <c r="M190" s="95" t="s">
        <v>1193</v>
      </c>
      <c r="N190" s="51" t="s">
        <v>1194</v>
      </c>
      <c r="O190" s="51" t="s">
        <v>1195</v>
      </c>
      <c r="P190" s="51" t="s">
        <v>457</v>
      </c>
      <c r="Q190" s="96" t="s">
        <v>14</v>
      </c>
      <c r="R190" s="97">
        <v>45292</v>
      </c>
      <c r="S190" s="97" t="s">
        <v>5901</v>
      </c>
      <c r="T190" s="51" t="s">
        <v>1196</v>
      </c>
      <c r="U190" s="51" t="s">
        <v>1197</v>
      </c>
      <c r="V190" s="51" t="s">
        <v>546</v>
      </c>
      <c r="W190" s="98" t="s">
        <v>5484</v>
      </c>
      <c r="X190" s="98" t="s">
        <v>5640</v>
      </c>
    </row>
    <row r="191" spans="1:24" s="51" customFormat="1" ht="15.5" x14ac:dyDescent="0.35">
      <c r="A191" s="99">
        <f t="shared" si="5"/>
        <v>8499</v>
      </c>
      <c r="B191" s="100" t="str">
        <f>IF(COUNTIF(Exceptions!F:F,(VLOOKUP(M191,Exceptions!F:F,1,FALSE)))&gt;0,"y","")</f>
        <v/>
      </c>
      <c r="C191" s="100" t="str">
        <f t="shared" si="6"/>
        <v/>
      </c>
      <c r="D191" s="100" t="str">
        <f>IF(COUNTIF(Exceptions!B:B,(VLOOKUP(M191,Exceptions!$B:$B,1,FALSE)))&gt;0,"y","")</f>
        <v/>
      </c>
      <c r="E191" s="100" t="s">
        <v>5366</v>
      </c>
      <c r="F191" s="162" t="s">
        <v>4493</v>
      </c>
      <c r="G191" s="162" t="s">
        <v>592</v>
      </c>
      <c r="H191" s="162" t="s">
        <v>5232</v>
      </c>
      <c r="I191" s="162" t="s">
        <v>440</v>
      </c>
      <c r="J191" s="162" t="s">
        <v>459</v>
      </c>
      <c r="K191" s="162" t="s">
        <v>5275</v>
      </c>
      <c r="L191" s="163">
        <v>29800000</v>
      </c>
      <c r="M191" s="95" t="s">
        <v>193</v>
      </c>
      <c r="N191" s="51" t="s">
        <v>324</v>
      </c>
      <c r="O191" s="51" t="s">
        <v>324</v>
      </c>
      <c r="P191" s="51" t="s">
        <v>459</v>
      </c>
      <c r="Q191" s="96" t="s">
        <v>16</v>
      </c>
      <c r="R191" s="97">
        <v>45778</v>
      </c>
      <c r="S191" s="97" t="s">
        <v>6825</v>
      </c>
      <c r="T191" s="51" t="s">
        <v>534</v>
      </c>
      <c r="U191" s="51" t="s">
        <v>535</v>
      </c>
      <c r="W191" s="98" t="s">
        <v>5484</v>
      </c>
      <c r="X191" s="98" t="s">
        <v>5556</v>
      </c>
    </row>
    <row r="192" spans="1:24" s="51" customFormat="1" ht="15.5" x14ac:dyDescent="0.35">
      <c r="A192" s="99">
        <f t="shared" si="5"/>
        <v>8500</v>
      </c>
      <c r="B192" s="100" t="str">
        <f>IF(COUNTIF(Exceptions!F:F,(VLOOKUP(M192,Exceptions!F:F,1,FALSE)))&gt;0,"y","")</f>
        <v/>
      </c>
      <c r="C192" s="100" t="str">
        <f t="shared" si="6"/>
        <v/>
      </c>
      <c r="D192" s="100" t="str">
        <f>IF(COUNTIF(Exceptions!B:B,(VLOOKUP(M192,Exceptions!$B:$B,1,FALSE)))&gt;0,"y","")</f>
        <v/>
      </c>
      <c r="E192" s="100"/>
      <c r="F192" s="162" t="s">
        <v>4494</v>
      </c>
      <c r="G192" s="162" t="s">
        <v>593</v>
      </c>
      <c r="H192" s="162" t="s">
        <v>5232</v>
      </c>
      <c r="I192" s="162" t="s">
        <v>440</v>
      </c>
      <c r="J192" s="162" t="s">
        <v>5334</v>
      </c>
      <c r="K192" s="162" t="s">
        <v>5275</v>
      </c>
      <c r="L192" s="163">
        <v>2600000</v>
      </c>
      <c r="M192" s="95" t="s">
        <v>194</v>
      </c>
      <c r="N192" s="51" t="s">
        <v>325</v>
      </c>
      <c r="O192" s="51" t="s">
        <v>325</v>
      </c>
      <c r="P192" s="51" t="s">
        <v>465</v>
      </c>
      <c r="Q192" s="96" t="s">
        <v>12</v>
      </c>
      <c r="R192" s="97">
        <v>45778</v>
      </c>
      <c r="S192" s="97" t="s">
        <v>6825</v>
      </c>
      <c r="T192" s="51" t="s">
        <v>542</v>
      </c>
      <c r="U192" s="51" t="s">
        <v>543</v>
      </c>
      <c r="V192" s="51" t="s">
        <v>5337</v>
      </c>
      <c r="W192" s="98" t="s">
        <v>5484</v>
      </c>
      <c r="X192" s="98" t="s">
        <v>6826</v>
      </c>
    </row>
    <row r="193" spans="1:24" s="51" customFormat="1" ht="15.5" x14ac:dyDescent="0.35">
      <c r="A193" s="99">
        <f t="shared" si="5"/>
        <v>8501</v>
      </c>
      <c r="B193" s="100" t="str">
        <f>IF(COUNTIF(Exceptions!F:F,(VLOOKUP(M193,Exceptions!F:F,1,FALSE)))&gt;0,"y","")</f>
        <v/>
      </c>
      <c r="C193" s="100" t="str">
        <f t="shared" si="6"/>
        <v/>
      </c>
      <c r="D193" s="100" t="str">
        <f>IF(COUNTIF(Exceptions!B:B,(VLOOKUP(M193,Exceptions!$B:$B,1,FALSE)))&gt;0,"y","")</f>
        <v/>
      </c>
      <c r="E193" s="100"/>
      <c r="F193" s="162" t="s">
        <v>4495</v>
      </c>
      <c r="G193" s="162" t="s">
        <v>593</v>
      </c>
      <c r="H193" s="162" t="s">
        <v>5215</v>
      </c>
      <c r="I193" s="162" t="s">
        <v>440</v>
      </c>
      <c r="J193" s="162" t="s">
        <v>5297</v>
      </c>
      <c r="K193" s="162" t="s">
        <v>5275</v>
      </c>
      <c r="L193" s="163">
        <v>31000000</v>
      </c>
      <c r="M193" s="95" t="s">
        <v>2128</v>
      </c>
      <c r="N193" s="51" t="s">
        <v>2129</v>
      </c>
      <c r="O193" s="51" t="s">
        <v>2130</v>
      </c>
      <c r="P193" s="51" t="s">
        <v>463</v>
      </c>
      <c r="Q193" s="96" t="s">
        <v>16</v>
      </c>
      <c r="R193" s="97">
        <v>45962</v>
      </c>
      <c r="S193" s="97" t="s">
        <v>6094</v>
      </c>
      <c r="T193" s="51" t="s">
        <v>470</v>
      </c>
      <c r="U193" s="51" t="s">
        <v>471</v>
      </c>
      <c r="W193" s="98" t="s">
        <v>5484</v>
      </c>
      <c r="X193" s="98" t="s">
        <v>5556</v>
      </c>
    </row>
    <row r="194" spans="1:24" s="51" customFormat="1" ht="15.5" x14ac:dyDescent="0.35">
      <c r="A194" s="99">
        <f t="shared" si="5"/>
        <v>8502</v>
      </c>
      <c r="B194" s="100" t="str">
        <f>IF(COUNTIF(Exceptions!F:F,(VLOOKUP(M194,Exceptions!F:F,1,FALSE)))&gt;0,"y","")</f>
        <v/>
      </c>
      <c r="C194" s="100" t="str">
        <f t="shared" si="6"/>
        <v/>
      </c>
      <c r="D194" s="100" t="str">
        <f>IF(COUNTIF(Exceptions!B:B,(VLOOKUP(M194,Exceptions!$B:$B,1,FALSE)))&gt;0,"y","")</f>
        <v/>
      </c>
      <c r="E194" s="100"/>
      <c r="F194" s="162" t="s">
        <v>4496</v>
      </c>
      <c r="G194" s="162" t="s">
        <v>593</v>
      </c>
      <c r="H194" s="162" t="s">
        <v>440</v>
      </c>
      <c r="I194" s="162" t="s">
        <v>440</v>
      </c>
      <c r="J194" s="162" t="s">
        <v>440</v>
      </c>
      <c r="K194" s="162" t="s">
        <v>440</v>
      </c>
      <c r="L194" s="163"/>
      <c r="M194" s="95" t="s">
        <v>195</v>
      </c>
      <c r="N194" s="51" t="s">
        <v>326</v>
      </c>
      <c r="O194" s="51" t="s">
        <v>420</v>
      </c>
      <c r="P194" s="51" t="s">
        <v>457</v>
      </c>
      <c r="Q194" s="96" t="s">
        <v>14</v>
      </c>
      <c r="R194" s="97">
        <v>45383</v>
      </c>
      <c r="S194" s="97" t="s">
        <v>5634</v>
      </c>
      <c r="T194" s="51" t="s">
        <v>510</v>
      </c>
      <c r="U194" s="51" t="s">
        <v>511</v>
      </c>
      <c r="V194" s="51" t="s">
        <v>546</v>
      </c>
      <c r="W194" s="98" t="s">
        <v>5484</v>
      </c>
      <c r="X194" s="98" t="s">
        <v>5488</v>
      </c>
    </row>
    <row r="195" spans="1:24" s="51" customFormat="1" ht="15.5" x14ac:dyDescent="0.35">
      <c r="A195" s="99">
        <f t="shared" si="5"/>
        <v>8504</v>
      </c>
      <c r="B195" s="100" t="str">
        <f>IF(COUNTIF(Exceptions!F:F,(VLOOKUP(M195,Exceptions!F:F,1,FALSE)))&gt;0,"y","")</f>
        <v/>
      </c>
      <c r="C195" s="100" t="str">
        <f t="shared" si="6"/>
        <v/>
      </c>
      <c r="D195" s="100" t="str">
        <f>IF(COUNTIF(Exceptions!B:B,(VLOOKUP(M195,Exceptions!$B:$B,1,FALSE)))&gt;0,"y","")</f>
        <v/>
      </c>
      <c r="E195" s="100"/>
      <c r="F195" s="162" t="s">
        <v>4359</v>
      </c>
      <c r="G195" s="162" t="s">
        <v>593</v>
      </c>
      <c r="H195" s="162" t="s">
        <v>5232</v>
      </c>
      <c r="I195" s="162" t="s">
        <v>440</v>
      </c>
      <c r="J195" s="162" t="s">
        <v>5295</v>
      </c>
      <c r="K195" s="162" t="s">
        <v>5275</v>
      </c>
      <c r="L195" s="163">
        <v>5500000</v>
      </c>
      <c r="M195" s="95" t="s">
        <v>178</v>
      </c>
      <c r="N195" s="51" t="s">
        <v>308</v>
      </c>
      <c r="O195" s="51" t="s">
        <v>308</v>
      </c>
      <c r="P195" s="51" t="s">
        <v>456</v>
      </c>
      <c r="Q195" s="96" t="s">
        <v>10</v>
      </c>
      <c r="R195" s="97">
        <v>45383</v>
      </c>
      <c r="S195" s="97" t="s">
        <v>5634</v>
      </c>
      <c r="T195" s="51" t="s">
        <v>534</v>
      </c>
      <c r="U195" s="51" t="s">
        <v>535</v>
      </c>
      <c r="W195" s="98" t="s">
        <v>5484</v>
      </c>
      <c r="X195" s="98" t="s">
        <v>5763</v>
      </c>
    </row>
    <row r="196" spans="1:24" s="51" customFormat="1" ht="15.5" x14ac:dyDescent="0.35">
      <c r="A196" s="99">
        <f t="shared" si="5"/>
        <v>8505</v>
      </c>
      <c r="B196" s="100" t="str">
        <f>IF(COUNTIF(Exceptions!F:F,(VLOOKUP(M196,Exceptions!F:F,1,FALSE)))&gt;0,"y","")</f>
        <v/>
      </c>
      <c r="C196" s="100" t="str">
        <f t="shared" si="6"/>
        <v/>
      </c>
      <c r="D196" s="100" t="str">
        <f>IF(COUNTIF(Exceptions!B:B,(VLOOKUP(M196,Exceptions!$B:$B,1,FALSE)))&gt;0,"y","")</f>
        <v/>
      </c>
      <c r="E196" s="100"/>
      <c r="F196" s="162" t="s">
        <v>4433</v>
      </c>
      <c r="G196" s="162" t="s">
        <v>592</v>
      </c>
      <c r="H196" s="162" t="s">
        <v>5237</v>
      </c>
      <c r="I196" s="162" t="s">
        <v>440</v>
      </c>
      <c r="J196" s="162" t="s">
        <v>5297</v>
      </c>
      <c r="K196" s="162" t="s">
        <v>5275</v>
      </c>
      <c r="L196" s="163">
        <v>5500000</v>
      </c>
      <c r="M196" s="95" t="s">
        <v>185</v>
      </c>
      <c r="N196" s="51" t="s">
        <v>316</v>
      </c>
      <c r="O196" s="51" t="s">
        <v>415</v>
      </c>
      <c r="P196" s="51" t="s">
        <v>463</v>
      </c>
      <c r="Q196" s="96" t="s">
        <v>10</v>
      </c>
      <c r="R196" s="97">
        <v>45474</v>
      </c>
      <c r="S196" s="97" t="s">
        <v>5615</v>
      </c>
      <c r="T196" s="51" t="s">
        <v>504</v>
      </c>
      <c r="U196" s="51" t="s">
        <v>505</v>
      </c>
      <c r="V196" s="51" t="s">
        <v>1912</v>
      </c>
      <c r="W196" s="98" t="s">
        <v>5484</v>
      </c>
      <c r="X196" s="98" t="s">
        <v>5597</v>
      </c>
    </row>
    <row r="197" spans="1:24" s="51" customFormat="1" ht="15.5" x14ac:dyDescent="0.35">
      <c r="A197" s="99">
        <f t="shared" si="5"/>
        <v>8506</v>
      </c>
      <c r="B197" s="100" t="str">
        <f>IF(COUNTIF(Exceptions!F:F,(VLOOKUP(M197,Exceptions!F:F,1,FALSE)))&gt;0,"y","")</f>
        <v/>
      </c>
      <c r="C197" s="100" t="str">
        <f t="shared" si="6"/>
        <v>y</v>
      </c>
      <c r="D197" s="100" t="str">
        <f>IF(COUNTIF(Exceptions!B:B,(VLOOKUP(M197,Exceptions!$B:$B,1,FALSE)))&gt;0,"y","")</f>
        <v/>
      </c>
      <c r="E197" s="100" t="s">
        <v>5366</v>
      </c>
      <c r="F197" s="162" t="s">
        <v>3962</v>
      </c>
      <c r="G197" s="162" t="s">
        <v>593</v>
      </c>
      <c r="H197" s="162" t="s">
        <v>5215</v>
      </c>
      <c r="I197" s="162" t="s">
        <v>5216</v>
      </c>
      <c r="J197" s="162" t="s">
        <v>5297</v>
      </c>
      <c r="K197" s="162" t="s">
        <v>5275</v>
      </c>
      <c r="L197" s="163">
        <v>7750000</v>
      </c>
      <c r="M197" s="95" t="s">
        <v>135</v>
      </c>
      <c r="N197" s="51" t="s">
        <v>267</v>
      </c>
      <c r="O197" s="51" t="s">
        <v>393</v>
      </c>
      <c r="P197" s="51" t="s">
        <v>455</v>
      </c>
      <c r="Q197" s="96" t="s">
        <v>10</v>
      </c>
      <c r="R197" s="97">
        <v>45627</v>
      </c>
      <c r="S197" s="97" t="s">
        <v>5564</v>
      </c>
      <c r="T197" s="51" t="s">
        <v>470</v>
      </c>
      <c r="U197" s="51" t="s">
        <v>471</v>
      </c>
      <c r="W197" s="98" t="s">
        <v>5484</v>
      </c>
      <c r="X197" s="98" t="s">
        <v>5565</v>
      </c>
    </row>
    <row r="198" spans="1:24" s="51" customFormat="1" ht="15.5" x14ac:dyDescent="0.35">
      <c r="A198" s="99">
        <f t="shared" si="5"/>
        <v>8507</v>
      </c>
      <c r="B198" s="100" t="str">
        <f>IF(COUNTIF(Exceptions!F:F,(VLOOKUP(M198,Exceptions!F:F,1,FALSE)))&gt;0,"y","")</f>
        <v/>
      </c>
      <c r="C198" s="100" t="str">
        <f t="shared" si="6"/>
        <v>y</v>
      </c>
      <c r="D198" s="100" t="str">
        <f>IF(COUNTIF(Exceptions!B:B,(VLOOKUP(M198,Exceptions!$B:$B,1,FALSE)))&gt;0,"y","")</f>
        <v/>
      </c>
      <c r="E198" s="100" t="s">
        <v>5366</v>
      </c>
      <c r="F198" s="162" t="s">
        <v>4497</v>
      </c>
      <c r="G198" s="162" t="s">
        <v>593</v>
      </c>
      <c r="H198" s="162" t="s">
        <v>5215</v>
      </c>
      <c r="I198" s="162" t="s">
        <v>5296</v>
      </c>
      <c r="J198" s="162" t="s">
        <v>459</v>
      </c>
      <c r="K198" s="162" t="s">
        <v>5292</v>
      </c>
      <c r="L198" s="163">
        <v>90000000</v>
      </c>
      <c r="M198" s="95" t="s">
        <v>196</v>
      </c>
      <c r="N198" s="51" t="s">
        <v>327</v>
      </c>
      <c r="O198" s="51" t="s">
        <v>327</v>
      </c>
      <c r="P198" s="51" t="s">
        <v>455</v>
      </c>
      <c r="Q198" s="96" t="s">
        <v>17</v>
      </c>
      <c r="R198" s="97">
        <v>45976</v>
      </c>
      <c r="S198" s="97" t="s">
        <v>5561</v>
      </c>
      <c r="T198" s="51" t="s">
        <v>470</v>
      </c>
      <c r="U198" s="51" t="s">
        <v>471</v>
      </c>
      <c r="W198" s="98" t="s">
        <v>5484</v>
      </c>
      <c r="X198" s="98" t="s">
        <v>5562</v>
      </c>
    </row>
    <row r="199" spans="1:24" s="51" customFormat="1" ht="15.5" x14ac:dyDescent="0.35">
      <c r="A199" s="99">
        <f t="shared" ref="A199:A262" si="7">(MID(M199,2,6))*1</f>
        <v>8509</v>
      </c>
      <c r="B199" s="100" t="str">
        <f>IF(COUNTIF(Exceptions!F:F,(VLOOKUP(M199,Exceptions!F:F,1,FALSE)))&gt;0,"y","")</f>
        <v/>
      </c>
      <c r="C199" s="100" t="str">
        <f t="shared" si="6"/>
        <v/>
      </c>
      <c r="D199" s="100" t="str">
        <f>IF(COUNTIF(Exceptions!B:B,(VLOOKUP(M199,Exceptions!$B:$B,1,FALSE)))&gt;0,"y","")</f>
        <v/>
      </c>
      <c r="E199" s="100" t="s">
        <v>5366</v>
      </c>
      <c r="F199" s="162" t="s">
        <v>4366</v>
      </c>
      <c r="G199" s="162" t="s">
        <v>3885</v>
      </c>
      <c r="H199" s="162" t="s">
        <v>5230</v>
      </c>
      <c r="I199" s="162" t="s">
        <v>440</v>
      </c>
      <c r="J199" s="162" t="s">
        <v>5297</v>
      </c>
      <c r="K199" s="162" t="s">
        <v>5281</v>
      </c>
      <c r="L199" s="163">
        <v>34307000</v>
      </c>
      <c r="M199" s="95" t="s">
        <v>1672</v>
      </c>
      <c r="N199" s="51" t="s">
        <v>1673</v>
      </c>
      <c r="O199" s="51" t="s">
        <v>1674</v>
      </c>
      <c r="P199" s="51" t="s">
        <v>463</v>
      </c>
      <c r="Q199" s="96" t="s">
        <v>16</v>
      </c>
      <c r="R199" s="97">
        <v>45110</v>
      </c>
      <c r="S199" s="97" t="s">
        <v>5879</v>
      </c>
      <c r="T199" s="51" t="s">
        <v>6766</v>
      </c>
      <c r="U199" s="51" t="s">
        <v>6767</v>
      </c>
      <c r="V199" s="51" t="s">
        <v>1675</v>
      </c>
      <c r="W199" s="98" t="s">
        <v>5484</v>
      </c>
      <c r="X199" s="98" t="s">
        <v>6263</v>
      </c>
    </row>
    <row r="200" spans="1:24" s="51" customFormat="1" ht="15.5" x14ac:dyDescent="0.35">
      <c r="A200" s="99">
        <f t="shared" si="7"/>
        <v>8510</v>
      </c>
      <c r="B200" s="100" t="str">
        <f>IF(COUNTIF(Exceptions!F:F,(VLOOKUP(M200,Exceptions!F:F,1,FALSE)))&gt;0,"y","")</f>
        <v/>
      </c>
      <c r="C200" s="100" t="str">
        <f t="shared" ref="C200:C263" si="8">IF(COUNTIF(N200,"*call*"),"y",IF(COUNTIF(P200,"*call*"),"y",IF(I200&lt;&gt;"","y","")))</f>
        <v/>
      </c>
      <c r="D200" s="100" t="str">
        <f>IF(COUNTIF(Exceptions!B:B,(VLOOKUP(M200,Exceptions!$B:$B,1,FALSE)))&gt;0,"y","")</f>
        <v/>
      </c>
      <c r="E200" s="100"/>
      <c r="F200" s="162" t="s">
        <v>4346</v>
      </c>
      <c r="G200" s="162" t="s">
        <v>3885</v>
      </c>
      <c r="H200" s="162" t="s">
        <v>5213</v>
      </c>
      <c r="I200" s="162" t="s">
        <v>440</v>
      </c>
      <c r="J200" s="162" t="s">
        <v>5295</v>
      </c>
      <c r="K200" s="162" t="s">
        <v>5275</v>
      </c>
      <c r="L200" s="163">
        <v>519000</v>
      </c>
      <c r="M200" s="95" t="s">
        <v>1723</v>
      </c>
      <c r="N200" s="51" t="s">
        <v>1724</v>
      </c>
      <c r="O200" s="51" t="s">
        <v>1724</v>
      </c>
      <c r="P200" s="51" t="s">
        <v>456</v>
      </c>
      <c r="Q200" s="96" t="s">
        <v>11</v>
      </c>
      <c r="R200" s="97">
        <v>45231</v>
      </c>
      <c r="S200" s="97" t="s">
        <v>5879</v>
      </c>
      <c r="T200" s="51" t="s">
        <v>540</v>
      </c>
      <c r="U200" s="51" t="s">
        <v>541</v>
      </c>
      <c r="W200" s="98" t="s">
        <v>5484</v>
      </c>
      <c r="X200" s="98" t="s">
        <v>5556</v>
      </c>
    </row>
    <row r="201" spans="1:24" s="51" customFormat="1" ht="15.5" x14ac:dyDescent="0.35">
      <c r="A201" s="99">
        <f t="shared" si="7"/>
        <v>8511</v>
      </c>
      <c r="B201" s="100" t="str">
        <f>IF(COUNTIF(Exceptions!F:F,(VLOOKUP(M201,Exceptions!F:F,1,FALSE)))&gt;0,"y","")</f>
        <v/>
      </c>
      <c r="C201" s="100" t="str">
        <f t="shared" si="8"/>
        <v/>
      </c>
      <c r="D201" s="100" t="str">
        <f>IF(COUNTIF(Exceptions!B:B,(VLOOKUP(M201,Exceptions!$B:$B,1,FALSE)))&gt;0,"y","")</f>
        <v/>
      </c>
      <c r="E201" s="100" t="s">
        <v>5366</v>
      </c>
      <c r="F201" s="162" t="s">
        <v>4383</v>
      </c>
      <c r="G201" s="162" t="s">
        <v>3885</v>
      </c>
      <c r="H201" s="162" t="s">
        <v>5269</v>
      </c>
      <c r="I201" s="162" t="s">
        <v>440</v>
      </c>
      <c r="J201" s="162" t="s">
        <v>5317</v>
      </c>
      <c r="K201" s="162" t="s">
        <v>5275</v>
      </c>
      <c r="L201" s="163">
        <v>1523200</v>
      </c>
      <c r="M201" s="95" t="s">
        <v>1632</v>
      </c>
      <c r="N201" s="51" t="s">
        <v>1633</v>
      </c>
      <c r="O201" s="51" t="s">
        <v>1634</v>
      </c>
      <c r="P201" s="51" t="s">
        <v>455</v>
      </c>
      <c r="Q201" s="96" t="s">
        <v>12</v>
      </c>
      <c r="R201" s="97">
        <v>45261</v>
      </c>
      <c r="S201" s="97" t="s">
        <v>5554</v>
      </c>
      <c r="T201" s="51" t="s">
        <v>587</v>
      </c>
      <c r="U201" s="51" t="s">
        <v>588</v>
      </c>
      <c r="V201" s="51" t="s">
        <v>1635</v>
      </c>
      <c r="W201" s="98" t="s">
        <v>5484</v>
      </c>
      <c r="X201" s="98" t="s">
        <v>5679</v>
      </c>
    </row>
    <row r="202" spans="1:24" s="51" customFormat="1" ht="15.5" x14ac:dyDescent="0.35">
      <c r="A202" s="99">
        <f t="shared" si="7"/>
        <v>8512</v>
      </c>
      <c r="B202" s="100" t="str">
        <f>IF(COUNTIF(Exceptions!F:F,(VLOOKUP(M202,Exceptions!F:F,1,FALSE)))&gt;0,"y","")</f>
        <v/>
      </c>
      <c r="C202" s="100" t="str">
        <f t="shared" si="8"/>
        <v>y</v>
      </c>
      <c r="D202" s="100" t="str">
        <f>IF(COUNTIF(Exceptions!B:B,(VLOOKUP(M202,Exceptions!$B:$B,1,FALSE)))&gt;0,"y","")</f>
        <v/>
      </c>
      <c r="E202" s="100" t="s">
        <v>5366</v>
      </c>
      <c r="F202" s="162" t="s">
        <v>4131</v>
      </c>
      <c r="G202" s="162" t="s">
        <v>3884</v>
      </c>
      <c r="H202" s="162" t="s">
        <v>5215</v>
      </c>
      <c r="I202" s="162" t="s">
        <v>5234</v>
      </c>
      <c r="J202" s="162" t="s">
        <v>440</v>
      </c>
      <c r="K202" s="162" t="s">
        <v>5275</v>
      </c>
      <c r="L202" s="163"/>
      <c r="M202" s="95" t="s">
        <v>1083</v>
      </c>
      <c r="N202" s="51" t="s">
        <v>1084</v>
      </c>
      <c r="O202" s="51" t="s">
        <v>1085</v>
      </c>
      <c r="P202" s="51" t="s">
        <v>455</v>
      </c>
      <c r="Q202" s="96" t="s">
        <v>15</v>
      </c>
      <c r="R202" s="97">
        <v>43678</v>
      </c>
      <c r="S202" s="97" t="s">
        <v>5549</v>
      </c>
      <c r="T202" s="51" t="s">
        <v>1086</v>
      </c>
      <c r="U202" s="51" t="s">
        <v>1087</v>
      </c>
      <c r="V202" s="51" t="s">
        <v>1088</v>
      </c>
      <c r="W202" s="98" t="s">
        <v>5484</v>
      </c>
      <c r="X202" s="98" t="s">
        <v>5488</v>
      </c>
    </row>
    <row r="203" spans="1:24" s="51" customFormat="1" ht="15.5" x14ac:dyDescent="0.35">
      <c r="A203" s="99">
        <f t="shared" si="7"/>
        <v>8513</v>
      </c>
      <c r="B203" s="100" t="str">
        <f>IF(COUNTIF(Exceptions!F:F,(VLOOKUP(M203,Exceptions!F:F,1,FALSE)))&gt;0,"y","")</f>
        <v/>
      </c>
      <c r="C203" s="100" t="str">
        <f t="shared" si="8"/>
        <v/>
      </c>
      <c r="D203" s="100" t="str">
        <f>IF(COUNTIF(Exceptions!B:B,(VLOOKUP(M203,Exceptions!$B:$B,1,FALSE)))&gt;0,"y","")</f>
        <v/>
      </c>
      <c r="E203" s="100"/>
      <c r="F203" s="162" t="s">
        <v>4328</v>
      </c>
      <c r="G203" s="162" t="s">
        <v>3884</v>
      </c>
      <c r="H203" s="162" t="s">
        <v>5215</v>
      </c>
      <c r="I203" s="162" t="s">
        <v>440</v>
      </c>
      <c r="J203" s="162" t="s">
        <v>5295</v>
      </c>
      <c r="K203" s="162" t="s">
        <v>5276</v>
      </c>
      <c r="L203" s="163">
        <v>585000</v>
      </c>
      <c r="M203" s="95" t="s">
        <v>1769</v>
      </c>
      <c r="N203" s="51" t="s">
        <v>1770</v>
      </c>
      <c r="O203" s="51" t="s">
        <v>1770</v>
      </c>
      <c r="P203" s="51" t="s">
        <v>465</v>
      </c>
      <c r="Q203" s="96" t="s">
        <v>11</v>
      </c>
      <c r="R203" s="97">
        <v>45139</v>
      </c>
      <c r="S203" s="97" t="s">
        <v>6764</v>
      </c>
      <c r="T203" s="51" t="s">
        <v>528</v>
      </c>
      <c r="U203" s="51" t="s">
        <v>529</v>
      </c>
      <c r="W203" s="98" t="s">
        <v>5484</v>
      </c>
      <c r="X203" s="98" t="s">
        <v>5488</v>
      </c>
    </row>
    <row r="204" spans="1:24" s="51" customFormat="1" ht="15.5" x14ac:dyDescent="0.35">
      <c r="A204" s="99">
        <f t="shared" si="7"/>
        <v>8514</v>
      </c>
      <c r="B204" s="100" t="str">
        <f>IF(COUNTIF(Exceptions!F:F,(VLOOKUP(M204,Exceptions!F:F,1,FALSE)))&gt;0,"y","")</f>
        <v/>
      </c>
      <c r="C204" s="100" t="str">
        <f t="shared" si="8"/>
        <v/>
      </c>
      <c r="D204" s="100" t="str">
        <f>IF(COUNTIF(Exceptions!B:B,(VLOOKUP(M204,Exceptions!$B:$B,1,FALSE)))&gt;0,"y","")</f>
        <v/>
      </c>
      <c r="E204" s="100"/>
      <c r="F204" s="162" t="s">
        <v>4498</v>
      </c>
      <c r="G204" s="162" t="s">
        <v>3884</v>
      </c>
      <c r="H204" s="162" t="s">
        <v>5211</v>
      </c>
      <c r="I204" s="162" t="s">
        <v>440</v>
      </c>
      <c r="J204" s="162" t="s">
        <v>5297</v>
      </c>
      <c r="K204" s="162" t="s">
        <v>5290</v>
      </c>
      <c r="L204" s="163">
        <v>2455495.44</v>
      </c>
      <c r="M204" s="95" t="s">
        <v>2126</v>
      </c>
      <c r="N204" s="51" t="s">
        <v>1420</v>
      </c>
      <c r="O204" s="51" t="s">
        <v>1420</v>
      </c>
      <c r="P204" s="51" t="s">
        <v>463</v>
      </c>
      <c r="Q204" s="96" t="s">
        <v>12</v>
      </c>
      <c r="R204" s="97">
        <v>45199</v>
      </c>
      <c r="S204" s="97" t="s">
        <v>6176</v>
      </c>
      <c r="T204" s="51" t="s">
        <v>551</v>
      </c>
      <c r="U204" s="51" t="s">
        <v>552</v>
      </c>
      <c r="V204" s="51" t="s">
        <v>2127</v>
      </c>
      <c r="W204" s="98" t="s">
        <v>5484</v>
      </c>
      <c r="X204" s="98" t="s">
        <v>5488</v>
      </c>
    </row>
    <row r="205" spans="1:24" s="51" customFormat="1" ht="15.5" x14ac:dyDescent="0.35">
      <c r="A205" s="99">
        <f t="shared" si="7"/>
        <v>8515</v>
      </c>
      <c r="B205" s="100" t="str">
        <f>IF(COUNTIF(Exceptions!F:F,(VLOOKUP(M205,Exceptions!F:F,1,FALSE)))&gt;0,"y","")</f>
        <v/>
      </c>
      <c r="C205" s="100" t="str">
        <f t="shared" si="8"/>
        <v>y</v>
      </c>
      <c r="D205" s="100" t="str">
        <f>IF(COUNTIF(Exceptions!B:B,(VLOOKUP(M205,Exceptions!$B:$B,1,FALSE)))&gt;0,"y","")</f>
        <v/>
      </c>
      <c r="E205" s="100"/>
      <c r="F205" s="162" t="s">
        <v>4173</v>
      </c>
      <c r="G205" s="162" t="s">
        <v>3885</v>
      </c>
      <c r="H205" s="162" t="s">
        <v>5213</v>
      </c>
      <c r="I205" s="162" t="s">
        <v>5250</v>
      </c>
      <c r="J205" s="162" t="s">
        <v>5300</v>
      </c>
      <c r="K205" s="162" t="s">
        <v>3904</v>
      </c>
      <c r="L205" s="163">
        <v>150000</v>
      </c>
      <c r="M205" s="95" t="s">
        <v>1189</v>
      </c>
      <c r="N205" s="51" t="s">
        <v>1190</v>
      </c>
      <c r="O205" s="51" t="s">
        <v>1191</v>
      </c>
      <c r="P205" s="51" t="s">
        <v>463</v>
      </c>
      <c r="Q205" s="96" t="s">
        <v>14</v>
      </c>
      <c r="R205" s="97">
        <v>45201</v>
      </c>
      <c r="S205" s="97" t="s">
        <v>5790</v>
      </c>
      <c r="T205" s="51" t="s">
        <v>504</v>
      </c>
      <c r="U205" s="51" t="s">
        <v>505</v>
      </c>
      <c r="V205" s="51" t="s">
        <v>1192</v>
      </c>
      <c r="W205" s="98" t="s">
        <v>5484</v>
      </c>
      <c r="X205" s="98" t="s">
        <v>6003</v>
      </c>
    </row>
    <row r="206" spans="1:24" s="51" customFormat="1" ht="15.5" x14ac:dyDescent="0.35">
      <c r="A206" s="99">
        <f t="shared" si="7"/>
        <v>8516</v>
      </c>
      <c r="B206" s="100" t="str">
        <f>IF(COUNTIF(Exceptions!F:F,(VLOOKUP(M206,Exceptions!F:F,1,FALSE)))&gt;0,"y","")</f>
        <v/>
      </c>
      <c r="C206" s="100" t="str">
        <f t="shared" si="8"/>
        <v/>
      </c>
      <c r="D206" s="100" t="str">
        <f>IF(COUNTIF(Exceptions!B:B,(VLOOKUP(M206,Exceptions!$B:$B,1,FALSE)))&gt;0,"y","")</f>
        <v/>
      </c>
      <c r="E206" s="100"/>
      <c r="F206" s="162" t="s">
        <v>4499</v>
      </c>
      <c r="G206" s="162" t="s">
        <v>3886</v>
      </c>
      <c r="H206" s="162" t="s">
        <v>5213</v>
      </c>
      <c r="I206" s="162" t="s">
        <v>440</v>
      </c>
      <c r="J206" s="162" t="s">
        <v>440</v>
      </c>
      <c r="K206" s="162" t="s">
        <v>440</v>
      </c>
      <c r="L206" s="163">
        <v>300000</v>
      </c>
      <c r="M206" s="95" t="s">
        <v>2122</v>
      </c>
      <c r="N206" s="51" t="s">
        <v>2123</v>
      </c>
      <c r="O206" s="51" t="s">
        <v>2124</v>
      </c>
      <c r="P206" s="51" t="s">
        <v>463</v>
      </c>
      <c r="Q206" s="96" t="s">
        <v>14</v>
      </c>
      <c r="R206" s="97">
        <v>45931</v>
      </c>
      <c r="S206" s="97" t="s">
        <v>6175</v>
      </c>
      <c r="T206" s="51" t="s">
        <v>504</v>
      </c>
      <c r="U206" s="51" t="s">
        <v>505</v>
      </c>
      <c r="V206" s="51" t="s">
        <v>2125</v>
      </c>
      <c r="W206" s="98" t="s">
        <v>5484</v>
      </c>
      <c r="X206" s="98" t="s">
        <v>5569</v>
      </c>
    </row>
    <row r="207" spans="1:24" s="51" customFormat="1" ht="15.5" x14ac:dyDescent="0.35">
      <c r="A207" s="99">
        <f t="shared" si="7"/>
        <v>8517</v>
      </c>
      <c r="B207" s="100" t="str">
        <f>IF(COUNTIF(Exceptions!F:F,(VLOOKUP(M207,Exceptions!F:F,1,FALSE)))&gt;0,"y","")</f>
        <v/>
      </c>
      <c r="C207" s="100" t="str">
        <f t="shared" si="8"/>
        <v/>
      </c>
      <c r="D207" s="100" t="str">
        <f>IF(COUNTIF(Exceptions!B:B,(VLOOKUP(M207,Exceptions!$B:$B,1,FALSE)))&gt;0,"y","")</f>
        <v/>
      </c>
      <c r="E207" s="100"/>
      <c r="F207" s="162" t="s">
        <v>4500</v>
      </c>
      <c r="G207" s="162" t="s">
        <v>3885</v>
      </c>
      <c r="H207" s="162" t="s">
        <v>5215</v>
      </c>
      <c r="I207" s="162" t="s">
        <v>440</v>
      </c>
      <c r="J207" s="162" t="s">
        <v>440</v>
      </c>
      <c r="K207" s="162" t="s">
        <v>5275</v>
      </c>
      <c r="L207" s="163"/>
      <c r="M207" s="95" t="s">
        <v>2120</v>
      </c>
      <c r="N207" s="51" t="s">
        <v>2121</v>
      </c>
      <c r="O207" s="51" t="s">
        <v>2121</v>
      </c>
      <c r="P207" s="51" t="s">
        <v>463</v>
      </c>
      <c r="Q207" s="96" t="s">
        <v>10</v>
      </c>
      <c r="R207" s="97">
        <v>44552</v>
      </c>
      <c r="S207" s="97" t="s">
        <v>5520</v>
      </c>
      <c r="T207" s="51" t="s">
        <v>1086</v>
      </c>
      <c r="U207" s="51" t="s">
        <v>1087</v>
      </c>
      <c r="W207" s="98" t="s">
        <v>5484</v>
      </c>
      <c r="X207" s="98" t="s">
        <v>5488</v>
      </c>
    </row>
    <row r="208" spans="1:24" s="51" customFormat="1" ht="15.5" x14ac:dyDescent="0.35">
      <c r="A208" s="99">
        <f t="shared" si="7"/>
        <v>8518</v>
      </c>
      <c r="B208" s="100" t="str">
        <f>IF(COUNTIF(Exceptions!F:F,(VLOOKUP(M208,Exceptions!F:F,1,FALSE)))&gt;0,"y","")</f>
        <v/>
      </c>
      <c r="C208" s="100" t="str">
        <f t="shared" si="8"/>
        <v/>
      </c>
      <c r="D208" s="100" t="str">
        <f>IF(COUNTIF(Exceptions!B:B,(VLOOKUP(M208,Exceptions!$B:$B,1,FALSE)))&gt;0,"y","")</f>
        <v/>
      </c>
      <c r="E208" s="100"/>
      <c r="F208" s="162" t="s">
        <v>4501</v>
      </c>
      <c r="G208" s="162" t="s">
        <v>3885</v>
      </c>
      <c r="H208" s="162" t="s">
        <v>5213</v>
      </c>
      <c r="I208" s="162" t="s">
        <v>440</v>
      </c>
      <c r="J208" s="162" t="s">
        <v>440</v>
      </c>
      <c r="K208" s="162" t="s">
        <v>5275</v>
      </c>
      <c r="L208" s="163">
        <v>1575000</v>
      </c>
      <c r="M208" s="95" t="s">
        <v>2118</v>
      </c>
      <c r="N208" s="51" t="s">
        <v>2119</v>
      </c>
      <c r="O208" s="51" t="s">
        <v>2119</v>
      </c>
      <c r="P208" s="51" t="s">
        <v>456</v>
      </c>
      <c r="Q208" s="96" t="s">
        <v>12</v>
      </c>
      <c r="R208" s="97">
        <v>45017</v>
      </c>
      <c r="S208" s="97" t="s">
        <v>5622</v>
      </c>
      <c r="T208" s="51" t="s">
        <v>540</v>
      </c>
      <c r="U208" s="51" t="s">
        <v>541</v>
      </c>
      <c r="W208" s="98" t="s">
        <v>5484</v>
      </c>
      <c r="X208" s="98" t="s">
        <v>5565</v>
      </c>
    </row>
    <row r="209" spans="1:24" s="51" customFormat="1" ht="15.5" x14ac:dyDescent="0.35">
      <c r="A209" s="99">
        <f t="shared" si="7"/>
        <v>8519</v>
      </c>
      <c r="B209" s="100" t="str">
        <f>IF(COUNTIF(Exceptions!F:F,(VLOOKUP(M209,Exceptions!F:F,1,FALSE)))&gt;0,"y","")</f>
        <v/>
      </c>
      <c r="C209" s="100" t="str">
        <f t="shared" si="8"/>
        <v/>
      </c>
      <c r="D209" s="100" t="str">
        <f>IF(COUNTIF(Exceptions!B:B,(VLOOKUP(M209,Exceptions!$B:$B,1,FALSE)))&gt;0,"y","")</f>
        <v/>
      </c>
      <c r="E209" s="100"/>
      <c r="F209" s="162" t="s">
        <v>4502</v>
      </c>
      <c r="G209" s="162" t="s">
        <v>592</v>
      </c>
      <c r="H209" s="162" t="s">
        <v>5211</v>
      </c>
      <c r="I209" s="162" t="s">
        <v>440</v>
      </c>
      <c r="J209" s="162" t="s">
        <v>459</v>
      </c>
      <c r="K209" s="162" t="s">
        <v>5289</v>
      </c>
      <c r="L209" s="163">
        <v>128000000</v>
      </c>
      <c r="M209" s="95" t="s">
        <v>197</v>
      </c>
      <c r="N209" s="51" t="s">
        <v>328</v>
      </c>
      <c r="O209" s="51" t="s">
        <v>328</v>
      </c>
      <c r="P209" s="51" t="s">
        <v>459</v>
      </c>
      <c r="Q209" s="96" t="s">
        <v>13</v>
      </c>
      <c r="R209" s="97">
        <v>45852</v>
      </c>
      <c r="S209" s="97" t="s">
        <v>5609</v>
      </c>
      <c r="T209" s="51" t="s">
        <v>547</v>
      </c>
      <c r="U209" s="51" t="s">
        <v>548</v>
      </c>
      <c r="W209" s="98" t="s">
        <v>5484</v>
      </c>
      <c r="X209" s="98" t="s">
        <v>5997</v>
      </c>
    </row>
    <row r="210" spans="1:24" s="51" customFormat="1" ht="15.5" x14ac:dyDescent="0.35">
      <c r="A210" s="99">
        <f t="shared" si="7"/>
        <v>8520</v>
      </c>
      <c r="B210" s="100" t="str">
        <f>IF(COUNTIF(Exceptions!F:F,(VLOOKUP(M210,Exceptions!F:F,1,FALSE)))&gt;0,"y","")</f>
        <v/>
      </c>
      <c r="C210" s="100" t="str">
        <f t="shared" si="8"/>
        <v/>
      </c>
      <c r="D210" s="100" t="str">
        <f>IF(COUNTIF(Exceptions!B:B,(VLOOKUP(M210,Exceptions!$B:$B,1,FALSE)))&gt;0,"y","")</f>
        <v/>
      </c>
      <c r="E210" s="100"/>
      <c r="F210" s="162" t="s">
        <v>4453</v>
      </c>
      <c r="G210" s="162" t="s">
        <v>3885</v>
      </c>
      <c r="H210" s="162" t="s">
        <v>5211</v>
      </c>
      <c r="I210" s="162" t="s">
        <v>440</v>
      </c>
      <c r="J210" s="162" t="s">
        <v>5297</v>
      </c>
      <c r="K210" s="162" t="s">
        <v>5275</v>
      </c>
      <c r="L210" s="163">
        <v>1806285</v>
      </c>
      <c r="M210" s="95" t="s">
        <v>1860</v>
      </c>
      <c r="N210" s="51" t="s">
        <v>1861</v>
      </c>
      <c r="O210" s="51" t="s">
        <v>1861</v>
      </c>
      <c r="P210" s="51" t="s">
        <v>463</v>
      </c>
      <c r="Q210" s="96" t="s">
        <v>12</v>
      </c>
      <c r="R210" s="97">
        <v>45016</v>
      </c>
      <c r="S210" s="97" t="s">
        <v>6326</v>
      </c>
      <c r="T210" s="51" t="s">
        <v>1862</v>
      </c>
      <c r="U210" s="51" t="s">
        <v>1863</v>
      </c>
      <c r="W210" s="98" t="s">
        <v>5484</v>
      </c>
      <c r="X210" s="98" t="s">
        <v>5488</v>
      </c>
    </row>
    <row r="211" spans="1:24" s="51" customFormat="1" ht="15.5" x14ac:dyDescent="0.35">
      <c r="A211" s="99">
        <f t="shared" si="7"/>
        <v>8521</v>
      </c>
      <c r="B211" s="100" t="str">
        <f>IF(COUNTIF(Exceptions!F:F,(VLOOKUP(M211,Exceptions!F:F,1,FALSE)))&gt;0,"y","")</f>
        <v/>
      </c>
      <c r="C211" s="100" t="str">
        <f t="shared" si="8"/>
        <v/>
      </c>
      <c r="D211" s="100" t="str">
        <f>IF(COUNTIF(Exceptions!B:B,(VLOOKUP(M211,Exceptions!$B:$B,1,FALSE)))&gt;0,"y","")</f>
        <v/>
      </c>
      <c r="E211" s="100"/>
      <c r="F211" s="162" t="s">
        <v>4503</v>
      </c>
      <c r="G211" s="162" t="s">
        <v>3886</v>
      </c>
      <c r="H211" s="162" t="s">
        <v>5213</v>
      </c>
      <c r="I211" s="162" t="s">
        <v>440</v>
      </c>
      <c r="J211" s="162" t="s">
        <v>5336</v>
      </c>
      <c r="K211" s="162" t="s">
        <v>5275</v>
      </c>
      <c r="L211" s="163">
        <v>1468000</v>
      </c>
      <c r="M211" s="95" t="s">
        <v>2117</v>
      </c>
      <c r="N211" s="51" t="s">
        <v>6822</v>
      </c>
      <c r="O211" s="51" t="s">
        <v>6823</v>
      </c>
      <c r="P211" s="51" t="s">
        <v>465</v>
      </c>
      <c r="Q211" s="96" t="s">
        <v>12</v>
      </c>
      <c r="R211" s="97">
        <v>45649</v>
      </c>
      <c r="S211" s="97" t="s">
        <v>6824</v>
      </c>
      <c r="T211" s="51" t="s">
        <v>2043</v>
      </c>
      <c r="U211" s="51" t="s">
        <v>2044</v>
      </c>
      <c r="W211" s="98" t="s">
        <v>5484</v>
      </c>
      <c r="X211" s="98" t="s">
        <v>5534</v>
      </c>
    </row>
    <row r="212" spans="1:24" s="51" customFormat="1" ht="15.5" x14ac:dyDescent="0.35">
      <c r="A212" s="99">
        <f t="shared" si="7"/>
        <v>8524</v>
      </c>
      <c r="B212" s="100" t="str">
        <f>IF(COUNTIF(Exceptions!F:F,(VLOOKUP(M212,Exceptions!F:F,1,FALSE)))&gt;0,"y","")</f>
        <v/>
      </c>
      <c r="C212" s="100" t="str">
        <f t="shared" si="8"/>
        <v/>
      </c>
      <c r="D212" s="100" t="str">
        <f>IF(COUNTIF(Exceptions!B:B,(VLOOKUP(M212,Exceptions!$B:$B,1,FALSE)))&gt;0,"y","")</f>
        <v/>
      </c>
      <c r="E212" s="100"/>
      <c r="F212" s="162" t="s">
        <v>4504</v>
      </c>
      <c r="G212" s="162" t="s">
        <v>3885</v>
      </c>
      <c r="H212" s="162" t="s">
        <v>5237</v>
      </c>
      <c r="I212" s="162" t="s">
        <v>440</v>
      </c>
      <c r="J212" s="162" t="s">
        <v>440</v>
      </c>
      <c r="K212" s="162" t="s">
        <v>440</v>
      </c>
      <c r="L212" s="163"/>
      <c r="M212" s="95" t="s">
        <v>2115</v>
      </c>
      <c r="N212" s="51" t="s">
        <v>268</v>
      </c>
      <c r="O212" s="51" t="s">
        <v>268</v>
      </c>
      <c r="P212" s="51" t="s">
        <v>455</v>
      </c>
      <c r="Q212" s="96" t="s">
        <v>12</v>
      </c>
      <c r="R212" s="97">
        <v>44743</v>
      </c>
      <c r="S212" s="97" t="s">
        <v>5615</v>
      </c>
      <c r="T212" s="51" t="s">
        <v>470</v>
      </c>
      <c r="U212" s="51" t="s">
        <v>471</v>
      </c>
      <c r="V212" s="51" t="s">
        <v>2116</v>
      </c>
      <c r="W212" s="98" t="s">
        <v>5484</v>
      </c>
      <c r="X212" s="98" t="s">
        <v>5488</v>
      </c>
    </row>
    <row r="213" spans="1:24" s="51" customFormat="1" ht="15.5" x14ac:dyDescent="0.35">
      <c r="A213" s="99">
        <f t="shared" si="7"/>
        <v>8525</v>
      </c>
      <c r="B213" s="100" t="str">
        <f>IF(COUNTIF(Exceptions!F:F,(VLOOKUP(M213,Exceptions!F:F,1,FALSE)))&gt;0,"y","")</f>
        <v/>
      </c>
      <c r="C213" s="100" t="str">
        <f t="shared" si="8"/>
        <v/>
      </c>
      <c r="D213" s="100" t="str">
        <f>IF(COUNTIF(Exceptions!B:B,(VLOOKUP(M213,Exceptions!$B:$B,1,FALSE)))&gt;0,"y","")</f>
        <v/>
      </c>
      <c r="E213" s="100"/>
      <c r="F213" s="162" t="s">
        <v>4505</v>
      </c>
      <c r="G213" s="162" t="s">
        <v>3885</v>
      </c>
      <c r="H213" s="162" t="s">
        <v>5237</v>
      </c>
      <c r="I213" s="162" t="s">
        <v>440</v>
      </c>
      <c r="J213" s="162" t="s">
        <v>440</v>
      </c>
      <c r="K213" s="162" t="s">
        <v>440</v>
      </c>
      <c r="L213" s="163"/>
      <c r="M213" s="95" t="s">
        <v>2113</v>
      </c>
      <c r="N213" s="51" t="s">
        <v>303</v>
      </c>
      <c r="O213" s="51" t="s">
        <v>303</v>
      </c>
      <c r="P213" s="51" t="s">
        <v>455</v>
      </c>
      <c r="Q213" s="96" t="s">
        <v>12</v>
      </c>
      <c r="R213" s="97">
        <v>44743</v>
      </c>
      <c r="S213" s="97" t="s">
        <v>5884</v>
      </c>
      <c r="T213" s="51" t="s">
        <v>470</v>
      </c>
      <c r="U213" s="51" t="s">
        <v>471</v>
      </c>
      <c r="V213" s="51" t="s">
        <v>2114</v>
      </c>
      <c r="W213" s="98" t="s">
        <v>5484</v>
      </c>
      <c r="X213" s="98" t="s">
        <v>5488</v>
      </c>
    </row>
    <row r="214" spans="1:24" s="51" customFormat="1" ht="15.5" x14ac:dyDescent="0.35">
      <c r="A214" s="99">
        <f t="shared" si="7"/>
        <v>8526</v>
      </c>
      <c r="B214" s="100" t="str">
        <f>IF(COUNTIF(Exceptions!F:F,(VLOOKUP(M214,Exceptions!F:F,1,FALSE)))&gt;0,"y","")</f>
        <v/>
      </c>
      <c r="C214" s="100" t="str">
        <f t="shared" si="8"/>
        <v/>
      </c>
      <c r="D214" s="100" t="str">
        <f>IF(COUNTIF(Exceptions!B:B,(VLOOKUP(M214,Exceptions!$B:$B,1,FALSE)))&gt;0,"y","")</f>
        <v/>
      </c>
      <c r="E214" s="100"/>
      <c r="F214" s="162" t="s">
        <v>4458</v>
      </c>
      <c r="G214" s="162" t="s">
        <v>593</v>
      </c>
      <c r="H214" s="162" t="s">
        <v>3902</v>
      </c>
      <c r="I214" s="162" t="s">
        <v>440</v>
      </c>
      <c r="J214" s="162" t="s">
        <v>5295</v>
      </c>
      <c r="K214" s="162" t="s">
        <v>5275</v>
      </c>
      <c r="L214" s="163">
        <v>3060326.83</v>
      </c>
      <c r="M214" s="95" t="s">
        <v>186</v>
      </c>
      <c r="N214" s="51" t="s">
        <v>317</v>
      </c>
      <c r="O214" s="51" t="s">
        <v>416</v>
      </c>
      <c r="P214" s="51" t="s">
        <v>461</v>
      </c>
      <c r="Q214" s="96" t="s">
        <v>12</v>
      </c>
      <c r="R214" s="97">
        <v>45383</v>
      </c>
      <c r="S214" s="97" t="s">
        <v>5505</v>
      </c>
      <c r="T214" s="51" t="s">
        <v>478</v>
      </c>
      <c r="U214" s="51" t="s">
        <v>479</v>
      </c>
      <c r="W214" s="98" t="s">
        <v>5484</v>
      </c>
      <c r="X214" s="98" t="s">
        <v>5629</v>
      </c>
    </row>
    <row r="215" spans="1:24" s="51" customFormat="1" ht="15.5" x14ac:dyDescent="0.35">
      <c r="A215" s="99">
        <f t="shared" si="7"/>
        <v>8527</v>
      </c>
      <c r="B215" s="100" t="str">
        <f>IF(COUNTIF(Exceptions!F:F,(VLOOKUP(M215,Exceptions!F:F,1,FALSE)))&gt;0,"y","")</f>
        <v/>
      </c>
      <c r="C215" s="100" t="str">
        <f t="shared" si="8"/>
        <v/>
      </c>
      <c r="D215" s="100" t="str">
        <f>IF(COUNTIF(Exceptions!B:B,(VLOOKUP(M215,Exceptions!$B:$B,1,FALSE)))&gt;0,"y","")</f>
        <v/>
      </c>
      <c r="E215" s="100"/>
      <c r="F215" s="162" t="s">
        <v>4506</v>
      </c>
      <c r="G215" s="162" t="s">
        <v>3884</v>
      </c>
      <c r="H215" s="162" t="s">
        <v>440</v>
      </c>
      <c r="I215" s="162" t="s">
        <v>440</v>
      </c>
      <c r="J215" s="162" t="s">
        <v>440</v>
      </c>
      <c r="K215" s="162" t="s">
        <v>440</v>
      </c>
      <c r="L215" s="163"/>
      <c r="M215" s="95" t="s">
        <v>2110</v>
      </c>
      <c r="N215" s="51" t="s">
        <v>2111</v>
      </c>
      <c r="O215" s="51" t="s">
        <v>2111</v>
      </c>
      <c r="P215" s="51" t="s">
        <v>463</v>
      </c>
      <c r="Q215" s="96" t="s">
        <v>11</v>
      </c>
      <c r="R215" s="97">
        <v>44578</v>
      </c>
      <c r="S215" s="97" t="s">
        <v>6821</v>
      </c>
      <c r="T215" s="51" t="s">
        <v>1089</v>
      </c>
      <c r="U215" s="51" t="s">
        <v>1090</v>
      </c>
      <c r="V215" s="51" t="s">
        <v>2112</v>
      </c>
      <c r="W215" s="98" t="s">
        <v>5484</v>
      </c>
      <c r="X215" s="98" t="s">
        <v>5488</v>
      </c>
    </row>
    <row r="216" spans="1:24" s="51" customFormat="1" ht="15.5" x14ac:dyDescent="0.35">
      <c r="A216" s="99">
        <f t="shared" si="7"/>
        <v>8528</v>
      </c>
      <c r="B216" s="100" t="str">
        <f>IF(COUNTIF(Exceptions!F:F,(VLOOKUP(M216,Exceptions!F:F,1,FALSE)))&gt;0,"y","")</f>
        <v/>
      </c>
      <c r="C216" s="100" t="str">
        <f t="shared" si="8"/>
        <v/>
      </c>
      <c r="D216" s="100" t="str">
        <f>IF(COUNTIF(Exceptions!B:B,(VLOOKUP(M216,Exceptions!$B:$B,1,FALSE)))&gt;0,"y","")</f>
        <v/>
      </c>
      <c r="E216" s="100"/>
      <c r="F216" s="162" t="s">
        <v>4507</v>
      </c>
      <c r="G216" s="162" t="s">
        <v>3885</v>
      </c>
      <c r="H216" s="162" t="s">
        <v>5232</v>
      </c>
      <c r="I216" s="162" t="s">
        <v>440</v>
      </c>
      <c r="J216" s="162" t="s">
        <v>5332</v>
      </c>
      <c r="K216" s="162" t="s">
        <v>5293</v>
      </c>
      <c r="L216" s="163"/>
      <c r="M216" s="95" t="s">
        <v>2108</v>
      </c>
      <c r="N216" s="51" t="s">
        <v>2109</v>
      </c>
      <c r="O216" s="51" t="s">
        <v>2109</v>
      </c>
      <c r="P216" s="51" t="s">
        <v>457</v>
      </c>
      <c r="Q216" s="96" t="s">
        <v>11</v>
      </c>
      <c r="R216" s="97">
        <v>44883</v>
      </c>
      <c r="S216" s="97" t="s">
        <v>6820</v>
      </c>
      <c r="T216" s="51" t="s">
        <v>2043</v>
      </c>
      <c r="U216" s="51" t="s">
        <v>2044</v>
      </c>
      <c r="W216" s="98" t="s">
        <v>5484</v>
      </c>
      <c r="X216" s="98" t="s">
        <v>5997</v>
      </c>
    </row>
    <row r="217" spans="1:24" s="51" customFormat="1" ht="15.5" x14ac:dyDescent="0.35">
      <c r="A217" s="99">
        <f t="shared" si="7"/>
        <v>8529</v>
      </c>
      <c r="B217" s="100" t="str">
        <f>IF(COUNTIF(Exceptions!F:F,(VLOOKUP(M217,Exceptions!F:F,1,FALSE)))&gt;0,"y","")</f>
        <v/>
      </c>
      <c r="C217" s="100" t="str">
        <f t="shared" si="8"/>
        <v/>
      </c>
      <c r="D217" s="100" t="str">
        <f>IF(COUNTIF(Exceptions!B:B,(VLOOKUP(M217,Exceptions!$B:$B,1,FALSE)))&gt;0,"y","")</f>
        <v/>
      </c>
      <c r="E217" s="100"/>
      <c r="F217" s="162" t="s">
        <v>4508</v>
      </c>
      <c r="G217" s="162" t="s">
        <v>3885</v>
      </c>
      <c r="H217" s="162" t="s">
        <v>5215</v>
      </c>
      <c r="I217" s="162" t="s">
        <v>440</v>
      </c>
      <c r="J217" s="162" t="s">
        <v>440</v>
      </c>
      <c r="K217" s="162" t="s">
        <v>440</v>
      </c>
      <c r="L217" s="163"/>
      <c r="M217" s="95" t="s">
        <v>2106</v>
      </c>
      <c r="N217" s="51" t="s">
        <v>2107</v>
      </c>
      <c r="O217" s="51" t="s">
        <v>2107</v>
      </c>
      <c r="P217" s="51" t="s">
        <v>457</v>
      </c>
      <c r="Q217" s="96" t="s">
        <v>613</v>
      </c>
      <c r="R217" s="97">
        <v>44917</v>
      </c>
      <c r="S217" s="97" t="s">
        <v>6819</v>
      </c>
      <c r="T217" s="51" t="s">
        <v>520</v>
      </c>
      <c r="U217" s="51" t="s">
        <v>521</v>
      </c>
      <c r="V217" s="51" t="s">
        <v>2107</v>
      </c>
      <c r="W217" s="98" t="s">
        <v>5484</v>
      </c>
      <c r="X217" s="98" t="s">
        <v>5488</v>
      </c>
    </row>
    <row r="218" spans="1:24" s="51" customFormat="1" ht="15.5" x14ac:dyDescent="0.35">
      <c r="A218" s="99">
        <f t="shared" si="7"/>
        <v>8530</v>
      </c>
      <c r="B218" s="100" t="str">
        <f>IF(COUNTIF(Exceptions!F:F,(VLOOKUP(M218,Exceptions!F:F,1,FALSE)))&gt;0,"y","")</f>
        <v/>
      </c>
      <c r="C218" s="100" t="str">
        <f t="shared" si="8"/>
        <v/>
      </c>
      <c r="D218" s="100" t="str">
        <f>IF(COUNTIF(Exceptions!B:B,(VLOOKUP(M218,Exceptions!$B:$B,1,FALSE)))&gt;0,"y","")</f>
        <v/>
      </c>
      <c r="E218" s="100"/>
      <c r="F218" s="162" t="s">
        <v>4509</v>
      </c>
      <c r="G218" s="162" t="s">
        <v>3885</v>
      </c>
      <c r="H218" s="162" t="s">
        <v>5215</v>
      </c>
      <c r="I218" s="162" t="s">
        <v>440</v>
      </c>
      <c r="J218" s="162" t="s">
        <v>440</v>
      </c>
      <c r="K218" s="162" t="s">
        <v>440</v>
      </c>
      <c r="L218" s="163"/>
      <c r="M218" s="95" t="s">
        <v>2103</v>
      </c>
      <c r="N218" s="51" t="s">
        <v>2104</v>
      </c>
      <c r="O218" s="51" t="s">
        <v>2105</v>
      </c>
      <c r="P218" s="51" t="s">
        <v>463</v>
      </c>
      <c r="Q218" s="96" t="s">
        <v>12</v>
      </c>
      <c r="R218" s="97">
        <v>44652</v>
      </c>
      <c r="S218" s="97" t="s">
        <v>5505</v>
      </c>
      <c r="T218" s="51" t="s">
        <v>542</v>
      </c>
      <c r="U218" s="51" t="s">
        <v>543</v>
      </c>
      <c r="W218" s="98" t="s">
        <v>5484</v>
      </c>
      <c r="X218" s="98" t="s">
        <v>5560</v>
      </c>
    </row>
    <row r="219" spans="1:24" s="51" customFormat="1" ht="15.5" x14ac:dyDescent="0.35">
      <c r="A219" s="99">
        <f t="shared" si="7"/>
        <v>8531</v>
      </c>
      <c r="B219" s="100" t="str">
        <f>IF(COUNTIF(Exceptions!F:F,(VLOOKUP(M219,Exceptions!F:F,1,FALSE)))&gt;0,"y","")</f>
        <v/>
      </c>
      <c r="C219" s="100" t="str">
        <f t="shared" si="8"/>
        <v/>
      </c>
      <c r="D219" s="100" t="str">
        <f>IF(COUNTIF(Exceptions!B:B,(VLOOKUP(M219,Exceptions!$B:$B,1,FALSE)))&gt;0,"y","")</f>
        <v/>
      </c>
      <c r="E219" s="100"/>
      <c r="F219" s="162" t="s">
        <v>4510</v>
      </c>
      <c r="G219" s="162" t="s">
        <v>3885</v>
      </c>
      <c r="H219" s="162" t="s">
        <v>5218</v>
      </c>
      <c r="I219" s="162" t="s">
        <v>440</v>
      </c>
      <c r="J219" s="162" t="s">
        <v>440</v>
      </c>
      <c r="K219" s="162" t="s">
        <v>440</v>
      </c>
      <c r="L219" s="163"/>
      <c r="M219" s="95" t="s">
        <v>2100</v>
      </c>
      <c r="N219" s="51" t="s">
        <v>1939</v>
      </c>
      <c r="O219" s="51" t="s">
        <v>2101</v>
      </c>
      <c r="P219" s="51" t="s">
        <v>457</v>
      </c>
      <c r="Q219" s="96" t="s">
        <v>14</v>
      </c>
      <c r="R219" s="97">
        <v>44631</v>
      </c>
      <c r="S219" s="97" t="s">
        <v>5483</v>
      </c>
      <c r="T219" s="51" t="s">
        <v>1196</v>
      </c>
      <c r="U219" s="51" t="s">
        <v>1197</v>
      </c>
      <c r="V219" s="51" t="s">
        <v>2102</v>
      </c>
      <c r="W219" s="98" t="s">
        <v>5484</v>
      </c>
      <c r="X219" s="98" t="s">
        <v>5488</v>
      </c>
    </row>
    <row r="220" spans="1:24" s="51" customFormat="1" ht="15.5" x14ac:dyDescent="0.35">
      <c r="A220" s="99">
        <f t="shared" si="7"/>
        <v>8532</v>
      </c>
      <c r="B220" s="100" t="str">
        <f>IF(COUNTIF(Exceptions!F:F,(VLOOKUP(M220,Exceptions!F:F,1,FALSE)))&gt;0,"y","")</f>
        <v/>
      </c>
      <c r="C220" s="100" t="str">
        <f t="shared" si="8"/>
        <v/>
      </c>
      <c r="D220" s="100" t="str">
        <f>IF(COUNTIF(Exceptions!B:B,(VLOOKUP(M220,Exceptions!$B:$B,1,FALSE)))&gt;0,"y","")</f>
        <v/>
      </c>
      <c r="E220" s="100"/>
      <c r="F220" s="162" t="s">
        <v>4347</v>
      </c>
      <c r="G220" s="162" t="s">
        <v>3885</v>
      </c>
      <c r="H220" s="162" t="s">
        <v>440</v>
      </c>
      <c r="I220" s="162" t="s">
        <v>440</v>
      </c>
      <c r="J220" s="162" t="s">
        <v>440</v>
      </c>
      <c r="K220" s="162" t="s">
        <v>440</v>
      </c>
      <c r="L220" s="163"/>
      <c r="M220" s="95" t="s">
        <v>1720</v>
      </c>
      <c r="N220" s="51" t="s">
        <v>1721</v>
      </c>
      <c r="O220" s="51" t="s">
        <v>1722</v>
      </c>
      <c r="P220" s="51" t="s">
        <v>440</v>
      </c>
      <c r="Q220" s="96" t="s">
        <v>440</v>
      </c>
      <c r="R220" s="97">
        <v>44651</v>
      </c>
      <c r="S220" s="97" t="s">
        <v>5520</v>
      </c>
      <c r="T220" s="51" t="s">
        <v>1427</v>
      </c>
      <c r="U220" s="51" t="s">
        <v>1428</v>
      </c>
      <c r="W220" s="98" t="s">
        <v>5484</v>
      </c>
      <c r="X220" s="98" t="s">
        <v>5488</v>
      </c>
    </row>
    <row r="221" spans="1:24" s="51" customFormat="1" ht="15.5" x14ac:dyDescent="0.35">
      <c r="A221" s="99">
        <f t="shared" si="7"/>
        <v>8533</v>
      </c>
      <c r="B221" s="100" t="str">
        <f>IF(COUNTIF(Exceptions!F:F,(VLOOKUP(M221,Exceptions!F:F,1,FALSE)))&gt;0,"y","")</f>
        <v/>
      </c>
      <c r="C221" s="100" t="str">
        <f t="shared" si="8"/>
        <v/>
      </c>
      <c r="D221" s="100" t="str">
        <f>IF(COUNTIF(Exceptions!B:B,(VLOOKUP(M221,Exceptions!$B:$B,1,FALSE)))&gt;0,"y","")</f>
        <v/>
      </c>
      <c r="E221" s="100"/>
      <c r="F221" s="162" t="s">
        <v>4511</v>
      </c>
      <c r="G221" s="162" t="s">
        <v>3885</v>
      </c>
      <c r="H221" s="162" t="s">
        <v>440</v>
      </c>
      <c r="I221" s="162" t="s">
        <v>440</v>
      </c>
      <c r="J221" s="162" t="s">
        <v>440</v>
      </c>
      <c r="K221" s="162" t="s">
        <v>440</v>
      </c>
      <c r="L221" s="163"/>
      <c r="M221" s="95" t="s">
        <v>2098</v>
      </c>
      <c r="N221" s="51" t="s">
        <v>2099</v>
      </c>
      <c r="O221" s="51" t="s">
        <v>2099</v>
      </c>
      <c r="P221" s="51" t="s">
        <v>440</v>
      </c>
      <c r="Q221" s="96" t="s">
        <v>440</v>
      </c>
      <c r="R221" s="97">
        <v>44651</v>
      </c>
      <c r="S221" s="97" t="s">
        <v>5520</v>
      </c>
      <c r="T221" s="51" t="s">
        <v>1427</v>
      </c>
      <c r="U221" s="51" t="s">
        <v>1428</v>
      </c>
      <c r="W221" s="98" t="s">
        <v>5484</v>
      </c>
      <c r="X221" s="98" t="s">
        <v>5488</v>
      </c>
    </row>
    <row r="222" spans="1:24" s="51" customFormat="1" ht="15.5" x14ac:dyDescent="0.35">
      <c r="A222" s="99">
        <f t="shared" si="7"/>
        <v>8536</v>
      </c>
      <c r="B222" s="100" t="str">
        <f>IF(COUNTIF(Exceptions!F:F,(VLOOKUP(M222,Exceptions!F:F,1,FALSE)))&gt;0,"y","")</f>
        <v/>
      </c>
      <c r="C222" s="100" t="str">
        <f t="shared" si="8"/>
        <v/>
      </c>
      <c r="D222" s="100" t="str">
        <f>IF(COUNTIF(Exceptions!B:B,(VLOOKUP(M222,Exceptions!$B:$B,1,FALSE)))&gt;0,"y","")</f>
        <v/>
      </c>
      <c r="E222" s="100"/>
      <c r="F222" s="162" t="s">
        <v>4512</v>
      </c>
      <c r="G222" s="162" t="s">
        <v>3884</v>
      </c>
      <c r="H222" s="162" t="s">
        <v>5270</v>
      </c>
      <c r="I222" s="162" t="s">
        <v>440</v>
      </c>
      <c r="J222" s="162" t="s">
        <v>440</v>
      </c>
      <c r="K222" s="162" t="s">
        <v>3904</v>
      </c>
      <c r="L222" s="163"/>
      <c r="M222" s="95" t="s">
        <v>2096</v>
      </c>
      <c r="N222" s="51" t="s">
        <v>2097</v>
      </c>
      <c r="O222" s="51" t="s">
        <v>2097</v>
      </c>
      <c r="P222" s="51" t="s">
        <v>455</v>
      </c>
      <c r="Q222" s="96" t="s">
        <v>613</v>
      </c>
      <c r="R222" s="97">
        <v>44643</v>
      </c>
      <c r="S222" s="97" t="s">
        <v>5553</v>
      </c>
      <c r="T222" s="51" t="s">
        <v>650</v>
      </c>
      <c r="U222" s="51" t="s">
        <v>651</v>
      </c>
      <c r="W222" s="98" t="s">
        <v>5484</v>
      </c>
      <c r="X222" s="98" t="s">
        <v>5488</v>
      </c>
    </row>
    <row r="223" spans="1:24" s="51" customFormat="1" ht="15.5" x14ac:dyDescent="0.35">
      <c r="A223" s="99">
        <f t="shared" si="7"/>
        <v>8539</v>
      </c>
      <c r="B223" s="100" t="str">
        <f>IF(COUNTIF(Exceptions!F:F,(VLOOKUP(M223,Exceptions!F:F,1,FALSE)))&gt;0,"y","")</f>
        <v/>
      </c>
      <c r="C223" s="100" t="str">
        <f t="shared" si="8"/>
        <v>y</v>
      </c>
      <c r="D223" s="100" t="str">
        <f>IF(COUNTIF(Exceptions!B:B,(VLOOKUP(M223,Exceptions!$B:$B,1,FALSE)))&gt;0,"y","")</f>
        <v/>
      </c>
      <c r="E223" s="100"/>
      <c r="F223" s="162" t="s">
        <v>4230</v>
      </c>
      <c r="G223" s="162" t="s">
        <v>3885</v>
      </c>
      <c r="H223" s="162" t="s">
        <v>5237</v>
      </c>
      <c r="I223" s="162" t="s">
        <v>5261</v>
      </c>
      <c r="J223" s="162" t="s">
        <v>5317</v>
      </c>
      <c r="K223" s="162" t="s">
        <v>5275</v>
      </c>
      <c r="L223" s="163">
        <v>14246438.99</v>
      </c>
      <c r="M223" s="95" t="s">
        <v>1342</v>
      </c>
      <c r="N223" s="51" t="s">
        <v>1343</v>
      </c>
      <c r="O223" s="51" t="s">
        <v>1344</v>
      </c>
      <c r="P223" s="51" t="s">
        <v>456</v>
      </c>
      <c r="Q223" s="96" t="s">
        <v>15</v>
      </c>
      <c r="R223" s="97">
        <v>45292</v>
      </c>
      <c r="S223" s="97" t="s">
        <v>5901</v>
      </c>
      <c r="T223" s="51" t="s">
        <v>516</v>
      </c>
      <c r="U223" s="51" t="s">
        <v>517</v>
      </c>
      <c r="V223" s="51" t="s">
        <v>1345</v>
      </c>
      <c r="W223" s="98" t="s">
        <v>5484</v>
      </c>
      <c r="X223" s="98" t="s">
        <v>5513</v>
      </c>
    </row>
    <row r="224" spans="1:24" s="51" customFormat="1" ht="15.5" x14ac:dyDescent="0.35">
      <c r="A224" s="99">
        <f t="shared" si="7"/>
        <v>8540</v>
      </c>
      <c r="B224" s="100" t="str">
        <f>IF(COUNTIF(Exceptions!F:F,(VLOOKUP(M224,Exceptions!F:F,1,FALSE)))&gt;0,"y","")</f>
        <v/>
      </c>
      <c r="C224" s="100" t="str">
        <f t="shared" si="8"/>
        <v/>
      </c>
      <c r="D224" s="100" t="str">
        <f>IF(COUNTIF(Exceptions!B:B,(VLOOKUP(M224,Exceptions!$B:$B,1,FALSE)))&gt;0,"y","")</f>
        <v/>
      </c>
      <c r="E224" s="100"/>
      <c r="F224" s="162" t="s">
        <v>4513</v>
      </c>
      <c r="G224" s="162" t="s">
        <v>3884</v>
      </c>
      <c r="H224" s="162" t="s">
        <v>440</v>
      </c>
      <c r="I224" s="162" t="s">
        <v>440</v>
      </c>
      <c r="J224" s="162" t="s">
        <v>440</v>
      </c>
      <c r="K224" s="162" t="s">
        <v>440</v>
      </c>
      <c r="L224" s="163"/>
      <c r="M224" s="95" t="s">
        <v>2093</v>
      </c>
      <c r="N224" s="51" t="s">
        <v>2094</v>
      </c>
      <c r="O224" s="51" t="s">
        <v>2094</v>
      </c>
      <c r="P224" s="51" t="s">
        <v>440</v>
      </c>
      <c r="Q224" s="96" t="s">
        <v>12</v>
      </c>
      <c r="R224" s="97"/>
      <c r="S224" s="97"/>
      <c r="T224" s="51" t="s">
        <v>1427</v>
      </c>
      <c r="U224" s="51" t="s">
        <v>1428</v>
      </c>
      <c r="V224" s="51" t="s">
        <v>2095</v>
      </c>
      <c r="W224" s="98" t="s">
        <v>5484</v>
      </c>
      <c r="X224" s="98" t="s">
        <v>5488</v>
      </c>
    </row>
    <row r="225" spans="1:24" s="51" customFormat="1" ht="15.5" x14ac:dyDescent="0.35">
      <c r="A225" s="99">
        <f t="shared" si="7"/>
        <v>8541</v>
      </c>
      <c r="B225" s="100" t="str">
        <f>IF(COUNTIF(Exceptions!F:F,(VLOOKUP(M225,Exceptions!F:F,1,FALSE)))&gt;0,"y","")</f>
        <v/>
      </c>
      <c r="C225" s="100" t="str">
        <f t="shared" si="8"/>
        <v/>
      </c>
      <c r="D225" s="100" t="str">
        <f>IF(COUNTIF(Exceptions!B:B,(VLOOKUP(M225,Exceptions!$B:$B,1,FALSE)))&gt;0,"y","")</f>
        <v/>
      </c>
      <c r="E225" s="100"/>
      <c r="F225" s="162" t="s">
        <v>4514</v>
      </c>
      <c r="G225" s="162" t="s">
        <v>3885</v>
      </c>
      <c r="H225" s="162" t="s">
        <v>5228</v>
      </c>
      <c r="I225" s="162" t="s">
        <v>440</v>
      </c>
      <c r="J225" s="162" t="s">
        <v>440</v>
      </c>
      <c r="K225" s="162" t="s">
        <v>440</v>
      </c>
      <c r="L225" s="163"/>
      <c r="M225" s="95" t="s">
        <v>2091</v>
      </c>
      <c r="N225" s="51" t="s">
        <v>2092</v>
      </c>
      <c r="O225" s="51" t="s">
        <v>2092</v>
      </c>
      <c r="P225" s="51" t="s">
        <v>440</v>
      </c>
      <c r="Q225" s="96" t="s">
        <v>14</v>
      </c>
      <c r="R225" s="97">
        <v>44510</v>
      </c>
      <c r="S225" s="97" t="s">
        <v>6818</v>
      </c>
      <c r="T225" s="51" t="s">
        <v>826</v>
      </c>
      <c r="U225" s="51" t="s">
        <v>827</v>
      </c>
      <c r="W225" s="98" t="s">
        <v>5484</v>
      </c>
      <c r="X225" s="98" t="s">
        <v>5488</v>
      </c>
    </row>
    <row r="226" spans="1:24" s="51" customFormat="1" ht="15.5" x14ac:dyDescent="0.35">
      <c r="A226" s="99">
        <f t="shared" si="7"/>
        <v>8542</v>
      </c>
      <c r="B226" s="100" t="str">
        <f>IF(COUNTIF(Exceptions!F:F,(VLOOKUP(M226,Exceptions!F:F,1,FALSE)))&gt;0,"y","")</f>
        <v/>
      </c>
      <c r="C226" s="100" t="str">
        <f t="shared" si="8"/>
        <v/>
      </c>
      <c r="D226" s="100" t="str">
        <f>IF(COUNTIF(Exceptions!B:B,(VLOOKUP(M226,Exceptions!$B:$B,1,FALSE)))&gt;0,"y","")</f>
        <v/>
      </c>
      <c r="E226" s="100"/>
      <c r="F226" s="162" t="s">
        <v>4515</v>
      </c>
      <c r="G226" s="162" t="s">
        <v>3886</v>
      </c>
      <c r="H226" s="162" t="s">
        <v>5271</v>
      </c>
      <c r="I226" s="162" t="s">
        <v>440</v>
      </c>
      <c r="J226" s="162" t="s">
        <v>440</v>
      </c>
      <c r="K226" s="162" t="s">
        <v>440</v>
      </c>
      <c r="L226" s="163"/>
      <c r="M226" s="95" t="s">
        <v>2089</v>
      </c>
      <c r="N226" s="51" t="s">
        <v>2090</v>
      </c>
      <c r="O226" s="51" t="s">
        <v>2090</v>
      </c>
      <c r="P226" s="51" t="s">
        <v>440</v>
      </c>
      <c r="Q226" s="96" t="s">
        <v>18</v>
      </c>
      <c r="R226" s="97"/>
      <c r="S226" s="97"/>
      <c r="T226" s="51" t="s">
        <v>1811</v>
      </c>
      <c r="U226" s="51" t="s">
        <v>1812</v>
      </c>
      <c r="W226" s="98" t="s">
        <v>5484</v>
      </c>
      <c r="X226" s="98" t="s">
        <v>5560</v>
      </c>
    </row>
    <row r="227" spans="1:24" s="51" customFormat="1" ht="15.5" x14ac:dyDescent="0.35">
      <c r="A227" s="99">
        <f t="shared" si="7"/>
        <v>8544</v>
      </c>
      <c r="B227" s="100" t="str">
        <f>IF(COUNTIF(Exceptions!F:F,(VLOOKUP(M227,Exceptions!F:F,1,FALSE)))&gt;0,"y","")</f>
        <v/>
      </c>
      <c r="C227" s="100" t="str">
        <f t="shared" si="8"/>
        <v/>
      </c>
      <c r="D227" s="100" t="str">
        <f>IF(COUNTIF(Exceptions!B:B,(VLOOKUP(M227,Exceptions!$B:$B,1,FALSE)))&gt;0,"y","")</f>
        <v/>
      </c>
      <c r="E227" s="100"/>
      <c r="F227" s="162" t="s">
        <v>4516</v>
      </c>
      <c r="G227" s="162" t="s">
        <v>3885</v>
      </c>
      <c r="H227" s="162" t="s">
        <v>3902</v>
      </c>
      <c r="I227" s="162" t="s">
        <v>440</v>
      </c>
      <c r="J227" s="162" t="s">
        <v>440</v>
      </c>
      <c r="K227" s="162" t="s">
        <v>440</v>
      </c>
      <c r="L227" s="163"/>
      <c r="M227" s="95" t="s">
        <v>2087</v>
      </c>
      <c r="N227" s="51" t="s">
        <v>2088</v>
      </c>
      <c r="O227" s="51" t="s">
        <v>2088</v>
      </c>
      <c r="P227" s="51" t="s">
        <v>440</v>
      </c>
      <c r="Q227" s="96" t="s">
        <v>613</v>
      </c>
      <c r="R227" s="97"/>
      <c r="S227" s="97"/>
      <c r="T227" s="51" t="s">
        <v>1702</v>
      </c>
      <c r="U227" s="51" t="s">
        <v>1703</v>
      </c>
      <c r="W227" s="98" t="s">
        <v>5484</v>
      </c>
      <c r="X227" s="98" t="s">
        <v>5488</v>
      </c>
    </row>
    <row r="228" spans="1:24" s="51" customFormat="1" ht="15.5" x14ac:dyDescent="0.35">
      <c r="A228" s="99">
        <f t="shared" si="7"/>
        <v>8545</v>
      </c>
      <c r="B228" s="100" t="str">
        <f>IF(COUNTIF(Exceptions!F:F,(VLOOKUP(M228,Exceptions!F:F,1,FALSE)))&gt;0,"y","")</f>
        <v/>
      </c>
      <c r="C228" s="100" t="str">
        <f t="shared" si="8"/>
        <v/>
      </c>
      <c r="D228" s="100" t="str">
        <f>IF(COUNTIF(Exceptions!B:B,(VLOOKUP(M228,Exceptions!$B:$B,1,FALSE)))&gt;0,"y","")</f>
        <v/>
      </c>
      <c r="E228" s="100"/>
      <c r="F228" s="162" t="s">
        <v>4440</v>
      </c>
      <c r="G228" s="162" t="s">
        <v>3885</v>
      </c>
      <c r="H228" s="162" t="s">
        <v>5211</v>
      </c>
      <c r="I228" s="162" t="s">
        <v>440</v>
      </c>
      <c r="J228" s="162" t="s">
        <v>440</v>
      </c>
      <c r="K228" s="162" t="s">
        <v>440</v>
      </c>
      <c r="L228" s="163"/>
      <c r="M228" s="95" t="s">
        <v>1896</v>
      </c>
      <c r="N228" s="51" t="s">
        <v>1897</v>
      </c>
      <c r="O228" s="51" t="s">
        <v>1897</v>
      </c>
      <c r="P228" s="51" t="s">
        <v>440</v>
      </c>
      <c r="Q228" s="96" t="s">
        <v>12</v>
      </c>
      <c r="R228" s="97"/>
      <c r="S228" s="97"/>
      <c r="T228" s="51" t="s">
        <v>587</v>
      </c>
      <c r="U228" s="51" t="s">
        <v>588</v>
      </c>
      <c r="W228" s="98" t="s">
        <v>5484</v>
      </c>
      <c r="X228" s="98" t="s">
        <v>5488</v>
      </c>
    </row>
    <row r="229" spans="1:24" s="51" customFormat="1" ht="15.5" x14ac:dyDescent="0.35">
      <c r="A229" s="99">
        <f t="shared" si="7"/>
        <v>8546</v>
      </c>
      <c r="B229" s="100" t="str">
        <f>IF(COUNTIF(Exceptions!F:F,(VLOOKUP(M229,Exceptions!F:F,1,FALSE)))&gt;0,"y","")</f>
        <v/>
      </c>
      <c r="C229" s="100" t="str">
        <f t="shared" si="8"/>
        <v/>
      </c>
      <c r="D229" s="100" t="str">
        <f>IF(COUNTIF(Exceptions!B:B,(VLOOKUP(M229,Exceptions!$B:$B,1,FALSE)))&gt;0,"y","")</f>
        <v/>
      </c>
      <c r="E229" s="100"/>
      <c r="F229" s="162" t="s">
        <v>4517</v>
      </c>
      <c r="G229" s="162" t="s">
        <v>3885</v>
      </c>
      <c r="H229" s="162" t="s">
        <v>5211</v>
      </c>
      <c r="I229" s="162" t="s">
        <v>440</v>
      </c>
      <c r="J229" s="162" t="s">
        <v>440</v>
      </c>
      <c r="K229" s="162" t="s">
        <v>440</v>
      </c>
      <c r="L229" s="163"/>
      <c r="M229" s="95" t="s">
        <v>2085</v>
      </c>
      <c r="N229" s="51" t="s">
        <v>2086</v>
      </c>
      <c r="O229" s="51" t="s">
        <v>2086</v>
      </c>
      <c r="P229" s="51" t="s">
        <v>440</v>
      </c>
      <c r="Q229" s="96" t="s">
        <v>613</v>
      </c>
      <c r="R229" s="97"/>
      <c r="S229" s="97"/>
      <c r="T229" s="51" t="s">
        <v>587</v>
      </c>
      <c r="U229" s="51" t="s">
        <v>588</v>
      </c>
      <c r="W229" s="98" t="s">
        <v>5484</v>
      </c>
      <c r="X229" s="98" t="s">
        <v>5488</v>
      </c>
    </row>
    <row r="230" spans="1:24" s="51" customFormat="1" ht="15.5" x14ac:dyDescent="0.35">
      <c r="A230" s="99">
        <f t="shared" si="7"/>
        <v>8547</v>
      </c>
      <c r="B230" s="100" t="str">
        <f>IF(COUNTIF(Exceptions!F:F,(VLOOKUP(M230,Exceptions!F:F,1,FALSE)))&gt;0,"y","")</f>
        <v/>
      </c>
      <c r="C230" s="100" t="str">
        <f t="shared" si="8"/>
        <v/>
      </c>
      <c r="D230" s="100" t="str">
        <f>IF(COUNTIF(Exceptions!B:B,(VLOOKUP(M230,Exceptions!$B:$B,1,FALSE)))&gt;0,"y","")</f>
        <v/>
      </c>
      <c r="E230" s="100"/>
      <c r="F230" s="162" t="s">
        <v>4518</v>
      </c>
      <c r="G230" s="162" t="s">
        <v>3885</v>
      </c>
      <c r="H230" s="162" t="s">
        <v>5211</v>
      </c>
      <c r="I230" s="162" t="s">
        <v>440</v>
      </c>
      <c r="J230" s="162" t="s">
        <v>440</v>
      </c>
      <c r="K230" s="162" t="s">
        <v>440</v>
      </c>
      <c r="L230" s="163"/>
      <c r="M230" s="95" t="s">
        <v>2083</v>
      </c>
      <c r="N230" s="51" t="s">
        <v>2084</v>
      </c>
      <c r="O230" s="51" t="s">
        <v>2084</v>
      </c>
      <c r="P230" s="51" t="s">
        <v>440</v>
      </c>
      <c r="Q230" s="96" t="s">
        <v>14</v>
      </c>
      <c r="R230" s="97"/>
      <c r="S230" s="97"/>
      <c r="T230" s="51" t="s">
        <v>587</v>
      </c>
      <c r="U230" s="51" t="s">
        <v>588</v>
      </c>
      <c r="W230" s="98" t="s">
        <v>5484</v>
      </c>
      <c r="X230" s="98" t="s">
        <v>5488</v>
      </c>
    </row>
    <row r="231" spans="1:24" s="51" customFormat="1" ht="15.5" x14ac:dyDescent="0.35">
      <c r="A231" s="99">
        <f t="shared" si="7"/>
        <v>8548</v>
      </c>
      <c r="B231" s="100" t="str">
        <f>IF(COUNTIF(Exceptions!F:F,(VLOOKUP(M231,Exceptions!F:F,1,FALSE)))&gt;0,"y","")</f>
        <v/>
      </c>
      <c r="C231" s="100" t="str">
        <f t="shared" si="8"/>
        <v/>
      </c>
      <c r="D231" s="100" t="str">
        <f>IF(COUNTIF(Exceptions!B:B,(VLOOKUP(M231,Exceptions!$B:$B,1,FALSE)))&gt;0,"y","")</f>
        <v/>
      </c>
      <c r="E231" s="100"/>
      <c r="F231" s="162" t="s">
        <v>4519</v>
      </c>
      <c r="G231" s="162" t="s">
        <v>3885</v>
      </c>
      <c r="H231" s="162" t="s">
        <v>440</v>
      </c>
      <c r="I231" s="162" t="s">
        <v>440</v>
      </c>
      <c r="J231" s="162" t="s">
        <v>440</v>
      </c>
      <c r="K231" s="162" t="s">
        <v>440</v>
      </c>
      <c r="L231" s="163"/>
      <c r="M231" s="95" t="s">
        <v>2082</v>
      </c>
      <c r="N231" s="51" t="s">
        <v>1388</v>
      </c>
      <c r="O231" s="51" t="s">
        <v>1388</v>
      </c>
      <c r="P231" s="51" t="s">
        <v>440</v>
      </c>
      <c r="Q231" s="96" t="s">
        <v>440</v>
      </c>
      <c r="R231" s="97"/>
      <c r="S231" s="97"/>
      <c r="T231" s="51" t="s">
        <v>467</v>
      </c>
      <c r="U231" s="51" t="s">
        <v>468</v>
      </c>
      <c r="W231" s="98" t="s">
        <v>5484</v>
      </c>
      <c r="X231" s="98" t="s">
        <v>5488</v>
      </c>
    </row>
    <row r="232" spans="1:24" s="51" customFormat="1" ht="15.5" x14ac:dyDescent="0.35">
      <c r="A232" s="99">
        <f t="shared" si="7"/>
        <v>8549</v>
      </c>
      <c r="B232" s="100" t="str">
        <f>IF(COUNTIF(Exceptions!F:F,(VLOOKUP(M232,Exceptions!F:F,1,FALSE)))&gt;0,"y","")</f>
        <v/>
      </c>
      <c r="C232" s="100" t="str">
        <f t="shared" si="8"/>
        <v/>
      </c>
      <c r="D232" s="100" t="str">
        <f>IF(COUNTIF(Exceptions!B:B,(VLOOKUP(M232,Exceptions!$B:$B,1,FALSE)))&gt;0,"y","")</f>
        <v/>
      </c>
      <c r="E232" s="100"/>
      <c r="F232" s="162" t="s">
        <v>4456</v>
      </c>
      <c r="G232" s="162" t="s">
        <v>3885</v>
      </c>
      <c r="H232" s="162" t="s">
        <v>3902</v>
      </c>
      <c r="I232" s="162" t="s">
        <v>440</v>
      </c>
      <c r="J232" s="162" t="s">
        <v>440</v>
      </c>
      <c r="K232" s="162" t="s">
        <v>440</v>
      </c>
      <c r="L232" s="163"/>
      <c r="M232" s="95" t="s">
        <v>1853</v>
      </c>
      <c r="N232" s="51" t="s">
        <v>1854</v>
      </c>
      <c r="O232" s="51" t="s">
        <v>1854</v>
      </c>
      <c r="P232" s="51" t="s">
        <v>440</v>
      </c>
      <c r="Q232" s="96" t="s">
        <v>14</v>
      </c>
      <c r="R232" s="97"/>
      <c r="S232" s="97"/>
      <c r="T232" s="51" t="s">
        <v>516</v>
      </c>
      <c r="U232" s="51" t="s">
        <v>517</v>
      </c>
      <c r="W232" s="98" t="s">
        <v>5484</v>
      </c>
      <c r="X232" s="98" t="s">
        <v>5488</v>
      </c>
    </row>
    <row r="233" spans="1:24" s="51" customFormat="1" ht="15.5" x14ac:dyDescent="0.35">
      <c r="A233" s="99">
        <f t="shared" si="7"/>
        <v>8553</v>
      </c>
      <c r="B233" s="100" t="str">
        <f>IF(COUNTIF(Exceptions!F:F,(VLOOKUP(M233,Exceptions!F:F,1,FALSE)))&gt;0,"y","")</f>
        <v/>
      </c>
      <c r="C233" s="100" t="str">
        <f t="shared" si="8"/>
        <v/>
      </c>
      <c r="D233" s="100" t="str">
        <f>IF(COUNTIF(Exceptions!B:B,(VLOOKUP(M233,Exceptions!$B:$B,1,FALSE)))&gt;0,"y","")</f>
        <v/>
      </c>
      <c r="E233" s="100"/>
      <c r="F233" s="162" t="s">
        <v>4471</v>
      </c>
      <c r="G233" s="162" t="s">
        <v>3885</v>
      </c>
      <c r="H233" s="162" t="s">
        <v>5229</v>
      </c>
      <c r="I233" s="162" t="s">
        <v>440</v>
      </c>
      <c r="J233" s="162" t="s">
        <v>5295</v>
      </c>
      <c r="K233" s="162" t="s">
        <v>5276</v>
      </c>
      <c r="L233" s="163"/>
      <c r="M233" s="95" t="s">
        <v>1819</v>
      </c>
      <c r="N233" s="51" t="s">
        <v>1820</v>
      </c>
      <c r="O233" s="51" t="s">
        <v>1820</v>
      </c>
      <c r="P233" s="51" t="s">
        <v>440</v>
      </c>
      <c r="Q233" s="96" t="s">
        <v>12</v>
      </c>
      <c r="R233" s="97">
        <v>44750</v>
      </c>
      <c r="S233" s="97" t="s">
        <v>5642</v>
      </c>
      <c r="T233" s="51" t="s">
        <v>1821</v>
      </c>
      <c r="U233" s="51" t="s">
        <v>1822</v>
      </c>
      <c r="W233" s="98" t="s">
        <v>5484</v>
      </c>
      <c r="X233" s="98" t="s">
        <v>5488</v>
      </c>
    </row>
    <row r="234" spans="1:24" s="51" customFormat="1" ht="15.5" x14ac:dyDescent="0.35">
      <c r="A234" s="99">
        <f t="shared" si="7"/>
        <v>8555</v>
      </c>
      <c r="B234" s="100" t="str">
        <f>IF(COUNTIF(Exceptions!F:F,(VLOOKUP(M234,Exceptions!F:F,1,FALSE)))&gt;0,"y","")</f>
        <v/>
      </c>
      <c r="C234" s="100" t="str">
        <f t="shared" si="8"/>
        <v/>
      </c>
      <c r="D234" s="100" t="str">
        <f>IF(COUNTIF(Exceptions!B:B,(VLOOKUP(M234,Exceptions!$B:$B,1,FALSE)))&gt;0,"y","")</f>
        <v/>
      </c>
      <c r="E234" s="100"/>
      <c r="F234" s="162" t="s">
        <v>4520</v>
      </c>
      <c r="G234" s="162" t="s">
        <v>3885</v>
      </c>
      <c r="H234" s="162" t="s">
        <v>5215</v>
      </c>
      <c r="I234" s="162" t="s">
        <v>440</v>
      </c>
      <c r="J234" s="162" t="s">
        <v>440</v>
      </c>
      <c r="K234" s="162" t="s">
        <v>440</v>
      </c>
      <c r="L234" s="163"/>
      <c r="M234" s="95" t="s">
        <v>2080</v>
      </c>
      <c r="N234" s="51" t="s">
        <v>2081</v>
      </c>
      <c r="O234" s="51" t="s">
        <v>2081</v>
      </c>
      <c r="P234" s="51" t="s">
        <v>440</v>
      </c>
      <c r="Q234" s="96" t="s">
        <v>11</v>
      </c>
      <c r="R234" s="97">
        <v>44469</v>
      </c>
      <c r="S234" s="97" t="s">
        <v>5520</v>
      </c>
      <c r="T234" s="51" t="s">
        <v>536</v>
      </c>
      <c r="U234" s="51" t="s">
        <v>537</v>
      </c>
      <c r="W234" s="98" t="s">
        <v>5484</v>
      </c>
      <c r="X234" s="98" t="s">
        <v>5560</v>
      </c>
    </row>
    <row r="235" spans="1:24" s="51" customFormat="1" ht="15.5" x14ac:dyDescent="0.35">
      <c r="A235" s="99">
        <f t="shared" si="7"/>
        <v>8556</v>
      </c>
      <c r="B235" s="100" t="str">
        <f>IF(COUNTIF(Exceptions!F:F,(VLOOKUP(M235,Exceptions!F:F,1,FALSE)))&gt;0,"y","")</f>
        <v/>
      </c>
      <c r="C235" s="100" t="str">
        <f t="shared" si="8"/>
        <v/>
      </c>
      <c r="D235" s="100" t="str">
        <f>IF(COUNTIF(Exceptions!B:B,(VLOOKUP(M235,Exceptions!$B:$B,1,FALSE)))&gt;0,"y","")</f>
        <v/>
      </c>
      <c r="E235" s="100"/>
      <c r="F235" s="162" t="s">
        <v>4521</v>
      </c>
      <c r="G235" s="162" t="s">
        <v>3885</v>
      </c>
      <c r="H235" s="162" t="s">
        <v>5215</v>
      </c>
      <c r="I235" s="162" t="s">
        <v>440</v>
      </c>
      <c r="J235" s="162" t="s">
        <v>440</v>
      </c>
      <c r="K235" s="162" t="s">
        <v>440</v>
      </c>
      <c r="L235" s="163"/>
      <c r="M235" s="95" t="s">
        <v>2076</v>
      </c>
      <c r="N235" s="51" t="s">
        <v>2077</v>
      </c>
      <c r="O235" s="51" t="s">
        <v>2077</v>
      </c>
      <c r="P235" s="51" t="s">
        <v>440</v>
      </c>
      <c r="Q235" s="96" t="s">
        <v>11</v>
      </c>
      <c r="R235" s="97">
        <v>44680</v>
      </c>
      <c r="S235" s="97" t="s">
        <v>5657</v>
      </c>
      <c r="T235" s="51" t="s">
        <v>2078</v>
      </c>
      <c r="U235" s="51" t="s">
        <v>2079</v>
      </c>
      <c r="W235" s="98" t="s">
        <v>5484</v>
      </c>
      <c r="X235" s="98" t="s">
        <v>5560</v>
      </c>
    </row>
    <row r="236" spans="1:24" s="51" customFormat="1" ht="15.5" x14ac:dyDescent="0.35">
      <c r="A236" s="99">
        <f t="shared" si="7"/>
        <v>8557</v>
      </c>
      <c r="B236" s="100" t="str">
        <f>IF(COUNTIF(Exceptions!F:F,(VLOOKUP(M236,Exceptions!F:F,1,FALSE)))&gt;0,"y","")</f>
        <v/>
      </c>
      <c r="C236" s="100" t="str">
        <f t="shared" si="8"/>
        <v/>
      </c>
      <c r="D236" s="100" t="str">
        <f>IF(COUNTIF(Exceptions!B:B,(VLOOKUP(M236,Exceptions!$B:$B,1,FALSE)))&gt;0,"y","")</f>
        <v/>
      </c>
      <c r="E236" s="100"/>
      <c r="F236" s="162" t="s">
        <v>4522</v>
      </c>
      <c r="G236" s="162" t="s">
        <v>3885</v>
      </c>
      <c r="H236" s="162" t="s">
        <v>440</v>
      </c>
      <c r="I236" s="162" t="s">
        <v>440</v>
      </c>
      <c r="J236" s="162" t="s">
        <v>440</v>
      </c>
      <c r="K236" s="162" t="s">
        <v>440</v>
      </c>
      <c r="L236" s="163"/>
      <c r="M236" s="95" t="s">
        <v>2074</v>
      </c>
      <c r="N236" s="51" t="s">
        <v>2075</v>
      </c>
      <c r="O236" s="51" t="s">
        <v>2075</v>
      </c>
      <c r="P236" s="51" t="s">
        <v>440</v>
      </c>
      <c r="Q236" s="96" t="s">
        <v>14</v>
      </c>
      <c r="R236" s="97">
        <v>44563</v>
      </c>
      <c r="S236" s="97" t="s">
        <v>5874</v>
      </c>
      <c r="T236" s="51" t="s">
        <v>518</v>
      </c>
      <c r="U236" s="51" t="s">
        <v>519</v>
      </c>
      <c r="V236" s="51" t="s">
        <v>1639</v>
      </c>
      <c r="W236" s="98" t="s">
        <v>5484</v>
      </c>
      <c r="X236" s="98" t="s">
        <v>5488</v>
      </c>
    </row>
    <row r="237" spans="1:24" s="51" customFormat="1" ht="15.5" x14ac:dyDescent="0.35">
      <c r="A237" s="99">
        <f t="shared" si="7"/>
        <v>8558</v>
      </c>
      <c r="B237" s="100" t="str">
        <f>IF(COUNTIF(Exceptions!F:F,(VLOOKUP(M237,Exceptions!F:F,1,FALSE)))&gt;0,"y","")</f>
        <v/>
      </c>
      <c r="C237" s="100" t="str">
        <f t="shared" si="8"/>
        <v/>
      </c>
      <c r="D237" s="100" t="str">
        <f>IF(COUNTIF(Exceptions!B:B,(VLOOKUP(M237,Exceptions!$B:$B,1,FALSE)))&gt;0,"y","")</f>
        <v/>
      </c>
      <c r="E237" s="100"/>
      <c r="F237" s="162" t="s">
        <v>4454</v>
      </c>
      <c r="G237" s="162" t="s">
        <v>3885</v>
      </c>
      <c r="H237" s="162" t="s">
        <v>440</v>
      </c>
      <c r="I237" s="162" t="s">
        <v>440</v>
      </c>
      <c r="J237" s="162" t="s">
        <v>440</v>
      </c>
      <c r="K237" s="162" t="s">
        <v>440</v>
      </c>
      <c r="L237" s="163"/>
      <c r="M237" s="95" t="s">
        <v>1858</v>
      </c>
      <c r="N237" s="51" t="s">
        <v>1859</v>
      </c>
      <c r="O237" s="51" t="s">
        <v>1859</v>
      </c>
      <c r="P237" s="51" t="s">
        <v>440</v>
      </c>
      <c r="Q237" s="96" t="s">
        <v>11</v>
      </c>
      <c r="R237" s="97">
        <v>44636</v>
      </c>
      <c r="S237" s="97" t="s">
        <v>6782</v>
      </c>
      <c r="T237" s="51" t="s">
        <v>1410</v>
      </c>
      <c r="U237" s="51" t="s">
        <v>1411</v>
      </c>
      <c r="W237" s="98" t="s">
        <v>5484</v>
      </c>
      <c r="X237" s="98" t="s">
        <v>5488</v>
      </c>
    </row>
    <row r="238" spans="1:24" s="51" customFormat="1" ht="15.5" x14ac:dyDescent="0.35">
      <c r="A238" s="99">
        <f t="shared" si="7"/>
        <v>8559</v>
      </c>
      <c r="B238" s="100" t="str">
        <f>IF(COUNTIF(Exceptions!F:F,(VLOOKUP(M238,Exceptions!F:F,1,FALSE)))&gt;0,"y","")</f>
        <v/>
      </c>
      <c r="C238" s="100" t="str">
        <f t="shared" si="8"/>
        <v/>
      </c>
      <c r="D238" s="100" t="str">
        <f>IF(COUNTIF(Exceptions!B:B,(VLOOKUP(M238,Exceptions!$B:$B,1,FALSE)))&gt;0,"y","")</f>
        <v/>
      </c>
      <c r="E238" s="100"/>
      <c r="F238" s="162" t="s">
        <v>4523</v>
      </c>
      <c r="G238" s="162" t="s">
        <v>3885</v>
      </c>
      <c r="H238" s="162" t="s">
        <v>5215</v>
      </c>
      <c r="I238" s="162" t="s">
        <v>440</v>
      </c>
      <c r="J238" s="162" t="s">
        <v>5321</v>
      </c>
      <c r="K238" s="162" t="s">
        <v>5283</v>
      </c>
      <c r="L238" s="163"/>
      <c r="M238" s="95" t="s">
        <v>2072</v>
      </c>
      <c r="N238" s="51" t="s">
        <v>2073</v>
      </c>
      <c r="O238" s="51" t="s">
        <v>2073</v>
      </c>
      <c r="P238" s="51" t="s">
        <v>440</v>
      </c>
      <c r="Q238" s="96" t="s">
        <v>11</v>
      </c>
      <c r="R238" s="97">
        <v>45015</v>
      </c>
      <c r="S238" s="97" t="s">
        <v>6120</v>
      </c>
      <c r="T238" s="51" t="s">
        <v>2043</v>
      </c>
      <c r="U238" s="51" t="s">
        <v>2044</v>
      </c>
      <c r="W238" s="98" t="s">
        <v>5484</v>
      </c>
      <c r="X238" s="98" t="s">
        <v>5733</v>
      </c>
    </row>
    <row r="239" spans="1:24" s="51" customFormat="1" ht="15.5" x14ac:dyDescent="0.35">
      <c r="A239" s="99">
        <f t="shared" si="7"/>
        <v>8560</v>
      </c>
      <c r="B239" s="100" t="str">
        <f>IF(COUNTIF(Exceptions!F:F,(VLOOKUP(M239,Exceptions!F:F,1,FALSE)))&gt;0,"y","")</f>
        <v/>
      </c>
      <c r="C239" s="100" t="str">
        <f t="shared" si="8"/>
        <v/>
      </c>
      <c r="D239" s="100" t="str">
        <f>IF(COUNTIF(Exceptions!B:B,(VLOOKUP(M239,Exceptions!$B:$B,1,FALSE)))&gt;0,"y","")</f>
        <v/>
      </c>
      <c r="E239" s="100"/>
      <c r="F239" s="162" t="s">
        <v>4524</v>
      </c>
      <c r="G239" s="162" t="s">
        <v>3885</v>
      </c>
      <c r="H239" s="162" t="s">
        <v>5211</v>
      </c>
      <c r="I239" s="162" t="s">
        <v>440</v>
      </c>
      <c r="J239" s="162" t="s">
        <v>440</v>
      </c>
      <c r="K239" s="162" t="s">
        <v>440</v>
      </c>
      <c r="L239" s="163"/>
      <c r="M239" s="95" t="s">
        <v>2070</v>
      </c>
      <c r="N239" s="51" t="s">
        <v>2071</v>
      </c>
      <c r="O239" s="51" t="s">
        <v>2071</v>
      </c>
      <c r="P239" s="51" t="s">
        <v>440</v>
      </c>
      <c r="Q239" s="96" t="s">
        <v>613</v>
      </c>
      <c r="R239" s="97">
        <v>44727</v>
      </c>
      <c r="S239" s="97" t="s">
        <v>5520</v>
      </c>
      <c r="T239" s="51" t="s">
        <v>587</v>
      </c>
      <c r="U239" s="51" t="s">
        <v>588</v>
      </c>
      <c r="W239" s="98" t="s">
        <v>5484</v>
      </c>
      <c r="X239" s="98" t="s">
        <v>5488</v>
      </c>
    </row>
    <row r="240" spans="1:24" s="51" customFormat="1" ht="15.5" x14ac:dyDescent="0.35">
      <c r="A240" s="99">
        <f t="shared" si="7"/>
        <v>8561</v>
      </c>
      <c r="B240" s="100" t="str">
        <f>IF(COUNTIF(Exceptions!F:F,(VLOOKUP(M240,Exceptions!F:F,1,FALSE)))&gt;0,"y","")</f>
        <v/>
      </c>
      <c r="C240" s="100" t="str">
        <f t="shared" si="8"/>
        <v/>
      </c>
      <c r="D240" s="100" t="str">
        <f>IF(COUNTIF(Exceptions!B:B,(VLOOKUP(M240,Exceptions!$B:$B,1,FALSE)))&gt;0,"y","")</f>
        <v/>
      </c>
      <c r="E240" s="100"/>
      <c r="F240" s="162" t="s">
        <v>4525</v>
      </c>
      <c r="G240" s="162" t="s">
        <v>3885</v>
      </c>
      <c r="H240" s="162" t="s">
        <v>5211</v>
      </c>
      <c r="I240" s="162" t="s">
        <v>440</v>
      </c>
      <c r="J240" s="162" t="s">
        <v>440</v>
      </c>
      <c r="K240" s="162" t="s">
        <v>3904</v>
      </c>
      <c r="L240" s="163"/>
      <c r="M240" s="95" t="s">
        <v>2068</v>
      </c>
      <c r="N240" s="51" t="s">
        <v>2069</v>
      </c>
      <c r="O240" s="51" t="s">
        <v>2069</v>
      </c>
      <c r="P240" s="51" t="s">
        <v>440</v>
      </c>
      <c r="Q240" s="96" t="s">
        <v>613</v>
      </c>
      <c r="R240" s="97">
        <v>44732</v>
      </c>
      <c r="S240" s="97" t="s">
        <v>5520</v>
      </c>
      <c r="T240" s="51" t="s">
        <v>587</v>
      </c>
      <c r="U240" s="51" t="s">
        <v>588</v>
      </c>
      <c r="W240" s="98" t="s">
        <v>5484</v>
      </c>
      <c r="X240" s="98" t="s">
        <v>5488</v>
      </c>
    </row>
    <row r="241" spans="1:24" s="51" customFormat="1" ht="15.5" x14ac:dyDescent="0.35">
      <c r="A241" s="99">
        <f t="shared" si="7"/>
        <v>8562</v>
      </c>
      <c r="B241" s="100" t="str">
        <f>IF(COUNTIF(Exceptions!F:F,(VLOOKUP(M241,Exceptions!F:F,1,FALSE)))&gt;0,"y","")</f>
        <v/>
      </c>
      <c r="C241" s="100" t="str">
        <f t="shared" si="8"/>
        <v/>
      </c>
      <c r="D241" s="100" t="str">
        <f>IF(COUNTIF(Exceptions!B:B,(VLOOKUP(M241,Exceptions!$B:$B,1,FALSE)))&gt;0,"y","")</f>
        <v/>
      </c>
      <c r="E241" s="100"/>
      <c r="F241" s="162" t="s">
        <v>4526</v>
      </c>
      <c r="G241" s="162" t="s">
        <v>3885</v>
      </c>
      <c r="H241" s="162" t="s">
        <v>5211</v>
      </c>
      <c r="I241" s="162" t="s">
        <v>440</v>
      </c>
      <c r="J241" s="162" t="s">
        <v>440</v>
      </c>
      <c r="K241" s="162" t="s">
        <v>440</v>
      </c>
      <c r="L241" s="163"/>
      <c r="M241" s="95" t="s">
        <v>2067</v>
      </c>
      <c r="N241" s="51" t="s">
        <v>783</v>
      </c>
      <c r="O241" s="51" t="s">
        <v>783</v>
      </c>
      <c r="P241" s="51" t="s">
        <v>440</v>
      </c>
      <c r="Q241" s="96" t="s">
        <v>613</v>
      </c>
      <c r="R241" s="97">
        <v>44712</v>
      </c>
      <c r="S241" s="97" t="s">
        <v>5727</v>
      </c>
      <c r="T241" s="51" t="s">
        <v>470</v>
      </c>
      <c r="U241" s="51" t="s">
        <v>471</v>
      </c>
      <c r="W241" s="98" t="s">
        <v>5484</v>
      </c>
      <c r="X241" s="98" t="s">
        <v>5488</v>
      </c>
    </row>
    <row r="242" spans="1:24" s="51" customFormat="1" ht="15.5" x14ac:dyDescent="0.35">
      <c r="A242" s="99">
        <f t="shared" si="7"/>
        <v>8563</v>
      </c>
      <c r="B242" s="100" t="str">
        <f>IF(COUNTIF(Exceptions!F:F,(VLOOKUP(M242,Exceptions!F:F,1,FALSE)))&gt;0,"y","")</f>
        <v/>
      </c>
      <c r="C242" s="100" t="str">
        <f t="shared" si="8"/>
        <v/>
      </c>
      <c r="D242" s="100" t="str">
        <f>IF(COUNTIF(Exceptions!B:B,(VLOOKUP(M242,Exceptions!$B:$B,1,FALSE)))&gt;0,"y","")</f>
        <v/>
      </c>
      <c r="E242" s="100"/>
      <c r="F242" s="162" t="s">
        <v>4527</v>
      </c>
      <c r="G242" s="162" t="s">
        <v>3885</v>
      </c>
      <c r="H242" s="162" t="s">
        <v>5215</v>
      </c>
      <c r="I242" s="162" t="s">
        <v>440</v>
      </c>
      <c r="J242" s="162" t="s">
        <v>440</v>
      </c>
      <c r="K242" s="162" t="s">
        <v>3904</v>
      </c>
      <c r="L242" s="163">
        <v>54205</v>
      </c>
      <c r="M242" s="95" t="s">
        <v>2063</v>
      </c>
      <c r="N242" s="51" t="s">
        <v>2064</v>
      </c>
      <c r="O242" s="51" t="s">
        <v>2064</v>
      </c>
      <c r="P242" s="51" t="s">
        <v>440</v>
      </c>
      <c r="Q242" s="96" t="s">
        <v>613</v>
      </c>
      <c r="R242" s="97">
        <v>44778</v>
      </c>
      <c r="S242" s="97" t="s">
        <v>6817</v>
      </c>
      <c r="T242" s="51" t="s">
        <v>2065</v>
      </c>
      <c r="U242" s="51" t="s">
        <v>2066</v>
      </c>
      <c r="W242" s="98" t="s">
        <v>5484</v>
      </c>
      <c r="X242" s="98" t="s">
        <v>5488</v>
      </c>
    </row>
    <row r="243" spans="1:24" s="51" customFormat="1" ht="15.5" x14ac:dyDescent="0.35">
      <c r="A243" s="99">
        <f t="shared" si="7"/>
        <v>8564</v>
      </c>
      <c r="B243" s="100" t="str">
        <f>IF(COUNTIF(Exceptions!F:F,(VLOOKUP(M243,Exceptions!F:F,1,FALSE)))&gt;0,"y","")</f>
        <v/>
      </c>
      <c r="C243" s="100" t="str">
        <f t="shared" si="8"/>
        <v/>
      </c>
      <c r="D243" s="100" t="str">
        <f>IF(COUNTIF(Exceptions!B:B,(VLOOKUP(M243,Exceptions!$B:$B,1,FALSE)))&gt;0,"y","")</f>
        <v/>
      </c>
      <c r="E243" s="100"/>
      <c r="F243" s="162" t="s">
        <v>4528</v>
      </c>
      <c r="G243" s="162" t="s">
        <v>3884</v>
      </c>
      <c r="H243" s="162" t="s">
        <v>440</v>
      </c>
      <c r="I243" s="162" t="s">
        <v>440</v>
      </c>
      <c r="J243" s="162" t="s">
        <v>440</v>
      </c>
      <c r="K243" s="162" t="s">
        <v>440</v>
      </c>
      <c r="L243" s="163"/>
      <c r="M243" s="95" t="s">
        <v>2060</v>
      </c>
      <c r="N243" s="51" t="s">
        <v>2061</v>
      </c>
      <c r="O243" s="51" t="s">
        <v>2062</v>
      </c>
      <c r="P243" s="51" t="s">
        <v>440</v>
      </c>
      <c r="Q243" s="96" t="s">
        <v>14</v>
      </c>
      <c r="R243" s="97">
        <v>44932</v>
      </c>
      <c r="S243" s="97" t="s">
        <v>6816</v>
      </c>
      <c r="T243" s="51" t="s">
        <v>1086</v>
      </c>
      <c r="U243" s="51" t="s">
        <v>1087</v>
      </c>
      <c r="W243" s="98" t="s">
        <v>5484</v>
      </c>
      <c r="X243" s="98" t="s">
        <v>5488</v>
      </c>
    </row>
    <row r="244" spans="1:24" s="51" customFormat="1" ht="15.5" x14ac:dyDescent="0.35">
      <c r="A244" s="99">
        <f t="shared" si="7"/>
        <v>8565</v>
      </c>
      <c r="B244" s="100" t="str">
        <f>IF(COUNTIF(Exceptions!F:F,(VLOOKUP(M244,Exceptions!F:F,1,FALSE)))&gt;0,"y","")</f>
        <v/>
      </c>
      <c r="C244" s="100" t="str">
        <f t="shared" si="8"/>
        <v/>
      </c>
      <c r="D244" s="100" t="str">
        <f>IF(COUNTIF(Exceptions!B:B,(VLOOKUP(M244,Exceptions!$B:$B,1,FALSE)))&gt;0,"y","")</f>
        <v/>
      </c>
      <c r="E244" s="100"/>
      <c r="F244" s="162" t="s">
        <v>4529</v>
      </c>
      <c r="G244" s="162" t="s">
        <v>3885</v>
      </c>
      <c r="H244" s="162" t="s">
        <v>5215</v>
      </c>
      <c r="I244" s="162" t="s">
        <v>440</v>
      </c>
      <c r="J244" s="162" t="s">
        <v>440</v>
      </c>
      <c r="K244" s="162" t="s">
        <v>5275</v>
      </c>
      <c r="L244" s="163">
        <v>100000</v>
      </c>
      <c r="M244" s="95" t="s">
        <v>2056</v>
      </c>
      <c r="N244" s="51" t="s">
        <v>2057</v>
      </c>
      <c r="O244" s="51" t="s">
        <v>2057</v>
      </c>
      <c r="P244" s="51" t="s">
        <v>440</v>
      </c>
      <c r="Q244" s="96" t="s">
        <v>14</v>
      </c>
      <c r="R244" s="97">
        <v>45017</v>
      </c>
      <c r="S244" s="97" t="s">
        <v>5590</v>
      </c>
      <c r="T244" s="51" t="s">
        <v>2058</v>
      </c>
      <c r="U244" s="51" t="s">
        <v>2059</v>
      </c>
      <c r="W244" s="98" t="s">
        <v>5484</v>
      </c>
      <c r="X244" s="98" t="s">
        <v>5621</v>
      </c>
    </row>
    <row r="245" spans="1:24" s="51" customFormat="1" ht="15.5" x14ac:dyDescent="0.35">
      <c r="A245" s="99">
        <f t="shared" si="7"/>
        <v>8566</v>
      </c>
      <c r="B245" s="100" t="str">
        <f>IF(COUNTIF(Exceptions!F:F,(VLOOKUP(M245,Exceptions!F:F,1,FALSE)))&gt;0,"y","")</f>
        <v/>
      </c>
      <c r="C245" s="100" t="str">
        <f t="shared" si="8"/>
        <v/>
      </c>
      <c r="D245" s="100" t="str">
        <f>IF(COUNTIF(Exceptions!B:B,(VLOOKUP(M245,Exceptions!$B:$B,1,FALSE)))&gt;0,"y","")</f>
        <v/>
      </c>
      <c r="E245" s="100" t="s">
        <v>5366</v>
      </c>
      <c r="F245" s="162" t="s">
        <v>4530</v>
      </c>
      <c r="G245" s="162" t="s">
        <v>3885</v>
      </c>
      <c r="H245" s="162" t="s">
        <v>5211</v>
      </c>
      <c r="I245" s="162" t="s">
        <v>440</v>
      </c>
      <c r="J245" s="162" t="s">
        <v>440</v>
      </c>
      <c r="K245" s="162" t="s">
        <v>440</v>
      </c>
      <c r="L245" s="163">
        <v>5500000</v>
      </c>
      <c r="M245" s="95" t="s">
        <v>2052</v>
      </c>
      <c r="N245" s="51" t="s">
        <v>2053</v>
      </c>
      <c r="O245" s="51" t="s">
        <v>2054</v>
      </c>
      <c r="P245" s="51" t="s">
        <v>440</v>
      </c>
      <c r="Q245" s="96" t="s">
        <v>12</v>
      </c>
      <c r="R245" s="97">
        <v>44896</v>
      </c>
      <c r="S245" s="97" t="s">
        <v>6021</v>
      </c>
      <c r="T245" s="51" t="s">
        <v>504</v>
      </c>
      <c r="U245" s="51" t="s">
        <v>505</v>
      </c>
      <c r="V245" s="51" t="s">
        <v>2055</v>
      </c>
      <c r="W245" s="98" t="s">
        <v>5484</v>
      </c>
      <c r="X245" s="98" t="s">
        <v>5670</v>
      </c>
    </row>
    <row r="246" spans="1:24" s="51" customFormat="1" ht="15.5" x14ac:dyDescent="0.35">
      <c r="A246" s="99">
        <f t="shared" si="7"/>
        <v>8567</v>
      </c>
      <c r="B246" s="100" t="str">
        <f>IF(COUNTIF(Exceptions!F:F,(VLOOKUP(M246,Exceptions!F:F,1,FALSE)))&gt;0,"y","")</f>
        <v/>
      </c>
      <c r="C246" s="100" t="str">
        <f t="shared" si="8"/>
        <v/>
      </c>
      <c r="D246" s="100" t="str">
        <f>IF(COUNTIF(Exceptions!B:B,(VLOOKUP(M246,Exceptions!$B:$B,1,FALSE)))&gt;0,"y","")</f>
        <v/>
      </c>
      <c r="E246" s="100" t="s">
        <v>5366</v>
      </c>
      <c r="F246" s="162" t="s">
        <v>4531</v>
      </c>
      <c r="G246" s="162" t="s">
        <v>3885</v>
      </c>
      <c r="H246" s="162" t="s">
        <v>3902</v>
      </c>
      <c r="I246" s="162" t="s">
        <v>440</v>
      </c>
      <c r="J246" s="162" t="s">
        <v>5295</v>
      </c>
      <c r="K246" s="162" t="s">
        <v>5276</v>
      </c>
      <c r="L246" s="163">
        <v>2000000</v>
      </c>
      <c r="M246" s="95" t="s">
        <v>2050</v>
      </c>
      <c r="N246" s="51" t="s">
        <v>2051</v>
      </c>
      <c r="O246" s="51" t="s">
        <v>2051</v>
      </c>
      <c r="P246" s="51" t="s">
        <v>440</v>
      </c>
      <c r="Q246" s="96" t="s">
        <v>12</v>
      </c>
      <c r="R246" s="97">
        <v>45035</v>
      </c>
      <c r="S246" s="97" t="s">
        <v>6815</v>
      </c>
      <c r="T246" s="51" t="s">
        <v>574</v>
      </c>
      <c r="U246" s="51" t="s">
        <v>575</v>
      </c>
      <c r="W246" s="98" t="s">
        <v>5484</v>
      </c>
      <c r="X246" s="98" t="s">
        <v>5536</v>
      </c>
    </row>
    <row r="247" spans="1:24" s="51" customFormat="1" ht="15.5" x14ac:dyDescent="0.35">
      <c r="A247" s="99">
        <f t="shared" si="7"/>
        <v>8568</v>
      </c>
      <c r="B247" s="100" t="str">
        <f>IF(COUNTIF(Exceptions!F:F,(VLOOKUP(M247,Exceptions!F:F,1,FALSE)))&gt;0,"y","")</f>
        <v/>
      </c>
      <c r="C247" s="100" t="str">
        <f t="shared" si="8"/>
        <v/>
      </c>
      <c r="D247" s="100" t="str">
        <f>IF(COUNTIF(Exceptions!B:B,(VLOOKUP(M247,Exceptions!$B:$B,1,FALSE)))&gt;0,"y","")</f>
        <v/>
      </c>
      <c r="E247" s="100"/>
      <c r="F247" s="162" t="s">
        <v>4533</v>
      </c>
      <c r="G247" s="162" t="s">
        <v>3885</v>
      </c>
      <c r="H247" s="162" t="s">
        <v>5215</v>
      </c>
      <c r="I247" s="162" t="s">
        <v>440</v>
      </c>
      <c r="J247" s="162" t="s">
        <v>5295</v>
      </c>
      <c r="K247" s="162" t="s">
        <v>5275</v>
      </c>
      <c r="L247" s="163"/>
      <c r="M247" s="95" t="s">
        <v>2046</v>
      </c>
      <c r="N247" s="51" t="s">
        <v>2047</v>
      </c>
      <c r="O247" s="51" t="s">
        <v>2047</v>
      </c>
      <c r="P247" s="51" t="s">
        <v>440</v>
      </c>
      <c r="Q247" s="96" t="s">
        <v>11</v>
      </c>
      <c r="R247" s="97">
        <v>44835</v>
      </c>
      <c r="S247" s="97" t="s">
        <v>5835</v>
      </c>
      <c r="T247" s="51" t="s">
        <v>1086</v>
      </c>
      <c r="U247" s="51" t="s">
        <v>1087</v>
      </c>
      <c r="W247" s="98" t="s">
        <v>5484</v>
      </c>
      <c r="X247" s="98" t="s">
        <v>6038</v>
      </c>
    </row>
    <row r="248" spans="1:24" s="51" customFormat="1" ht="15.5" x14ac:dyDescent="0.35">
      <c r="A248" s="99">
        <f t="shared" si="7"/>
        <v>8569</v>
      </c>
      <c r="B248" s="100" t="str">
        <f>IF(COUNTIF(Exceptions!F:F,(VLOOKUP(M248,Exceptions!F:F,1,FALSE)))&gt;0,"y","")</f>
        <v/>
      </c>
      <c r="C248" s="100" t="str">
        <f t="shared" si="8"/>
        <v/>
      </c>
      <c r="D248" s="100" t="str">
        <f>IF(COUNTIF(Exceptions!B:B,(VLOOKUP(M248,Exceptions!$B:$B,1,FALSE)))&gt;0,"y","")</f>
        <v/>
      </c>
      <c r="E248" s="100"/>
      <c r="F248" s="162" t="s">
        <v>4532</v>
      </c>
      <c r="G248" s="162" t="s">
        <v>3885</v>
      </c>
      <c r="H248" s="162" t="s">
        <v>5232</v>
      </c>
      <c r="I248" s="162" t="s">
        <v>440</v>
      </c>
      <c r="J248" s="162" t="s">
        <v>440</v>
      </c>
      <c r="K248" s="162" t="s">
        <v>440</v>
      </c>
      <c r="L248" s="165"/>
      <c r="M248" s="95" t="s">
        <v>2048</v>
      </c>
      <c r="N248" s="51" t="s">
        <v>2049</v>
      </c>
      <c r="O248" s="51" t="s">
        <v>2049</v>
      </c>
      <c r="P248" s="51" t="s">
        <v>440</v>
      </c>
      <c r="Q248" s="96" t="s">
        <v>12</v>
      </c>
      <c r="R248" s="97">
        <v>44734</v>
      </c>
      <c r="S248" s="97" t="s">
        <v>5624</v>
      </c>
      <c r="T248" s="51" t="s">
        <v>1410</v>
      </c>
      <c r="U248" s="51" t="s">
        <v>1411</v>
      </c>
      <c r="W248" s="98" t="s">
        <v>5484</v>
      </c>
      <c r="X248" s="98" t="s">
        <v>5488</v>
      </c>
    </row>
    <row r="249" spans="1:24" s="51" customFormat="1" ht="15.5" x14ac:dyDescent="0.35">
      <c r="A249" s="99">
        <f t="shared" si="7"/>
        <v>8572</v>
      </c>
      <c r="B249" s="100" t="str">
        <f>IF(COUNTIF(Exceptions!F:F,(VLOOKUP(M249,Exceptions!F:F,1,FALSE)))&gt;0,"y","")</f>
        <v/>
      </c>
      <c r="C249" s="100" t="str">
        <f t="shared" si="8"/>
        <v/>
      </c>
      <c r="D249" s="100" t="str">
        <f>IF(COUNTIF(Exceptions!B:B,(VLOOKUP(M249,Exceptions!$B:$B,1,FALSE)))&gt;0,"y","")</f>
        <v/>
      </c>
      <c r="E249" s="100"/>
      <c r="F249" s="162" t="s">
        <v>4534</v>
      </c>
      <c r="G249" s="162" t="s">
        <v>3885</v>
      </c>
      <c r="H249" s="162" t="s">
        <v>5232</v>
      </c>
      <c r="I249" s="162" t="s">
        <v>440</v>
      </c>
      <c r="J249" s="162" t="s">
        <v>440</v>
      </c>
      <c r="K249" s="162" t="s">
        <v>5279</v>
      </c>
      <c r="L249" s="163">
        <v>650890</v>
      </c>
      <c r="M249" s="95" t="s">
        <v>2041</v>
      </c>
      <c r="N249" s="51" t="s">
        <v>6813</v>
      </c>
      <c r="O249" s="51" t="s">
        <v>2042</v>
      </c>
      <c r="P249" s="51" t="s">
        <v>460</v>
      </c>
      <c r="Q249" s="96" t="s">
        <v>11</v>
      </c>
      <c r="R249" s="97">
        <v>45365</v>
      </c>
      <c r="S249" s="97" t="s">
        <v>6814</v>
      </c>
      <c r="T249" s="51" t="s">
        <v>2043</v>
      </c>
      <c r="U249" s="51" t="s">
        <v>2044</v>
      </c>
      <c r="V249" s="51" t="s">
        <v>2045</v>
      </c>
      <c r="W249" s="98" t="s">
        <v>5484</v>
      </c>
      <c r="X249" s="98" t="s">
        <v>5762</v>
      </c>
    </row>
    <row r="250" spans="1:24" s="51" customFormat="1" ht="15.5" x14ac:dyDescent="0.35">
      <c r="A250" s="99">
        <f t="shared" si="7"/>
        <v>8573</v>
      </c>
      <c r="B250" s="100" t="str">
        <f>IF(COUNTIF(Exceptions!F:F,(VLOOKUP(M250,Exceptions!F:F,1,FALSE)))&gt;0,"y","")</f>
        <v/>
      </c>
      <c r="C250" s="100" t="str">
        <f t="shared" si="8"/>
        <v/>
      </c>
      <c r="D250" s="100" t="str">
        <f>IF(COUNTIF(Exceptions!B:B,(VLOOKUP(M250,Exceptions!$B:$B,1,FALSE)))&gt;0,"y","")</f>
        <v/>
      </c>
      <c r="E250" s="100"/>
      <c r="F250" s="162" t="s">
        <v>4446</v>
      </c>
      <c r="G250" s="162" t="s">
        <v>3885</v>
      </c>
      <c r="H250" s="162" t="s">
        <v>5215</v>
      </c>
      <c r="I250" s="162" t="s">
        <v>440</v>
      </c>
      <c r="J250" s="162" t="s">
        <v>440</v>
      </c>
      <c r="K250" s="162" t="s">
        <v>440</v>
      </c>
      <c r="L250" s="163"/>
      <c r="M250" s="95" t="s">
        <v>1882</v>
      </c>
      <c r="N250" s="51" t="s">
        <v>1883</v>
      </c>
      <c r="O250" s="51" t="s">
        <v>1883</v>
      </c>
      <c r="P250" s="51" t="s">
        <v>440</v>
      </c>
      <c r="Q250" s="96" t="s">
        <v>14</v>
      </c>
      <c r="R250" s="97">
        <v>44652</v>
      </c>
      <c r="S250" s="97" t="s">
        <v>5634</v>
      </c>
      <c r="T250" s="51" t="s">
        <v>470</v>
      </c>
      <c r="U250" s="51" t="s">
        <v>471</v>
      </c>
      <c r="W250" s="98" t="s">
        <v>5484</v>
      </c>
      <c r="X250" s="98" t="s">
        <v>5562</v>
      </c>
    </row>
    <row r="251" spans="1:24" s="51" customFormat="1" ht="15.5" x14ac:dyDescent="0.35">
      <c r="A251" s="99">
        <f t="shared" si="7"/>
        <v>9925</v>
      </c>
      <c r="B251" s="100" t="str">
        <f>IF(COUNTIF(Exceptions!F:F,(VLOOKUP(M251,Exceptions!F:F,1,FALSE)))&gt;0,"y","")</f>
        <v/>
      </c>
      <c r="C251" s="100" t="str">
        <f t="shared" si="8"/>
        <v>y</v>
      </c>
      <c r="D251" s="100" t="str">
        <f>IF(COUNTIF(Exceptions!B:B,(VLOOKUP(M251,Exceptions!$B:$B,1,FALSE)))&gt;0,"y","")</f>
        <v/>
      </c>
      <c r="E251" s="100"/>
      <c r="F251" s="162" t="s">
        <v>4861</v>
      </c>
      <c r="G251" s="162" t="s">
        <v>593</v>
      </c>
      <c r="H251" s="162" t="s">
        <v>5215</v>
      </c>
      <c r="I251" s="162" t="s">
        <v>5315</v>
      </c>
      <c r="J251" s="162" t="s">
        <v>5300</v>
      </c>
      <c r="K251" s="162" t="s">
        <v>5275</v>
      </c>
      <c r="L251" s="163">
        <v>200000</v>
      </c>
      <c r="M251" s="95" t="s">
        <v>233</v>
      </c>
      <c r="N251" s="51" t="s">
        <v>364</v>
      </c>
      <c r="O251" s="51" t="s">
        <v>364</v>
      </c>
      <c r="P251" s="51" t="s">
        <v>455</v>
      </c>
      <c r="Q251" s="96" t="s">
        <v>14</v>
      </c>
      <c r="R251" s="97">
        <v>45675</v>
      </c>
      <c r="S251" s="97" t="s">
        <v>5960</v>
      </c>
      <c r="T251" s="51" t="s">
        <v>470</v>
      </c>
      <c r="U251" s="51" t="s">
        <v>471</v>
      </c>
      <c r="W251" s="98" t="s">
        <v>5617</v>
      </c>
      <c r="X251" s="98" t="s">
        <v>5556</v>
      </c>
    </row>
    <row r="252" spans="1:24" s="51" customFormat="1" ht="15.5" x14ac:dyDescent="0.35">
      <c r="A252" s="99">
        <f t="shared" si="7"/>
        <v>9926</v>
      </c>
      <c r="B252" s="100" t="str">
        <f>IF(COUNTIF(Exceptions!F:F,(VLOOKUP(M252,Exceptions!F:F,1,FALSE)))&gt;0,"y","")</f>
        <v/>
      </c>
      <c r="C252" s="100" t="str">
        <f t="shared" si="8"/>
        <v>y</v>
      </c>
      <c r="D252" s="100" t="str">
        <f>IF(COUNTIF(Exceptions!B:B,(VLOOKUP(M252,Exceptions!$B:$B,1,FALSE)))&gt;0,"y","")</f>
        <v/>
      </c>
      <c r="E252" s="100"/>
      <c r="F252" s="162" t="s">
        <v>4862</v>
      </c>
      <c r="G252" s="162" t="s">
        <v>3884</v>
      </c>
      <c r="H252" s="162" t="s">
        <v>5237</v>
      </c>
      <c r="I252" s="162" t="s">
        <v>440</v>
      </c>
      <c r="J252" s="162" t="s">
        <v>440</v>
      </c>
      <c r="K252" s="162" t="s">
        <v>5286</v>
      </c>
      <c r="L252" s="163">
        <v>50000000</v>
      </c>
      <c r="M252" s="95" t="s">
        <v>3078</v>
      </c>
      <c r="N252" s="51" t="s">
        <v>3079</v>
      </c>
      <c r="O252" s="51" t="s">
        <v>3079</v>
      </c>
      <c r="P252" s="51" t="s">
        <v>462</v>
      </c>
      <c r="Q252" s="96" t="s">
        <v>16</v>
      </c>
      <c r="R252" s="97">
        <v>45536</v>
      </c>
      <c r="S252" s="97" t="s">
        <v>5914</v>
      </c>
      <c r="T252" s="51" t="s">
        <v>520</v>
      </c>
      <c r="U252" s="51" t="s">
        <v>521</v>
      </c>
      <c r="V252" s="51" t="s">
        <v>3080</v>
      </c>
      <c r="W252" s="98" t="s">
        <v>5617</v>
      </c>
      <c r="X252" s="98" t="s">
        <v>5488</v>
      </c>
    </row>
    <row r="253" spans="1:24" s="51" customFormat="1" ht="15.5" x14ac:dyDescent="0.35">
      <c r="A253" s="99">
        <f t="shared" si="7"/>
        <v>9928</v>
      </c>
      <c r="B253" s="100" t="str">
        <f>IF(COUNTIF(Exceptions!F:F,(VLOOKUP(M253,Exceptions!F:F,1,FALSE)))&gt;0,"y","")</f>
        <v/>
      </c>
      <c r="C253" s="100" t="str">
        <f t="shared" si="8"/>
        <v/>
      </c>
      <c r="D253" s="100" t="str">
        <f>IF(COUNTIF(Exceptions!B:B,(VLOOKUP(M253,Exceptions!$B:$B,1,FALSE)))&gt;0,"y","")</f>
        <v/>
      </c>
      <c r="E253" s="100"/>
      <c r="F253" s="162" t="s">
        <v>4863</v>
      </c>
      <c r="G253" s="162" t="s">
        <v>3884</v>
      </c>
      <c r="H253" s="162" t="s">
        <v>5211</v>
      </c>
      <c r="I253" s="162" t="s">
        <v>440</v>
      </c>
      <c r="J253" s="162" t="s">
        <v>440</v>
      </c>
      <c r="K253" s="162" t="s">
        <v>440</v>
      </c>
      <c r="L253" s="163">
        <v>47370000</v>
      </c>
      <c r="M253" s="95" t="s">
        <v>3076</v>
      </c>
      <c r="N253" s="51" t="s">
        <v>365</v>
      </c>
      <c r="O253" s="51" t="s">
        <v>365</v>
      </c>
      <c r="P253" s="51" t="s">
        <v>463</v>
      </c>
      <c r="Q253" s="96" t="s">
        <v>16</v>
      </c>
      <c r="R253" s="97">
        <v>45257</v>
      </c>
      <c r="S253" s="97" t="s">
        <v>6937</v>
      </c>
      <c r="T253" s="51" t="s">
        <v>578</v>
      </c>
      <c r="U253" s="51" t="s">
        <v>579</v>
      </c>
      <c r="V253" s="51" t="s">
        <v>3077</v>
      </c>
      <c r="W253" s="98" t="s">
        <v>5617</v>
      </c>
      <c r="X253" s="98" t="s">
        <v>5488</v>
      </c>
    </row>
    <row r="254" spans="1:24" s="51" customFormat="1" ht="15.5" x14ac:dyDescent="0.35">
      <c r="A254" s="99">
        <f t="shared" si="7"/>
        <v>9929</v>
      </c>
      <c r="B254" s="100" t="str">
        <f>IF(COUNTIF(Exceptions!F:F,(VLOOKUP(M254,Exceptions!F:F,1,FALSE)))&gt;0,"y","")</f>
        <v/>
      </c>
      <c r="C254" s="100" t="str">
        <f t="shared" si="8"/>
        <v/>
      </c>
      <c r="D254" s="100" t="str">
        <f>IF(COUNTIF(Exceptions!B:B,(VLOOKUP(M254,Exceptions!$B:$B,1,FALSE)))&gt;0,"y","")</f>
        <v/>
      </c>
      <c r="E254" s="100"/>
      <c r="F254" s="162" t="s">
        <v>4864</v>
      </c>
      <c r="G254" s="162" t="s">
        <v>5209</v>
      </c>
      <c r="H254" s="162" t="s">
        <v>440</v>
      </c>
      <c r="I254" s="162" t="s">
        <v>440</v>
      </c>
      <c r="J254" s="162" t="s">
        <v>440</v>
      </c>
      <c r="K254" s="162" t="s">
        <v>440</v>
      </c>
      <c r="L254" s="163"/>
      <c r="M254" s="95" t="s">
        <v>3074</v>
      </c>
      <c r="N254" s="51" t="s">
        <v>3075</v>
      </c>
      <c r="O254" s="51" t="s">
        <v>3075</v>
      </c>
      <c r="P254" s="51" t="s">
        <v>440</v>
      </c>
      <c r="Q254" s="96" t="s">
        <v>440</v>
      </c>
      <c r="R254" s="97"/>
      <c r="S254" s="97"/>
      <c r="T254" s="51" t="s">
        <v>1892</v>
      </c>
      <c r="U254" s="51" t="s">
        <v>1893</v>
      </c>
      <c r="W254" s="98" t="s">
        <v>5617</v>
      </c>
      <c r="X254" s="98" t="s">
        <v>5488</v>
      </c>
    </row>
    <row r="255" spans="1:24" s="51" customFormat="1" ht="15.5" x14ac:dyDescent="0.35">
      <c r="A255" s="99">
        <f t="shared" si="7"/>
        <v>9931</v>
      </c>
      <c r="B255" s="100" t="str">
        <f>IF(COUNTIF(Exceptions!F:F,(VLOOKUP(M255,Exceptions!F:F,1,FALSE)))&gt;0,"y","")</f>
        <v/>
      </c>
      <c r="C255" s="100" t="str">
        <f t="shared" si="8"/>
        <v/>
      </c>
      <c r="D255" s="100" t="str">
        <f>IF(COUNTIF(Exceptions!B:B,(VLOOKUP(M255,Exceptions!$B:$B,1,FALSE)))&gt;0,"y","")</f>
        <v/>
      </c>
      <c r="E255" s="100"/>
      <c r="F255" s="162" t="s">
        <v>4865</v>
      </c>
      <c r="G255" s="162" t="s">
        <v>5209</v>
      </c>
      <c r="H255" s="162" t="s">
        <v>440</v>
      </c>
      <c r="I255" s="162" t="s">
        <v>440</v>
      </c>
      <c r="J255" s="162" t="s">
        <v>440</v>
      </c>
      <c r="K255" s="162" t="s">
        <v>440</v>
      </c>
      <c r="L255" s="163"/>
      <c r="M255" s="95" t="s">
        <v>3072</v>
      </c>
      <c r="N255" s="51" t="s">
        <v>3073</v>
      </c>
      <c r="O255" s="51" t="s">
        <v>3073</v>
      </c>
      <c r="P255" s="51" t="s">
        <v>440</v>
      </c>
      <c r="Q255" s="96" t="s">
        <v>440</v>
      </c>
      <c r="R255" s="97"/>
      <c r="S255" s="97"/>
      <c r="T255" s="51" t="s">
        <v>826</v>
      </c>
      <c r="U255" s="51" t="s">
        <v>827</v>
      </c>
      <c r="W255" s="98" t="s">
        <v>5617</v>
      </c>
      <c r="X255" s="98" t="s">
        <v>5488</v>
      </c>
    </row>
    <row r="256" spans="1:24" s="51" customFormat="1" ht="15.5" x14ac:dyDescent="0.35">
      <c r="A256" s="99">
        <f t="shared" si="7"/>
        <v>9932</v>
      </c>
      <c r="B256" s="100" t="str">
        <f>IF(COUNTIF(Exceptions!F:F,(VLOOKUP(M256,Exceptions!F:F,1,FALSE)))&gt;0,"y","")</f>
        <v/>
      </c>
      <c r="C256" s="100" t="str">
        <f t="shared" si="8"/>
        <v/>
      </c>
      <c r="D256" s="100" t="str">
        <f>IF(COUNTIF(Exceptions!B:B,(VLOOKUP(M256,Exceptions!$B:$B,1,FALSE)))&gt;0,"y","")</f>
        <v/>
      </c>
      <c r="E256" s="100"/>
      <c r="F256" s="162" t="s">
        <v>4866</v>
      </c>
      <c r="G256" s="162" t="s">
        <v>3885</v>
      </c>
      <c r="H256" s="162" t="s">
        <v>5232</v>
      </c>
      <c r="I256" s="162" t="s">
        <v>440</v>
      </c>
      <c r="J256" s="162" t="s">
        <v>5300</v>
      </c>
      <c r="K256" s="162" t="s">
        <v>5280</v>
      </c>
      <c r="L256" s="163"/>
      <c r="M256" s="95" t="s">
        <v>3070</v>
      </c>
      <c r="N256" s="51" t="s">
        <v>3071</v>
      </c>
      <c r="O256" s="51" t="s">
        <v>3071</v>
      </c>
      <c r="P256" s="51" t="s">
        <v>440</v>
      </c>
      <c r="Q256" s="96" t="s">
        <v>613</v>
      </c>
      <c r="R256" s="97">
        <v>44866</v>
      </c>
      <c r="S256" s="97" t="s">
        <v>6936</v>
      </c>
      <c r="T256" s="51" t="s">
        <v>470</v>
      </c>
      <c r="U256" s="51" t="s">
        <v>471</v>
      </c>
      <c r="W256" s="98" t="s">
        <v>5617</v>
      </c>
      <c r="X256" s="98" t="s">
        <v>5488</v>
      </c>
    </row>
    <row r="257" spans="1:24" s="51" customFormat="1" ht="15.5" x14ac:dyDescent="0.35">
      <c r="A257" s="99">
        <f t="shared" si="7"/>
        <v>9933</v>
      </c>
      <c r="B257" s="100" t="str">
        <f>IF(COUNTIF(Exceptions!F:F,(VLOOKUP(M257,Exceptions!F:F,1,FALSE)))&gt;0,"y","")</f>
        <v/>
      </c>
      <c r="C257" s="100" t="str">
        <f t="shared" si="8"/>
        <v/>
      </c>
      <c r="D257" s="100" t="str">
        <f>IF(COUNTIF(Exceptions!B:B,(VLOOKUP(M257,Exceptions!$B:$B,1,FALSE)))&gt;0,"y","")</f>
        <v/>
      </c>
      <c r="E257" s="100"/>
      <c r="F257" s="162" t="s">
        <v>4867</v>
      </c>
      <c r="G257" s="162" t="s">
        <v>3885</v>
      </c>
      <c r="H257" s="162" t="s">
        <v>5211</v>
      </c>
      <c r="I257" s="162" t="s">
        <v>440</v>
      </c>
      <c r="J257" s="162" t="s">
        <v>5295</v>
      </c>
      <c r="K257" s="162" t="s">
        <v>3904</v>
      </c>
      <c r="L257" s="163"/>
      <c r="M257" s="95" t="s">
        <v>3067</v>
      </c>
      <c r="N257" s="51" t="s">
        <v>3068</v>
      </c>
      <c r="O257" s="51" t="s">
        <v>3069</v>
      </c>
      <c r="P257" s="51" t="s">
        <v>440</v>
      </c>
      <c r="Q257" s="96" t="s">
        <v>613</v>
      </c>
      <c r="R257" s="97">
        <v>45019</v>
      </c>
      <c r="S257" s="97" t="s">
        <v>5627</v>
      </c>
      <c r="T257" s="51" t="s">
        <v>2015</v>
      </c>
      <c r="U257" s="51" t="s">
        <v>2016</v>
      </c>
      <c r="W257" s="98" t="s">
        <v>5617</v>
      </c>
      <c r="X257" s="98" t="s">
        <v>5488</v>
      </c>
    </row>
    <row r="258" spans="1:24" s="51" customFormat="1" ht="15.5" x14ac:dyDescent="0.35">
      <c r="A258" s="99">
        <f t="shared" si="7"/>
        <v>9935</v>
      </c>
      <c r="B258" s="100" t="str">
        <f>IF(COUNTIF(Exceptions!F:F,(VLOOKUP(M258,Exceptions!F:F,1,FALSE)))&gt;0,"y","")</f>
        <v/>
      </c>
      <c r="C258" s="100" t="str">
        <f t="shared" si="8"/>
        <v/>
      </c>
      <c r="D258" s="100" t="str">
        <f>IF(COUNTIF(Exceptions!B:B,(VLOOKUP(M258,Exceptions!$B:$B,1,FALSE)))&gt;0,"y","")</f>
        <v/>
      </c>
      <c r="E258" s="100" t="s">
        <v>5366</v>
      </c>
      <c r="F258" s="162" t="s">
        <v>4868</v>
      </c>
      <c r="G258" s="162" t="s">
        <v>5209</v>
      </c>
      <c r="H258" s="162" t="s">
        <v>440</v>
      </c>
      <c r="I258" s="162" t="s">
        <v>440</v>
      </c>
      <c r="J258" s="162" t="s">
        <v>440</v>
      </c>
      <c r="K258" s="162" t="s">
        <v>440</v>
      </c>
      <c r="L258" s="163"/>
      <c r="M258" s="95" t="s">
        <v>3065</v>
      </c>
      <c r="N258" s="51" t="s">
        <v>3066</v>
      </c>
      <c r="O258" s="51" t="s">
        <v>3066</v>
      </c>
      <c r="P258" s="51" t="s">
        <v>440</v>
      </c>
      <c r="Q258" s="96" t="s">
        <v>440</v>
      </c>
      <c r="R258" s="97">
        <v>44805</v>
      </c>
      <c r="S258" s="97"/>
      <c r="T258" s="51" t="s">
        <v>826</v>
      </c>
      <c r="U258" s="51" t="s">
        <v>827</v>
      </c>
      <c r="W258" s="98" t="s">
        <v>5617</v>
      </c>
      <c r="X258" s="98" t="s">
        <v>5488</v>
      </c>
    </row>
    <row r="259" spans="1:24" s="51" customFormat="1" ht="15.5" x14ac:dyDescent="0.35">
      <c r="A259" s="99">
        <f t="shared" si="7"/>
        <v>9936</v>
      </c>
      <c r="B259" s="100" t="str">
        <f>IF(COUNTIF(Exceptions!F:F,(VLOOKUP(M259,Exceptions!F:F,1,FALSE)))&gt;0,"y","")</f>
        <v/>
      </c>
      <c r="C259" s="100" t="str">
        <f t="shared" si="8"/>
        <v>y</v>
      </c>
      <c r="D259" s="100" t="str">
        <f>IF(COUNTIF(Exceptions!B:B,(VLOOKUP(M259,Exceptions!$B:$B,1,FALSE)))&gt;0,"y","")</f>
        <v/>
      </c>
      <c r="E259" s="100"/>
      <c r="F259" s="162" t="s">
        <v>4057</v>
      </c>
      <c r="G259" s="162" t="s">
        <v>3884</v>
      </c>
      <c r="H259" s="162" t="s">
        <v>3902</v>
      </c>
      <c r="I259" s="162" t="s">
        <v>5227</v>
      </c>
      <c r="J259" s="162" t="s">
        <v>440</v>
      </c>
      <c r="K259" s="162" t="s">
        <v>440</v>
      </c>
      <c r="L259" s="163"/>
      <c r="M259" s="95" t="s">
        <v>944</v>
      </c>
      <c r="N259" s="51" t="s">
        <v>945</v>
      </c>
      <c r="O259" s="51" t="s">
        <v>945</v>
      </c>
      <c r="P259" s="51" t="s">
        <v>456</v>
      </c>
      <c r="Q259" s="96" t="s">
        <v>14</v>
      </c>
      <c r="R259" s="97">
        <v>45169</v>
      </c>
      <c r="S259" s="97" t="s">
        <v>5711</v>
      </c>
      <c r="T259" s="51" t="s">
        <v>480</v>
      </c>
      <c r="U259" s="51" t="s">
        <v>481</v>
      </c>
      <c r="W259" s="98" t="s">
        <v>5617</v>
      </c>
      <c r="X259" s="98" t="s">
        <v>5635</v>
      </c>
    </row>
    <row r="260" spans="1:24" s="51" customFormat="1" ht="15.5" x14ac:dyDescent="0.35">
      <c r="A260" s="99">
        <f t="shared" si="7"/>
        <v>9938</v>
      </c>
      <c r="B260" s="100" t="str">
        <f>IF(COUNTIF(Exceptions!F:F,(VLOOKUP(M260,Exceptions!F:F,1,FALSE)))&gt;0,"y","")</f>
        <v/>
      </c>
      <c r="C260" s="100" t="str">
        <f t="shared" si="8"/>
        <v>y</v>
      </c>
      <c r="D260" s="100" t="str">
        <f>IF(COUNTIF(Exceptions!B:B,(VLOOKUP(M260,Exceptions!$B:$B,1,FALSE)))&gt;0,"y","")</f>
        <v/>
      </c>
      <c r="E260" s="100"/>
      <c r="F260" s="162" t="s">
        <v>4058</v>
      </c>
      <c r="G260" s="162" t="s">
        <v>3885</v>
      </c>
      <c r="H260" s="162" t="s">
        <v>5229</v>
      </c>
      <c r="I260" s="162" t="s">
        <v>5227</v>
      </c>
      <c r="J260" s="162" t="s">
        <v>5295</v>
      </c>
      <c r="K260" s="162" t="s">
        <v>3904</v>
      </c>
      <c r="L260" s="163"/>
      <c r="M260" s="95" t="s">
        <v>942</v>
      </c>
      <c r="N260" s="51" t="s">
        <v>943</v>
      </c>
      <c r="O260" s="51" t="s">
        <v>943</v>
      </c>
      <c r="P260" s="51" t="s">
        <v>440</v>
      </c>
      <c r="Q260" s="96" t="s">
        <v>12</v>
      </c>
      <c r="R260" s="97">
        <v>44918</v>
      </c>
      <c r="S260" s="97" t="s">
        <v>5505</v>
      </c>
      <c r="T260" s="51" t="s">
        <v>486</v>
      </c>
      <c r="U260" s="51" t="s">
        <v>487</v>
      </c>
      <c r="W260" s="98" t="s">
        <v>5617</v>
      </c>
      <c r="X260" s="98" t="s">
        <v>5701</v>
      </c>
    </row>
    <row r="261" spans="1:24" s="51" customFormat="1" ht="15.5" x14ac:dyDescent="0.35">
      <c r="A261" s="99">
        <f t="shared" si="7"/>
        <v>9939</v>
      </c>
      <c r="B261" s="100" t="str">
        <f>IF(COUNTIF(Exceptions!F:F,(VLOOKUP(M261,Exceptions!F:F,1,FALSE)))&gt;0,"y","")</f>
        <v/>
      </c>
      <c r="C261" s="100" t="str">
        <f t="shared" si="8"/>
        <v/>
      </c>
      <c r="D261" s="100" t="str">
        <f>IF(COUNTIF(Exceptions!B:B,(VLOOKUP(M261,Exceptions!$B:$B,1,FALSE)))&gt;0,"y","")</f>
        <v/>
      </c>
      <c r="E261" s="100"/>
      <c r="F261" s="162" t="s">
        <v>4869</v>
      </c>
      <c r="G261" s="162" t="s">
        <v>3884</v>
      </c>
      <c r="H261" s="162" t="s">
        <v>5215</v>
      </c>
      <c r="I261" s="162" t="s">
        <v>440</v>
      </c>
      <c r="J261" s="162" t="s">
        <v>440</v>
      </c>
      <c r="K261" s="162" t="s">
        <v>5285</v>
      </c>
      <c r="L261" s="163"/>
      <c r="M261" s="95" t="s">
        <v>3062</v>
      </c>
      <c r="N261" s="51" t="s">
        <v>3063</v>
      </c>
      <c r="O261" s="51" t="s">
        <v>3063</v>
      </c>
      <c r="P261" s="51" t="s">
        <v>440</v>
      </c>
      <c r="Q261" s="96" t="s">
        <v>613</v>
      </c>
      <c r="R261" s="97"/>
      <c r="S261" s="97"/>
      <c r="T261" s="51" t="s">
        <v>547</v>
      </c>
      <c r="U261" s="51" t="s">
        <v>548</v>
      </c>
      <c r="V261" s="51" t="s">
        <v>3064</v>
      </c>
      <c r="W261" s="98" t="s">
        <v>5617</v>
      </c>
      <c r="X261" s="98" t="s">
        <v>5488</v>
      </c>
    </row>
    <row r="262" spans="1:24" s="51" customFormat="1" ht="15.5" x14ac:dyDescent="0.35">
      <c r="A262" s="99">
        <f t="shared" si="7"/>
        <v>9940</v>
      </c>
      <c r="B262" s="100" t="str">
        <f>IF(COUNTIF(Exceptions!F:F,(VLOOKUP(M262,Exceptions!F:F,1,FALSE)))&gt;0,"y","")</f>
        <v/>
      </c>
      <c r="C262" s="100" t="str">
        <f t="shared" si="8"/>
        <v/>
      </c>
      <c r="D262" s="100" t="str">
        <f>IF(COUNTIF(Exceptions!B:B,(VLOOKUP(M262,Exceptions!$B:$B,1,FALSE)))&gt;0,"y","")</f>
        <v/>
      </c>
      <c r="E262" s="100" t="s">
        <v>5366</v>
      </c>
      <c r="F262" s="162" t="s">
        <v>4870</v>
      </c>
      <c r="G262" s="162" t="s">
        <v>3885</v>
      </c>
      <c r="H262" s="162" t="s">
        <v>5211</v>
      </c>
      <c r="I262" s="162" t="s">
        <v>440</v>
      </c>
      <c r="J262" s="162" t="s">
        <v>5321</v>
      </c>
      <c r="K262" s="162" t="s">
        <v>3904</v>
      </c>
      <c r="L262" s="163"/>
      <c r="M262" s="95" t="s">
        <v>3060</v>
      </c>
      <c r="N262" s="51" t="s">
        <v>3061</v>
      </c>
      <c r="O262" s="51" t="s">
        <v>3061</v>
      </c>
      <c r="P262" s="51" t="s">
        <v>440</v>
      </c>
      <c r="Q262" s="96" t="s">
        <v>613</v>
      </c>
      <c r="R262" s="97">
        <v>44864</v>
      </c>
      <c r="S262" s="97" t="s">
        <v>6935</v>
      </c>
      <c r="T262" s="51" t="s">
        <v>587</v>
      </c>
      <c r="U262" s="51" t="s">
        <v>588</v>
      </c>
      <c r="W262" s="98" t="s">
        <v>5617</v>
      </c>
      <c r="X262" s="98" t="s">
        <v>5488</v>
      </c>
    </row>
    <row r="263" spans="1:24" s="51" customFormat="1" ht="15.5" x14ac:dyDescent="0.35">
      <c r="A263" s="99">
        <f t="shared" ref="A263:A326" si="9">(MID(M263,2,6))*1</f>
        <v>9941</v>
      </c>
      <c r="B263" s="100" t="str">
        <f>IF(COUNTIF(Exceptions!F:F,(VLOOKUP(M263,Exceptions!F:F,1,FALSE)))&gt;0,"y","")</f>
        <v/>
      </c>
      <c r="C263" s="100" t="str">
        <f t="shared" si="8"/>
        <v/>
      </c>
      <c r="D263" s="100" t="str">
        <f>IF(COUNTIF(Exceptions!B:B,(VLOOKUP(M263,Exceptions!$B:$B,1,FALSE)))&gt;0,"y","")</f>
        <v/>
      </c>
      <c r="E263" s="100"/>
      <c r="F263" s="162" t="s">
        <v>4871</v>
      </c>
      <c r="G263" s="162" t="s">
        <v>3885</v>
      </c>
      <c r="H263" s="162" t="s">
        <v>5237</v>
      </c>
      <c r="I263" s="162" t="s">
        <v>440</v>
      </c>
      <c r="J263" s="162" t="s">
        <v>440</v>
      </c>
      <c r="K263" s="162" t="s">
        <v>5275</v>
      </c>
      <c r="L263" s="163"/>
      <c r="M263" s="95" t="s">
        <v>3058</v>
      </c>
      <c r="N263" s="51" t="s">
        <v>3059</v>
      </c>
      <c r="O263" s="51" t="s">
        <v>3059</v>
      </c>
      <c r="P263" s="51" t="s">
        <v>440</v>
      </c>
      <c r="Q263" s="96" t="s">
        <v>10</v>
      </c>
      <c r="R263" s="97">
        <v>44562</v>
      </c>
      <c r="S263" s="97" t="s">
        <v>6934</v>
      </c>
      <c r="T263" s="51" t="s">
        <v>547</v>
      </c>
      <c r="U263" s="51" t="s">
        <v>548</v>
      </c>
      <c r="W263" s="98" t="s">
        <v>5617</v>
      </c>
      <c r="X263" s="98" t="s">
        <v>5488</v>
      </c>
    </row>
    <row r="264" spans="1:24" s="51" customFormat="1" ht="15.5" x14ac:dyDescent="0.35">
      <c r="A264" s="99">
        <f t="shared" si="9"/>
        <v>9943</v>
      </c>
      <c r="B264" s="100" t="str">
        <f>IF(COUNTIF(Exceptions!F:F,(VLOOKUP(M264,Exceptions!F:F,1,FALSE)))&gt;0,"y","")</f>
        <v/>
      </c>
      <c r="C264" s="100" t="str">
        <f t="shared" ref="C264:C327" si="10">IF(COUNTIF(N264,"*call*"),"y",IF(COUNTIF(P264,"*call*"),"y",IF(I264&lt;&gt;"","y","")))</f>
        <v>y</v>
      </c>
      <c r="D264" s="100" t="str">
        <f>IF(COUNTIF(Exceptions!B:B,(VLOOKUP(M264,Exceptions!$B:$B,1,FALSE)))&gt;0,"y","")</f>
        <v/>
      </c>
      <c r="E264" s="100"/>
      <c r="F264" s="162" t="s">
        <v>3992</v>
      </c>
      <c r="G264" s="162" t="s">
        <v>593</v>
      </c>
      <c r="H264" s="162" t="s">
        <v>5215</v>
      </c>
      <c r="I264" s="162" t="s">
        <v>268</v>
      </c>
      <c r="J264" s="162" t="s">
        <v>5300</v>
      </c>
      <c r="K264" s="162" t="s">
        <v>5275</v>
      </c>
      <c r="L264" s="163">
        <v>4163800</v>
      </c>
      <c r="M264" s="95" t="s">
        <v>136</v>
      </c>
      <c r="N264" s="51" t="s">
        <v>268</v>
      </c>
      <c r="O264" s="51" t="s">
        <v>268</v>
      </c>
      <c r="P264" s="51" t="s">
        <v>455</v>
      </c>
      <c r="Q264" s="96" t="s">
        <v>12</v>
      </c>
      <c r="R264" s="97">
        <v>46569</v>
      </c>
      <c r="S264" s="97" t="s">
        <v>5616</v>
      </c>
      <c r="T264" s="51" t="s">
        <v>470</v>
      </c>
      <c r="U264" s="51" t="s">
        <v>471</v>
      </c>
      <c r="W264" s="98" t="s">
        <v>5617</v>
      </c>
      <c r="X264" s="98" t="s">
        <v>5488</v>
      </c>
    </row>
    <row r="265" spans="1:24" s="51" customFormat="1" ht="15.5" x14ac:dyDescent="0.35">
      <c r="A265" s="99">
        <f t="shared" si="9"/>
        <v>9945</v>
      </c>
      <c r="B265" s="100" t="str">
        <f>IF(COUNTIF(Exceptions!F:F,(VLOOKUP(M265,Exceptions!F:F,1,FALSE)))&gt;0,"y","")</f>
        <v/>
      </c>
      <c r="C265" s="100" t="str">
        <f t="shared" si="10"/>
        <v>y</v>
      </c>
      <c r="D265" s="100" t="str">
        <f>IF(COUNTIF(Exceptions!B:B,(VLOOKUP(M265,Exceptions!$B:$B,1,FALSE)))&gt;0,"y","")</f>
        <v/>
      </c>
      <c r="E265" s="100"/>
      <c r="F265" s="162" t="s">
        <v>4256</v>
      </c>
      <c r="G265" s="162" t="s">
        <v>593</v>
      </c>
      <c r="H265" s="162" t="s">
        <v>5215</v>
      </c>
      <c r="I265" s="162" t="s">
        <v>303</v>
      </c>
      <c r="J265" s="162" t="s">
        <v>5300</v>
      </c>
      <c r="K265" s="162" t="s">
        <v>5275</v>
      </c>
      <c r="L265" s="163">
        <v>900000</v>
      </c>
      <c r="M265" s="95" t="s">
        <v>173</v>
      </c>
      <c r="N265" s="51" t="s">
        <v>303</v>
      </c>
      <c r="O265" s="51" t="s">
        <v>303</v>
      </c>
      <c r="P265" s="51" t="s">
        <v>455</v>
      </c>
      <c r="Q265" s="96" t="s">
        <v>11</v>
      </c>
      <c r="R265" s="97">
        <v>46935</v>
      </c>
      <c r="S265" s="97" t="s">
        <v>5618</v>
      </c>
      <c r="T265" s="51" t="s">
        <v>470</v>
      </c>
      <c r="U265" s="51" t="s">
        <v>471</v>
      </c>
      <c r="W265" s="98" t="s">
        <v>5617</v>
      </c>
      <c r="X265" s="98" t="s">
        <v>5562</v>
      </c>
    </row>
    <row r="266" spans="1:24" s="51" customFormat="1" ht="15.5" x14ac:dyDescent="0.35">
      <c r="A266" s="99">
        <f t="shared" si="9"/>
        <v>9946</v>
      </c>
      <c r="B266" s="100" t="str">
        <f>IF(COUNTIF(Exceptions!F:F,(VLOOKUP(M266,Exceptions!F:F,1,FALSE)))&gt;0,"y","")</f>
        <v/>
      </c>
      <c r="C266" s="100" t="str">
        <f t="shared" si="10"/>
        <v>y</v>
      </c>
      <c r="D266" s="100" t="str">
        <f>IF(COUNTIF(Exceptions!B:B,(VLOOKUP(M266,Exceptions!$B:$B,1,FALSE)))&gt;0,"y","")</f>
        <v/>
      </c>
      <c r="E266" s="100"/>
      <c r="F266" s="162" t="s">
        <v>4872</v>
      </c>
      <c r="G266" s="162" t="s">
        <v>593</v>
      </c>
      <c r="H266" s="162" t="s">
        <v>5215</v>
      </c>
      <c r="I266" s="162" t="s">
        <v>783</v>
      </c>
      <c r="J266" s="162" t="s">
        <v>5295</v>
      </c>
      <c r="K266" s="162" t="s">
        <v>5276</v>
      </c>
      <c r="L266" s="163">
        <v>75000</v>
      </c>
      <c r="M266" s="95" t="s">
        <v>782</v>
      </c>
      <c r="N266" s="51" t="s">
        <v>783</v>
      </c>
      <c r="O266" s="51" t="s">
        <v>783</v>
      </c>
      <c r="P266" s="51" t="s">
        <v>464</v>
      </c>
      <c r="Q266" s="96" t="s">
        <v>613</v>
      </c>
      <c r="R266" s="97">
        <v>46143</v>
      </c>
      <c r="S266" s="97" t="s">
        <v>5620</v>
      </c>
      <c r="T266" s="51" t="s">
        <v>470</v>
      </c>
      <c r="U266" s="51" t="s">
        <v>471</v>
      </c>
      <c r="W266" s="98" t="s">
        <v>5617</v>
      </c>
      <c r="X266" s="98" t="s">
        <v>5562</v>
      </c>
    </row>
    <row r="267" spans="1:24" s="51" customFormat="1" ht="15.5" x14ac:dyDescent="0.35">
      <c r="A267" s="99">
        <f t="shared" si="9"/>
        <v>9948</v>
      </c>
      <c r="B267" s="100" t="str">
        <f>IF(COUNTIF(Exceptions!F:F,(VLOOKUP(M267,Exceptions!F:F,1,FALSE)))&gt;0,"y","")</f>
        <v/>
      </c>
      <c r="C267" s="100" t="str">
        <f t="shared" si="10"/>
        <v>y</v>
      </c>
      <c r="D267" s="100" t="str">
        <f>IF(COUNTIF(Exceptions!B:B,(VLOOKUP(M267,Exceptions!$B:$B,1,FALSE)))&gt;0,"y","")</f>
        <v/>
      </c>
      <c r="E267" s="100"/>
      <c r="F267" s="162" t="s">
        <v>4059</v>
      </c>
      <c r="G267" s="162" t="s">
        <v>3885</v>
      </c>
      <c r="H267" s="162" t="s">
        <v>3902</v>
      </c>
      <c r="I267" s="162" t="s">
        <v>5227</v>
      </c>
      <c r="J267" s="162" t="s">
        <v>440</v>
      </c>
      <c r="K267" s="162" t="s">
        <v>440</v>
      </c>
      <c r="L267" s="163"/>
      <c r="M267" s="95" t="s">
        <v>940</v>
      </c>
      <c r="N267" s="51" t="s">
        <v>941</v>
      </c>
      <c r="O267" s="51" t="s">
        <v>941</v>
      </c>
      <c r="P267" s="51" t="s">
        <v>440</v>
      </c>
      <c r="Q267" s="96" t="s">
        <v>613</v>
      </c>
      <c r="R267" s="97">
        <v>44670</v>
      </c>
      <c r="S267" s="97" t="s">
        <v>5641</v>
      </c>
      <c r="T267" s="51" t="s">
        <v>585</v>
      </c>
      <c r="U267" s="51" t="s">
        <v>586</v>
      </c>
      <c r="W267" s="98" t="s">
        <v>5617</v>
      </c>
      <c r="X267" s="98" t="s">
        <v>5488</v>
      </c>
    </row>
    <row r="268" spans="1:24" s="51" customFormat="1" ht="15.5" x14ac:dyDescent="0.35">
      <c r="A268" s="99">
        <f t="shared" si="9"/>
        <v>10075</v>
      </c>
      <c r="B268" s="100" t="str">
        <f>IF(COUNTIF(Exceptions!F:F,(VLOOKUP(M268,Exceptions!F:F,1,FALSE)))&gt;0,"y","")</f>
        <v/>
      </c>
      <c r="C268" s="100" t="str">
        <f t="shared" si="10"/>
        <v>y</v>
      </c>
      <c r="D268" s="100" t="str">
        <f>IF(COUNTIF(Exceptions!B:B,(VLOOKUP(M268,Exceptions!$B:$B,1,FALSE)))&gt;0,"y","")</f>
        <v/>
      </c>
      <c r="E268" s="100"/>
      <c r="F268" s="162" t="s">
        <v>4060</v>
      </c>
      <c r="G268" s="162" t="s">
        <v>3884</v>
      </c>
      <c r="H268" s="162" t="s">
        <v>3902</v>
      </c>
      <c r="I268" s="162" t="s">
        <v>5227</v>
      </c>
      <c r="J268" s="162" t="s">
        <v>5295</v>
      </c>
      <c r="K268" s="162" t="s">
        <v>3904</v>
      </c>
      <c r="L268" s="163">
        <v>2000000</v>
      </c>
      <c r="M268" s="95" t="s">
        <v>937</v>
      </c>
      <c r="N268" s="51" t="s">
        <v>938</v>
      </c>
      <c r="O268" s="51" t="s">
        <v>939</v>
      </c>
      <c r="P268" s="51" t="s">
        <v>456</v>
      </c>
      <c r="Q268" s="96" t="s">
        <v>12</v>
      </c>
      <c r="R268" s="167">
        <v>45379</v>
      </c>
      <c r="S268" s="97" t="s">
        <v>5708</v>
      </c>
      <c r="T268" s="51" t="s">
        <v>496</v>
      </c>
      <c r="U268" s="51" t="s">
        <v>497</v>
      </c>
      <c r="W268" s="98" t="s">
        <v>5709</v>
      </c>
      <c r="X268" s="98" t="s">
        <v>5710</v>
      </c>
    </row>
    <row r="269" spans="1:24" s="51" customFormat="1" ht="15.5" x14ac:dyDescent="0.35">
      <c r="A269" s="99">
        <f t="shared" si="9"/>
        <v>10077</v>
      </c>
      <c r="B269" s="100" t="str">
        <f>IF(COUNTIF(Exceptions!F:F,(VLOOKUP(M269,Exceptions!F:F,1,FALSE)))&gt;0,"y","")</f>
        <v/>
      </c>
      <c r="C269" s="100" t="str">
        <f t="shared" si="10"/>
        <v>y</v>
      </c>
      <c r="D269" s="100" t="str">
        <f>IF(COUNTIF(Exceptions!B:B,(VLOOKUP(M269,Exceptions!$B:$B,1,FALSE)))&gt;0,"y","")</f>
        <v/>
      </c>
      <c r="E269" s="100"/>
      <c r="F269" s="162" t="s">
        <v>4061</v>
      </c>
      <c r="G269" s="162" t="s">
        <v>3885</v>
      </c>
      <c r="H269" s="162" t="s">
        <v>5229</v>
      </c>
      <c r="I269" s="162" t="s">
        <v>5227</v>
      </c>
      <c r="J269" s="162" t="s">
        <v>5295</v>
      </c>
      <c r="K269" s="162" t="s">
        <v>5276</v>
      </c>
      <c r="L269" s="163">
        <v>250000</v>
      </c>
      <c r="M269" s="95" t="s">
        <v>935</v>
      </c>
      <c r="N269" s="51" t="s">
        <v>936</v>
      </c>
      <c r="O269" s="51" t="s">
        <v>936</v>
      </c>
      <c r="P269" s="51" t="s">
        <v>440</v>
      </c>
      <c r="Q269" s="96" t="s">
        <v>14</v>
      </c>
      <c r="R269" s="97">
        <v>44911</v>
      </c>
      <c r="S269" s="97" t="s">
        <v>5520</v>
      </c>
      <c r="T269" s="51" t="s">
        <v>486</v>
      </c>
      <c r="U269" s="51" t="s">
        <v>487</v>
      </c>
      <c r="W269" s="98" t="s">
        <v>5707</v>
      </c>
      <c r="X269" s="98" t="s">
        <v>5701</v>
      </c>
    </row>
    <row r="270" spans="1:24" s="51" customFormat="1" ht="15.5" x14ac:dyDescent="0.35">
      <c r="A270" s="99">
        <f t="shared" si="9"/>
        <v>10078</v>
      </c>
      <c r="B270" s="100" t="str">
        <f>IF(COUNTIF(Exceptions!F:F,(VLOOKUP(M270,Exceptions!F:F,1,FALSE)))&gt;0,"y","")</f>
        <v/>
      </c>
      <c r="C270" s="100" t="str">
        <f t="shared" si="10"/>
        <v/>
      </c>
      <c r="D270" s="100" t="str">
        <f>IF(COUNTIF(Exceptions!B:B,(VLOOKUP(M270,Exceptions!$B:$B,1,FALSE)))&gt;0,"y","")</f>
        <v/>
      </c>
      <c r="E270" s="100"/>
      <c r="F270" s="162" t="s">
        <v>4873</v>
      </c>
      <c r="G270" s="162" t="s">
        <v>3885</v>
      </c>
      <c r="H270" s="162" t="s">
        <v>5215</v>
      </c>
      <c r="I270" s="162" t="s">
        <v>440</v>
      </c>
      <c r="J270" s="162" t="s">
        <v>5295</v>
      </c>
      <c r="K270" s="162" t="s">
        <v>5276</v>
      </c>
      <c r="L270" s="163">
        <v>120000</v>
      </c>
      <c r="M270" s="95" t="s">
        <v>3055</v>
      </c>
      <c r="N270" s="51" t="s">
        <v>3056</v>
      </c>
      <c r="O270" s="51" t="s">
        <v>3056</v>
      </c>
      <c r="P270" s="51" t="s">
        <v>464</v>
      </c>
      <c r="Q270" s="96" t="s">
        <v>14</v>
      </c>
      <c r="R270" s="97">
        <v>44833</v>
      </c>
      <c r="S270" s="97" t="s">
        <v>6784</v>
      </c>
      <c r="T270" s="51" t="s">
        <v>470</v>
      </c>
      <c r="U270" s="51" t="s">
        <v>471</v>
      </c>
      <c r="V270" s="51" t="s">
        <v>3057</v>
      </c>
      <c r="W270" s="98" t="s">
        <v>5707</v>
      </c>
      <c r="X270" s="98" t="s">
        <v>5488</v>
      </c>
    </row>
    <row r="271" spans="1:24" s="51" customFormat="1" ht="15.5" x14ac:dyDescent="0.35">
      <c r="A271" s="99">
        <f t="shared" si="9"/>
        <v>10098</v>
      </c>
      <c r="B271" s="100" t="str">
        <f>IF(COUNTIF(Exceptions!F:F,(VLOOKUP(M271,Exceptions!F:F,1,FALSE)))&gt;0,"y","")</f>
        <v/>
      </c>
      <c r="C271" s="100" t="str">
        <f t="shared" si="10"/>
        <v>y</v>
      </c>
      <c r="D271" s="100" t="str">
        <f>IF(COUNTIF(Exceptions!B:B,(VLOOKUP(M271,Exceptions!$B:$B,1,FALSE)))&gt;0,"y","")</f>
        <v/>
      </c>
      <c r="E271" s="100"/>
      <c r="F271" s="162" t="s">
        <v>4874</v>
      </c>
      <c r="G271" s="162" t="s">
        <v>3886</v>
      </c>
      <c r="H271" s="162" t="s">
        <v>5248</v>
      </c>
      <c r="I271" s="162" t="s">
        <v>5328</v>
      </c>
      <c r="J271" s="162" t="s">
        <v>440</v>
      </c>
      <c r="K271" s="162" t="s">
        <v>3904</v>
      </c>
      <c r="L271" s="163">
        <v>2300000</v>
      </c>
      <c r="M271" s="95" t="s">
        <v>3053</v>
      </c>
      <c r="N271" s="51" t="s">
        <v>3054</v>
      </c>
      <c r="O271" s="51" t="s">
        <v>3054</v>
      </c>
      <c r="P271" s="51" t="s">
        <v>440</v>
      </c>
      <c r="Q271" s="96" t="s">
        <v>12</v>
      </c>
      <c r="R271" s="97">
        <v>45646</v>
      </c>
      <c r="S271" s="97" t="s">
        <v>6314</v>
      </c>
      <c r="T271" s="51" t="s">
        <v>516</v>
      </c>
      <c r="U271" s="51" t="s">
        <v>517</v>
      </c>
      <c r="W271" s="98" t="s">
        <v>5707</v>
      </c>
      <c r="X271" s="98" t="s">
        <v>5589</v>
      </c>
    </row>
    <row r="272" spans="1:24" s="51" customFormat="1" ht="15.5" x14ac:dyDescent="0.35">
      <c r="A272" s="99">
        <f t="shared" si="9"/>
        <v>10128</v>
      </c>
      <c r="B272" s="100" t="str">
        <f>IF(COUNTIF(Exceptions!F:F,(VLOOKUP(M272,Exceptions!F:F,1,FALSE)))&gt;0,"y","")</f>
        <v/>
      </c>
      <c r="C272" s="100" t="str">
        <f t="shared" si="10"/>
        <v>y</v>
      </c>
      <c r="D272" s="100" t="str">
        <f>IF(COUNTIF(Exceptions!B:B,(VLOOKUP(M272,Exceptions!$B:$B,1,FALSE)))&gt;0,"y","")</f>
        <v/>
      </c>
      <c r="E272" s="100" t="s">
        <v>5366</v>
      </c>
      <c r="F272" s="162" t="s">
        <v>4152</v>
      </c>
      <c r="G272" s="162" t="s">
        <v>3885</v>
      </c>
      <c r="H272" s="162" t="s">
        <v>5243</v>
      </c>
      <c r="I272" s="162" t="s">
        <v>5244</v>
      </c>
      <c r="J272" s="162" t="s">
        <v>5317</v>
      </c>
      <c r="K272" s="162" t="s">
        <v>3904</v>
      </c>
      <c r="L272" s="163">
        <v>130000</v>
      </c>
      <c r="M272" s="95" t="s">
        <v>1139</v>
      </c>
      <c r="N272" s="51" t="s">
        <v>1140</v>
      </c>
      <c r="O272" s="51" t="s">
        <v>1141</v>
      </c>
      <c r="P272" s="51" t="s">
        <v>456</v>
      </c>
      <c r="Q272" s="96" t="s">
        <v>14</v>
      </c>
      <c r="R272" s="97">
        <v>44984</v>
      </c>
      <c r="S272" s="97" t="s">
        <v>5579</v>
      </c>
      <c r="T272" s="51" t="s">
        <v>516</v>
      </c>
      <c r="U272" s="51" t="s">
        <v>517</v>
      </c>
      <c r="W272" s="98" t="s">
        <v>5994</v>
      </c>
      <c r="X272" s="98" t="s">
        <v>5488</v>
      </c>
    </row>
    <row r="273" spans="1:24" s="51" customFormat="1" ht="15.5" x14ac:dyDescent="0.35">
      <c r="A273" s="99">
        <f t="shared" si="9"/>
        <v>10139</v>
      </c>
      <c r="B273" s="100" t="str">
        <f>IF(COUNTIF(Exceptions!F:F,(VLOOKUP(M273,Exceptions!F:F,1,FALSE)))&gt;0,"y","")</f>
        <v/>
      </c>
      <c r="C273" s="100" t="str">
        <f t="shared" si="10"/>
        <v>y</v>
      </c>
      <c r="D273" s="100" t="str">
        <f>IF(COUNTIF(Exceptions!B:B,(VLOOKUP(M273,Exceptions!$B:$B,1,FALSE)))&gt;0,"y","")</f>
        <v/>
      </c>
      <c r="E273" s="100"/>
      <c r="F273" s="162" t="s">
        <v>4062</v>
      </c>
      <c r="G273" s="162" t="s">
        <v>3885</v>
      </c>
      <c r="H273" s="162" t="s">
        <v>5230</v>
      </c>
      <c r="I273" s="162" t="s">
        <v>5227</v>
      </c>
      <c r="J273" s="162" t="s">
        <v>5295</v>
      </c>
      <c r="K273" s="162" t="s">
        <v>5276</v>
      </c>
      <c r="L273" s="163">
        <v>172619.54</v>
      </c>
      <c r="M273" s="95" t="s">
        <v>933</v>
      </c>
      <c r="N273" s="51" t="s">
        <v>934</v>
      </c>
      <c r="O273" s="51" t="s">
        <v>934</v>
      </c>
      <c r="P273" s="51" t="s">
        <v>440</v>
      </c>
      <c r="Q273" s="96" t="s">
        <v>14</v>
      </c>
      <c r="R273" s="97">
        <v>44935</v>
      </c>
      <c r="S273" s="97" t="s">
        <v>5524</v>
      </c>
      <c r="T273" s="51" t="s">
        <v>882</v>
      </c>
      <c r="U273" s="51" t="s">
        <v>883</v>
      </c>
      <c r="W273" s="98" t="s">
        <v>5705</v>
      </c>
      <c r="X273" s="98" t="s">
        <v>5670</v>
      </c>
    </row>
    <row r="274" spans="1:24" s="51" customFormat="1" ht="15.5" x14ac:dyDescent="0.35">
      <c r="A274" s="99">
        <f t="shared" si="9"/>
        <v>10208</v>
      </c>
      <c r="B274" s="100" t="str">
        <f>IF(COUNTIF(Exceptions!F:F,(VLOOKUP(M274,Exceptions!F:F,1,FALSE)))&gt;0,"y","")</f>
        <v/>
      </c>
      <c r="C274" s="100" t="str">
        <f t="shared" si="10"/>
        <v/>
      </c>
      <c r="D274" s="100" t="str">
        <f>IF(COUNTIF(Exceptions!B:B,(VLOOKUP(M274,Exceptions!$B:$B,1,FALSE)))&gt;0,"y","")</f>
        <v/>
      </c>
      <c r="E274" s="100"/>
      <c r="F274" s="162" t="s">
        <v>4875</v>
      </c>
      <c r="G274" s="162" t="s">
        <v>3884</v>
      </c>
      <c r="H274" s="162" t="s">
        <v>5229</v>
      </c>
      <c r="I274" s="162" t="s">
        <v>440</v>
      </c>
      <c r="J274" s="162" t="s">
        <v>5332</v>
      </c>
      <c r="K274" s="162" t="s">
        <v>5275</v>
      </c>
      <c r="L274" s="163">
        <v>18000000</v>
      </c>
      <c r="M274" s="95" t="s">
        <v>3050</v>
      </c>
      <c r="N274" s="51" t="s">
        <v>3051</v>
      </c>
      <c r="O274" s="51" t="s">
        <v>3051</v>
      </c>
      <c r="P274" s="51" t="s">
        <v>465</v>
      </c>
      <c r="Q274" s="96" t="s">
        <v>15</v>
      </c>
      <c r="R274" s="97">
        <v>45125</v>
      </c>
      <c r="S274" s="97" t="s">
        <v>6932</v>
      </c>
      <c r="T274" s="51" t="s">
        <v>1215</v>
      </c>
      <c r="U274" s="51" t="s">
        <v>1216</v>
      </c>
      <c r="V274" s="51" t="s">
        <v>3052</v>
      </c>
      <c r="W274" s="98" t="s">
        <v>6933</v>
      </c>
      <c r="X274" s="98" t="s">
        <v>5488</v>
      </c>
    </row>
    <row r="275" spans="1:24" s="51" customFormat="1" ht="15.5" x14ac:dyDescent="0.35">
      <c r="A275" s="99">
        <f t="shared" si="9"/>
        <v>10221</v>
      </c>
      <c r="B275" s="100" t="str">
        <f>IF(COUNTIF(Exceptions!F:F,(VLOOKUP(M275,Exceptions!F:F,1,FALSE)))&gt;0,"y","")</f>
        <v/>
      </c>
      <c r="C275" s="100" t="str">
        <f t="shared" si="10"/>
        <v/>
      </c>
      <c r="D275" s="100" t="str">
        <f>IF(COUNTIF(Exceptions!B:B,(VLOOKUP(M275,Exceptions!$B:$B,1,FALSE)))&gt;0,"y","")</f>
        <v/>
      </c>
      <c r="E275" s="100"/>
      <c r="F275" s="162" t="s">
        <v>4876</v>
      </c>
      <c r="G275" s="162" t="s">
        <v>3884</v>
      </c>
      <c r="H275" s="162" t="s">
        <v>5215</v>
      </c>
      <c r="I275" s="162" t="s">
        <v>440</v>
      </c>
      <c r="J275" s="162" t="s">
        <v>5295</v>
      </c>
      <c r="K275" s="162" t="s">
        <v>5276</v>
      </c>
      <c r="L275" s="163">
        <v>22000</v>
      </c>
      <c r="M275" s="95" t="s">
        <v>3047</v>
      </c>
      <c r="N275" s="51" t="s">
        <v>3048</v>
      </c>
      <c r="O275" s="51" t="s">
        <v>3049</v>
      </c>
      <c r="P275" s="51" t="s">
        <v>440</v>
      </c>
      <c r="Q275" s="96" t="s">
        <v>613</v>
      </c>
      <c r="R275" s="97"/>
      <c r="S275" s="97"/>
      <c r="T275" s="51" t="s">
        <v>2065</v>
      </c>
      <c r="U275" s="51" t="s">
        <v>2066</v>
      </c>
      <c r="W275" s="98" t="s">
        <v>6931</v>
      </c>
      <c r="X275" s="98" t="s">
        <v>5560</v>
      </c>
    </row>
    <row r="276" spans="1:24" s="51" customFormat="1" ht="15.5" x14ac:dyDescent="0.35">
      <c r="A276" s="99">
        <f t="shared" si="9"/>
        <v>10234</v>
      </c>
      <c r="B276" s="100" t="str">
        <f>IF(COUNTIF(Exceptions!F:F,(VLOOKUP(M276,Exceptions!F:F,1,FALSE)))&gt;0,"y","")</f>
        <v/>
      </c>
      <c r="C276" s="100" t="str">
        <f t="shared" si="10"/>
        <v/>
      </c>
      <c r="D276" s="100" t="str">
        <f>IF(COUNTIF(Exceptions!B:B,(VLOOKUP(M276,Exceptions!$B:$B,1,FALSE)))&gt;0,"y","")</f>
        <v/>
      </c>
      <c r="E276" s="100"/>
      <c r="F276" s="162" t="s">
        <v>4877</v>
      </c>
      <c r="G276" s="162" t="s">
        <v>592</v>
      </c>
      <c r="H276" s="162" t="s">
        <v>5232</v>
      </c>
      <c r="I276" s="162" t="s">
        <v>440</v>
      </c>
      <c r="J276" s="162" t="s">
        <v>5298</v>
      </c>
      <c r="K276" s="162" t="s">
        <v>5275</v>
      </c>
      <c r="L276" s="163">
        <v>10031000</v>
      </c>
      <c r="M276" s="95" t="s">
        <v>234</v>
      </c>
      <c r="N276" s="51" t="s">
        <v>366</v>
      </c>
      <c r="O276" s="51" t="s">
        <v>366</v>
      </c>
      <c r="P276" s="51" t="s">
        <v>460</v>
      </c>
      <c r="Q276" s="96" t="s">
        <v>15</v>
      </c>
      <c r="R276" s="97">
        <v>45474</v>
      </c>
      <c r="S276" s="97" t="s">
        <v>5884</v>
      </c>
      <c r="T276" s="51" t="s">
        <v>544</v>
      </c>
      <c r="U276" s="51" t="s">
        <v>545</v>
      </c>
      <c r="W276" s="98" t="s">
        <v>6930</v>
      </c>
      <c r="X276" s="98" t="s">
        <v>5659</v>
      </c>
    </row>
    <row r="277" spans="1:24" s="51" customFormat="1" ht="15.5" x14ac:dyDescent="0.35">
      <c r="A277" s="99">
        <f t="shared" si="9"/>
        <v>10247</v>
      </c>
      <c r="B277" s="100" t="str">
        <f>IF(COUNTIF(Exceptions!F:F,(VLOOKUP(M277,Exceptions!F:F,1,FALSE)))&gt;0,"y","")</f>
        <v/>
      </c>
      <c r="C277" s="100" t="str">
        <f t="shared" si="10"/>
        <v/>
      </c>
      <c r="D277" s="100" t="str">
        <f>IF(COUNTIF(Exceptions!B:B,(VLOOKUP(M277,Exceptions!$B:$B,1,FALSE)))&gt;0,"y","")</f>
        <v/>
      </c>
      <c r="E277" s="100"/>
      <c r="F277" s="162" t="s">
        <v>4878</v>
      </c>
      <c r="G277" s="162" t="s">
        <v>3886</v>
      </c>
      <c r="H277" s="162" t="s">
        <v>5232</v>
      </c>
      <c r="I277" s="162" t="s">
        <v>440</v>
      </c>
      <c r="J277" s="162" t="s">
        <v>5332</v>
      </c>
      <c r="K277" s="162" t="s">
        <v>5281</v>
      </c>
      <c r="L277" s="163">
        <v>2000000</v>
      </c>
      <c r="M277" s="95" t="s">
        <v>3044</v>
      </c>
      <c r="N277" s="51" t="s">
        <v>3045</v>
      </c>
      <c r="O277" s="51" t="s">
        <v>3046</v>
      </c>
      <c r="P277" s="51" t="s">
        <v>440</v>
      </c>
      <c r="Q277" s="96" t="s">
        <v>12</v>
      </c>
      <c r="R277" s="97">
        <v>45627</v>
      </c>
      <c r="S277" s="97" t="s">
        <v>5995</v>
      </c>
      <c r="T277" s="51" t="s">
        <v>528</v>
      </c>
      <c r="U277" s="51" t="s">
        <v>529</v>
      </c>
      <c r="W277" s="98" t="s">
        <v>6930</v>
      </c>
      <c r="X277" s="98" t="s">
        <v>5629</v>
      </c>
    </row>
    <row r="278" spans="1:24" s="51" customFormat="1" ht="15.5" x14ac:dyDescent="0.35">
      <c r="A278" s="99">
        <f t="shared" si="9"/>
        <v>10249</v>
      </c>
      <c r="B278" s="100" t="str">
        <f>IF(COUNTIF(Exceptions!F:F,(VLOOKUP(M278,Exceptions!F:F,1,FALSE)))&gt;0,"y","")</f>
        <v/>
      </c>
      <c r="C278" s="100" t="str">
        <f t="shared" si="10"/>
        <v/>
      </c>
      <c r="D278" s="100" t="str">
        <f>IF(COUNTIF(Exceptions!B:B,(VLOOKUP(M278,Exceptions!$B:$B,1,FALSE)))&gt;0,"y","")</f>
        <v/>
      </c>
      <c r="E278" s="100"/>
      <c r="F278" s="162" t="s">
        <v>4879</v>
      </c>
      <c r="G278" s="162" t="s">
        <v>593</v>
      </c>
      <c r="H278" s="162" t="s">
        <v>5215</v>
      </c>
      <c r="I278" s="162" t="s">
        <v>440</v>
      </c>
      <c r="J278" s="162" t="s">
        <v>5295</v>
      </c>
      <c r="K278" s="162" t="s">
        <v>5275</v>
      </c>
      <c r="L278" s="163">
        <v>367700</v>
      </c>
      <c r="M278" s="95" t="s">
        <v>235</v>
      </c>
      <c r="N278" s="51" t="s">
        <v>367</v>
      </c>
      <c r="O278" s="51" t="s">
        <v>367</v>
      </c>
      <c r="P278" s="51" t="s">
        <v>460</v>
      </c>
      <c r="Q278" s="96" t="s">
        <v>14</v>
      </c>
      <c r="R278" s="97">
        <v>45474</v>
      </c>
      <c r="S278" s="97" t="s">
        <v>6056</v>
      </c>
      <c r="T278" s="51" t="s">
        <v>544</v>
      </c>
      <c r="U278" s="51" t="s">
        <v>545</v>
      </c>
      <c r="W278" s="98" t="s">
        <v>5703</v>
      </c>
      <c r="X278" s="98" t="s">
        <v>5565</v>
      </c>
    </row>
    <row r="279" spans="1:24" s="51" customFormat="1" ht="15.5" x14ac:dyDescent="0.35">
      <c r="A279" s="99">
        <f t="shared" si="9"/>
        <v>10250</v>
      </c>
      <c r="B279" s="100" t="str">
        <f>IF(COUNTIF(Exceptions!F:F,(VLOOKUP(M279,Exceptions!F:F,1,FALSE)))&gt;0,"y","")</f>
        <v/>
      </c>
      <c r="C279" s="100" t="str">
        <f t="shared" si="10"/>
        <v/>
      </c>
      <c r="D279" s="100" t="str">
        <f>IF(COUNTIF(Exceptions!B:B,(VLOOKUP(M279,Exceptions!$B:$B,1,FALSE)))&gt;0,"y","")</f>
        <v/>
      </c>
      <c r="E279" s="100"/>
      <c r="F279" s="162" t="s">
        <v>4880</v>
      </c>
      <c r="G279" s="162" t="s">
        <v>593</v>
      </c>
      <c r="H279" s="162" t="s">
        <v>5232</v>
      </c>
      <c r="I279" s="162" t="s">
        <v>440</v>
      </c>
      <c r="J279" s="162" t="s">
        <v>5295</v>
      </c>
      <c r="K279" s="162" t="s">
        <v>5275</v>
      </c>
      <c r="L279" s="163">
        <v>14800000</v>
      </c>
      <c r="M279" s="95" t="s">
        <v>236</v>
      </c>
      <c r="N279" s="51" t="s">
        <v>368</v>
      </c>
      <c r="O279" s="51" t="s">
        <v>437</v>
      </c>
      <c r="P279" s="51" t="s">
        <v>463</v>
      </c>
      <c r="Q279" s="96" t="s">
        <v>15</v>
      </c>
      <c r="R279" s="97">
        <v>46023</v>
      </c>
      <c r="S279" s="97" t="s">
        <v>5905</v>
      </c>
      <c r="T279" s="51" t="s">
        <v>544</v>
      </c>
      <c r="U279" s="51" t="s">
        <v>545</v>
      </c>
      <c r="W279" s="98" t="s">
        <v>5703</v>
      </c>
      <c r="X279" s="98" t="s">
        <v>5565</v>
      </c>
    </row>
    <row r="280" spans="1:24" s="51" customFormat="1" ht="15.5" x14ac:dyDescent="0.35">
      <c r="A280" s="99">
        <f t="shared" si="9"/>
        <v>10251</v>
      </c>
      <c r="B280" s="100" t="str">
        <f>IF(COUNTIF(Exceptions!F:F,(VLOOKUP(M280,Exceptions!F:F,1,FALSE)))&gt;0,"y","")</f>
        <v/>
      </c>
      <c r="C280" s="100" t="str">
        <f t="shared" si="10"/>
        <v/>
      </c>
      <c r="D280" s="100" t="str">
        <f>IF(COUNTIF(Exceptions!B:B,(VLOOKUP(M280,Exceptions!$B:$B,1,FALSE)))&gt;0,"y","")</f>
        <v/>
      </c>
      <c r="E280" s="100"/>
      <c r="F280" s="162" t="s">
        <v>4881</v>
      </c>
      <c r="G280" s="162" t="s">
        <v>593</v>
      </c>
      <c r="H280" s="162" t="s">
        <v>5232</v>
      </c>
      <c r="I280" s="162" t="s">
        <v>440</v>
      </c>
      <c r="J280" s="162" t="s">
        <v>5297</v>
      </c>
      <c r="K280" s="162" t="s">
        <v>5275</v>
      </c>
      <c r="L280" s="163">
        <v>375738</v>
      </c>
      <c r="M280" s="95" t="s">
        <v>237</v>
      </c>
      <c r="N280" s="51" t="s">
        <v>369</v>
      </c>
      <c r="O280" s="51" t="s">
        <v>438</v>
      </c>
      <c r="P280" s="51" t="s">
        <v>460</v>
      </c>
      <c r="Q280" s="96" t="s">
        <v>14</v>
      </c>
      <c r="R280" s="97">
        <v>46113</v>
      </c>
      <c r="S280" s="97" t="s">
        <v>5591</v>
      </c>
      <c r="T280" s="51" t="s">
        <v>544</v>
      </c>
      <c r="U280" s="51" t="s">
        <v>545</v>
      </c>
      <c r="W280" s="98" t="s">
        <v>5703</v>
      </c>
      <c r="X280" s="98" t="s">
        <v>5565</v>
      </c>
    </row>
    <row r="281" spans="1:24" s="51" customFormat="1" ht="15.5" x14ac:dyDescent="0.35">
      <c r="A281" s="99">
        <f t="shared" si="9"/>
        <v>10257</v>
      </c>
      <c r="B281" s="100" t="str">
        <f>IF(COUNTIF(Exceptions!F:F,(VLOOKUP(M281,Exceptions!F:F,1,FALSE)))&gt;0,"y","")</f>
        <v/>
      </c>
      <c r="C281" s="100" t="str">
        <f t="shared" si="10"/>
        <v>y</v>
      </c>
      <c r="D281" s="100" t="str">
        <f>IF(COUNTIF(Exceptions!B:B,(VLOOKUP(M281,Exceptions!$B:$B,1,FALSE)))&gt;0,"y","")</f>
        <v/>
      </c>
      <c r="E281" s="100"/>
      <c r="F281" s="162" t="s">
        <v>4063</v>
      </c>
      <c r="G281" s="162" t="s">
        <v>3885</v>
      </c>
      <c r="H281" s="162" t="s">
        <v>3902</v>
      </c>
      <c r="I281" s="162" t="s">
        <v>5227</v>
      </c>
      <c r="J281" s="162" t="s">
        <v>5295</v>
      </c>
      <c r="K281" s="162" t="s">
        <v>5276</v>
      </c>
      <c r="L281" s="163"/>
      <c r="M281" s="95" t="s">
        <v>931</v>
      </c>
      <c r="N281" s="51" t="s">
        <v>932</v>
      </c>
      <c r="O281" s="51" t="s">
        <v>932</v>
      </c>
      <c r="P281" s="51" t="s">
        <v>440</v>
      </c>
      <c r="Q281" s="96" t="s">
        <v>14</v>
      </c>
      <c r="R281" s="97">
        <v>44981</v>
      </c>
      <c r="S281" s="97" t="s">
        <v>5702</v>
      </c>
      <c r="T281" s="51" t="s">
        <v>486</v>
      </c>
      <c r="U281" s="51" t="s">
        <v>487</v>
      </c>
      <c r="W281" s="98" t="s">
        <v>5703</v>
      </c>
      <c r="X281" s="98" t="s">
        <v>5670</v>
      </c>
    </row>
    <row r="282" spans="1:24" s="51" customFormat="1" ht="15.5" x14ac:dyDescent="0.35">
      <c r="A282" s="99">
        <f t="shared" si="9"/>
        <v>10272</v>
      </c>
      <c r="B282" s="100" t="str">
        <f>IF(COUNTIF(Exceptions!F:F,(VLOOKUP(M282,Exceptions!F:F,1,FALSE)))&gt;0,"y","")</f>
        <v/>
      </c>
      <c r="C282" s="100" t="str">
        <f t="shared" si="10"/>
        <v/>
      </c>
      <c r="D282" s="100" t="str">
        <f>IF(COUNTIF(Exceptions!B:B,(VLOOKUP(M282,Exceptions!$B:$B,1,FALSE)))&gt;0,"y","")</f>
        <v/>
      </c>
      <c r="E282" s="100"/>
      <c r="F282" s="162" t="s">
        <v>4882</v>
      </c>
      <c r="G282" s="162" t="s">
        <v>3885</v>
      </c>
      <c r="H282" s="162" t="s">
        <v>5211</v>
      </c>
      <c r="I282" s="162" t="s">
        <v>440</v>
      </c>
      <c r="J282" s="162" t="s">
        <v>5295</v>
      </c>
      <c r="K282" s="162" t="s">
        <v>5276</v>
      </c>
      <c r="L282" s="163">
        <v>79165.63</v>
      </c>
      <c r="M282" s="95" t="s">
        <v>3042</v>
      </c>
      <c r="N282" s="51" t="s">
        <v>3043</v>
      </c>
      <c r="O282" s="51" t="s">
        <v>3043</v>
      </c>
      <c r="P282" s="51" t="s">
        <v>440</v>
      </c>
      <c r="Q282" s="96" t="s">
        <v>613</v>
      </c>
      <c r="R282" s="97">
        <v>44835</v>
      </c>
      <c r="S282" s="97" t="s">
        <v>6325</v>
      </c>
      <c r="T282" s="51" t="s">
        <v>551</v>
      </c>
      <c r="U282" s="51" t="s">
        <v>552</v>
      </c>
      <c r="W282" s="98" t="s">
        <v>5700</v>
      </c>
      <c r="X282" s="98" t="s">
        <v>5494</v>
      </c>
    </row>
    <row r="283" spans="1:24" s="51" customFormat="1" ht="15.5" x14ac:dyDescent="0.35">
      <c r="A283" s="99">
        <f t="shared" si="9"/>
        <v>10288</v>
      </c>
      <c r="B283" s="100" t="str">
        <f>IF(COUNTIF(Exceptions!F:F,(VLOOKUP(M283,Exceptions!F:F,1,FALSE)))&gt;0,"y","")</f>
        <v/>
      </c>
      <c r="C283" s="100" t="str">
        <f t="shared" si="10"/>
        <v>y</v>
      </c>
      <c r="D283" s="100" t="str">
        <f>IF(COUNTIF(Exceptions!B:B,(VLOOKUP(M283,Exceptions!$B:$B,1,FALSE)))&gt;0,"y","")</f>
        <v/>
      </c>
      <c r="E283" s="100"/>
      <c r="F283" s="162" t="s">
        <v>4064</v>
      </c>
      <c r="G283" s="162" t="s">
        <v>3885</v>
      </c>
      <c r="H283" s="162" t="s">
        <v>3902</v>
      </c>
      <c r="I283" s="162" t="s">
        <v>5227</v>
      </c>
      <c r="J283" s="162" t="s">
        <v>5295</v>
      </c>
      <c r="K283" s="162" t="s">
        <v>3904</v>
      </c>
      <c r="L283" s="163"/>
      <c r="M283" s="95" t="s">
        <v>929</v>
      </c>
      <c r="N283" s="51" t="s">
        <v>930</v>
      </c>
      <c r="O283" s="51" t="s">
        <v>930</v>
      </c>
      <c r="P283" s="51" t="s">
        <v>440</v>
      </c>
      <c r="Q283" s="96" t="s">
        <v>14</v>
      </c>
      <c r="R283" s="97">
        <v>45016</v>
      </c>
      <c r="S283" s="97" t="s">
        <v>5483</v>
      </c>
      <c r="T283" s="51" t="s">
        <v>486</v>
      </c>
      <c r="U283" s="51" t="s">
        <v>487</v>
      </c>
      <c r="W283" s="98" t="s">
        <v>5700</v>
      </c>
      <c r="X283" s="98" t="s">
        <v>5701</v>
      </c>
    </row>
    <row r="284" spans="1:24" s="51" customFormat="1" ht="15.5" x14ac:dyDescent="0.35">
      <c r="A284" s="99">
        <f t="shared" si="9"/>
        <v>10290</v>
      </c>
      <c r="B284" s="100" t="str">
        <f>IF(COUNTIF(Exceptions!F:F,(VLOOKUP(M284,Exceptions!F:F,1,FALSE)))&gt;0,"y","")</f>
        <v/>
      </c>
      <c r="C284" s="100" t="str">
        <f t="shared" si="10"/>
        <v/>
      </c>
      <c r="D284" s="100" t="str">
        <f>IF(COUNTIF(Exceptions!B:B,(VLOOKUP(M284,Exceptions!$B:$B,1,FALSE)))&gt;0,"y","")</f>
        <v/>
      </c>
      <c r="E284" s="100"/>
      <c r="F284" s="162" t="s">
        <v>4883</v>
      </c>
      <c r="G284" s="162" t="s">
        <v>3886</v>
      </c>
      <c r="H284" s="162" t="s">
        <v>5215</v>
      </c>
      <c r="I284" s="162" t="s">
        <v>440</v>
      </c>
      <c r="J284" s="162" t="s">
        <v>440</v>
      </c>
      <c r="K284" s="162" t="s">
        <v>5275</v>
      </c>
      <c r="L284" s="163">
        <v>500000</v>
      </c>
      <c r="M284" s="95" t="s">
        <v>3040</v>
      </c>
      <c r="N284" s="51" t="s">
        <v>3041</v>
      </c>
      <c r="O284" s="51" t="s">
        <v>3041</v>
      </c>
      <c r="P284" s="51" t="s">
        <v>440</v>
      </c>
      <c r="Q284" s="96" t="s">
        <v>14</v>
      </c>
      <c r="R284" s="97">
        <v>46100</v>
      </c>
      <c r="S284" s="97"/>
      <c r="T284" s="51" t="s">
        <v>2043</v>
      </c>
      <c r="U284" s="51" t="s">
        <v>2044</v>
      </c>
      <c r="W284" s="98" t="s">
        <v>5700</v>
      </c>
      <c r="X284" s="98" t="s">
        <v>5762</v>
      </c>
    </row>
    <row r="285" spans="1:24" s="51" customFormat="1" ht="15.5" x14ac:dyDescent="0.35">
      <c r="A285" s="99">
        <f t="shared" si="9"/>
        <v>10301</v>
      </c>
      <c r="B285" s="100" t="str">
        <f>IF(COUNTIF(Exceptions!F:F,(VLOOKUP(M285,Exceptions!F:F,1,FALSE)))&gt;0,"y","")</f>
        <v/>
      </c>
      <c r="C285" s="100" t="str">
        <f t="shared" si="10"/>
        <v/>
      </c>
      <c r="D285" s="100" t="str">
        <f>IF(COUNTIF(Exceptions!B:B,(VLOOKUP(M285,Exceptions!$B:$B,1,FALSE)))&gt;0,"y","")</f>
        <v/>
      </c>
      <c r="E285" s="100"/>
      <c r="F285" s="162" t="s">
        <v>4884</v>
      </c>
      <c r="G285" s="162" t="s">
        <v>3885</v>
      </c>
      <c r="H285" s="162" t="s">
        <v>5232</v>
      </c>
      <c r="I285" s="162" t="s">
        <v>440</v>
      </c>
      <c r="J285" s="162" t="s">
        <v>5332</v>
      </c>
      <c r="K285" s="162" t="s">
        <v>5293</v>
      </c>
      <c r="L285" s="163">
        <v>2763000</v>
      </c>
      <c r="M285" s="95" t="s">
        <v>3038</v>
      </c>
      <c r="N285" s="51" t="s">
        <v>3039</v>
      </c>
      <c r="O285" s="51" t="s">
        <v>3039</v>
      </c>
      <c r="P285" s="51" t="s">
        <v>440</v>
      </c>
      <c r="Q285" s="96" t="s">
        <v>12</v>
      </c>
      <c r="R285" s="97"/>
      <c r="S285" s="97"/>
      <c r="T285" s="51" t="s">
        <v>1089</v>
      </c>
      <c r="U285" s="51" t="s">
        <v>1090</v>
      </c>
      <c r="W285" s="98" t="s">
        <v>6929</v>
      </c>
      <c r="X285" s="98" t="s">
        <v>5488</v>
      </c>
    </row>
    <row r="286" spans="1:24" s="51" customFormat="1" ht="15.5" x14ac:dyDescent="0.35">
      <c r="A286" s="99">
        <f t="shared" si="9"/>
        <v>10307</v>
      </c>
      <c r="B286" s="100" t="str">
        <f>IF(COUNTIF(Exceptions!F:F,(VLOOKUP(M286,Exceptions!F:F,1,FALSE)))&gt;0,"y","")</f>
        <v/>
      </c>
      <c r="C286" s="100" t="str">
        <f t="shared" si="10"/>
        <v/>
      </c>
      <c r="D286" s="100" t="str">
        <f>IF(COUNTIF(Exceptions!B:B,(VLOOKUP(M286,Exceptions!$B:$B,1,FALSE)))&gt;0,"y","")</f>
        <v/>
      </c>
      <c r="E286" s="100"/>
      <c r="F286" s="162" t="s">
        <v>4885</v>
      </c>
      <c r="G286" s="162" t="s">
        <v>3885</v>
      </c>
      <c r="H286" s="162" t="s">
        <v>5215</v>
      </c>
      <c r="I286" s="162" t="s">
        <v>440</v>
      </c>
      <c r="J286" s="162" t="s">
        <v>5295</v>
      </c>
      <c r="K286" s="162" t="s">
        <v>5276</v>
      </c>
      <c r="L286" s="163">
        <v>69757.899999999994</v>
      </c>
      <c r="M286" s="95" t="s">
        <v>3036</v>
      </c>
      <c r="N286" s="51" t="s">
        <v>3037</v>
      </c>
      <c r="O286" s="51" t="s">
        <v>3037</v>
      </c>
      <c r="P286" s="51" t="s">
        <v>440</v>
      </c>
      <c r="Q286" s="96" t="s">
        <v>613</v>
      </c>
      <c r="R286" s="97">
        <v>44825</v>
      </c>
      <c r="S286" s="97" t="s">
        <v>5520</v>
      </c>
      <c r="T286" s="51" t="s">
        <v>551</v>
      </c>
      <c r="U286" s="51" t="s">
        <v>552</v>
      </c>
      <c r="W286" s="98" t="s">
        <v>6929</v>
      </c>
      <c r="X286" s="98" t="s">
        <v>5488</v>
      </c>
    </row>
    <row r="287" spans="1:24" s="51" customFormat="1" ht="15.5" x14ac:dyDescent="0.35">
      <c r="A287" s="99">
        <f t="shared" si="9"/>
        <v>10316</v>
      </c>
      <c r="B287" s="100" t="str">
        <f>IF(COUNTIF(Exceptions!F:F,(VLOOKUP(M287,Exceptions!F:F,1,FALSE)))&gt;0,"y","")</f>
        <v/>
      </c>
      <c r="C287" s="100" t="str">
        <f t="shared" si="10"/>
        <v/>
      </c>
      <c r="D287" s="100" t="str">
        <f>IF(COUNTIF(Exceptions!B:B,(VLOOKUP(M287,Exceptions!$B:$B,1,FALSE)))&gt;0,"y","")</f>
        <v/>
      </c>
      <c r="E287" s="100"/>
      <c r="F287" s="162" t="s">
        <v>4886</v>
      </c>
      <c r="G287" s="162" t="s">
        <v>3885</v>
      </c>
      <c r="H287" s="162" t="s">
        <v>5232</v>
      </c>
      <c r="I287" s="162" t="s">
        <v>440</v>
      </c>
      <c r="J287" s="162" t="s">
        <v>5332</v>
      </c>
      <c r="K287" s="162" t="s">
        <v>5293</v>
      </c>
      <c r="L287" s="163"/>
      <c r="M287" s="95" t="s">
        <v>3034</v>
      </c>
      <c r="N287" s="51" t="s">
        <v>3035</v>
      </c>
      <c r="O287" s="51" t="s">
        <v>3035</v>
      </c>
      <c r="P287" s="51" t="s">
        <v>440</v>
      </c>
      <c r="Q287" s="96" t="s">
        <v>12</v>
      </c>
      <c r="R287" s="97"/>
      <c r="S287" s="97"/>
      <c r="T287" s="51" t="s">
        <v>1089</v>
      </c>
      <c r="U287" s="51" t="s">
        <v>1090</v>
      </c>
      <c r="W287" s="98" t="s">
        <v>6928</v>
      </c>
      <c r="X287" s="98" t="s">
        <v>5560</v>
      </c>
    </row>
    <row r="288" spans="1:24" s="51" customFormat="1" ht="15.5" x14ac:dyDescent="0.35">
      <c r="A288" s="99">
        <f t="shared" si="9"/>
        <v>10328</v>
      </c>
      <c r="B288" s="100" t="str">
        <f>IF(COUNTIF(Exceptions!F:F,(VLOOKUP(M288,Exceptions!F:F,1,FALSE)))&gt;0,"y","")</f>
        <v/>
      </c>
      <c r="C288" s="100" t="str">
        <f t="shared" si="10"/>
        <v/>
      </c>
      <c r="D288" s="100" t="str">
        <f>IF(COUNTIF(Exceptions!B:B,(VLOOKUP(M288,Exceptions!$B:$B,1,FALSE)))&gt;0,"y","")</f>
        <v/>
      </c>
      <c r="E288" s="100"/>
      <c r="F288" s="162" t="s">
        <v>4887</v>
      </c>
      <c r="G288" s="162" t="s">
        <v>3884</v>
      </c>
      <c r="H288" s="162" t="s">
        <v>5232</v>
      </c>
      <c r="I288" s="162" t="s">
        <v>440</v>
      </c>
      <c r="J288" s="162" t="s">
        <v>440</v>
      </c>
      <c r="K288" s="162" t="s">
        <v>440</v>
      </c>
      <c r="L288" s="163">
        <v>4000000</v>
      </c>
      <c r="M288" s="95" t="s">
        <v>3032</v>
      </c>
      <c r="N288" s="51" t="s">
        <v>3033</v>
      </c>
      <c r="O288" s="51" t="s">
        <v>3033</v>
      </c>
      <c r="P288" s="51" t="s">
        <v>440</v>
      </c>
      <c r="Q288" s="96" t="s">
        <v>12</v>
      </c>
      <c r="R288" s="97">
        <v>45615</v>
      </c>
      <c r="S288" s="97"/>
      <c r="T288" s="51" t="s">
        <v>534</v>
      </c>
      <c r="U288" s="51" t="s">
        <v>535</v>
      </c>
      <c r="W288" s="98" t="s">
        <v>6928</v>
      </c>
      <c r="X288" s="98" t="s">
        <v>6147</v>
      </c>
    </row>
    <row r="289" spans="1:24" s="51" customFormat="1" ht="15.5" x14ac:dyDescent="0.35">
      <c r="A289" s="99">
        <f t="shared" si="9"/>
        <v>10338</v>
      </c>
      <c r="B289" s="100" t="str">
        <f>IF(COUNTIF(Exceptions!F:F,(VLOOKUP(M289,Exceptions!F:F,1,FALSE)))&gt;0,"y","")</f>
        <v/>
      </c>
      <c r="C289" s="100" t="str">
        <f t="shared" si="10"/>
        <v/>
      </c>
      <c r="D289" s="100" t="str">
        <f>IF(COUNTIF(Exceptions!B:B,(VLOOKUP(M289,Exceptions!$B:$B,1,FALSE)))&gt;0,"y","")</f>
        <v/>
      </c>
      <c r="E289" s="100"/>
      <c r="F289" s="162" t="s">
        <v>4561</v>
      </c>
      <c r="G289" s="162" t="s">
        <v>3885</v>
      </c>
      <c r="H289" s="162" t="s">
        <v>5215</v>
      </c>
      <c r="I289" s="162" t="s">
        <v>440</v>
      </c>
      <c r="J289" s="162" t="s">
        <v>5295</v>
      </c>
      <c r="K289" s="162" t="s">
        <v>5276</v>
      </c>
      <c r="L289" s="163">
        <v>35110.370000000003</v>
      </c>
      <c r="M289" s="95" t="s">
        <v>2214</v>
      </c>
      <c r="N289" s="51" t="s">
        <v>2215</v>
      </c>
      <c r="O289" s="51" t="s">
        <v>1324</v>
      </c>
      <c r="P289" s="51" t="s">
        <v>440</v>
      </c>
      <c r="Q289" s="96" t="s">
        <v>613</v>
      </c>
      <c r="R289" s="97">
        <v>44835</v>
      </c>
      <c r="S289" s="97" t="s">
        <v>6325</v>
      </c>
      <c r="T289" s="51" t="s">
        <v>551</v>
      </c>
      <c r="U289" s="51" t="s">
        <v>552</v>
      </c>
      <c r="V289" s="101"/>
      <c r="W289" s="98" t="s">
        <v>5680</v>
      </c>
      <c r="X289" s="98" t="s">
        <v>5488</v>
      </c>
    </row>
    <row r="290" spans="1:24" s="51" customFormat="1" ht="15.5" x14ac:dyDescent="0.35">
      <c r="A290" s="99">
        <f t="shared" si="9"/>
        <v>10340</v>
      </c>
      <c r="B290" s="100" t="str">
        <f>IF(COUNTIF(Exceptions!F:F,(VLOOKUP(M290,Exceptions!F:F,1,FALSE)))&gt;0,"y","")</f>
        <v/>
      </c>
      <c r="C290" s="100" t="str">
        <f t="shared" si="10"/>
        <v/>
      </c>
      <c r="D290" s="100" t="str">
        <f>IF(COUNTIF(Exceptions!B:B,(VLOOKUP(M290,Exceptions!$B:$B,1,FALSE)))&gt;0,"y","")</f>
        <v/>
      </c>
      <c r="E290" s="100"/>
      <c r="F290" s="162" t="s">
        <v>4562</v>
      </c>
      <c r="G290" s="162" t="s">
        <v>3884</v>
      </c>
      <c r="H290" s="162" t="s">
        <v>5211</v>
      </c>
      <c r="I290" s="162" t="s">
        <v>440</v>
      </c>
      <c r="J290" s="162" t="s">
        <v>440</v>
      </c>
      <c r="K290" s="162" t="s">
        <v>3904</v>
      </c>
      <c r="L290" s="163"/>
      <c r="M290" s="95" t="s">
        <v>2212</v>
      </c>
      <c r="N290" s="51" t="s">
        <v>2213</v>
      </c>
      <c r="O290" s="51" t="s">
        <v>2213</v>
      </c>
      <c r="P290" s="51" t="s">
        <v>457</v>
      </c>
      <c r="Q290" s="96" t="s">
        <v>14</v>
      </c>
      <c r="R290" s="97">
        <v>45200</v>
      </c>
      <c r="S290" s="97" t="s">
        <v>6176</v>
      </c>
      <c r="T290" s="51" t="s">
        <v>470</v>
      </c>
      <c r="U290" s="51" t="s">
        <v>471</v>
      </c>
      <c r="W290" s="98" t="s">
        <v>5680</v>
      </c>
      <c r="X290" s="98" t="s">
        <v>5488</v>
      </c>
    </row>
    <row r="291" spans="1:24" s="51" customFormat="1" ht="15.5" x14ac:dyDescent="0.35">
      <c r="A291" s="99">
        <f t="shared" si="9"/>
        <v>10341</v>
      </c>
      <c r="B291" s="100" t="str">
        <f>IF(COUNTIF(Exceptions!F:F,(VLOOKUP(M291,Exceptions!F:F,1,FALSE)))&gt;0,"y","")</f>
        <v/>
      </c>
      <c r="C291" s="100" t="str">
        <f t="shared" si="10"/>
        <v/>
      </c>
      <c r="D291" s="100" t="str">
        <f>IF(COUNTIF(Exceptions!B:B,(VLOOKUP(M291,Exceptions!$B:$B,1,FALSE)))&gt;0,"y","")</f>
        <v/>
      </c>
      <c r="E291" s="100"/>
      <c r="F291" s="162" t="s">
        <v>4563</v>
      </c>
      <c r="G291" s="162" t="s">
        <v>3885</v>
      </c>
      <c r="H291" s="162" t="s">
        <v>3906</v>
      </c>
      <c r="I291" s="162" t="s">
        <v>440</v>
      </c>
      <c r="J291" s="162" t="s">
        <v>5300</v>
      </c>
      <c r="K291" s="162" t="s">
        <v>5280</v>
      </c>
      <c r="L291" s="163">
        <v>800000</v>
      </c>
      <c r="M291" s="95" t="s">
        <v>2210</v>
      </c>
      <c r="N291" s="51" t="s">
        <v>2211</v>
      </c>
      <c r="O291" s="51" t="s">
        <v>2211</v>
      </c>
      <c r="P291" s="51" t="s">
        <v>455</v>
      </c>
      <c r="Q291" s="96" t="s">
        <v>11</v>
      </c>
      <c r="R291" s="97">
        <v>45007</v>
      </c>
      <c r="S291" s="97" t="s">
        <v>5542</v>
      </c>
      <c r="T291" s="51" t="s">
        <v>551</v>
      </c>
      <c r="U291" s="51" t="s">
        <v>552</v>
      </c>
      <c r="W291" s="98" t="s">
        <v>5680</v>
      </c>
      <c r="X291" s="98" t="s">
        <v>5488</v>
      </c>
    </row>
    <row r="292" spans="1:24" s="51" customFormat="1" ht="15.5" x14ac:dyDescent="0.35">
      <c r="A292" s="99">
        <f t="shared" si="9"/>
        <v>10343</v>
      </c>
      <c r="B292" s="100" t="str">
        <f>IF(COUNTIF(Exceptions!F:F,(VLOOKUP(M292,Exceptions!F:F,1,FALSE)))&gt;0,"y","")</f>
        <v/>
      </c>
      <c r="C292" s="100" t="str">
        <f t="shared" si="10"/>
        <v/>
      </c>
      <c r="D292" s="100" t="str">
        <f>IF(COUNTIF(Exceptions!B:B,(VLOOKUP(M292,Exceptions!$B:$B,1,FALSE)))&gt;0,"y","")</f>
        <v/>
      </c>
      <c r="E292" s="100"/>
      <c r="F292" s="162" t="s">
        <v>4564</v>
      </c>
      <c r="G292" s="162" t="s">
        <v>592</v>
      </c>
      <c r="H292" s="162" t="s">
        <v>5211</v>
      </c>
      <c r="I292" s="162" t="s">
        <v>440</v>
      </c>
      <c r="J292" s="162" t="s">
        <v>5297</v>
      </c>
      <c r="K292" s="162" t="s">
        <v>5275</v>
      </c>
      <c r="L292" s="163">
        <v>2777671.16</v>
      </c>
      <c r="M292" s="95" t="s">
        <v>201</v>
      </c>
      <c r="N292" s="51" t="s">
        <v>332</v>
      </c>
      <c r="O292" s="51" t="s">
        <v>6837</v>
      </c>
      <c r="P292" s="51" t="s">
        <v>463</v>
      </c>
      <c r="Q292" s="96" t="s">
        <v>12</v>
      </c>
      <c r="R292" s="97">
        <v>45362</v>
      </c>
      <c r="S292" s="97" t="s">
        <v>6838</v>
      </c>
      <c r="T292" s="51" t="s">
        <v>470</v>
      </c>
      <c r="U292" s="51" t="s">
        <v>471</v>
      </c>
      <c r="W292" s="98" t="s">
        <v>5680</v>
      </c>
      <c r="X292" s="98" t="s">
        <v>5597</v>
      </c>
    </row>
    <row r="293" spans="1:24" s="51" customFormat="1" ht="15.5" x14ac:dyDescent="0.35">
      <c r="A293" s="99">
        <f t="shared" si="9"/>
        <v>10360</v>
      </c>
      <c r="B293" s="100" t="str">
        <f>IF(COUNTIF(Exceptions!F:F,(VLOOKUP(M293,Exceptions!F:F,1,FALSE)))&gt;0,"y","")</f>
        <v/>
      </c>
      <c r="C293" s="100" t="str">
        <f t="shared" si="10"/>
        <v>y</v>
      </c>
      <c r="D293" s="100" t="str">
        <f>IF(COUNTIF(Exceptions!B:B,(VLOOKUP(M293,Exceptions!$B:$B,1,FALSE)))&gt;0,"y","")</f>
        <v/>
      </c>
      <c r="E293" s="100"/>
      <c r="F293" s="162" t="s">
        <v>4028</v>
      </c>
      <c r="G293" s="162" t="s">
        <v>3885</v>
      </c>
      <c r="H293" s="162" t="s">
        <v>3902</v>
      </c>
      <c r="I293" s="162" t="s">
        <v>5227</v>
      </c>
      <c r="J293" s="162" t="s">
        <v>5295</v>
      </c>
      <c r="K293" s="162" t="s">
        <v>3904</v>
      </c>
      <c r="L293" s="163">
        <v>619625.34</v>
      </c>
      <c r="M293" s="95" t="s">
        <v>880</v>
      </c>
      <c r="N293" s="51" t="s">
        <v>881</v>
      </c>
      <c r="O293" s="51" t="s">
        <v>881</v>
      </c>
      <c r="P293" s="51" t="s">
        <v>440</v>
      </c>
      <c r="Q293" s="96" t="s">
        <v>11</v>
      </c>
      <c r="R293" s="97">
        <v>44942</v>
      </c>
      <c r="S293" s="97" t="s">
        <v>5679</v>
      </c>
      <c r="T293" s="51" t="s">
        <v>882</v>
      </c>
      <c r="U293" s="51" t="s">
        <v>883</v>
      </c>
      <c r="V293" s="51" t="s">
        <v>857</v>
      </c>
      <c r="W293" s="98" t="s">
        <v>5680</v>
      </c>
      <c r="X293" s="98" t="s">
        <v>5658</v>
      </c>
    </row>
    <row r="294" spans="1:24" s="51" customFormat="1" ht="15.5" x14ac:dyDescent="0.35">
      <c r="A294" s="99">
        <f t="shared" si="9"/>
        <v>10363</v>
      </c>
      <c r="B294" s="100" t="str">
        <f>IF(COUNTIF(Exceptions!F:F,(VLOOKUP(M294,Exceptions!F:F,1,FALSE)))&gt;0,"y","")</f>
        <v/>
      </c>
      <c r="C294" s="100" t="str">
        <f t="shared" si="10"/>
        <v/>
      </c>
      <c r="D294" s="100" t="str">
        <f>IF(COUNTIF(Exceptions!B:B,(VLOOKUP(M294,Exceptions!$B:$B,1,FALSE)))&gt;0,"y","")</f>
        <v/>
      </c>
      <c r="E294" s="100"/>
      <c r="F294" s="162" t="s">
        <v>4565</v>
      </c>
      <c r="G294" s="162" t="s">
        <v>3884</v>
      </c>
      <c r="H294" s="162" t="s">
        <v>5211</v>
      </c>
      <c r="I294" s="162" t="s">
        <v>440</v>
      </c>
      <c r="J294" s="162" t="s">
        <v>440</v>
      </c>
      <c r="K294" s="162" t="s">
        <v>440</v>
      </c>
      <c r="L294" s="163"/>
      <c r="M294" s="95" t="s">
        <v>2207</v>
      </c>
      <c r="N294" s="51" t="s">
        <v>2208</v>
      </c>
      <c r="O294" s="51" t="s">
        <v>2209</v>
      </c>
      <c r="P294" s="51" t="s">
        <v>440</v>
      </c>
      <c r="Q294" s="96" t="s">
        <v>12</v>
      </c>
      <c r="R294" s="97"/>
      <c r="S294" s="97"/>
      <c r="T294" s="51" t="s">
        <v>574</v>
      </c>
      <c r="U294" s="51" t="s">
        <v>575</v>
      </c>
      <c r="W294" s="98" t="s">
        <v>5676</v>
      </c>
      <c r="X294" s="98" t="s">
        <v>5488</v>
      </c>
    </row>
    <row r="295" spans="1:24" s="51" customFormat="1" ht="15.5" x14ac:dyDescent="0.35">
      <c r="A295" s="99">
        <f t="shared" si="9"/>
        <v>10365</v>
      </c>
      <c r="B295" s="100" t="str">
        <f>IF(COUNTIF(Exceptions!F:F,(VLOOKUP(M295,Exceptions!F:F,1,FALSE)))&gt;0,"y","")</f>
        <v/>
      </c>
      <c r="C295" s="100" t="str">
        <f t="shared" si="10"/>
        <v/>
      </c>
      <c r="D295" s="100" t="str">
        <f>IF(COUNTIF(Exceptions!B:B,(VLOOKUP(M295,Exceptions!$B:$B,1,FALSE)))&gt;0,"y","")</f>
        <v/>
      </c>
      <c r="E295" s="100"/>
      <c r="F295" s="162" t="s">
        <v>4566</v>
      </c>
      <c r="G295" s="162" t="s">
        <v>3885</v>
      </c>
      <c r="H295" s="162" t="s">
        <v>5215</v>
      </c>
      <c r="I295" s="162" t="s">
        <v>440</v>
      </c>
      <c r="J295" s="162" t="s">
        <v>5295</v>
      </c>
      <c r="K295" s="162" t="s">
        <v>5276</v>
      </c>
      <c r="L295" s="163">
        <v>61500</v>
      </c>
      <c r="M295" s="95" t="s">
        <v>2205</v>
      </c>
      <c r="N295" s="51" t="s">
        <v>2206</v>
      </c>
      <c r="O295" s="51" t="s">
        <v>2206</v>
      </c>
      <c r="P295" s="51" t="s">
        <v>440</v>
      </c>
      <c r="Q295" s="96" t="s">
        <v>613</v>
      </c>
      <c r="R295" s="97">
        <v>44812</v>
      </c>
      <c r="S295" s="97" t="s">
        <v>5520</v>
      </c>
      <c r="T295" s="51" t="s">
        <v>551</v>
      </c>
      <c r="U295" s="51" t="s">
        <v>552</v>
      </c>
      <c r="W295" s="98" t="s">
        <v>5676</v>
      </c>
      <c r="X295" s="98" t="s">
        <v>5488</v>
      </c>
    </row>
    <row r="296" spans="1:24" s="51" customFormat="1" ht="15.5" x14ac:dyDescent="0.35">
      <c r="A296" s="99">
        <f t="shared" si="9"/>
        <v>10378</v>
      </c>
      <c r="B296" s="100" t="str">
        <f>IF(COUNTIF(Exceptions!F:F,(VLOOKUP(M296,Exceptions!F:F,1,FALSE)))&gt;0,"y","")</f>
        <v/>
      </c>
      <c r="C296" s="100" t="str">
        <f t="shared" si="10"/>
        <v>y</v>
      </c>
      <c r="D296" s="100" t="str">
        <f>IF(COUNTIF(Exceptions!B:B,(VLOOKUP(M296,Exceptions!$B:$B,1,FALSE)))&gt;0,"y","")</f>
        <v/>
      </c>
      <c r="E296" s="100"/>
      <c r="F296" s="162" t="s">
        <v>4029</v>
      </c>
      <c r="G296" s="162" t="s">
        <v>3885</v>
      </c>
      <c r="H296" s="162" t="s">
        <v>3902</v>
      </c>
      <c r="I296" s="162" t="s">
        <v>5227</v>
      </c>
      <c r="J296" s="162" t="s">
        <v>5295</v>
      </c>
      <c r="K296" s="162" t="s">
        <v>3904</v>
      </c>
      <c r="L296" s="163"/>
      <c r="M296" s="95" t="s">
        <v>877</v>
      </c>
      <c r="N296" s="51" t="s">
        <v>878</v>
      </c>
      <c r="O296" s="51" t="s">
        <v>879</v>
      </c>
      <c r="P296" s="51" t="s">
        <v>440</v>
      </c>
      <c r="Q296" s="96" t="s">
        <v>12</v>
      </c>
      <c r="R296" s="97">
        <v>44985</v>
      </c>
      <c r="S296" s="97" t="s">
        <v>5637</v>
      </c>
      <c r="T296" s="51" t="s">
        <v>496</v>
      </c>
      <c r="U296" s="51" t="s">
        <v>497</v>
      </c>
      <c r="W296" s="98" t="s">
        <v>5676</v>
      </c>
      <c r="X296" s="98" t="s">
        <v>5677</v>
      </c>
    </row>
    <row r="297" spans="1:24" s="51" customFormat="1" ht="15.5" x14ac:dyDescent="0.35">
      <c r="A297" s="99">
        <f t="shared" si="9"/>
        <v>10385</v>
      </c>
      <c r="B297" s="100" t="str">
        <f>IF(COUNTIF(Exceptions!F:F,(VLOOKUP(M297,Exceptions!F:F,1,FALSE)))&gt;0,"y","")</f>
        <v/>
      </c>
      <c r="C297" s="100" t="str">
        <f t="shared" si="10"/>
        <v/>
      </c>
      <c r="D297" s="100" t="str">
        <f>IF(COUNTIF(Exceptions!B:B,(VLOOKUP(M297,Exceptions!$B:$B,1,FALSE)))&gt;0,"y","")</f>
        <v/>
      </c>
      <c r="E297" s="100"/>
      <c r="F297" s="162" t="s">
        <v>4567</v>
      </c>
      <c r="G297" s="162" t="s">
        <v>3886</v>
      </c>
      <c r="H297" s="162" t="s">
        <v>5211</v>
      </c>
      <c r="I297" s="162" t="s">
        <v>440</v>
      </c>
      <c r="J297" s="162" t="s">
        <v>440</v>
      </c>
      <c r="K297" s="162" t="s">
        <v>440</v>
      </c>
      <c r="L297" s="163"/>
      <c r="M297" s="95" t="s">
        <v>2202</v>
      </c>
      <c r="N297" s="51" t="s">
        <v>2203</v>
      </c>
      <c r="O297" s="51" t="s">
        <v>2204</v>
      </c>
      <c r="P297" s="51" t="s">
        <v>440</v>
      </c>
      <c r="Q297" s="96" t="s">
        <v>17</v>
      </c>
      <c r="R297" s="97"/>
      <c r="S297" s="97"/>
      <c r="T297" s="51" t="s">
        <v>572</v>
      </c>
      <c r="U297" s="51" t="s">
        <v>573</v>
      </c>
      <c r="W297" s="98" t="s">
        <v>5502</v>
      </c>
      <c r="X297" s="98" t="s">
        <v>6038</v>
      </c>
    </row>
    <row r="298" spans="1:24" s="51" customFormat="1" ht="15.5" x14ac:dyDescent="0.35">
      <c r="A298" s="99">
        <f t="shared" si="9"/>
        <v>10391</v>
      </c>
      <c r="B298" s="100" t="str">
        <f>IF(COUNTIF(Exceptions!F:F,(VLOOKUP(M298,Exceptions!F:F,1,FALSE)))&gt;0,"y","")</f>
        <v/>
      </c>
      <c r="C298" s="100" t="str">
        <f t="shared" si="10"/>
        <v>y</v>
      </c>
      <c r="D298" s="100" t="str">
        <f>IF(COUNTIF(Exceptions!B:B,(VLOOKUP(M298,Exceptions!$B:$B,1,FALSE)))&gt;0,"y","")</f>
        <v/>
      </c>
      <c r="E298" s="100"/>
      <c r="F298" s="162" t="s">
        <v>3961</v>
      </c>
      <c r="G298" s="162" t="s">
        <v>3884</v>
      </c>
      <c r="H298" s="162" t="s">
        <v>3902</v>
      </c>
      <c r="I298" s="162" t="s">
        <v>5214</v>
      </c>
      <c r="J298" s="162" t="s">
        <v>5295</v>
      </c>
      <c r="K298" s="162" t="s">
        <v>5276</v>
      </c>
      <c r="L298" s="163"/>
      <c r="M298" s="95" t="s">
        <v>733</v>
      </c>
      <c r="N298" s="51" t="s">
        <v>734</v>
      </c>
      <c r="O298" s="51" t="s">
        <v>735</v>
      </c>
      <c r="P298" s="51" t="s">
        <v>456</v>
      </c>
      <c r="Q298" s="96" t="s">
        <v>15</v>
      </c>
      <c r="R298" s="97"/>
      <c r="S298" s="97"/>
      <c r="T298" s="51" t="s">
        <v>736</v>
      </c>
      <c r="U298" s="51" t="s">
        <v>737</v>
      </c>
      <c r="W298" s="98" t="s">
        <v>5502</v>
      </c>
      <c r="X298" s="98" t="s">
        <v>5560</v>
      </c>
    </row>
    <row r="299" spans="1:24" s="51" customFormat="1" ht="15.5" x14ac:dyDescent="0.35">
      <c r="A299" s="99">
        <f t="shared" si="9"/>
        <v>10403</v>
      </c>
      <c r="B299" s="100" t="str">
        <f>IF(COUNTIF(Exceptions!F:F,(VLOOKUP(M299,Exceptions!F:F,1,FALSE)))&gt;0,"y","")</f>
        <v/>
      </c>
      <c r="C299" s="100" t="str">
        <f t="shared" si="10"/>
        <v>y</v>
      </c>
      <c r="D299" s="100" t="str">
        <f>IF(COUNTIF(Exceptions!B:B,(VLOOKUP(M299,Exceptions!$B:$B,1,FALSE)))&gt;0,"y","")</f>
        <v/>
      </c>
      <c r="E299" s="100"/>
      <c r="F299" s="162" t="s">
        <v>3920</v>
      </c>
      <c r="G299" s="162" t="s">
        <v>3885</v>
      </c>
      <c r="H299" s="162" t="s">
        <v>3902</v>
      </c>
      <c r="I299" s="162" t="s">
        <v>3903</v>
      </c>
      <c r="J299" s="162" t="s">
        <v>440</v>
      </c>
      <c r="K299" s="162" t="s">
        <v>3904</v>
      </c>
      <c r="L299" s="163">
        <v>98819.15</v>
      </c>
      <c r="M299" s="95" t="s">
        <v>644</v>
      </c>
      <c r="N299" s="51" t="s">
        <v>645</v>
      </c>
      <c r="O299" s="51" t="s">
        <v>646</v>
      </c>
      <c r="P299" s="51" t="s">
        <v>440</v>
      </c>
      <c r="Q299" s="96" t="s">
        <v>613</v>
      </c>
      <c r="R299" s="97">
        <v>44895</v>
      </c>
      <c r="S299" s="97" t="s">
        <v>5501</v>
      </c>
      <c r="T299" s="51" t="s">
        <v>516</v>
      </c>
      <c r="U299" s="51" t="s">
        <v>517</v>
      </c>
      <c r="W299" s="98" t="s">
        <v>5502</v>
      </c>
      <c r="X299" s="98" t="s">
        <v>5488</v>
      </c>
    </row>
    <row r="300" spans="1:24" s="51" customFormat="1" ht="15.5" x14ac:dyDescent="0.35">
      <c r="A300" s="99">
        <f t="shared" si="9"/>
        <v>10404</v>
      </c>
      <c r="B300" s="100" t="str">
        <f>IF(COUNTIF(Exceptions!F:F,(VLOOKUP(M300,Exceptions!F:F,1,FALSE)))&gt;0,"y","")</f>
        <v/>
      </c>
      <c r="C300" s="100" t="str">
        <f t="shared" si="10"/>
        <v>y</v>
      </c>
      <c r="D300" s="100" t="str">
        <f>IF(COUNTIF(Exceptions!B:B,(VLOOKUP(M300,Exceptions!$B:$B,1,FALSE)))&gt;0,"y","")</f>
        <v/>
      </c>
      <c r="E300" s="100" t="s">
        <v>5366</v>
      </c>
      <c r="F300" s="162" t="s">
        <v>4030</v>
      </c>
      <c r="G300" s="162" t="s">
        <v>3885</v>
      </c>
      <c r="H300" s="162" t="s">
        <v>3902</v>
      </c>
      <c r="I300" s="162" t="s">
        <v>5227</v>
      </c>
      <c r="J300" s="162" t="s">
        <v>5295</v>
      </c>
      <c r="K300" s="162" t="s">
        <v>3904</v>
      </c>
      <c r="L300" s="163">
        <v>40000</v>
      </c>
      <c r="M300" s="95" t="s">
        <v>874</v>
      </c>
      <c r="N300" s="51" t="s">
        <v>875</v>
      </c>
      <c r="O300" s="51" t="s">
        <v>876</v>
      </c>
      <c r="P300" s="51" t="s">
        <v>440</v>
      </c>
      <c r="Q300" s="96" t="s">
        <v>613</v>
      </c>
      <c r="R300" s="97">
        <v>44913</v>
      </c>
      <c r="S300" s="97" t="s">
        <v>5674</v>
      </c>
      <c r="T300" s="51" t="s">
        <v>594</v>
      </c>
      <c r="U300" s="51" t="s">
        <v>595</v>
      </c>
      <c r="W300" s="98" t="s">
        <v>5502</v>
      </c>
      <c r="X300" s="98" t="s">
        <v>5670</v>
      </c>
    </row>
    <row r="301" spans="1:24" s="51" customFormat="1" ht="15.5" x14ac:dyDescent="0.35">
      <c r="A301" s="99">
        <f t="shared" si="9"/>
        <v>10417</v>
      </c>
      <c r="B301" s="100" t="str">
        <f>IF(COUNTIF(Exceptions!F:F,(VLOOKUP(M301,Exceptions!F:F,1,FALSE)))&gt;0,"y","")</f>
        <v/>
      </c>
      <c r="C301" s="100" t="str">
        <f t="shared" si="10"/>
        <v/>
      </c>
      <c r="D301" s="100" t="str">
        <f>IF(COUNTIF(Exceptions!B:B,(VLOOKUP(M301,Exceptions!$B:$B,1,FALSE)))&gt;0,"y","")</f>
        <v/>
      </c>
      <c r="E301" s="100"/>
      <c r="F301" s="162" t="s">
        <v>4568</v>
      </c>
      <c r="G301" s="162" t="s">
        <v>3885</v>
      </c>
      <c r="H301" s="162" t="s">
        <v>5243</v>
      </c>
      <c r="I301" s="162" t="s">
        <v>440</v>
      </c>
      <c r="J301" s="162" t="s">
        <v>5317</v>
      </c>
      <c r="K301" s="162" t="s">
        <v>3904</v>
      </c>
      <c r="L301" s="163">
        <v>1800000</v>
      </c>
      <c r="M301" s="95" t="s">
        <v>2199</v>
      </c>
      <c r="N301" s="51" t="s">
        <v>2200</v>
      </c>
      <c r="O301" s="51" t="s">
        <v>2201</v>
      </c>
      <c r="P301" s="51" t="s">
        <v>440</v>
      </c>
      <c r="Q301" s="96" t="s">
        <v>12</v>
      </c>
      <c r="R301" s="97">
        <v>45019</v>
      </c>
      <c r="S301" s="97" t="s">
        <v>6263</v>
      </c>
      <c r="T301" s="51" t="s">
        <v>516</v>
      </c>
      <c r="U301" s="51" t="s">
        <v>517</v>
      </c>
      <c r="W301" s="98" t="s">
        <v>6836</v>
      </c>
      <c r="X301" s="98" t="s">
        <v>6146</v>
      </c>
    </row>
    <row r="302" spans="1:24" s="51" customFormat="1" ht="15.5" x14ac:dyDescent="0.35">
      <c r="A302" s="99">
        <f t="shared" si="9"/>
        <v>10426</v>
      </c>
      <c r="B302" s="100" t="str">
        <f>IF(COUNTIF(Exceptions!F:F,(VLOOKUP(M302,Exceptions!F:F,1,FALSE)))&gt;0,"y","")</f>
        <v/>
      </c>
      <c r="C302" s="100" t="str">
        <f t="shared" si="10"/>
        <v>y</v>
      </c>
      <c r="D302" s="100" t="str">
        <f>IF(COUNTIF(Exceptions!B:B,(VLOOKUP(M302,Exceptions!$B:$B,1,FALSE)))&gt;0,"y","")</f>
        <v/>
      </c>
      <c r="E302" s="100"/>
      <c r="F302" s="162" t="s">
        <v>4031</v>
      </c>
      <c r="G302" s="162" t="s">
        <v>3885</v>
      </c>
      <c r="H302" s="162" t="s">
        <v>3902</v>
      </c>
      <c r="I302" s="162" t="s">
        <v>5227</v>
      </c>
      <c r="J302" s="162" t="s">
        <v>5295</v>
      </c>
      <c r="K302" s="162" t="s">
        <v>3904</v>
      </c>
      <c r="L302" s="163"/>
      <c r="M302" s="95" t="s">
        <v>872</v>
      </c>
      <c r="N302" s="51" t="s">
        <v>873</v>
      </c>
      <c r="O302" s="51" t="s">
        <v>873</v>
      </c>
      <c r="P302" s="51" t="s">
        <v>440</v>
      </c>
      <c r="Q302" s="96" t="s">
        <v>14</v>
      </c>
      <c r="R302" s="97">
        <v>44981</v>
      </c>
      <c r="S302" s="97" t="s">
        <v>5520</v>
      </c>
      <c r="T302" s="51" t="s">
        <v>486</v>
      </c>
      <c r="U302" s="51" t="s">
        <v>487</v>
      </c>
      <c r="W302" s="98" t="s">
        <v>5672</v>
      </c>
      <c r="X302" s="98" t="s">
        <v>5670</v>
      </c>
    </row>
    <row r="303" spans="1:24" s="51" customFormat="1" ht="15.5" x14ac:dyDescent="0.35">
      <c r="A303" s="99">
        <f t="shared" si="9"/>
        <v>10457</v>
      </c>
      <c r="B303" s="100" t="str">
        <f>IF(COUNTIF(Exceptions!F:F,(VLOOKUP(M303,Exceptions!F:F,1,FALSE)))&gt;0,"y","")</f>
        <v/>
      </c>
      <c r="C303" s="100" t="str">
        <f t="shared" si="10"/>
        <v>y</v>
      </c>
      <c r="D303" s="100" t="str">
        <f>IF(COUNTIF(Exceptions!B:B,(VLOOKUP(M303,Exceptions!$B:$B,1,FALSE)))&gt;0,"y","")</f>
        <v/>
      </c>
      <c r="E303" s="100"/>
      <c r="F303" s="162" t="s">
        <v>4032</v>
      </c>
      <c r="G303" s="162" t="s">
        <v>3885</v>
      </c>
      <c r="H303" s="162" t="s">
        <v>3902</v>
      </c>
      <c r="I303" s="162" t="s">
        <v>5227</v>
      </c>
      <c r="J303" s="162" t="s">
        <v>5295</v>
      </c>
      <c r="K303" s="162" t="s">
        <v>5276</v>
      </c>
      <c r="L303" s="163">
        <v>734450.5</v>
      </c>
      <c r="M303" s="95" t="s">
        <v>870</v>
      </c>
      <c r="N303" s="51" t="s">
        <v>871</v>
      </c>
      <c r="O303" s="51" t="s">
        <v>871</v>
      </c>
      <c r="P303" s="51" t="s">
        <v>440</v>
      </c>
      <c r="Q303" s="96" t="s">
        <v>11</v>
      </c>
      <c r="R303" s="97">
        <v>45107</v>
      </c>
      <c r="S303" s="97" t="s">
        <v>5483</v>
      </c>
      <c r="T303" s="51" t="s">
        <v>480</v>
      </c>
      <c r="U303" s="51" t="s">
        <v>481</v>
      </c>
      <c r="V303" s="51" t="s">
        <v>854</v>
      </c>
      <c r="W303" s="98" t="s">
        <v>5577</v>
      </c>
      <c r="X303" s="98" t="s">
        <v>5671</v>
      </c>
    </row>
    <row r="304" spans="1:24" s="51" customFormat="1" ht="15.5" x14ac:dyDescent="0.35">
      <c r="A304" s="99">
        <f t="shared" si="9"/>
        <v>10458</v>
      </c>
      <c r="B304" s="100" t="str">
        <f>IF(COUNTIF(Exceptions!F:F,(VLOOKUP(M304,Exceptions!F:F,1,FALSE)))&gt;0,"y","")</f>
        <v/>
      </c>
      <c r="C304" s="100" t="str">
        <f t="shared" si="10"/>
        <v>y</v>
      </c>
      <c r="D304" s="100" t="str">
        <f>IF(COUNTIF(Exceptions!B:B,(VLOOKUP(M304,Exceptions!$B:$B,1,FALSE)))&gt;0,"y","")</f>
        <v/>
      </c>
      <c r="E304" s="100"/>
      <c r="F304" s="162" t="s">
        <v>3969</v>
      </c>
      <c r="G304" s="162" t="s">
        <v>3885</v>
      </c>
      <c r="H304" s="162" t="s">
        <v>5222</v>
      </c>
      <c r="I304" s="162" t="s">
        <v>310</v>
      </c>
      <c r="J304" s="162" t="s">
        <v>5298</v>
      </c>
      <c r="K304" s="162" t="s">
        <v>5277</v>
      </c>
      <c r="L304" s="163">
        <v>0</v>
      </c>
      <c r="M304" s="95" t="s">
        <v>753</v>
      </c>
      <c r="N304" s="51" t="s">
        <v>754</v>
      </c>
      <c r="O304" s="51" t="s">
        <v>754</v>
      </c>
      <c r="P304" s="51" t="s">
        <v>440</v>
      </c>
      <c r="Q304" s="96" t="s">
        <v>613</v>
      </c>
      <c r="R304" s="97">
        <v>45839</v>
      </c>
      <c r="S304" s="97" t="s">
        <v>5575</v>
      </c>
      <c r="T304" s="51" t="s">
        <v>472</v>
      </c>
      <c r="U304" s="51" t="s">
        <v>473</v>
      </c>
      <c r="W304" s="98" t="s">
        <v>5577</v>
      </c>
      <c r="X304" s="98" t="s">
        <v>5488</v>
      </c>
    </row>
    <row r="305" spans="1:24" s="51" customFormat="1" ht="15.5" x14ac:dyDescent="0.35">
      <c r="A305" s="99">
        <f t="shared" si="9"/>
        <v>10528</v>
      </c>
      <c r="B305" s="100" t="str">
        <f>IF(COUNTIF(Exceptions!F:F,(VLOOKUP(M305,Exceptions!F:F,1,FALSE)))&gt;0,"y","")</f>
        <v/>
      </c>
      <c r="C305" s="100" t="str">
        <f t="shared" si="10"/>
        <v/>
      </c>
      <c r="D305" s="100" t="str">
        <f>IF(COUNTIF(Exceptions!B:B,(VLOOKUP(M305,Exceptions!$B:$B,1,FALSE)))&gt;0,"y","")</f>
        <v/>
      </c>
      <c r="E305" s="100"/>
      <c r="F305" s="162" t="s">
        <v>4569</v>
      </c>
      <c r="G305" s="162" t="s">
        <v>3884</v>
      </c>
      <c r="H305" s="162" t="s">
        <v>5245</v>
      </c>
      <c r="I305" s="162" t="s">
        <v>440</v>
      </c>
      <c r="J305" s="162" t="s">
        <v>5295</v>
      </c>
      <c r="K305" s="162" t="s">
        <v>3904</v>
      </c>
      <c r="L305" s="163">
        <v>38000</v>
      </c>
      <c r="M305" s="95" t="s">
        <v>2197</v>
      </c>
      <c r="N305" s="51" t="s">
        <v>2198</v>
      </c>
      <c r="O305" s="51" t="s">
        <v>2198</v>
      </c>
      <c r="P305" s="51" t="s">
        <v>440</v>
      </c>
      <c r="Q305" s="96" t="s">
        <v>613</v>
      </c>
      <c r="R305" s="97">
        <v>44918</v>
      </c>
      <c r="S305" s="97" t="s">
        <v>5520</v>
      </c>
      <c r="T305" s="51" t="s">
        <v>467</v>
      </c>
      <c r="U305" s="51" t="s">
        <v>468</v>
      </c>
      <c r="W305" s="98" t="s">
        <v>6835</v>
      </c>
      <c r="X305" s="98" t="s">
        <v>5488</v>
      </c>
    </row>
    <row r="306" spans="1:24" s="51" customFormat="1" ht="15.5" x14ac:dyDescent="0.35">
      <c r="A306" s="99">
        <f t="shared" si="9"/>
        <v>10538</v>
      </c>
      <c r="B306" s="100" t="str">
        <f>IF(COUNTIF(Exceptions!F:F,(VLOOKUP(M306,Exceptions!F:F,1,FALSE)))&gt;0,"y","")</f>
        <v/>
      </c>
      <c r="C306" s="100" t="str">
        <f t="shared" si="10"/>
        <v>y</v>
      </c>
      <c r="D306" s="100" t="str">
        <f>IF(COUNTIF(Exceptions!B:B,(VLOOKUP(M306,Exceptions!$B:$B,1,FALSE)))&gt;0,"y","")</f>
        <v/>
      </c>
      <c r="E306" s="100" t="s">
        <v>5366</v>
      </c>
      <c r="F306" s="162" t="s">
        <v>4033</v>
      </c>
      <c r="G306" s="162" t="s">
        <v>3885</v>
      </c>
      <c r="H306" s="162" t="s">
        <v>3902</v>
      </c>
      <c r="I306" s="162" t="s">
        <v>5227</v>
      </c>
      <c r="J306" s="162" t="s">
        <v>5295</v>
      </c>
      <c r="K306" s="162" t="s">
        <v>3904</v>
      </c>
      <c r="L306" s="163"/>
      <c r="M306" s="95" t="s">
        <v>868</v>
      </c>
      <c r="N306" s="51" t="s">
        <v>869</v>
      </c>
      <c r="O306" s="51" t="s">
        <v>869</v>
      </c>
      <c r="P306" s="51" t="s">
        <v>440</v>
      </c>
      <c r="Q306" s="96" t="s">
        <v>613</v>
      </c>
      <c r="R306" s="97">
        <v>44882</v>
      </c>
      <c r="S306" s="97" t="s">
        <v>5668</v>
      </c>
      <c r="T306" s="51" t="s">
        <v>486</v>
      </c>
      <c r="U306" s="51" t="s">
        <v>487</v>
      </c>
      <c r="W306" s="98" t="s">
        <v>5669</v>
      </c>
      <c r="X306" s="98" t="s">
        <v>5670</v>
      </c>
    </row>
    <row r="307" spans="1:24" s="51" customFormat="1" ht="15.5" x14ac:dyDescent="0.35">
      <c r="A307" s="99">
        <f t="shared" si="9"/>
        <v>10713</v>
      </c>
      <c r="B307" s="100" t="str">
        <f>IF(COUNTIF(Exceptions!F:F,(VLOOKUP(M307,Exceptions!F:F,1,FALSE)))&gt;0,"y","")</f>
        <v/>
      </c>
      <c r="C307" s="100" t="str">
        <f t="shared" si="10"/>
        <v>y</v>
      </c>
      <c r="D307" s="100" t="str">
        <f>IF(COUNTIF(Exceptions!B:B,(VLOOKUP(M307,Exceptions!$B:$B,1,FALSE)))&gt;0,"y","")</f>
        <v>y</v>
      </c>
      <c r="E307" s="100"/>
      <c r="F307" s="162" t="s">
        <v>3970</v>
      </c>
      <c r="G307" s="162" t="s">
        <v>3885</v>
      </c>
      <c r="H307" s="162" t="s">
        <v>5222</v>
      </c>
      <c r="I307" s="162" t="s">
        <v>310</v>
      </c>
      <c r="J307" s="162" t="s">
        <v>5298</v>
      </c>
      <c r="K307" s="162" t="s">
        <v>5277</v>
      </c>
      <c r="L307" s="163">
        <v>0</v>
      </c>
      <c r="M307" s="95" t="s">
        <v>116</v>
      </c>
      <c r="N307" s="51" t="s">
        <v>117</v>
      </c>
      <c r="O307" s="51" t="s">
        <v>117</v>
      </c>
      <c r="P307" s="51" t="s">
        <v>440</v>
      </c>
      <c r="Q307" s="96" t="s">
        <v>613</v>
      </c>
      <c r="R307" s="97">
        <v>45839</v>
      </c>
      <c r="S307" s="97" t="s">
        <v>5575</v>
      </c>
      <c r="T307" s="51" t="s">
        <v>472</v>
      </c>
      <c r="U307" s="51" t="s">
        <v>473</v>
      </c>
      <c r="W307" s="98" t="s">
        <v>5576</v>
      </c>
      <c r="X307" s="98" t="s">
        <v>5488</v>
      </c>
    </row>
    <row r="308" spans="1:24" s="51" customFormat="1" ht="15.5" x14ac:dyDescent="0.35">
      <c r="A308" s="99">
        <f t="shared" si="9"/>
        <v>10718</v>
      </c>
      <c r="B308" s="100" t="str">
        <f>IF(COUNTIF(Exceptions!F:F,(VLOOKUP(M308,Exceptions!F:F,1,FALSE)))&gt;0,"y","")</f>
        <v/>
      </c>
      <c r="C308" s="100" t="str">
        <f t="shared" si="10"/>
        <v>y</v>
      </c>
      <c r="D308" s="100" t="str">
        <f>IF(COUNTIF(Exceptions!B:B,(VLOOKUP(M308,Exceptions!$B:$B,1,FALSE)))&gt;0,"y","")</f>
        <v>y</v>
      </c>
      <c r="E308" s="100"/>
      <c r="F308" s="162" t="s">
        <v>3987</v>
      </c>
      <c r="G308" s="162" t="s">
        <v>592</v>
      </c>
      <c r="H308" s="162" t="s">
        <v>5211</v>
      </c>
      <c r="I308" s="162" t="s">
        <v>312</v>
      </c>
      <c r="J308" s="162" t="s">
        <v>5298</v>
      </c>
      <c r="K308" s="162" t="s">
        <v>5277</v>
      </c>
      <c r="L308" s="163">
        <v>103000000</v>
      </c>
      <c r="M308" s="95" t="s">
        <v>43</v>
      </c>
      <c r="N308" s="51" t="s">
        <v>44</v>
      </c>
      <c r="O308" s="51" t="s">
        <v>769</v>
      </c>
      <c r="P308" s="51" t="s">
        <v>440</v>
      </c>
      <c r="Q308" s="96" t="s">
        <v>13</v>
      </c>
      <c r="R308" s="97">
        <v>45504</v>
      </c>
      <c r="S308" s="97" t="s">
        <v>5580</v>
      </c>
      <c r="T308" s="51" t="s">
        <v>5581</v>
      </c>
      <c r="U308" s="51" t="s">
        <v>5582</v>
      </c>
      <c r="W308" s="98" t="s">
        <v>5576</v>
      </c>
      <c r="X308" s="98" t="s">
        <v>5583</v>
      </c>
    </row>
    <row r="309" spans="1:24" s="51" customFormat="1" ht="15.5" x14ac:dyDescent="0.35">
      <c r="A309" s="99">
        <f t="shared" si="9"/>
        <v>10732</v>
      </c>
      <c r="B309" s="100" t="str">
        <f>IF(COUNTIF(Exceptions!F:F,(VLOOKUP(M309,Exceptions!F:F,1,FALSE)))&gt;0,"y","")</f>
        <v/>
      </c>
      <c r="C309" s="100" t="str">
        <f t="shared" si="10"/>
        <v/>
      </c>
      <c r="D309" s="100" t="str">
        <f>IF(COUNTIF(Exceptions!B:B,(VLOOKUP(M309,Exceptions!$B:$B,1,FALSE)))&gt;0,"y","")</f>
        <v/>
      </c>
      <c r="E309" s="100"/>
      <c r="F309" s="162" t="s">
        <v>4570</v>
      </c>
      <c r="G309" s="162" t="s">
        <v>3885</v>
      </c>
      <c r="H309" s="162" t="s">
        <v>5228</v>
      </c>
      <c r="I309" s="162" t="s">
        <v>440</v>
      </c>
      <c r="J309" s="162" t="s">
        <v>440</v>
      </c>
      <c r="K309" s="162" t="s">
        <v>440</v>
      </c>
      <c r="L309" s="163"/>
      <c r="M309" s="95" t="s">
        <v>2194</v>
      </c>
      <c r="N309" s="51" t="s">
        <v>2195</v>
      </c>
      <c r="O309" s="51" t="s">
        <v>2196</v>
      </c>
      <c r="P309" s="51" t="s">
        <v>440</v>
      </c>
      <c r="Q309" s="96" t="s">
        <v>10</v>
      </c>
      <c r="R309" s="97"/>
      <c r="S309" s="97"/>
      <c r="T309" s="51" t="s">
        <v>791</v>
      </c>
      <c r="U309" s="51" t="s">
        <v>792</v>
      </c>
      <c r="W309" s="98" t="s">
        <v>6834</v>
      </c>
      <c r="X309" s="98" t="s">
        <v>5488</v>
      </c>
    </row>
    <row r="310" spans="1:24" s="51" customFormat="1" ht="15.5" x14ac:dyDescent="0.35">
      <c r="A310" s="99">
        <f t="shared" si="9"/>
        <v>10754</v>
      </c>
      <c r="B310" s="100" t="str">
        <f>IF(COUNTIF(Exceptions!F:F,(VLOOKUP(M310,Exceptions!F:F,1,FALSE)))&gt;0,"y","")</f>
        <v/>
      </c>
      <c r="C310" s="100" t="str">
        <f t="shared" si="10"/>
        <v>y</v>
      </c>
      <c r="D310" s="100" t="str">
        <f>IF(COUNTIF(Exceptions!B:B,(VLOOKUP(M310,Exceptions!$B:$B,1,FALSE)))&gt;0,"y","")</f>
        <v/>
      </c>
      <c r="E310" s="100"/>
      <c r="F310" s="162" t="s">
        <v>4571</v>
      </c>
      <c r="G310" s="162" t="s">
        <v>593</v>
      </c>
      <c r="H310" s="162" t="s">
        <v>5215</v>
      </c>
      <c r="I310" s="162" t="s">
        <v>5322</v>
      </c>
      <c r="J310" s="162" t="s">
        <v>5300</v>
      </c>
      <c r="K310" s="162" t="s">
        <v>5280</v>
      </c>
      <c r="L310" s="163">
        <v>4928902.3</v>
      </c>
      <c r="M310" s="95" t="s">
        <v>202</v>
      </c>
      <c r="N310" s="51" t="s">
        <v>333</v>
      </c>
      <c r="O310" s="51" t="s">
        <v>333</v>
      </c>
      <c r="P310" s="51" t="s">
        <v>455</v>
      </c>
      <c r="Q310" s="96" t="s">
        <v>12</v>
      </c>
      <c r="R310" s="97">
        <v>45383</v>
      </c>
      <c r="S310" s="97" t="s">
        <v>5505</v>
      </c>
      <c r="T310" s="51" t="s">
        <v>6049</v>
      </c>
      <c r="U310" s="51" t="s">
        <v>6050</v>
      </c>
      <c r="V310" s="51" t="s">
        <v>553</v>
      </c>
      <c r="W310" s="98" t="s">
        <v>5667</v>
      </c>
      <c r="X310" s="98" t="s">
        <v>5597</v>
      </c>
    </row>
    <row r="311" spans="1:24" s="51" customFormat="1" ht="15.5" x14ac:dyDescent="0.35">
      <c r="A311" s="99">
        <f t="shared" si="9"/>
        <v>10755</v>
      </c>
      <c r="B311" s="100" t="str">
        <f>IF(COUNTIF(Exceptions!F:F,(VLOOKUP(M311,Exceptions!F:F,1,FALSE)))&gt;0,"y","")</f>
        <v/>
      </c>
      <c r="C311" s="100" t="str">
        <f t="shared" si="10"/>
        <v>y</v>
      </c>
      <c r="D311" s="100" t="str">
        <f>IF(COUNTIF(Exceptions!B:B,(VLOOKUP(M311,Exceptions!$B:$B,1,FALSE)))&gt;0,"y","")</f>
        <v/>
      </c>
      <c r="E311" s="100"/>
      <c r="F311" s="162" t="s">
        <v>4034</v>
      </c>
      <c r="G311" s="162" t="s">
        <v>3885</v>
      </c>
      <c r="H311" s="162" t="s">
        <v>3902</v>
      </c>
      <c r="I311" s="162" t="s">
        <v>5227</v>
      </c>
      <c r="J311" s="162" t="s">
        <v>5295</v>
      </c>
      <c r="K311" s="162" t="s">
        <v>3904</v>
      </c>
      <c r="L311" s="163">
        <v>15000000</v>
      </c>
      <c r="M311" s="95" t="s">
        <v>866</v>
      </c>
      <c r="N311" s="51" t="s">
        <v>867</v>
      </c>
      <c r="O311" s="51" t="s">
        <v>867</v>
      </c>
      <c r="P311" s="51" t="s">
        <v>440</v>
      </c>
      <c r="Q311" s="96" t="s">
        <v>15</v>
      </c>
      <c r="R311" s="97">
        <v>45016</v>
      </c>
      <c r="S311" s="97" t="s">
        <v>5553</v>
      </c>
      <c r="T311" s="51" t="s">
        <v>486</v>
      </c>
      <c r="U311" s="51" t="s">
        <v>487</v>
      </c>
      <c r="W311" s="98" t="s">
        <v>5667</v>
      </c>
      <c r="X311" s="98" t="s">
        <v>5592</v>
      </c>
    </row>
    <row r="312" spans="1:24" s="51" customFormat="1" ht="15.5" x14ac:dyDescent="0.35">
      <c r="A312" s="99">
        <f t="shared" si="9"/>
        <v>10758</v>
      </c>
      <c r="B312" s="100" t="str">
        <f>IF(COUNTIF(Exceptions!F:F,(VLOOKUP(M312,Exceptions!F:F,1,FALSE)))&gt;0,"y","")</f>
        <v/>
      </c>
      <c r="C312" s="100" t="str">
        <f t="shared" si="10"/>
        <v>y</v>
      </c>
      <c r="D312" s="100" t="str">
        <f>IF(COUNTIF(Exceptions!B:B,(VLOOKUP(M312,Exceptions!$B:$B,1,FALSE)))&gt;0,"y","")</f>
        <v/>
      </c>
      <c r="E312" s="100"/>
      <c r="F312" s="162" t="s">
        <v>4035</v>
      </c>
      <c r="G312" s="162" t="s">
        <v>3885</v>
      </c>
      <c r="H312" s="162" t="s">
        <v>3902</v>
      </c>
      <c r="I312" s="162" t="s">
        <v>5227</v>
      </c>
      <c r="J312" s="162" t="s">
        <v>5295</v>
      </c>
      <c r="K312" s="162" t="s">
        <v>3904</v>
      </c>
      <c r="L312" s="163">
        <v>4000000</v>
      </c>
      <c r="M312" s="95" t="s">
        <v>864</v>
      </c>
      <c r="N312" s="51" t="s">
        <v>865</v>
      </c>
      <c r="O312" s="51" t="s">
        <v>865</v>
      </c>
      <c r="P312" s="51" t="s">
        <v>440</v>
      </c>
      <c r="Q312" s="96" t="s">
        <v>12</v>
      </c>
      <c r="R312" s="97">
        <v>45016</v>
      </c>
      <c r="S312" s="97" t="s">
        <v>5505</v>
      </c>
      <c r="T312" s="51" t="s">
        <v>486</v>
      </c>
      <c r="U312" s="51" t="s">
        <v>487</v>
      </c>
      <c r="W312" s="98" t="s">
        <v>5667</v>
      </c>
      <c r="X312" s="98" t="s">
        <v>5592</v>
      </c>
    </row>
    <row r="313" spans="1:24" s="51" customFormat="1" ht="15.5" x14ac:dyDescent="0.35">
      <c r="A313" s="99">
        <f t="shared" si="9"/>
        <v>10853</v>
      </c>
      <c r="B313" s="100" t="str">
        <f>IF(COUNTIF(Exceptions!F:F,(VLOOKUP(M313,Exceptions!F:F,1,FALSE)))&gt;0,"y","")</f>
        <v/>
      </c>
      <c r="C313" s="100" t="str">
        <f t="shared" si="10"/>
        <v>y</v>
      </c>
      <c r="D313" s="100" t="str">
        <f>IF(COUNTIF(Exceptions!B:B,(VLOOKUP(M313,Exceptions!$B:$B,1,FALSE)))&gt;0,"y","")</f>
        <v/>
      </c>
      <c r="E313" s="100"/>
      <c r="F313" s="162" t="s">
        <v>3921</v>
      </c>
      <c r="G313" s="162" t="s">
        <v>3885</v>
      </c>
      <c r="H313" s="162" t="s">
        <v>3902</v>
      </c>
      <c r="I313" s="162" t="s">
        <v>3903</v>
      </c>
      <c r="J313" s="162" t="s">
        <v>440</v>
      </c>
      <c r="K313" s="162" t="s">
        <v>3904</v>
      </c>
      <c r="L313" s="163">
        <v>217768.75</v>
      </c>
      <c r="M313" s="95" t="s">
        <v>641</v>
      </c>
      <c r="N313" s="51" t="s">
        <v>642</v>
      </c>
      <c r="O313" s="51" t="s">
        <v>643</v>
      </c>
      <c r="P313" s="51" t="s">
        <v>440</v>
      </c>
      <c r="Q313" s="96" t="s">
        <v>14</v>
      </c>
      <c r="R313" s="97">
        <v>44742</v>
      </c>
      <c r="S313" s="97" t="s">
        <v>5492</v>
      </c>
      <c r="T313" s="51" t="s">
        <v>516</v>
      </c>
      <c r="U313" s="51" t="s">
        <v>517</v>
      </c>
      <c r="W313" s="98" t="s">
        <v>5499</v>
      </c>
      <c r="X313" s="98" t="s">
        <v>5488</v>
      </c>
    </row>
    <row r="314" spans="1:24" s="51" customFormat="1" ht="15.5" x14ac:dyDescent="0.35">
      <c r="A314" s="99">
        <f t="shared" si="9"/>
        <v>10887</v>
      </c>
      <c r="B314" s="100" t="str">
        <f>IF(COUNTIF(Exceptions!F:F,(VLOOKUP(M314,Exceptions!F:F,1,FALSE)))&gt;0,"y","")</f>
        <v/>
      </c>
      <c r="C314" s="100" t="str">
        <f t="shared" si="10"/>
        <v>y</v>
      </c>
      <c r="D314" s="100" t="str">
        <f>IF(COUNTIF(Exceptions!B:B,(VLOOKUP(M314,Exceptions!$B:$B,1,FALSE)))&gt;0,"y","")</f>
        <v>y</v>
      </c>
      <c r="E314" s="100" t="s">
        <v>5366</v>
      </c>
      <c r="F314" s="162" t="s">
        <v>4258</v>
      </c>
      <c r="G314" s="162" t="s">
        <v>3885</v>
      </c>
      <c r="H314" s="162" t="s">
        <v>5237</v>
      </c>
      <c r="I314" s="162" t="s">
        <v>3079</v>
      </c>
      <c r="J314" s="162" t="s">
        <v>5298</v>
      </c>
      <c r="K314" s="162" t="s">
        <v>5277</v>
      </c>
      <c r="L314" s="163">
        <v>50000000</v>
      </c>
      <c r="M314" s="95" t="s">
        <v>45</v>
      </c>
      <c r="N314" s="51" t="s">
        <v>46</v>
      </c>
      <c r="O314" s="51" t="s">
        <v>1398</v>
      </c>
      <c r="P314" s="51" t="s">
        <v>440</v>
      </c>
      <c r="Q314" s="96" t="s">
        <v>16</v>
      </c>
      <c r="R314" s="97">
        <v>45536</v>
      </c>
      <c r="S314" s="97" t="s">
        <v>5914</v>
      </c>
      <c r="T314" s="51" t="s">
        <v>1399</v>
      </c>
      <c r="U314" s="51" t="s">
        <v>1400</v>
      </c>
      <c r="V314" s="51" t="s">
        <v>1401</v>
      </c>
      <c r="W314" s="98" t="s">
        <v>6149</v>
      </c>
      <c r="X314" s="98" t="s">
        <v>5488</v>
      </c>
    </row>
    <row r="315" spans="1:24" s="51" customFormat="1" ht="15.5" x14ac:dyDescent="0.35">
      <c r="A315" s="99">
        <f t="shared" si="9"/>
        <v>10894</v>
      </c>
      <c r="B315" s="100" t="str">
        <f>IF(COUNTIF(Exceptions!F:F,(VLOOKUP(M315,Exceptions!F:F,1,FALSE)))&gt;0,"y","")</f>
        <v/>
      </c>
      <c r="C315" s="100" t="str">
        <f t="shared" si="10"/>
        <v/>
      </c>
      <c r="D315" s="100" t="str">
        <f>IF(COUNTIF(Exceptions!B:B,(VLOOKUP(M315,Exceptions!$B:$B,1,FALSE)))&gt;0,"y","")</f>
        <v/>
      </c>
      <c r="E315" s="100" t="s">
        <v>5366</v>
      </c>
      <c r="F315" s="162" t="s">
        <v>4572</v>
      </c>
      <c r="G315" s="162" t="s">
        <v>3885</v>
      </c>
      <c r="H315" s="162" t="s">
        <v>5215</v>
      </c>
      <c r="I315" s="162" t="s">
        <v>440</v>
      </c>
      <c r="J315" s="162" t="s">
        <v>440</v>
      </c>
      <c r="K315" s="162" t="s">
        <v>440</v>
      </c>
      <c r="L315" s="163"/>
      <c r="M315" s="95" t="s">
        <v>2192</v>
      </c>
      <c r="N315" s="51" t="s">
        <v>2193</v>
      </c>
      <c r="O315" s="51" t="s">
        <v>2193</v>
      </c>
      <c r="P315" s="51" t="s">
        <v>456</v>
      </c>
      <c r="Q315" s="96" t="s">
        <v>14</v>
      </c>
      <c r="R315" s="97"/>
      <c r="S315" s="97"/>
      <c r="T315" s="51" t="s">
        <v>587</v>
      </c>
      <c r="U315" s="51" t="s">
        <v>588</v>
      </c>
      <c r="W315" s="98" t="s">
        <v>6149</v>
      </c>
      <c r="X315" s="98" t="s">
        <v>5488</v>
      </c>
    </row>
    <row r="316" spans="1:24" s="51" customFormat="1" ht="15.5" x14ac:dyDescent="0.35">
      <c r="A316" s="99">
        <f t="shared" si="9"/>
        <v>10949</v>
      </c>
      <c r="B316" s="100" t="str">
        <f>IF(COUNTIF(Exceptions!F:F,(VLOOKUP(M316,Exceptions!F:F,1,FALSE)))&gt;0,"y","")</f>
        <v/>
      </c>
      <c r="C316" s="100" t="str">
        <f t="shared" si="10"/>
        <v/>
      </c>
      <c r="D316" s="100" t="str">
        <f>IF(COUNTIF(Exceptions!B:B,(VLOOKUP(M316,Exceptions!$B:$B,1,FALSE)))&gt;0,"y","")</f>
        <v/>
      </c>
      <c r="E316" s="100"/>
      <c r="F316" s="162" t="s">
        <v>4573</v>
      </c>
      <c r="G316" s="162" t="s">
        <v>3885</v>
      </c>
      <c r="H316" s="162" t="s">
        <v>5211</v>
      </c>
      <c r="I316" s="162" t="s">
        <v>440</v>
      </c>
      <c r="J316" s="162" t="s">
        <v>5295</v>
      </c>
      <c r="K316" s="162" t="s">
        <v>3904</v>
      </c>
      <c r="L316" s="163"/>
      <c r="M316" s="95" t="s">
        <v>2190</v>
      </c>
      <c r="N316" s="51" t="s">
        <v>2191</v>
      </c>
      <c r="O316" s="51" t="s">
        <v>2191</v>
      </c>
      <c r="P316" s="51" t="s">
        <v>440</v>
      </c>
      <c r="Q316" s="96" t="s">
        <v>613</v>
      </c>
      <c r="R316" s="97">
        <v>45017</v>
      </c>
      <c r="S316" s="97" t="s">
        <v>5483</v>
      </c>
      <c r="T316" s="51" t="s">
        <v>587</v>
      </c>
      <c r="U316" s="51" t="s">
        <v>588</v>
      </c>
      <c r="W316" s="98" t="s">
        <v>6833</v>
      </c>
      <c r="X316" s="98" t="s">
        <v>5488</v>
      </c>
    </row>
    <row r="317" spans="1:24" s="51" customFormat="1" ht="15.5" x14ac:dyDescent="0.35">
      <c r="A317" s="99">
        <f t="shared" si="9"/>
        <v>10956</v>
      </c>
      <c r="B317" s="100" t="str">
        <f>IF(COUNTIF(Exceptions!F:F,(VLOOKUP(M317,Exceptions!F:F,1,FALSE)))&gt;0,"y","")</f>
        <v/>
      </c>
      <c r="C317" s="100" t="str">
        <f t="shared" si="10"/>
        <v/>
      </c>
      <c r="D317" s="100" t="str">
        <f>IF(COUNTIF(Exceptions!B:B,(VLOOKUP(M317,Exceptions!$B:$B,1,FALSE)))&gt;0,"y","")</f>
        <v/>
      </c>
      <c r="E317" s="100"/>
      <c r="F317" s="162" t="s">
        <v>4574</v>
      </c>
      <c r="G317" s="162" t="s">
        <v>3885</v>
      </c>
      <c r="H317" s="162" t="s">
        <v>5211</v>
      </c>
      <c r="I317" s="162" t="s">
        <v>440</v>
      </c>
      <c r="J317" s="162" t="s">
        <v>5295</v>
      </c>
      <c r="K317" s="162" t="s">
        <v>3904</v>
      </c>
      <c r="L317" s="163">
        <v>125000</v>
      </c>
      <c r="M317" s="95" t="s">
        <v>2188</v>
      </c>
      <c r="N317" s="51" t="s">
        <v>2189</v>
      </c>
      <c r="O317" s="51" t="s">
        <v>2189</v>
      </c>
      <c r="P317" s="51" t="s">
        <v>440</v>
      </c>
      <c r="Q317" s="96" t="s">
        <v>14</v>
      </c>
      <c r="R317" s="97">
        <v>44970</v>
      </c>
      <c r="S317" s="97" t="s">
        <v>5757</v>
      </c>
      <c r="T317" s="51" t="s">
        <v>587</v>
      </c>
      <c r="U317" s="51" t="s">
        <v>588</v>
      </c>
      <c r="W317" s="98" t="s">
        <v>6833</v>
      </c>
      <c r="X317" s="98" t="s">
        <v>5488</v>
      </c>
    </row>
    <row r="318" spans="1:24" s="51" customFormat="1" ht="15.5" x14ac:dyDescent="0.35">
      <c r="A318" s="99">
        <f t="shared" si="9"/>
        <v>11004</v>
      </c>
      <c r="B318" s="100" t="str">
        <f>IF(COUNTIF(Exceptions!F:F,(VLOOKUP(M318,Exceptions!F:F,1,FALSE)))&gt;0,"y","")</f>
        <v/>
      </c>
      <c r="C318" s="100" t="str">
        <f t="shared" si="10"/>
        <v>y</v>
      </c>
      <c r="D318" s="100" t="str">
        <f>IF(COUNTIF(Exceptions!B:B,(VLOOKUP(M318,Exceptions!$B:$B,1,FALSE)))&gt;0,"y","")</f>
        <v/>
      </c>
      <c r="E318" s="100"/>
      <c r="F318" s="162" t="s">
        <v>4137</v>
      </c>
      <c r="G318" s="162" t="s">
        <v>3885</v>
      </c>
      <c r="H318" s="162" t="s">
        <v>5237</v>
      </c>
      <c r="I318" s="162" t="s">
        <v>5240</v>
      </c>
      <c r="J318" s="162" t="s">
        <v>5316</v>
      </c>
      <c r="K318" s="162" t="s">
        <v>5275</v>
      </c>
      <c r="L318" s="163">
        <v>7400000</v>
      </c>
      <c r="M318" s="95" t="s">
        <v>1098</v>
      </c>
      <c r="N318" s="51" t="s">
        <v>1099</v>
      </c>
      <c r="O318" s="51" t="s">
        <v>1100</v>
      </c>
      <c r="P318" s="51" t="s">
        <v>456</v>
      </c>
      <c r="Q318" s="96" t="s">
        <v>10</v>
      </c>
      <c r="R318" s="97">
        <v>45017</v>
      </c>
      <c r="S318" s="97" t="s">
        <v>5971</v>
      </c>
      <c r="T318" s="51" t="s">
        <v>520</v>
      </c>
      <c r="U318" s="51" t="s">
        <v>521</v>
      </c>
      <c r="W318" s="98" t="s">
        <v>5972</v>
      </c>
      <c r="X318" s="98" t="s">
        <v>5562</v>
      </c>
    </row>
    <row r="319" spans="1:24" s="51" customFormat="1" ht="15.5" x14ac:dyDescent="0.35">
      <c r="A319" s="99">
        <f t="shared" si="9"/>
        <v>11019</v>
      </c>
      <c r="B319" s="100" t="str">
        <f>IF(COUNTIF(Exceptions!F:F,(VLOOKUP(M319,Exceptions!F:F,1,FALSE)))&gt;0,"y","")</f>
        <v/>
      </c>
      <c r="C319" s="100" t="str">
        <f t="shared" si="10"/>
        <v/>
      </c>
      <c r="D319" s="100" t="str">
        <f>IF(COUNTIF(Exceptions!B:B,(VLOOKUP(M319,Exceptions!$B:$B,1,FALSE)))&gt;0,"y","")</f>
        <v/>
      </c>
      <c r="E319" s="100"/>
      <c r="F319" s="162" t="s">
        <v>4575</v>
      </c>
      <c r="G319" s="162" t="s">
        <v>3886</v>
      </c>
      <c r="H319" s="162" t="s">
        <v>5266</v>
      </c>
      <c r="I319" s="162" t="s">
        <v>440</v>
      </c>
      <c r="J319" s="162" t="s">
        <v>5300</v>
      </c>
      <c r="K319" s="162" t="s">
        <v>5275</v>
      </c>
      <c r="L319" s="163">
        <v>500000</v>
      </c>
      <c r="M319" s="95" t="s">
        <v>2184</v>
      </c>
      <c r="N319" s="51" t="s">
        <v>2185</v>
      </c>
      <c r="O319" s="51" t="s">
        <v>2186</v>
      </c>
      <c r="P319" s="51" t="s">
        <v>440</v>
      </c>
      <c r="Q319" s="96" t="s">
        <v>11</v>
      </c>
      <c r="R319" s="97">
        <v>45839</v>
      </c>
      <c r="S319" s="97" t="s">
        <v>5884</v>
      </c>
      <c r="T319" s="51" t="s">
        <v>508</v>
      </c>
      <c r="U319" s="51" t="s">
        <v>509</v>
      </c>
      <c r="V319" s="51" t="s">
        <v>2187</v>
      </c>
      <c r="W319" s="98" t="s">
        <v>5500</v>
      </c>
      <c r="X319" s="98" t="s">
        <v>5556</v>
      </c>
    </row>
    <row r="320" spans="1:24" s="51" customFormat="1" ht="15.5" x14ac:dyDescent="0.35">
      <c r="A320" s="99">
        <f t="shared" si="9"/>
        <v>11028</v>
      </c>
      <c r="B320" s="100" t="str">
        <f>IF(COUNTIF(Exceptions!F:F,(VLOOKUP(M320,Exceptions!F:F,1,FALSE)))&gt;0,"y","")</f>
        <v/>
      </c>
      <c r="C320" s="100" t="str">
        <f t="shared" si="10"/>
        <v>y</v>
      </c>
      <c r="D320" s="100" t="str">
        <f>IF(COUNTIF(Exceptions!B:B,(VLOOKUP(M320,Exceptions!$B:$B,1,FALSE)))&gt;0,"y","")</f>
        <v/>
      </c>
      <c r="E320" s="100"/>
      <c r="F320" s="162" t="s">
        <v>4231</v>
      </c>
      <c r="G320" s="162" t="s">
        <v>3886</v>
      </c>
      <c r="H320" s="162" t="s">
        <v>5237</v>
      </c>
      <c r="I320" s="162" t="s">
        <v>5261</v>
      </c>
      <c r="J320" s="162" t="s">
        <v>5300</v>
      </c>
      <c r="K320" s="162" t="s">
        <v>5275</v>
      </c>
      <c r="L320" s="163">
        <v>27000000</v>
      </c>
      <c r="M320" s="95" t="s">
        <v>1346</v>
      </c>
      <c r="N320" s="51" t="s">
        <v>1347</v>
      </c>
      <c r="O320" s="51" t="s">
        <v>1348</v>
      </c>
      <c r="P320" s="51" t="s">
        <v>455</v>
      </c>
      <c r="Q320" s="96" t="s">
        <v>16</v>
      </c>
      <c r="R320" s="97">
        <v>45903</v>
      </c>
      <c r="S320" s="97" t="s">
        <v>6124</v>
      </c>
      <c r="T320" s="51" t="s">
        <v>516</v>
      </c>
      <c r="U320" s="51" t="s">
        <v>517</v>
      </c>
      <c r="V320" s="51" t="s">
        <v>1349</v>
      </c>
      <c r="W320" s="98" t="s">
        <v>5500</v>
      </c>
      <c r="X320" s="98" t="s">
        <v>5589</v>
      </c>
    </row>
    <row r="321" spans="1:24" s="51" customFormat="1" ht="15.5" x14ac:dyDescent="0.35">
      <c r="A321" s="99">
        <f t="shared" si="9"/>
        <v>11194</v>
      </c>
      <c r="B321" s="100" t="str">
        <f>IF(COUNTIF(Exceptions!F:F,(VLOOKUP(M321,Exceptions!F:F,1,FALSE)))&gt;0,"y","")</f>
        <v/>
      </c>
      <c r="C321" s="100" t="str">
        <f t="shared" si="10"/>
        <v>y</v>
      </c>
      <c r="D321" s="100" t="str">
        <f>IF(COUNTIF(Exceptions!B:B,(VLOOKUP(M321,Exceptions!$B:$B,1,FALSE)))&gt;0,"y","")</f>
        <v/>
      </c>
      <c r="E321" s="100"/>
      <c r="F321" s="162" t="s">
        <v>4036</v>
      </c>
      <c r="G321" s="162" t="s">
        <v>3885</v>
      </c>
      <c r="H321" s="162" t="s">
        <v>3902</v>
      </c>
      <c r="I321" s="162" t="s">
        <v>5227</v>
      </c>
      <c r="J321" s="162" t="s">
        <v>5295</v>
      </c>
      <c r="K321" s="162" t="s">
        <v>3904</v>
      </c>
      <c r="L321" s="163">
        <v>200000</v>
      </c>
      <c r="M321" s="95" t="s">
        <v>860</v>
      </c>
      <c r="N321" s="51" t="s">
        <v>861</v>
      </c>
      <c r="O321" s="51" t="s">
        <v>861</v>
      </c>
      <c r="P321" s="51" t="s">
        <v>456</v>
      </c>
      <c r="Q321" s="96" t="s">
        <v>14</v>
      </c>
      <c r="R321" s="97">
        <v>45148</v>
      </c>
      <c r="S321" s="97" t="s">
        <v>5664</v>
      </c>
      <c r="T321" s="51" t="s">
        <v>862</v>
      </c>
      <c r="U321" s="51" t="s">
        <v>863</v>
      </c>
      <c r="W321" s="98" t="s">
        <v>5665</v>
      </c>
      <c r="X321" s="98" t="s">
        <v>5666</v>
      </c>
    </row>
    <row r="322" spans="1:24" s="51" customFormat="1" ht="15.5" x14ac:dyDescent="0.35">
      <c r="A322" s="99">
        <f t="shared" si="9"/>
        <v>11205</v>
      </c>
      <c r="B322" s="100" t="str">
        <f>IF(COUNTIF(Exceptions!F:F,(VLOOKUP(M322,Exceptions!F:F,1,FALSE)))&gt;0,"y","")</f>
        <v/>
      </c>
      <c r="C322" s="100" t="str">
        <f t="shared" si="10"/>
        <v>y</v>
      </c>
      <c r="D322" s="100" t="str">
        <f>IF(COUNTIF(Exceptions!B:B,(VLOOKUP(M322,Exceptions!$B:$B,1,FALSE)))&gt;0,"y","")</f>
        <v/>
      </c>
      <c r="E322" s="100"/>
      <c r="F322" s="162" t="s">
        <v>4037</v>
      </c>
      <c r="G322" s="162" t="s">
        <v>3885</v>
      </c>
      <c r="H322" s="162" t="s">
        <v>3902</v>
      </c>
      <c r="I322" s="162" t="s">
        <v>5227</v>
      </c>
      <c r="J322" s="162" t="s">
        <v>5295</v>
      </c>
      <c r="K322" s="162" t="s">
        <v>5276</v>
      </c>
      <c r="L322" s="163">
        <v>155016.51</v>
      </c>
      <c r="M322" s="95" t="s">
        <v>858</v>
      </c>
      <c r="N322" s="51" t="s">
        <v>859</v>
      </c>
      <c r="O322" s="51" t="s">
        <v>859</v>
      </c>
      <c r="P322" s="51" t="s">
        <v>440</v>
      </c>
      <c r="Q322" s="96" t="s">
        <v>14</v>
      </c>
      <c r="R322" s="97">
        <v>45016</v>
      </c>
      <c r="S322" s="97" t="s">
        <v>5483</v>
      </c>
      <c r="T322" s="51" t="s">
        <v>486</v>
      </c>
      <c r="U322" s="51" t="s">
        <v>487</v>
      </c>
      <c r="W322" s="98" t="s">
        <v>5662</v>
      </c>
      <c r="X322" s="98" t="s">
        <v>5592</v>
      </c>
    </row>
    <row r="323" spans="1:24" s="51" customFormat="1" ht="15.5" x14ac:dyDescent="0.35">
      <c r="A323" s="99">
        <f t="shared" si="9"/>
        <v>11211</v>
      </c>
      <c r="B323" s="100" t="str">
        <f>IF(COUNTIF(Exceptions!F:F,(VLOOKUP(M323,Exceptions!F:F,1,FALSE)))&gt;0,"y","")</f>
        <v/>
      </c>
      <c r="C323" s="100" t="str">
        <f t="shared" si="10"/>
        <v/>
      </c>
      <c r="D323" s="100" t="str">
        <f>IF(COUNTIF(Exceptions!B:B,(VLOOKUP(M323,Exceptions!$B:$B,1,FALSE)))&gt;0,"y","")</f>
        <v/>
      </c>
      <c r="E323" s="100"/>
      <c r="F323" s="162" t="s">
        <v>4576</v>
      </c>
      <c r="G323" s="162" t="s">
        <v>3885</v>
      </c>
      <c r="H323" s="162" t="s">
        <v>5248</v>
      </c>
      <c r="I323" s="162" t="s">
        <v>440</v>
      </c>
      <c r="J323" s="162" t="s">
        <v>5295</v>
      </c>
      <c r="K323" s="162" t="s">
        <v>5276</v>
      </c>
      <c r="L323" s="163">
        <v>165412.43</v>
      </c>
      <c r="M323" s="95" t="s">
        <v>2181</v>
      </c>
      <c r="N323" s="51" t="s">
        <v>2182</v>
      </c>
      <c r="O323" s="51" t="s">
        <v>2183</v>
      </c>
      <c r="P323" s="51" t="s">
        <v>440</v>
      </c>
      <c r="Q323" s="96" t="s">
        <v>14</v>
      </c>
      <c r="R323" s="97">
        <v>44889</v>
      </c>
      <c r="S323" s="97" t="s">
        <v>5520</v>
      </c>
      <c r="T323" s="51" t="s">
        <v>551</v>
      </c>
      <c r="U323" s="51" t="s">
        <v>552</v>
      </c>
      <c r="W323" s="98" t="s">
        <v>6831</v>
      </c>
      <c r="X323" s="98" t="s">
        <v>5488</v>
      </c>
    </row>
    <row r="324" spans="1:24" s="51" customFormat="1" ht="15.5" x14ac:dyDescent="0.35">
      <c r="A324" s="99">
        <f t="shared" si="9"/>
        <v>11219</v>
      </c>
      <c r="B324" s="100" t="str">
        <f>IF(COUNTIF(Exceptions!F:F,(VLOOKUP(M324,Exceptions!F:F,1,FALSE)))&gt;0,"y","")</f>
        <v/>
      </c>
      <c r="C324" s="100" t="str">
        <f t="shared" si="10"/>
        <v/>
      </c>
      <c r="D324" s="100" t="str">
        <f>IF(COUNTIF(Exceptions!B:B,(VLOOKUP(M324,Exceptions!$B:$B,1,FALSE)))&gt;0,"y","")</f>
        <v/>
      </c>
      <c r="E324" s="100"/>
      <c r="F324" s="162" t="s">
        <v>4577</v>
      </c>
      <c r="G324" s="162" t="s">
        <v>3885</v>
      </c>
      <c r="H324" s="162" t="s">
        <v>5215</v>
      </c>
      <c r="I324" s="162" t="s">
        <v>440</v>
      </c>
      <c r="J324" s="162" t="s">
        <v>5321</v>
      </c>
      <c r="K324" s="162" t="s">
        <v>3904</v>
      </c>
      <c r="L324" s="163">
        <v>180000</v>
      </c>
      <c r="M324" s="95" t="s">
        <v>2178</v>
      </c>
      <c r="N324" s="51" t="s">
        <v>2179</v>
      </c>
      <c r="O324" s="51" t="s">
        <v>2180</v>
      </c>
      <c r="P324" s="51" t="s">
        <v>440</v>
      </c>
      <c r="Q324" s="96" t="s">
        <v>14</v>
      </c>
      <c r="R324" s="97">
        <v>44958</v>
      </c>
      <c r="S324" s="97" t="s">
        <v>6074</v>
      </c>
      <c r="T324" s="51" t="s">
        <v>512</v>
      </c>
      <c r="U324" s="51" t="s">
        <v>513</v>
      </c>
      <c r="W324" s="98" t="s">
        <v>6831</v>
      </c>
      <c r="X324" s="98" t="s">
        <v>5488</v>
      </c>
    </row>
    <row r="325" spans="1:24" s="51" customFormat="1" ht="15.5" x14ac:dyDescent="0.35">
      <c r="A325" s="99">
        <f t="shared" si="9"/>
        <v>11224</v>
      </c>
      <c r="B325" s="100" t="str">
        <f>IF(COUNTIF(Exceptions!F:F,(VLOOKUP(M325,Exceptions!F:F,1,FALSE)))&gt;0,"y","")</f>
        <v/>
      </c>
      <c r="C325" s="100" t="str">
        <f t="shared" si="10"/>
        <v/>
      </c>
      <c r="D325" s="100" t="str">
        <f>IF(COUNTIF(Exceptions!B:B,(VLOOKUP(M325,Exceptions!$B:$B,1,FALSE)))&gt;0,"y","")</f>
        <v/>
      </c>
      <c r="E325" s="100"/>
      <c r="F325" s="162" t="s">
        <v>4578</v>
      </c>
      <c r="G325" s="162" t="s">
        <v>593</v>
      </c>
      <c r="H325" s="162" t="s">
        <v>5215</v>
      </c>
      <c r="I325" s="162" t="s">
        <v>440</v>
      </c>
      <c r="J325" s="162" t="s">
        <v>5332</v>
      </c>
      <c r="K325" s="162" t="s">
        <v>5275</v>
      </c>
      <c r="L325" s="163">
        <v>4329600</v>
      </c>
      <c r="M325" s="95" t="s">
        <v>203</v>
      </c>
      <c r="N325" s="51" t="s">
        <v>334</v>
      </c>
      <c r="O325" s="51" t="s">
        <v>334</v>
      </c>
      <c r="P325" s="51" t="s">
        <v>463</v>
      </c>
      <c r="Q325" s="96" t="s">
        <v>12</v>
      </c>
      <c r="R325" s="97">
        <v>46023</v>
      </c>
      <c r="S325" s="97" t="s">
        <v>5905</v>
      </c>
      <c r="T325" s="51" t="s">
        <v>544</v>
      </c>
      <c r="U325" s="51" t="s">
        <v>545</v>
      </c>
      <c r="W325" s="98" t="s">
        <v>6831</v>
      </c>
      <c r="X325" s="98" t="s">
        <v>5565</v>
      </c>
    </row>
    <row r="326" spans="1:24" s="51" customFormat="1" ht="15.5" x14ac:dyDescent="0.35">
      <c r="A326" s="99">
        <f t="shared" si="9"/>
        <v>11258</v>
      </c>
      <c r="B326" s="100" t="str">
        <f>IF(COUNTIF(Exceptions!F:F,(VLOOKUP(M326,Exceptions!F:F,1,FALSE)))&gt;0,"y","")</f>
        <v/>
      </c>
      <c r="C326" s="100" t="str">
        <f t="shared" si="10"/>
        <v>y</v>
      </c>
      <c r="D326" s="100" t="str">
        <f>IF(COUNTIF(Exceptions!B:B,(VLOOKUP(M326,Exceptions!$B:$B,1,FALSE)))&gt;0,"y","")</f>
        <v/>
      </c>
      <c r="E326" s="100"/>
      <c r="F326" s="162" t="s">
        <v>3922</v>
      </c>
      <c r="G326" s="162" t="s">
        <v>3885</v>
      </c>
      <c r="H326" s="162" t="s">
        <v>3906</v>
      </c>
      <c r="I326" s="162" t="s">
        <v>3903</v>
      </c>
      <c r="J326" s="162" t="s">
        <v>440</v>
      </c>
      <c r="K326" s="162" t="s">
        <v>440</v>
      </c>
      <c r="L326" s="163">
        <v>87552.1</v>
      </c>
      <c r="M326" s="95" t="s">
        <v>637</v>
      </c>
      <c r="N326" s="51" t="s">
        <v>638</v>
      </c>
      <c r="O326" s="51" t="s">
        <v>638</v>
      </c>
      <c r="P326" s="51" t="s">
        <v>440</v>
      </c>
      <c r="Q326" s="96" t="s">
        <v>613</v>
      </c>
      <c r="R326" s="97">
        <v>44943</v>
      </c>
      <c r="S326" s="97" t="s">
        <v>5497</v>
      </c>
      <c r="T326" s="51" t="s">
        <v>639</v>
      </c>
      <c r="U326" s="51" t="s">
        <v>640</v>
      </c>
      <c r="W326" s="98" t="s">
        <v>5498</v>
      </c>
      <c r="X326" s="98" t="s">
        <v>5488</v>
      </c>
    </row>
    <row r="327" spans="1:24" s="51" customFormat="1" ht="15.5" x14ac:dyDescent="0.35">
      <c r="A327" s="99">
        <f t="shared" ref="A327:A390" si="11">(MID(M327,2,6))*1</f>
        <v>11281</v>
      </c>
      <c r="B327" s="100" t="str">
        <f>IF(COUNTIF(Exceptions!F:F,(VLOOKUP(M327,Exceptions!F:F,1,FALSE)))&gt;0,"y","")</f>
        <v/>
      </c>
      <c r="C327" s="100" t="str">
        <f t="shared" si="10"/>
        <v/>
      </c>
      <c r="D327" s="100" t="str">
        <f>IF(COUNTIF(Exceptions!B:B,(VLOOKUP(M327,Exceptions!$B:$B,1,FALSE)))&gt;0,"y","")</f>
        <v/>
      </c>
      <c r="E327" s="100" t="s">
        <v>5366</v>
      </c>
      <c r="F327" s="162" t="s">
        <v>4579</v>
      </c>
      <c r="G327" s="162" t="s">
        <v>3885</v>
      </c>
      <c r="H327" s="162" t="s">
        <v>5211</v>
      </c>
      <c r="I327" s="162" t="s">
        <v>440</v>
      </c>
      <c r="J327" s="162" t="s">
        <v>440</v>
      </c>
      <c r="K327" s="162" t="s">
        <v>5275</v>
      </c>
      <c r="L327" s="163">
        <v>168000</v>
      </c>
      <c r="M327" s="95" t="s">
        <v>2175</v>
      </c>
      <c r="N327" s="51" t="s">
        <v>2176</v>
      </c>
      <c r="O327" s="51" t="s">
        <v>2177</v>
      </c>
      <c r="P327" s="51" t="s">
        <v>440</v>
      </c>
      <c r="Q327" s="96" t="s">
        <v>14</v>
      </c>
      <c r="R327" s="97">
        <v>45017</v>
      </c>
      <c r="S327" s="97" t="s">
        <v>5553</v>
      </c>
      <c r="T327" s="51" t="s">
        <v>467</v>
      </c>
      <c r="U327" s="51" t="s">
        <v>468</v>
      </c>
      <c r="W327" s="98" t="s">
        <v>5493</v>
      </c>
      <c r="X327" s="98" t="s">
        <v>5761</v>
      </c>
    </row>
    <row r="328" spans="1:24" s="51" customFormat="1" ht="15.5" x14ac:dyDescent="0.35">
      <c r="A328" s="99">
        <f t="shared" si="11"/>
        <v>11294</v>
      </c>
      <c r="B328" s="100" t="str">
        <f>IF(COUNTIF(Exceptions!F:F,(VLOOKUP(M328,Exceptions!F:F,1,FALSE)))&gt;0,"y","")</f>
        <v/>
      </c>
      <c r="C328" s="100" t="str">
        <f t="shared" ref="C328:C391" si="12">IF(COUNTIF(N328,"*call*"),"y",IF(COUNTIF(P328,"*call*"),"y",IF(I328&lt;&gt;"","y","")))</f>
        <v>y</v>
      </c>
      <c r="D328" s="100" t="str">
        <f>IF(COUNTIF(Exceptions!B:B,(VLOOKUP(M328,Exceptions!$B:$B,1,FALSE)))&gt;0,"y","")</f>
        <v/>
      </c>
      <c r="E328" s="100" t="s">
        <v>5366</v>
      </c>
      <c r="F328" s="162" t="s">
        <v>4270</v>
      </c>
      <c r="G328" s="162" t="s">
        <v>3885</v>
      </c>
      <c r="H328" s="162" t="s">
        <v>5243</v>
      </c>
      <c r="I328" s="162" t="s">
        <v>5244</v>
      </c>
      <c r="J328" s="162" t="s">
        <v>440</v>
      </c>
      <c r="K328" s="162" t="s">
        <v>3904</v>
      </c>
      <c r="L328" s="163">
        <v>31000</v>
      </c>
      <c r="M328" s="95" t="s">
        <v>1429</v>
      </c>
      <c r="N328" s="51" t="s">
        <v>1430</v>
      </c>
      <c r="O328" s="51" t="s">
        <v>1431</v>
      </c>
      <c r="P328" s="51" t="s">
        <v>456</v>
      </c>
      <c r="Q328" s="96" t="s">
        <v>613</v>
      </c>
      <c r="R328" s="97">
        <v>45375</v>
      </c>
      <c r="S328" s="97" t="s">
        <v>5989</v>
      </c>
      <c r="T328" s="51" t="s">
        <v>467</v>
      </c>
      <c r="U328" s="51" t="s">
        <v>468</v>
      </c>
      <c r="V328" s="51" t="s">
        <v>5990</v>
      </c>
      <c r="W328" s="98" t="s">
        <v>5493</v>
      </c>
      <c r="X328" s="98" t="s">
        <v>5565</v>
      </c>
    </row>
    <row r="329" spans="1:24" s="51" customFormat="1" ht="15.5" x14ac:dyDescent="0.35">
      <c r="A329" s="99">
        <f t="shared" si="11"/>
        <v>11296</v>
      </c>
      <c r="B329" s="100" t="str">
        <f>IF(COUNTIF(Exceptions!F:F,(VLOOKUP(M329,Exceptions!F:F,1,FALSE)))&gt;0,"y","")</f>
        <v/>
      </c>
      <c r="C329" s="100" t="str">
        <f t="shared" si="12"/>
        <v/>
      </c>
      <c r="D329" s="100" t="str">
        <f>IF(COUNTIF(Exceptions!B:B,(VLOOKUP(M329,Exceptions!$B:$B,1,FALSE)))&gt;0,"y","")</f>
        <v/>
      </c>
      <c r="E329" s="100"/>
      <c r="F329" s="162" t="s">
        <v>4580</v>
      </c>
      <c r="G329" s="162" t="s">
        <v>3885</v>
      </c>
      <c r="H329" s="162" t="s">
        <v>5243</v>
      </c>
      <c r="I329" s="162" t="s">
        <v>440</v>
      </c>
      <c r="J329" s="162" t="s">
        <v>5317</v>
      </c>
      <c r="K329" s="162" t="s">
        <v>5275</v>
      </c>
      <c r="L329" s="163">
        <v>110000</v>
      </c>
      <c r="M329" s="95" t="s">
        <v>2172</v>
      </c>
      <c r="N329" s="51" t="s">
        <v>2173</v>
      </c>
      <c r="O329" s="51" t="s">
        <v>2174</v>
      </c>
      <c r="P329" s="51" t="s">
        <v>440</v>
      </c>
      <c r="Q329" s="96" t="s">
        <v>14</v>
      </c>
      <c r="R329" s="97">
        <v>46113</v>
      </c>
      <c r="S329" s="97" t="s">
        <v>5891</v>
      </c>
      <c r="T329" s="51" t="s">
        <v>467</v>
      </c>
      <c r="U329" s="51" t="s">
        <v>468</v>
      </c>
      <c r="W329" s="98" t="s">
        <v>5493</v>
      </c>
      <c r="X329" s="98" t="s">
        <v>5488</v>
      </c>
    </row>
    <row r="330" spans="1:24" s="51" customFormat="1" ht="15.5" x14ac:dyDescent="0.35">
      <c r="A330" s="99">
        <f t="shared" si="11"/>
        <v>11298</v>
      </c>
      <c r="B330" s="100" t="str">
        <f>IF(COUNTIF(Exceptions!F:F,(VLOOKUP(M330,Exceptions!F:F,1,FALSE)))&gt;0,"y","")</f>
        <v/>
      </c>
      <c r="C330" s="100" t="str">
        <f t="shared" si="12"/>
        <v/>
      </c>
      <c r="D330" s="100" t="str">
        <f>IF(COUNTIF(Exceptions!B:B,(VLOOKUP(M330,Exceptions!$B:$B,1,FALSE)))&gt;0,"y","")</f>
        <v/>
      </c>
      <c r="E330" s="100"/>
      <c r="F330" s="162" t="s">
        <v>4581</v>
      </c>
      <c r="G330" s="162" t="s">
        <v>3885</v>
      </c>
      <c r="H330" s="162" t="s">
        <v>5243</v>
      </c>
      <c r="I330" s="162" t="s">
        <v>440</v>
      </c>
      <c r="J330" s="162" t="s">
        <v>440</v>
      </c>
      <c r="K330" s="162" t="s">
        <v>5275</v>
      </c>
      <c r="L330" s="163">
        <v>586839</v>
      </c>
      <c r="M330" s="95" t="s">
        <v>2169</v>
      </c>
      <c r="N330" s="51" t="s">
        <v>2170</v>
      </c>
      <c r="O330" s="51" t="s">
        <v>2171</v>
      </c>
      <c r="P330" s="51" t="s">
        <v>440</v>
      </c>
      <c r="Q330" s="96" t="s">
        <v>11</v>
      </c>
      <c r="R330" s="97">
        <v>45017</v>
      </c>
      <c r="S330" s="97" t="s">
        <v>5505</v>
      </c>
      <c r="T330" s="51" t="s">
        <v>516</v>
      </c>
      <c r="U330" s="51" t="s">
        <v>517</v>
      </c>
      <c r="W330" s="98" t="s">
        <v>5493</v>
      </c>
      <c r="X330" s="98" t="s">
        <v>5488</v>
      </c>
    </row>
    <row r="331" spans="1:24" s="51" customFormat="1" ht="15.5" x14ac:dyDescent="0.35">
      <c r="A331" s="99">
        <f t="shared" si="11"/>
        <v>11303</v>
      </c>
      <c r="B331" s="100" t="str">
        <f>IF(COUNTIF(Exceptions!F:F,(VLOOKUP(M331,Exceptions!F:F,1,FALSE)))&gt;0,"y","")</f>
        <v/>
      </c>
      <c r="C331" s="100" t="str">
        <f t="shared" si="12"/>
        <v>y</v>
      </c>
      <c r="D331" s="100" t="str">
        <f>IF(COUNTIF(Exceptions!B:B,(VLOOKUP(M331,Exceptions!$B:$B,1,FALSE)))&gt;0,"y","")</f>
        <v/>
      </c>
      <c r="E331" s="100" t="s">
        <v>5366</v>
      </c>
      <c r="F331" s="162" t="s">
        <v>4141</v>
      </c>
      <c r="G331" s="162" t="s">
        <v>3886</v>
      </c>
      <c r="H331" s="162" t="s">
        <v>5243</v>
      </c>
      <c r="I331" s="162" t="s">
        <v>5244</v>
      </c>
      <c r="J331" s="162" t="s">
        <v>440</v>
      </c>
      <c r="K331" s="162" t="s">
        <v>5275</v>
      </c>
      <c r="L331" s="163">
        <v>295200</v>
      </c>
      <c r="M331" s="95" t="s">
        <v>1131</v>
      </c>
      <c r="N331" s="51" t="s">
        <v>1132</v>
      </c>
      <c r="O331" s="51" t="s">
        <v>1133</v>
      </c>
      <c r="P331" s="51" t="s">
        <v>440</v>
      </c>
      <c r="Q331" s="96" t="s">
        <v>11</v>
      </c>
      <c r="R331" s="97">
        <v>45748</v>
      </c>
      <c r="S331" s="97" t="s">
        <v>5891</v>
      </c>
      <c r="T331" s="51" t="s">
        <v>516</v>
      </c>
      <c r="U331" s="51" t="s">
        <v>517</v>
      </c>
      <c r="W331" s="98" t="s">
        <v>5493</v>
      </c>
      <c r="X331" s="98" t="s">
        <v>5488</v>
      </c>
    </row>
    <row r="332" spans="1:24" s="51" customFormat="1" ht="15.5" x14ac:dyDescent="0.35">
      <c r="A332" s="99">
        <f t="shared" si="11"/>
        <v>11305</v>
      </c>
      <c r="B332" s="100" t="str">
        <f>IF(COUNTIF(Exceptions!F:F,(VLOOKUP(M332,Exceptions!F:F,1,FALSE)))&gt;0,"y","")</f>
        <v/>
      </c>
      <c r="C332" s="100" t="str">
        <f t="shared" si="12"/>
        <v/>
      </c>
      <c r="D332" s="100" t="str">
        <f>IF(COUNTIF(Exceptions!B:B,(VLOOKUP(M332,Exceptions!$B:$B,1,FALSE)))&gt;0,"y","")</f>
        <v/>
      </c>
      <c r="E332" s="100"/>
      <c r="F332" s="162" t="s">
        <v>4582</v>
      </c>
      <c r="G332" s="162" t="s">
        <v>3884</v>
      </c>
      <c r="H332" s="162" t="s">
        <v>5211</v>
      </c>
      <c r="I332" s="162" t="s">
        <v>440</v>
      </c>
      <c r="J332" s="162" t="s">
        <v>5297</v>
      </c>
      <c r="K332" s="162" t="s">
        <v>5275</v>
      </c>
      <c r="L332" s="163">
        <v>6000000</v>
      </c>
      <c r="M332" s="95" t="s">
        <v>2166</v>
      </c>
      <c r="N332" s="51" t="s">
        <v>2167</v>
      </c>
      <c r="O332" s="51" t="s">
        <v>2168</v>
      </c>
      <c r="P332" s="51" t="s">
        <v>440</v>
      </c>
      <c r="Q332" s="96" t="s">
        <v>10</v>
      </c>
      <c r="R332" s="97"/>
      <c r="S332" s="97"/>
      <c r="T332" s="51" t="s">
        <v>467</v>
      </c>
      <c r="U332" s="51" t="s">
        <v>468</v>
      </c>
      <c r="W332" s="98" t="s">
        <v>5493</v>
      </c>
      <c r="X332" s="98" t="s">
        <v>5488</v>
      </c>
    </row>
    <row r="333" spans="1:24" s="51" customFormat="1" ht="15.5" x14ac:dyDescent="0.35">
      <c r="A333" s="99">
        <f t="shared" si="11"/>
        <v>11306</v>
      </c>
      <c r="B333" s="100" t="str">
        <f>IF(COUNTIF(Exceptions!F:F,(VLOOKUP(M333,Exceptions!F:F,1,FALSE)))&gt;0,"y","")</f>
        <v/>
      </c>
      <c r="C333" s="100" t="str">
        <f t="shared" si="12"/>
        <v>y</v>
      </c>
      <c r="D333" s="100" t="str">
        <f>IF(COUNTIF(Exceptions!B:B,(VLOOKUP(M333,Exceptions!$B:$B,1,FALSE)))&gt;0,"y","")</f>
        <v/>
      </c>
      <c r="E333" s="100" t="s">
        <v>5366</v>
      </c>
      <c r="F333" s="162" t="s">
        <v>4142</v>
      </c>
      <c r="G333" s="162" t="s">
        <v>3885</v>
      </c>
      <c r="H333" s="162" t="s">
        <v>5245</v>
      </c>
      <c r="I333" s="162" t="s">
        <v>5244</v>
      </c>
      <c r="J333" s="162" t="s">
        <v>440</v>
      </c>
      <c r="K333" s="162" t="s">
        <v>5275</v>
      </c>
      <c r="L333" s="163">
        <v>561033.91</v>
      </c>
      <c r="M333" s="95" t="s">
        <v>1128</v>
      </c>
      <c r="N333" s="51" t="s">
        <v>1129</v>
      </c>
      <c r="O333" s="51" t="s">
        <v>1130</v>
      </c>
      <c r="P333" s="51" t="s">
        <v>461</v>
      </c>
      <c r="Q333" s="96" t="s">
        <v>11</v>
      </c>
      <c r="R333" s="97">
        <v>45240</v>
      </c>
      <c r="S333" s="97" t="s">
        <v>5987</v>
      </c>
      <c r="T333" s="51" t="s">
        <v>467</v>
      </c>
      <c r="U333" s="51" t="s">
        <v>468</v>
      </c>
      <c r="W333" s="98" t="s">
        <v>5493</v>
      </c>
      <c r="X333" s="98" t="s">
        <v>5988</v>
      </c>
    </row>
    <row r="334" spans="1:24" s="51" customFormat="1" ht="15.5" x14ac:dyDescent="0.35">
      <c r="A334" s="99">
        <f t="shared" si="11"/>
        <v>11307</v>
      </c>
      <c r="B334" s="100" t="str">
        <f>IF(COUNTIF(Exceptions!F:F,(VLOOKUP(M334,Exceptions!F:F,1,FALSE)))&gt;0,"y","")</f>
        <v/>
      </c>
      <c r="C334" s="100" t="str">
        <f t="shared" si="12"/>
        <v>y</v>
      </c>
      <c r="D334" s="100" t="str">
        <f>IF(COUNTIF(Exceptions!B:B,(VLOOKUP(M334,Exceptions!$B:$B,1,FALSE)))&gt;0,"y","")</f>
        <v/>
      </c>
      <c r="E334" s="100"/>
      <c r="F334" s="162" t="s">
        <v>4583</v>
      </c>
      <c r="G334" s="162" t="s">
        <v>3886</v>
      </c>
      <c r="H334" s="162" t="s">
        <v>5211</v>
      </c>
      <c r="I334" s="162" t="s">
        <v>5328</v>
      </c>
      <c r="J334" s="162" t="s">
        <v>440</v>
      </c>
      <c r="K334" s="162" t="s">
        <v>5275</v>
      </c>
      <c r="L334" s="163">
        <v>3547120</v>
      </c>
      <c r="M334" s="95" t="s">
        <v>2164</v>
      </c>
      <c r="N334" s="51" t="s">
        <v>2165</v>
      </c>
      <c r="O334" s="51" t="s">
        <v>2165</v>
      </c>
      <c r="P334" s="51" t="s">
        <v>440</v>
      </c>
      <c r="Q334" s="96" t="s">
        <v>12</v>
      </c>
      <c r="R334" s="97">
        <v>45658</v>
      </c>
      <c r="S334" s="97" t="s">
        <v>5923</v>
      </c>
      <c r="T334" s="51" t="s">
        <v>467</v>
      </c>
      <c r="U334" s="51" t="s">
        <v>468</v>
      </c>
      <c r="W334" s="98" t="s">
        <v>5493</v>
      </c>
      <c r="X334" s="98" t="s">
        <v>5739</v>
      </c>
    </row>
    <row r="335" spans="1:24" s="51" customFormat="1" ht="15.5" x14ac:dyDescent="0.35">
      <c r="A335" s="99">
        <f t="shared" si="11"/>
        <v>11311</v>
      </c>
      <c r="B335" s="100" t="str">
        <f>IF(COUNTIF(Exceptions!F:F,(VLOOKUP(M335,Exceptions!F:F,1,FALSE)))&gt;0,"y","")</f>
        <v/>
      </c>
      <c r="C335" s="100" t="str">
        <f t="shared" si="12"/>
        <v>y</v>
      </c>
      <c r="D335" s="100" t="str">
        <f>IF(COUNTIF(Exceptions!B:B,(VLOOKUP(M335,Exceptions!$B:$B,1,FALSE)))&gt;0,"y","")</f>
        <v/>
      </c>
      <c r="E335" s="100"/>
      <c r="F335" s="162" t="s">
        <v>4584</v>
      </c>
      <c r="G335" s="162" t="s">
        <v>3886</v>
      </c>
      <c r="H335" s="162" t="s">
        <v>5237</v>
      </c>
      <c r="I335" s="162" t="s">
        <v>5261</v>
      </c>
      <c r="J335" s="162" t="s">
        <v>5300</v>
      </c>
      <c r="K335" s="162" t="s">
        <v>5275</v>
      </c>
      <c r="L335" s="163">
        <v>12200000</v>
      </c>
      <c r="M335" s="95" t="s">
        <v>2161</v>
      </c>
      <c r="N335" s="51" t="s">
        <v>2162</v>
      </c>
      <c r="O335" s="51" t="s">
        <v>2163</v>
      </c>
      <c r="P335" s="51" t="s">
        <v>455</v>
      </c>
      <c r="Q335" s="96" t="s">
        <v>15</v>
      </c>
      <c r="R335" s="167">
        <v>45538</v>
      </c>
      <c r="S335" s="97" t="s">
        <v>6124</v>
      </c>
      <c r="T335" s="51" t="s">
        <v>524</v>
      </c>
      <c r="U335" s="51" t="s">
        <v>525</v>
      </c>
      <c r="W335" s="98" t="s">
        <v>5493</v>
      </c>
      <c r="X335" s="98" t="s">
        <v>5689</v>
      </c>
    </row>
    <row r="336" spans="1:24" s="51" customFormat="1" ht="15.5" x14ac:dyDescent="0.35">
      <c r="A336" s="99">
        <f t="shared" si="11"/>
        <v>11313</v>
      </c>
      <c r="B336" s="100" t="str">
        <f>IF(COUNTIF(Exceptions!F:F,(VLOOKUP(M336,Exceptions!F:F,1,FALSE)))&gt;0,"y","")</f>
        <v/>
      </c>
      <c r="C336" s="100" t="str">
        <f t="shared" si="12"/>
        <v>y</v>
      </c>
      <c r="D336" s="100" t="str">
        <f>IF(COUNTIF(Exceptions!B:B,(VLOOKUP(M336,Exceptions!$B:$B,1,FALSE)))&gt;0,"y","")</f>
        <v/>
      </c>
      <c r="E336" s="100" t="s">
        <v>5366</v>
      </c>
      <c r="F336" s="162" t="s">
        <v>4143</v>
      </c>
      <c r="G336" s="162" t="s">
        <v>3885</v>
      </c>
      <c r="H336" s="162" t="s">
        <v>5243</v>
      </c>
      <c r="I336" s="162" t="s">
        <v>5244</v>
      </c>
      <c r="J336" s="162" t="s">
        <v>5317</v>
      </c>
      <c r="K336" s="162" t="s">
        <v>5275</v>
      </c>
      <c r="L336" s="163">
        <v>1000000</v>
      </c>
      <c r="M336" s="95" t="s">
        <v>1124</v>
      </c>
      <c r="N336" s="51" t="s">
        <v>1125</v>
      </c>
      <c r="O336" s="51" t="s">
        <v>1126</v>
      </c>
      <c r="P336" s="51" t="s">
        <v>456</v>
      </c>
      <c r="Q336" s="96" t="s">
        <v>12</v>
      </c>
      <c r="R336" s="97">
        <v>45206</v>
      </c>
      <c r="S336" s="97" t="s">
        <v>5984</v>
      </c>
      <c r="T336" s="51" t="s">
        <v>467</v>
      </c>
      <c r="U336" s="51" t="s">
        <v>468</v>
      </c>
      <c r="V336" s="51" t="s">
        <v>1127</v>
      </c>
      <c r="W336" s="98" t="s">
        <v>5493</v>
      </c>
      <c r="X336" s="98" t="s">
        <v>5985</v>
      </c>
    </row>
    <row r="337" spans="1:24" s="51" customFormat="1" ht="15.5" x14ac:dyDescent="0.35">
      <c r="A337" s="99">
        <f t="shared" si="11"/>
        <v>11316</v>
      </c>
      <c r="B337" s="100" t="str">
        <f>IF(COUNTIF(Exceptions!F:F,(VLOOKUP(M337,Exceptions!F:F,1,FALSE)))&gt;0,"y","")</f>
        <v/>
      </c>
      <c r="C337" s="100" t="str">
        <f t="shared" si="12"/>
        <v>y</v>
      </c>
      <c r="D337" s="100" t="str">
        <f>IF(COUNTIF(Exceptions!B:B,(VLOOKUP(M337,Exceptions!$B:$B,1,FALSE)))&gt;0,"y","")</f>
        <v/>
      </c>
      <c r="E337" s="100" t="s">
        <v>5366</v>
      </c>
      <c r="F337" s="162" t="s">
        <v>4144</v>
      </c>
      <c r="G337" s="162" t="s">
        <v>3886</v>
      </c>
      <c r="H337" s="162" t="s">
        <v>5243</v>
      </c>
      <c r="I337" s="162" t="s">
        <v>5244</v>
      </c>
      <c r="J337" s="162" t="s">
        <v>440</v>
      </c>
      <c r="K337" s="162" t="s">
        <v>5275</v>
      </c>
      <c r="L337" s="163">
        <v>1677715</v>
      </c>
      <c r="M337" s="95" t="s">
        <v>1121</v>
      </c>
      <c r="N337" s="51" t="s">
        <v>1122</v>
      </c>
      <c r="O337" s="51" t="s">
        <v>1123</v>
      </c>
      <c r="P337" s="51" t="s">
        <v>440</v>
      </c>
      <c r="Q337" s="96" t="s">
        <v>12</v>
      </c>
      <c r="R337" s="97">
        <v>46137</v>
      </c>
      <c r="S337" s="97" t="s">
        <v>5983</v>
      </c>
      <c r="T337" s="51" t="s">
        <v>516</v>
      </c>
      <c r="U337" s="51" t="s">
        <v>517</v>
      </c>
      <c r="W337" s="98" t="s">
        <v>5493</v>
      </c>
      <c r="X337" s="98" t="s">
        <v>5589</v>
      </c>
    </row>
    <row r="338" spans="1:24" s="51" customFormat="1" ht="15.5" x14ac:dyDescent="0.35">
      <c r="A338" s="99">
        <f t="shared" si="11"/>
        <v>11319</v>
      </c>
      <c r="B338" s="100" t="str">
        <f>IF(COUNTIF(Exceptions!F:F,(VLOOKUP(M338,Exceptions!F:F,1,FALSE)))&gt;0,"y","")</f>
        <v/>
      </c>
      <c r="C338" s="100" t="str">
        <f t="shared" si="12"/>
        <v>y</v>
      </c>
      <c r="D338" s="100" t="str">
        <f>IF(COUNTIF(Exceptions!B:B,(VLOOKUP(M338,Exceptions!$B:$B,1,FALSE)))&gt;0,"y","")</f>
        <v/>
      </c>
      <c r="E338" s="100"/>
      <c r="F338" s="162" t="s">
        <v>4585</v>
      </c>
      <c r="G338" s="162" t="s">
        <v>3886</v>
      </c>
      <c r="H338" s="162" t="s">
        <v>5245</v>
      </c>
      <c r="I338" s="162" t="s">
        <v>5328</v>
      </c>
      <c r="J338" s="162" t="s">
        <v>440</v>
      </c>
      <c r="K338" s="162" t="s">
        <v>5275</v>
      </c>
      <c r="L338" s="163">
        <v>271958</v>
      </c>
      <c r="M338" s="95" t="s">
        <v>2159</v>
      </c>
      <c r="N338" s="51" t="s">
        <v>2160</v>
      </c>
      <c r="O338" s="51" t="s">
        <v>2160</v>
      </c>
      <c r="P338" s="51" t="s">
        <v>440</v>
      </c>
      <c r="Q338" s="96" t="s">
        <v>14</v>
      </c>
      <c r="R338" s="97">
        <v>45748</v>
      </c>
      <c r="S338" s="97" t="s">
        <v>5622</v>
      </c>
      <c r="T338" s="51" t="s">
        <v>467</v>
      </c>
      <c r="U338" s="51" t="s">
        <v>468</v>
      </c>
      <c r="W338" s="98" t="s">
        <v>5493</v>
      </c>
      <c r="X338" s="98" t="s">
        <v>5739</v>
      </c>
    </row>
    <row r="339" spans="1:24" s="51" customFormat="1" ht="15.5" x14ac:dyDescent="0.35">
      <c r="A339" s="99">
        <f t="shared" si="11"/>
        <v>11322</v>
      </c>
      <c r="B339" s="100" t="str">
        <f>IF(COUNTIF(Exceptions!F:F,(VLOOKUP(M339,Exceptions!F:F,1,FALSE)))&gt;0,"y","")</f>
        <v/>
      </c>
      <c r="C339" s="100" t="str">
        <f t="shared" si="12"/>
        <v>y</v>
      </c>
      <c r="D339" s="100" t="str">
        <f>IF(COUNTIF(Exceptions!B:B,(VLOOKUP(M339,Exceptions!$B:$B,1,FALSE)))&gt;0,"y","")</f>
        <v/>
      </c>
      <c r="E339" s="100" t="s">
        <v>5366</v>
      </c>
      <c r="F339" s="162" t="s">
        <v>4145</v>
      </c>
      <c r="G339" s="162" t="s">
        <v>3886</v>
      </c>
      <c r="H339" s="162" t="s">
        <v>5243</v>
      </c>
      <c r="I339" s="162" t="s">
        <v>5244</v>
      </c>
      <c r="J339" s="162" t="s">
        <v>440</v>
      </c>
      <c r="K339" s="162" t="s">
        <v>5275</v>
      </c>
      <c r="L339" s="163">
        <v>2264801.9</v>
      </c>
      <c r="M339" s="95" t="s">
        <v>1118</v>
      </c>
      <c r="N339" s="51" t="s">
        <v>1119</v>
      </c>
      <c r="O339" s="51" t="s">
        <v>1120</v>
      </c>
      <c r="P339" s="51" t="s">
        <v>456</v>
      </c>
      <c r="Q339" s="96" t="s">
        <v>12</v>
      </c>
      <c r="R339" s="97">
        <v>46158</v>
      </c>
      <c r="S339" s="97" t="s">
        <v>5982</v>
      </c>
      <c r="T339" s="51" t="s">
        <v>516</v>
      </c>
      <c r="U339" s="51" t="s">
        <v>517</v>
      </c>
      <c r="W339" s="98" t="s">
        <v>5493</v>
      </c>
      <c r="X339" s="98" t="s">
        <v>5543</v>
      </c>
    </row>
    <row r="340" spans="1:24" s="51" customFormat="1" ht="15.5" x14ac:dyDescent="0.35">
      <c r="A340" s="99">
        <f t="shared" si="11"/>
        <v>11324</v>
      </c>
      <c r="B340" s="100" t="str">
        <f>IF(COUNTIF(Exceptions!F:F,(VLOOKUP(M340,Exceptions!F:F,1,FALSE)))&gt;0,"y","")</f>
        <v/>
      </c>
      <c r="C340" s="100" t="str">
        <f t="shared" si="12"/>
        <v/>
      </c>
      <c r="D340" s="100" t="str">
        <f>IF(COUNTIF(Exceptions!B:B,(VLOOKUP(M340,Exceptions!$B:$B,1,FALSE)))&gt;0,"y","")</f>
        <v/>
      </c>
      <c r="E340" s="100"/>
      <c r="F340" s="162" t="s">
        <v>4586</v>
      </c>
      <c r="G340" s="162" t="s">
        <v>3885</v>
      </c>
      <c r="H340" s="162" t="s">
        <v>5211</v>
      </c>
      <c r="I340" s="162" t="s">
        <v>440</v>
      </c>
      <c r="J340" s="162" t="s">
        <v>440</v>
      </c>
      <c r="K340" s="162" t="s">
        <v>5275</v>
      </c>
      <c r="L340" s="163">
        <v>165750</v>
      </c>
      <c r="M340" s="95" t="s">
        <v>2158</v>
      </c>
      <c r="N340" s="51" t="s">
        <v>606</v>
      </c>
      <c r="O340" s="51" t="s">
        <v>606</v>
      </c>
      <c r="P340" s="51" t="s">
        <v>440</v>
      </c>
      <c r="Q340" s="96" t="s">
        <v>14</v>
      </c>
      <c r="R340" s="97">
        <v>45017</v>
      </c>
      <c r="S340" s="97" t="s">
        <v>5483</v>
      </c>
      <c r="T340" s="51" t="s">
        <v>518</v>
      </c>
      <c r="U340" s="51" t="s">
        <v>519</v>
      </c>
      <c r="W340" s="98" t="s">
        <v>5493</v>
      </c>
      <c r="X340" s="98" t="s">
        <v>5488</v>
      </c>
    </row>
    <row r="341" spans="1:24" s="51" customFormat="1" ht="15.5" x14ac:dyDescent="0.35">
      <c r="A341" s="99">
        <f t="shared" si="11"/>
        <v>11330</v>
      </c>
      <c r="B341" s="100" t="str">
        <f>IF(COUNTIF(Exceptions!F:F,(VLOOKUP(M341,Exceptions!F:F,1,FALSE)))&gt;0,"y","")</f>
        <v/>
      </c>
      <c r="C341" s="100" t="str">
        <f t="shared" si="12"/>
        <v>y</v>
      </c>
      <c r="D341" s="100" t="str">
        <f>IF(COUNTIF(Exceptions!B:B,(VLOOKUP(M341,Exceptions!$B:$B,1,FALSE)))&gt;0,"y","")</f>
        <v/>
      </c>
      <c r="E341" s="100" t="s">
        <v>5366</v>
      </c>
      <c r="F341" s="162" t="s">
        <v>4146</v>
      </c>
      <c r="G341" s="162" t="s">
        <v>3884</v>
      </c>
      <c r="H341" s="162" t="s">
        <v>5243</v>
      </c>
      <c r="I341" s="162" t="s">
        <v>5244</v>
      </c>
      <c r="J341" s="162" t="s">
        <v>440</v>
      </c>
      <c r="K341" s="162" t="s">
        <v>3904</v>
      </c>
      <c r="L341" s="163">
        <v>24698</v>
      </c>
      <c r="M341" s="95" t="s">
        <v>1115</v>
      </c>
      <c r="N341" s="51" t="s">
        <v>1116</v>
      </c>
      <c r="O341" s="51" t="s">
        <v>1117</v>
      </c>
      <c r="P341" s="51" t="s">
        <v>456</v>
      </c>
      <c r="Q341" s="96" t="s">
        <v>613</v>
      </c>
      <c r="R341" s="97">
        <v>45847</v>
      </c>
      <c r="S341" s="97" t="s">
        <v>5981</v>
      </c>
      <c r="T341" s="51" t="s">
        <v>467</v>
      </c>
      <c r="U341" s="51" t="s">
        <v>468</v>
      </c>
      <c r="W341" s="98" t="s">
        <v>5493</v>
      </c>
      <c r="X341" s="98" t="s">
        <v>5488</v>
      </c>
    </row>
    <row r="342" spans="1:24" s="51" customFormat="1" ht="15.5" x14ac:dyDescent="0.35">
      <c r="A342" s="99">
        <f t="shared" si="11"/>
        <v>11333</v>
      </c>
      <c r="B342" s="100" t="str">
        <f>IF(COUNTIF(Exceptions!F:F,(VLOOKUP(M342,Exceptions!F:F,1,FALSE)))&gt;0,"y","")</f>
        <v/>
      </c>
      <c r="C342" s="100" t="str">
        <f t="shared" si="12"/>
        <v>y</v>
      </c>
      <c r="D342" s="100" t="str">
        <f>IF(COUNTIF(Exceptions!B:B,(VLOOKUP(M342,Exceptions!$B:$B,1,FALSE)))&gt;0,"y","")</f>
        <v/>
      </c>
      <c r="E342" s="100"/>
      <c r="F342" s="162" t="s">
        <v>4147</v>
      </c>
      <c r="G342" s="162" t="s">
        <v>3885</v>
      </c>
      <c r="H342" s="162" t="s">
        <v>5243</v>
      </c>
      <c r="I342" s="162" t="s">
        <v>5244</v>
      </c>
      <c r="J342" s="162" t="s">
        <v>440</v>
      </c>
      <c r="K342" s="162" t="s">
        <v>5275</v>
      </c>
      <c r="L342" s="163">
        <v>2364889</v>
      </c>
      <c r="M342" s="95" t="s">
        <v>1112</v>
      </c>
      <c r="N342" s="51" t="s">
        <v>1113</v>
      </c>
      <c r="O342" s="51" t="s">
        <v>1114</v>
      </c>
      <c r="P342" s="51" t="s">
        <v>456</v>
      </c>
      <c r="Q342" s="96" t="s">
        <v>12</v>
      </c>
      <c r="R342" s="97">
        <v>45246</v>
      </c>
      <c r="S342" s="97" t="s">
        <v>5979</v>
      </c>
      <c r="T342" s="51" t="s">
        <v>467</v>
      </c>
      <c r="U342" s="51" t="s">
        <v>468</v>
      </c>
      <c r="W342" s="98" t="s">
        <v>5493</v>
      </c>
      <c r="X342" s="98" t="s">
        <v>5614</v>
      </c>
    </row>
    <row r="343" spans="1:24" s="51" customFormat="1" ht="15.5" x14ac:dyDescent="0.35">
      <c r="A343" s="99">
        <f t="shared" si="11"/>
        <v>11345</v>
      </c>
      <c r="B343" s="100" t="str">
        <f>IF(COUNTIF(Exceptions!F:F,(VLOOKUP(M343,Exceptions!F:F,1,FALSE)))&gt;0,"y","")</f>
        <v/>
      </c>
      <c r="C343" s="100" t="str">
        <f t="shared" si="12"/>
        <v/>
      </c>
      <c r="D343" s="100" t="str">
        <f>IF(COUNTIF(Exceptions!B:B,(VLOOKUP(M343,Exceptions!$B:$B,1,FALSE)))&gt;0,"y","")</f>
        <v/>
      </c>
      <c r="E343" s="100"/>
      <c r="F343" s="162" t="s">
        <v>4587</v>
      </c>
      <c r="G343" s="162" t="s">
        <v>3886</v>
      </c>
      <c r="H343" s="162" t="s">
        <v>5237</v>
      </c>
      <c r="I343" s="162" t="s">
        <v>440</v>
      </c>
      <c r="J343" s="162" t="s">
        <v>5300</v>
      </c>
      <c r="K343" s="162" t="s">
        <v>5275</v>
      </c>
      <c r="L343" s="163">
        <v>2500000</v>
      </c>
      <c r="M343" s="95" t="s">
        <v>2156</v>
      </c>
      <c r="N343" s="51" t="s">
        <v>2157</v>
      </c>
      <c r="O343" s="51" t="s">
        <v>2157</v>
      </c>
      <c r="P343" s="51" t="s">
        <v>440</v>
      </c>
      <c r="Q343" s="96" t="s">
        <v>12</v>
      </c>
      <c r="R343" s="97">
        <v>46633</v>
      </c>
      <c r="S343" s="97" t="s">
        <v>6830</v>
      </c>
      <c r="T343" s="51" t="s">
        <v>467</v>
      </c>
      <c r="U343" s="51" t="s">
        <v>468</v>
      </c>
      <c r="W343" s="98" t="s">
        <v>5493</v>
      </c>
      <c r="X343" s="98" t="s">
        <v>5534</v>
      </c>
    </row>
    <row r="344" spans="1:24" s="51" customFormat="1" ht="15.5" x14ac:dyDescent="0.35">
      <c r="A344" s="99">
        <f t="shared" si="11"/>
        <v>11362</v>
      </c>
      <c r="B344" s="100" t="str">
        <f>IF(COUNTIF(Exceptions!F:F,(VLOOKUP(M344,Exceptions!F:F,1,FALSE)))&gt;0,"y","")</f>
        <v/>
      </c>
      <c r="C344" s="100" t="str">
        <f t="shared" si="12"/>
        <v>y</v>
      </c>
      <c r="D344" s="100" t="str">
        <f>IF(COUNTIF(Exceptions!B:B,(VLOOKUP(M344,Exceptions!$B:$B,1,FALSE)))&gt;0,"y","")</f>
        <v/>
      </c>
      <c r="E344" s="100"/>
      <c r="F344" s="162" t="s">
        <v>3923</v>
      </c>
      <c r="G344" s="162" t="s">
        <v>3885</v>
      </c>
      <c r="H344" s="162" t="s">
        <v>3902</v>
      </c>
      <c r="I344" s="162" t="s">
        <v>3903</v>
      </c>
      <c r="J344" s="162" t="s">
        <v>440</v>
      </c>
      <c r="K344" s="162" t="s">
        <v>3904</v>
      </c>
      <c r="L344" s="163">
        <v>45136</v>
      </c>
      <c r="M344" s="95" t="s">
        <v>634</v>
      </c>
      <c r="N344" s="51" t="s">
        <v>635</v>
      </c>
      <c r="O344" s="51" t="s">
        <v>636</v>
      </c>
      <c r="P344" s="51" t="s">
        <v>440</v>
      </c>
      <c r="Q344" s="96" t="s">
        <v>613</v>
      </c>
      <c r="R344" s="97">
        <v>45198</v>
      </c>
      <c r="S344" s="97" t="s">
        <v>5489</v>
      </c>
      <c r="T344" s="51" t="s">
        <v>467</v>
      </c>
      <c r="U344" s="51" t="s">
        <v>468</v>
      </c>
      <c r="W344" s="98" t="s">
        <v>5493</v>
      </c>
      <c r="X344" s="98" t="s">
        <v>5495</v>
      </c>
    </row>
    <row r="345" spans="1:24" s="51" customFormat="1" ht="15.5" x14ac:dyDescent="0.35">
      <c r="A345" s="99">
        <f t="shared" si="11"/>
        <v>11364</v>
      </c>
      <c r="B345" s="100" t="str">
        <f>IF(COUNTIF(Exceptions!F:F,(VLOOKUP(M345,Exceptions!F:F,1,FALSE)))&gt;0,"y","")</f>
        <v/>
      </c>
      <c r="C345" s="100" t="str">
        <f t="shared" si="12"/>
        <v>y</v>
      </c>
      <c r="D345" s="100" t="str">
        <f>IF(COUNTIF(Exceptions!B:B,(VLOOKUP(M345,Exceptions!$B:$B,1,FALSE)))&gt;0,"y","")</f>
        <v/>
      </c>
      <c r="E345" s="100"/>
      <c r="F345" s="162" t="s">
        <v>3924</v>
      </c>
      <c r="G345" s="162" t="s">
        <v>3885</v>
      </c>
      <c r="H345" s="162" t="s">
        <v>3902</v>
      </c>
      <c r="I345" s="162" t="s">
        <v>3903</v>
      </c>
      <c r="J345" s="162" t="s">
        <v>440</v>
      </c>
      <c r="K345" s="162" t="s">
        <v>440</v>
      </c>
      <c r="L345" s="163">
        <v>165748</v>
      </c>
      <c r="M345" s="95" t="s">
        <v>631</v>
      </c>
      <c r="N345" s="51" t="s">
        <v>632</v>
      </c>
      <c r="O345" s="51" t="s">
        <v>633</v>
      </c>
      <c r="P345" s="51" t="s">
        <v>440</v>
      </c>
      <c r="Q345" s="96" t="s">
        <v>14</v>
      </c>
      <c r="R345" s="97">
        <v>45107</v>
      </c>
      <c r="S345" s="97" t="s">
        <v>5489</v>
      </c>
      <c r="T345" s="51" t="s">
        <v>516</v>
      </c>
      <c r="U345" s="51" t="s">
        <v>517</v>
      </c>
      <c r="W345" s="98" t="s">
        <v>5493</v>
      </c>
      <c r="X345" s="98" t="s">
        <v>5488</v>
      </c>
    </row>
    <row r="346" spans="1:24" s="51" customFormat="1" ht="15.5" x14ac:dyDescent="0.35">
      <c r="A346" s="99">
        <f t="shared" si="11"/>
        <v>11365</v>
      </c>
      <c r="B346" s="100" t="str">
        <f>IF(COUNTIF(Exceptions!F:F,(VLOOKUP(M346,Exceptions!F:F,1,FALSE)))&gt;0,"y","")</f>
        <v/>
      </c>
      <c r="C346" s="100" t="str">
        <f t="shared" si="12"/>
        <v>y</v>
      </c>
      <c r="D346" s="100" t="str">
        <f>IF(COUNTIF(Exceptions!B:B,(VLOOKUP(M346,Exceptions!$B:$B,1,FALSE)))&gt;0,"y","")</f>
        <v/>
      </c>
      <c r="E346" s="100"/>
      <c r="F346" s="162" t="s">
        <v>3925</v>
      </c>
      <c r="G346" s="162" t="s">
        <v>3885</v>
      </c>
      <c r="H346" s="162" t="s">
        <v>3902</v>
      </c>
      <c r="I346" s="162" t="s">
        <v>3903</v>
      </c>
      <c r="J346" s="162" t="s">
        <v>440</v>
      </c>
      <c r="K346" s="162" t="s">
        <v>440</v>
      </c>
      <c r="L346" s="163">
        <v>42766</v>
      </c>
      <c r="M346" s="95" t="s">
        <v>626</v>
      </c>
      <c r="N346" s="51" t="s">
        <v>627</v>
      </c>
      <c r="O346" s="51" t="s">
        <v>628</v>
      </c>
      <c r="P346" s="51" t="s">
        <v>440</v>
      </c>
      <c r="Q346" s="96" t="s">
        <v>613</v>
      </c>
      <c r="R346" s="97">
        <v>45107</v>
      </c>
      <c r="S346" s="97" t="s">
        <v>5489</v>
      </c>
      <c r="T346" s="51" t="s">
        <v>629</v>
      </c>
      <c r="U346" s="51" t="s">
        <v>630</v>
      </c>
      <c r="W346" s="98" t="s">
        <v>5493</v>
      </c>
      <c r="X346" s="98" t="s">
        <v>5488</v>
      </c>
    </row>
    <row r="347" spans="1:24" s="51" customFormat="1" ht="15.5" x14ac:dyDescent="0.35">
      <c r="A347" s="99">
        <f t="shared" si="11"/>
        <v>11366</v>
      </c>
      <c r="B347" s="100" t="str">
        <f>IF(COUNTIF(Exceptions!F:F,(VLOOKUP(M347,Exceptions!F:F,1,FALSE)))&gt;0,"y","")</f>
        <v/>
      </c>
      <c r="C347" s="100" t="str">
        <f t="shared" si="12"/>
        <v>y</v>
      </c>
      <c r="D347" s="100" t="str">
        <f>IF(COUNTIF(Exceptions!B:B,(VLOOKUP(M347,Exceptions!$B:$B,1,FALSE)))&gt;0,"y","")</f>
        <v/>
      </c>
      <c r="E347" s="100"/>
      <c r="F347" s="162" t="s">
        <v>3926</v>
      </c>
      <c r="G347" s="162" t="s">
        <v>3884</v>
      </c>
      <c r="H347" s="162" t="s">
        <v>3902</v>
      </c>
      <c r="I347" s="162" t="s">
        <v>3903</v>
      </c>
      <c r="J347" s="162" t="s">
        <v>440</v>
      </c>
      <c r="K347" s="162" t="s">
        <v>440</v>
      </c>
      <c r="L347" s="163">
        <v>217175</v>
      </c>
      <c r="M347" s="95" t="s">
        <v>623</v>
      </c>
      <c r="N347" s="51" t="s">
        <v>624</v>
      </c>
      <c r="O347" s="51" t="s">
        <v>625</v>
      </c>
      <c r="P347" s="51" t="s">
        <v>440</v>
      </c>
      <c r="Q347" s="96" t="s">
        <v>14</v>
      </c>
      <c r="R347" s="97">
        <v>45107</v>
      </c>
      <c r="S347" s="97" t="s">
        <v>5489</v>
      </c>
      <c r="T347" s="51" t="s">
        <v>467</v>
      </c>
      <c r="U347" s="51" t="s">
        <v>468</v>
      </c>
      <c r="W347" s="98" t="s">
        <v>5493</v>
      </c>
      <c r="X347" s="98" t="s">
        <v>5485</v>
      </c>
    </row>
    <row r="348" spans="1:24" s="51" customFormat="1" ht="15.5" x14ac:dyDescent="0.35">
      <c r="A348" s="99">
        <f t="shared" si="11"/>
        <v>11367</v>
      </c>
      <c r="B348" s="100" t="str">
        <f>IF(COUNTIF(Exceptions!F:F,(VLOOKUP(M348,Exceptions!F:F,1,FALSE)))&gt;0,"y","")</f>
        <v/>
      </c>
      <c r="C348" s="100" t="str">
        <f t="shared" si="12"/>
        <v>y</v>
      </c>
      <c r="D348" s="100" t="str">
        <f>IF(COUNTIF(Exceptions!B:B,(VLOOKUP(M348,Exceptions!$B:$B,1,FALSE)))&gt;0,"y","")</f>
        <v/>
      </c>
      <c r="E348" s="100"/>
      <c r="F348" s="162" t="s">
        <v>3927</v>
      </c>
      <c r="G348" s="162" t="s">
        <v>3884</v>
      </c>
      <c r="H348" s="162" t="s">
        <v>3902</v>
      </c>
      <c r="I348" s="162" t="s">
        <v>3903</v>
      </c>
      <c r="J348" s="162" t="s">
        <v>440</v>
      </c>
      <c r="K348" s="162" t="s">
        <v>440</v>
      </c>
      <c r="L348" s="163">
        <v>141750</v>
      </c>
      <c r="M348" s="95" t="s">
        <v>620</v>
      </c>
      <c r="N348" s="51" t="s">
        <v>621</v>
      </c>
      <c r="O348" s="51" t="s">
        <v>622</v>
      </c>
      <c r="P348" s="51" t="s">
        <v>440</v>
      </c>
      <c r="Q348" s="96" t="s">
        <v>14</v>
      </c>
      <c r="R348" s="97">
        <v>45107</v>
      </c>
      <c r="S348" s="97" t="s">
        <v>5489</v>
      </c>
      <c r="T348" s="51" t="s">
        <v>467</v>
      </c>
      <c r="U348" s="51" t="s">
        <v>468</v>
      </c>
      <c r="W348" s="98" t="s">
        <v>5493</v>
      </c>
      <c r="X348" s="98" t="s">
        <v>5485</v>
      </c>
    </row>
    <row r="349" spans="1:24" s="51" customFormat="1" ht="15.5" x14ac:dyDescent="0.35">
      <c r="A349" s="99">
        <f t="shared" si="11"/>
        <v>11418</v>
      </c>
      <c r="B349" s="100" t="str">
        <f>IF(COUNTIF(Exceptions!F:F,(VLOOKUP(M349,Exceptions!F:F,1,FALSE)))&gt;0,"y","")</f>
        <v/>
      </c>
      <c r="C349" s="100" t="str">
        <f t="shared" si="12"/>
        <v/>
      </c>
      <c r="D349" s="100" t="str">
        <f>IF(COUNTIF(Exceptions!B:B,(VLOOKUP(M349,Exceptions!$B:$B,1,FALSE)))&gt;0,"y","")</f>
        <v/>
      </c>
      <c r="E349" s="100"/>
      <c r="F349" s="162" t="s">
        <v>4588</v>
      </c>
      <c r="G349" s="162" t="s">
        <v>3884</v>
      </c>
      <c r="H349" s="162" t="s">
        <v>5220</v>
      </c>
      <c r="I349" s="162" t="s">
        <v>440</v>
      </c>
      <c r="J349" s="162" t="s">
        <v>5298</v>
      </c>
      <c r="K349" s="162" t="s">
        <v>5277</v>
      </c>
      <c r="L349" s="163"/>
      <c r="M349" s="95" t="s">
        <v>2153</v>
      </c>
      <c r="N349" s="51" t="s">
        <v>2154</v>
      </c>
      <c r="O349" s="51" t="s">
        <v>2154</v>
      </c>
      <c r="P349" s="51" t="s">
        <v>440</v>
      </c>
      <c r="Q349" s="96" t="s">
        <v>12</v>
      </c>
      <c r="R349" s="104"/>
      <c r="S349" s="104"/>
      <c r="T349" s="51" t="s">
        <v>514</v>
      </c>
      <c r="U349" s="51" t="s">
        <v>515</v>
      </c>
      <c r="V349" s="51" t="s">
        <v>2155</v>
      </c>
      <c r="W349" s="98" t="s">
        <v>5487</v>
      </c>
      <c r="X349" s="98" t="s">
        <v>5488</v>
      </c>
    </row>
    <row r="350" spans="1:24" s="51" customFormat="1" ht="15.5" x14ac:dyDescent="0.35">
      <c r="A350" s="99">
        <f t="shared" si="11"/>
        <v>11420</v>
      </c>
      <c r="B350" s="100" t="str">
        <f>IF(COUNTIF(Exceptions!F:F,(VLOOKUP(M350,Exceptions!F:F,1,FALSE)))&gt;0,"y","")</f>
        <v/>
      </c>
      <c r="C350" s="100" t="str">
        <f t="shared" si="12"/>
        <v>y</v>
      </c>
      <c r="D350" s="100" t="str">
        <f>IF(COUNTIF(Exceptions!B:B,(VLOOKUP(M350,Exceptions!$B:$B,1,FALSE)))&gt;0,"y","")</f>
        <v/>
      </c>
      <c r="E350" s="100"/>
      <c r="F350" s="162" t="s">
        <v>3928</v>
      </c>
      <c r="G350" s="162" t="s">
        <v>3884</v>
      </c>
      <c r="H350" s="162" t="s">
        <v>3902</v>
      </c>
      <c r="I350" s="162" t="s">
        <v>3903</v>
      </c>
      <c r="J350" s="162" t="s">
        <v>440</v>
      </c>
      <c r="K350" s="162" t="s">
        <v>3904</v>
      </c>
      <c r="L350" s="163">
        <v>28000</v>
      </c>
      <c r="M350" s="95" t="s">
        <v>617</v>
      </c>
      <c r="N350" s="51" t="s">
        <v>618</v>
      </c>
      <c r="O350" s="51" t="s">
        <v>619</v>
      </c>
      <c r="P350" s="51" t="s">
        <v>456</v>
      </c>
      <c r="Q350" s="96" t="s">
        <v>613</v>
      </c>
      <c r="R350" s="97">
        <v>45473</v>
      </c>
      <c r="S350" s="97" t="s">
        <v>5490</v>
      </c>
      <c r="T350" s="51" t="s">
        <v>467</v>
      </c>
      <c r="U350" s="51" t="s">
        <v>468</v>
      </c>
      <c r="W350" s="98" t="s">
        <v>5487</v>
      </c>
      <c r="X350" s="98" t="s">
        <v>5491</v>
      </c>
    </row>
    <row r="351" spans="1:24" s="51" customFormat="1" ht="15.5" x14ac:dyDescent="0.35">
      <c r="A351" s="99">
        <f t="shared" si="11"/>
        <v>11422</v>
      </c>
      <c r="B351" s="100" t="str">
        <f>IF(COUNTIF(Exceptions!F:F,(VLOOKUP(M351,Exceptions!F:F,1,FALSE)))&gt;0,"y","")</f>
        <v/>
      </c>
      <c r="C351" s="100" t="str">
        <f t="shared" si="12"/>
        <v>y</v>
      </c>
      <c r="D351" s="100" t="str">
        <f>IF(COUNTIF(Exceptions!B:B,(VLOOKUP(M351,Exceptions!$B:$B,1,FALSE)))&gt;0,"y","")</f>
        <v/>
      </c>
      <c r="E351" s="100"/>
      <c r="F351" s="162" t="s">
        <v>3905</v>
      </c>
      <c r="G351" s="162" t="s">
        <v>3885</v>
      </c>
      <c r="H351" s="162" t="s">
        <v>3902</v>
      </c>
      <c r="I351" s="162" t="s">
        <v>3903</v>
      </c>
      <c r="J351" s="162" t="s">
        <v>440</v>
      </c>
      <c r="K351" s="162" t="s">
        <v>3904</v>
      </c>
      <c r="L351" s="163">
        <v>161000</v>
      </c>
      <c r="M351" s="95" t="s">
        <v>614</v>
      </c>
      <c r="N351" s="51" t="s">
        <v>615</v>
      </c>
      <c r="O351" s="51" t="s">
        <v>616</v>
      </c>
      <c r="P351" s="51" t="s">
        <v>440</v>
      </c>
      <c r="Q351" s="96" t="s">
        <v>14</v>
      </c>
      <c r="R351" s="97">
        <v>45023</v>
      </c>
      <c r="S351" s="97" t="s">
        <v>5486</v>
      </c>
      <c r="T351" s="51" t="s">
        <v>516</v>
      </c>
      <c r="U351" s="51" t="s">
        <v>517</v>
      </c>
      <c r="W351" s="98" t="s">
        <v>5487</v>
      </c>
      <c r="X351" s="98" t="s">
        <v>5488</v>
      </c>
    </row>
    <row r="352" spans="1:24" s="51" customFormat="1" ht="15.5" x14ac:dyDescent="0.35">
      <c r="A352" s="99">
        <f t="shared" si="11"/>
        <v>11429</v>
      </c>
      <c r="B352" s="100" t="str">
        <f>IF(COUNTIF(Exceptions!F:F,(VLOOKUP(M352,Exceptions!F:F,1,FALSE)))&gt;0,"y","")</f>
        <v/>
      </c>
      <c r="C352" s="100" t="str">
        <f t="shared" si="12"/>
        <v>y</v>
      </c>
      <c r="D352" s="100" t="str">
        <f>IF(COUNTIF(Exceptions!B:B,(VLOOKUP(M352,Exceptions!$B:$B,1,FALSE)))&gt;0,"y","")</f>
        <v/>
      </c>
      <c r="E352" s="100"/>
      <c r="F352" s="162" t="s">
        <v>4589</v>
      </c>
      <c r="G352" s="162" t="s">
        <v>3885</v>
      </c>
      <c r="H352" s="162" t="s">
        <v>5237</v>
      </c>
      <c r="I352" s="162" t="s">
        <v>6154</v>
      </c>
      <c r="J352" s="162" t="s">
        <v>440</v>
      </c>
      <c r="K352" s="162" t="s">
        <v>5275</v>
      </c>
      <c r="L352" s="163">
        <v>1324000</v>
      </c>
      <c r="M352" s="95" t="s">
        <v>204</v>
      </c>
      <c r="N352" s="51" t="s">
        <v>335</v>
      </c>
      <c r="O352" s="51" t="s">
        <v>335</v>
      </c>
      <c r="P352" s="51" t="s">
        <v>456</v>
      </c>
      <c r="Q352" s="96" t="s">
        <v>12</v>
      </c>
      <c r="R352" s="97">
        <v>45339</v>
      </c>
      <c r="S352" s="97" t="s">
        <v>6156</v>
      </c>
      <c r="T352" s="51" t="s">
        <v>518</v>
      </c>
      <c r="U352" s="51" t="s">
        <v>519</v>
      </c>
      <c r="W352" s="98" t="s">
        <v>5487</v>
      </c>
      <c r="X352" s="98" t="s">
        <v>5635</v>
      </c>
    </row>
    <row r="353" spans="1:24" s="51" customFormat="1" ht="15.5" x14ac:dyDescent="0.35">
      <c r="A353" s="99">
        <f t="shared" si="11"/>
        <v>11431</v>
      </c>
      <c r="B353" s="100" t="str">
        <f>IF(COUNTIF(Exceptions!F:F,(VLOOKUP(M353,Exceptions!F:F,1,FALSE)))&gt;0,"y","")</f>
        <v/>
      </c>
      <c r="C353" s="100" t="str">
        <f t="shared" si="12"/>
        <v>y</v>
      </c>
      <c r="D353" s="100" t="str">
        <f>IF(COUNTIF(Exceptions!B:B,(VLOOKUP(M353,Exceptions!$B:$B,1,FALSE)))&gt;0,"y","")</f>
        <v/>
      </c>
      <c r="E353" s="100"/>
      <c r="F353" s="162" t="s">
        <v>4590</v>
      </c>
      <c r="G353" s="162" t="s">
        <v>3886</v>
      </c>
      <c r="H353" s="162" t="s">
        <v>5237</v>
      </c>
      <c r="I353" s="162" t="s">
        <v>6082</v>
      </c>
      <c r="J353" s="162" t="s">
        <v>440</v>
      </c>
      <c r="K353" s="162" t="s">
        <v>5275</v>
      </c>
      <c r="L353" s="163">
        <v>6601119</v>
      </c>
      <c r="M353" s="95" t="s">
        <v>2151</v>
      </c>
      <c r="N353" s="51" t="s">
        <v>2152</v>
      </c>
      <c r="O353" s="51" t="s">
        <v>2152</v>
      </c>
      <c r="P353" s="51" t="s">
        <v>455</v>
      </c>
      <c r="Q353" s="96" t="s">
        <v>10</v>
      </c>
      <c r="R353" s="97">
        <v>46453</v>
      </c>
      <c r="S353" s="97" t="s">
        <v>6083</v>
      </c>
      <c r="T353" s="51" t="s">
        <v>518</v>
      </c>
      <c r="U353" s="51" t="s">
        <v>519</v>
      </c>
      <c r="W353" s="98" t="s">
        <v>5487</v>
      </c>
      <c r="X353" s="98" t="s">
        <v>5647</v>
      </c>
    </row>
    <row r="354" spans="1:24" s="51" customFormat="1" ht="15.5" x14ac:dyDescent="0.35">
      <c r="A354" s="99">
        <f t="shared" si="11"/>
        <v>11472</v>
      </c>
      <c r="B354" s="100" t="str">
        <f>IF(COUNTIF(Exceptions!F:F,(VLOOKUP(M354,Exceptions!F:F,1,FALSE)))&gt;0,"y","")</f>
        <v/>
      </c>
      <c r="C354" s="100" t="str">
        <f t="shared" si="12"/>
        <v>y</v>
      </c>
      <c r="D354" s="100" t="str">
        <f>IF(COUNTIF(Exceptions!B:B,(VLOOKUP(M354,Exceptions!$B:$B,1,FALSE)))&gt;0,"y","")</f>
        <v/>
      </c>
      <c r="E354" s="100" t="s">
        <v>5366</v>
      </c>
      <c r="F354" s="162" t="s">
        <v>4233</v>
      </c>
      <c r="G354" s="162" t="s">
        <v>3885</v>
      </c>
      <c r="H354" s="162" t="s">
        <v>5237</v>
      </c>
      <c r="I354" s="162" t="s">
        <v>5262</v>
      </c>
      <c r="J354" s="162" t="s">
        <v>440</v>
      </c>
      <c r="K354" s="162" t="s">
        <v>5275</v>
      </c>
      <c r="L354" s="163">
        <v>1000000</v>
      </c>
      <c r="M354" s="95" t="s">
        <v>1352</v>
      </c>
      <c r="N354" s="51" t="s">
        <v>1353</v>
      </c>
      <c r="O354" s="51" t="s">
        <v>1354</v>
      </c>
      <c r="P354" s="51" t="s">
        <v>440</v>
      </c>
      <c r="Q354" s="96" t="s">
        <v>11</v>
      </c>
      <c r="R354" s="97">
        <v>45188</v>
      </c>
      <c r="S354" s="97" t="s">
        <v>6131</v>
      </c>
      <c r="T354" s="51" t="s">
        <v>518</v>
      </c>
      <c r="U354" s="51" t="s">
        <v>519</v>
      </c>
      <c r="W354" s="98" t="s">
        <v>6052</v>
      </c>
      <c r="X354" s="98" t="s">
        <v>6132</v>
      </c>
    </row>
    <row r="355" spans="1:24" s="51" customFormat="1" ht="15.5" x14ac:dyDescent="0.35">
      <c r="A355" s="99">
        <f t="shared" si="11"/>
        <v>11485</v>
      </c>
      <c r="B355" s="100" t="str">
        <f>IF(COUNTIF(Exceptions!F:F,(VLOOKUP(M355,Exceptions!F:F,1,FALSE)))&gt;0,"y","")</f>
        <v/>
      </c>
      <c r="C355" s="100" t="str">
        <f t="shared" si="12"/>
        <v>y</v>
      </c>
      <c r="D355" s="100" t="str">
        <f>IF(COUNTIF(Exceptions!B:B,(VLOOKUP(M355,Exceptions!$B:$B,1,FALSE)))&gt;0,"y","")</f>
        <v/>
      </c>
      <c r="E355" s="100"/>
      <c r="F355" s="162" t="s">
        <v>4591</v>
      </c>
      <c r="G355" s="162" t="s">
        <v>3886</v>
      </c>
      <c r="H355" s="162" t="s">
        <v>5237</v>
      </c>
      <c r="I355" s="162" t="s">
        <v>6154</v>
      </c>
      <c r="J355" s="162" t="s">
        <v>440</v>
      </c>
      <c r="K355" s="162" t="s">
        <v>5275</v>
      </c>
      <c r="L355" s="163">
        <v>700000</v>
      </c>
      <c r="M355" s="95" t="s">
        <v>2148</v>
      </c>
      <c r="N355" s="51" t="s">
        <v>2149</v>
      </c>
      <c r="O355" s="51" t="s">
        <v>2150</v>
      </c>
      <c r="P355" s="51" t="s">
        <v>455</v>
      </c>
      <c r="Q355" s="96" t="s">
        <v>11</v>
      </c>
      <c r="R355" s="97">
        <v>46437</v>
      </c>
      <c r="S355" s="97" t="s">
        <v>6155</v>
      </c>
      <c r="T355" s="51" t="s">
        <v>518</v>
      </c>
      <c r="U355" s="51" t="s">
        <v>519</v>
      </c>
      <c r="W355" s="98" t="s">
        <v>6052</v>
      </c>
      <c r="X355" s="98" t="s">
        <v>5770</v>
      </c>
    </row>
    <row r="356" spans="1:24" s="51" customFormat="1" ht="15.5" x14ac:dyDescent="0.35">
      <c r="A356" s="99">
        <f t="shared" si="11"/>
        <v>11517</v>
      </c>
      <c r="B356" s="100" t="str">
        <f>IF(COUNTIF(Exceptions!F:F,(VLOOKUP(M356,Exceptions!F:F,1,FALSE)))&gt;0,"y","")</f>
        <v/>
      </c>
      <c r="C356" s="100" t="str">
        <f t="shared" si="12"/>
        <v/>
      </c>
      <c r="D356" s="100" t="str">
        <f>IF(COUNTIF(Exceptions!B:B,(VLOOKUP(M356,Exceptions!$B:$B,1,FALSE)))&gt;0,"y","")</f>
        <v/>
      </c>
      <c r="E356" s="100"/>
      <c r="F356" s="162" t="s">
        <v>4592</v>
      </c>
      <c r="G356" s="162" t="s">
        <v>3885</v>
      </c>
      <c r="H356" s="162" t="s">
        <v>5215</v>
      </c>
      <c r="I356" s="162" t="s">
        <v>440</v>
      </c>
      <c r="J356" s="162" t="s">
        <v>440</v>
      </c>
      <c r="K356" s="162" t="s">
        <v>3904</v>
      </c>
      <c r="L356" s="163">
        <v>180000</v>
      </c>
      <c r="M356" s="95" t="s">
        <v>2144</v>
      </c>
      <c r="N356" s="51" t="s">
        <v>2145</v>
      </c>
      <c r="O356" s="51" t="s">
        <v>2146</v>
      </c>
      <c r="P356" s="51" t="s">
        <v>440</v>
      </c>
      <c r="Q356" s="96" t="s">
        <v>14</v>
      </c>
      <c r="R356" s="97">
        <v>44958</v>
      </c>
      <c r="S356" s="97" t="s">
        <v>5741</v>
      </c>
      <c r="T356" s="51" t="s">
        <v>520</v>
      </c>
      <c r="U356" s="51" t="s">
        <v>521</v>
      </c>
      <c r="V356" s="51" t="s">
        <v>2147</v>
      </c>
      <c r="W356" s="98" t="s">
        <v>6052</v>
      </c>
      <c r="X356" s="98" t="s">
        <v>5488</v>
      </c>
    </row>
    <row r="357" spans="1:24" s="51" customFormat="1" ht="15.5" x14ac:dyDescent="0.35">
      <c r="A357" s="99">
        <f t="shared" si="11"/>
        <v>11532</v>
      </c>
      <c r="B357" s="100" t="str">
        <f>IF(COUNTIF(Exceptions!F:F,(VLOOKUP(M357,Exceptions!F:F,1,FALSE)))&gt;0,"y","")</f>
        <v/>
      </c>
      <c r="C357" s="100" t="str">
        <f t="shared" si="12"/>
        <v>y</v>
      </c>
      <c r="D357" s="100" t="str">
        <f>IF(COUNTIF(Exceptions!B:B,(VLOOKUP(M357,Exceptions!$B:$B,1,FALSE)))&gt;0,"y","")</f>
        <v/>
      </c>
      <c r="E357" s="100"/>
      <c r="F357" s="162" t="s">
        <v>4593</v>
      </c>
      <c r="G357" s="162" t="s">
        <v>3886</v>
      </c>
      <c r="H357" s="162" t="s">
        <v>5237</v>
      </c>
      <c r="I357" s="162" t="s">
        <v>5252</v>
      </c>
      <c r="J357" s="162" t="s">
        <v>440</v>
      </c>
      <c r="K357" s="162" t="s">
        <v>5281</v>
      </c>
      <c r="L357" s="163">
        <v>32000000</v>
      </c>
      <c r="M357" s="95" t="s">
        <v>2142</v>
      </c>
      <c r="N357" s="51" t="s">
        <v>2143</v>
      </c>
      <c r="O357" s="51" t="s">
        <v>2143</v>
      </c>
      <c r="P357" s="51" t="s">
        <v>455</v>
      </c>
      <c r="Q357" s="96" t="s">
        <v>16</v>
      </c>
      <c r="R357" s="97">
        <v>46388</v>
      </c>
      <c r="S357" s="97" t="s">
        <v>6051</v>
      </c>
      <c r="T357" s="51" t="s">
        <v>518</v>
      </c>
      <c r="U357" s="51" t="s">
        <v>519</v>
      </c>
      <c r="W357" s="98" t="s">
        <v>6052</v>
      </c>
      <c r="X357" s="98" t="s">
        <v>5770</v>
      </c>
    </row>
    <row r="358" spans="1:24" s="51" customFormat="1" ht="15.5" x14ac:dyDescent="0.35">
      <c r="A358" s="99">
        <f t="shared" si="11"/>
        <v>11605</v>
      </c>
      <c r="B358" s="100" t="str">
        <f>IF(COUNTIF(Exceptions!F:F,(VLOOKUP(M358,Exceptions!F:F,1,FALSE)))&gt;0,"y","")</f>
        <v/>
      </c>
      <c r="C358" s="100" t="str">
        <f t="shared" si="12"/>
        <v/>
      </c>
      <c r="D358" s="100" t="str">
        <f>IF(COUNTIF(Exceptions!B:B,(VLOOKUP(M358,Exceptions!$B:$B,1,FALSE)))&gt;0,"y","")</f>
        <v/>
      </c>
      <c r="E358" s="100"/>
      <c r="F358" s="162" t="s">
        <v>4594</v>
      </c>
      <c r="G358" s="162" t="s">
        <v>3885</v>
      </c>
      <c r="H358" s="162" t="s">
        <v>5243</v>
      </c>
      <c r="I358" s="162" t="s">
        <v>440</v>
      </c>
      <c r="J358" s="162" t="s">
        <v>5317</v>
      </c>
      <c r="K358" s="162" t="s">
        <v>5287</v>
      </c>
      <c r="L358" s="163">
        <v>613518.74</v>
      </c>
      <c r="M358" s="95" t="s">
        <v>2138</v>
      </c>
      <c r="N358" s="51" t="s">
        <v>2139</v>
      </c>
      <c r="O358" s="51" t="s">
        <v>2140</v>
      </c>
      <c r="P358" s="51" t="s">
        <v>440</v>
      </c>
      <c r="Q358" s="96" t="s">
        <v>11</v>
      </c>
      <c r="R358" s="97">
        <v>44911</v>
      </c>
      <c r="S358" s="97" t="s">
        <v>5538</v>
      </c>
      <c r="T358" s="51" t="s">
        <v>516</v>
      </c>
      <c r="U358" s="51" t="s">
        <v>517</v>
      </c>
      <c r="V358" s="51" t="s">
        <v>2141</v>
      </c>
      <c r="W358" s="98" t="s">
        <v>6122</v>
      </c>
      <c r="X358" s="98" t="s">
        <v>5488</v>
      </c>
    </row>
    <row r="359" spans="1:24" s="51" customFormat="1" ht="15.5" x14ac:dyDescent="0.35">
      <c r="A359" s="99">
        <f t="shared" si="11"/>
        <v>11611</v>
      </c>
      <c r="B359" s="100" t="str">
        <f>IF(COUNTIF(Exceptions!F:F,(VLOOKUP(M359,Exceptions!F:F,1,FALSE)))&gt;0,"y","")</f>
        <v/>
      </c>
      <c r="C359" s="100" t="str">
        <f t="shared" si="12"/>
        <v/>
      </c>
      <c r="D359" s="100" t="str">
        <f>IF(COUNTIF(Exceptions!B:B,(VLOOKUP(M359,Exceptions!$B:$B,1,FALSE)))&gt;0,"y","")</f>
        <v/>
      </c>
      <c r="E359" s="100"/>
      <c r="F359" s="162" t="s">
        <v>4595</v>
      </c>
      <c r="G359" s="162" t="s">
        <v>3885</v>
      </c>
      <c r="H359" s="162" t="s">
        <v>5213</v>
      </c>
      <c r="I359" s="162" t="s">
        <v>440</v>
      </c>
      <c r="J359" s="162" t="s">
        <v>5295</v>
      </c>
      <c r="K359" s="162" t="s">
        <v>5275</v>
      </c>
      <c r="L359" s="163">
        <v>500000</v>
      </c>
      <c r="M359" s="95" t="s">
        <v>2399</v>
      </c>
      <c r="N359" s="51" t="s">
        <v>2400</v>
      </c>
      <c r="O359" s="51" t="s">
        <v>2401</v>
      </c>
      <c r="P359" s="51" t="s">
        <v>456</v>
      </c>
      <c r="Q359" s="96" t="s">
        <v>11</v>
      </c>
      <c r="R359" s="97">
        <v>44944</v>
      </c>
      <c r="S359" s="97" t="s">
        <v>6829</v>
      </c>
      <c r="T359" s="51" t="s">
        <v>520</v>
      </c>
      <c r="U359" s="51" t="s">
        <v>521</v>
      </c>
      <c r="V359" s="51" t="s">
        <v>2402</v>
      </c>
      <c r="W359" s="98" t="s">
        <v>6122</v>
      </c>
      <c r="X359" s="98" t="s">
        <v>5488</v>
      </c>
    </row>
    <row r="360" spans="1:24" s="51" customFormat="1" ht="15.5" x14ac:dyDescent="0.35">
      <c r="A360" s="99">
        <f t="shared" si="11"/>
        <v>11613</v>
      </c>
      <c r="B360" s="100" t="str">
        <f>IF(COUNTIF(Exceptions!F:F,(VLOOKUP(M360,Exceptions!F:F,1,FALSE)))&gt;0,"y","")</f>
        <v/>
      </c>
      <c r="C360" s="100" t="str">
        <f t="shared" si="12"/>
        <v>y</v>
      </c>
      <c r="D360" s="100" t="str">
        <f>IF(COUNTIF(Exceptions!B:B,(VLOOKUP(M360,Exceptions!$B:$B,1,FALSE)))&gt;0,"y","")</f>
        <v/>
      </c>
      <c r="E360" s="100"/>
      <c r="F360" s="162" t="s">
        <v>4227</v>
      </c>
      <c r="G360" s="162" t="s">
        <v>3885</v>
      </c>
      <c r="H360" s="162" t="s">
        <v>5215</v>
      </c>
      <c r="I360" s="162" t="s">
        <v>1199</v>
      </c>
      <c r="J360" s="162" t="s">
        <v>440</v>
      </c>
      <c r="K360" s="162" t="s">
        <v>3904</v>
      </c>
      <c r="L360" s="163">
        <v>180000</v>
      </c>
      <c r="M360" s="95" t="s">
        <v>1337</v>
      </c>
      <c r="N360" s="51" t="s">
        <v>1338</v>
      </c>
      <c r="O360" s="51" t="s">
        <v>1200</v>
      </c>
      <c r="P360" s="51" t="s">
        <v>457</v>
      </c>
      <c r="Q360" s="96" t="s">
        <v>14</v>
      </c>
      <c r="R360" s="97">
        <v>45566</v>
      </c>
      <c r="S360" s="97" t="s">
        <v>5835</v>
      </c>
      <c r="T360" s="51" t="s">
        <v>512</v>
      </c>
      <c r="U360" s="51" t="s">
        <v>513</v>
      </c>
      <c r="V360" s="51" t="s">
        <v>1339</v>
      </c>
      <c r="W360" s="98" t="s">
        <v>6122</v>
      </c>
      <c r="X360" s="98" t="s">
        <v>5488</v>
      </c>
    </row>
    <row r="361" spans="1:24" s="51" customFormat="1" ht="15.5" x14ac:dyDescent="0.35">
      <c r="A361" s="99">
        <f t="shared" si="11"/>
        <v>11638</v>
      </c>
      <c r="B361" s="100" t="str">
        <f>IF(COUNTIF(Exceptions!F:F,(VLOOKUP(M361,Exceptions!F:F,1,FALSE)))&gt;0,"y","")</f>
        <v/>
      </c>
      <c r="C361" s="100" t="str">
        <f t="shared" si="12"/>
        <v/>
      </c>
      <c r="D361" s="100" t="str">
        <f>IF(COUNTIF(Exceptions!B:B,(VLOOKUP(M361,Exceptions!$B:$B,1,FALSE)))&gt;0,"y","")</f>
        <v/>
      </c>
      <c r="E361" s="100"/>
      <c r="F361" s="162" t="s">
        <v>4596</v>
      </c>
      <c r="G361" s="162" t="s">
        <v>3885</v>
      </c>
      <c r="H361" s="162" t="s">
        <v>3902</v>
      </c>
      <c r="I361" s="162" t="s">
        <v>440</v>
      </c>
      <c r="J361" s="162" t="s">
        <v>5295</v>
      </c>
      <c r="K361" s="162" t="s">
        <v>5275</v>
      </c>
      <c r="L361" s="163"/>
      <c r="M361" s="95" t="s">
        <v>2397</v>
      </c>
      <c r="N361" s="51" t="s">
        <v>2398</v>
      </c>
      <c r="O361" s="51" t="s">
        <v>2398</v>
      </c>
      <c r="P361" s="51" t="s">
        <v>440</v>
      </c>
      <c r="Q361" s="96" t="s">
        <v>11</v>
      </c>
      <c r="R361" s="97">
        <v>44984</v>
      </c>
      <c r="S361" s="97" t="s">
        <v>5492</v>
      </c>
      <c r="T361" s="51" t="s">
        <v>5654</v>
      </c>
      <c r="U361" s="51" t="s">
        <v>5655</v>
      </c>
      <c r="W361" s="98" t="s">
        <v>6122</v>
      </c>
      <c r="X361" s="98" t="s">
        <v>5635</v>
      </c>
    </row>
    <row r="362" spans="1:24" s="51" customFormat="1" ht="15.5" x14ac:dyDescent="0.35">
      <c r="A362" s="99">
        <f t="shared" si="11"/>
        <v>11720</v>
      </c>
      <c r="B362" s="100" t="str">
        <f>IF(COUNTIF(Exceptions!F:F,(VLOOKUP(M362,Exceptions!F:F,1,FALSE)))&gt;0,"y","")</f>
        <v/>
      </c>
      <c r="C362" s="100" t="str">
        <f t="shared" si="12"/>
        <v/>
      </c>
      <c r="D362" s="100" t="str">
        <f>IF(COUNTIF(Exceptions!B:B,(VLOOKUP(M362,Exceptions!$B:$B,1,FALSE)))&gt;0,"y","")</f>
        <v/>
      </c>
      <c r="E362" s="100"/>
      <c r="F362" s="162" t="s">
        <v>4597</v>
      </c>
      <c r="G362" s="162" t="s">
        <v>3884</v>
      </c>
      <c r="H362" s="162" t="s">
        <v>5211</v>
      </c>
      <c r="I362" s="162" t="s">
        <v>440</v>
      </c>
      <c r="J362" s="162" t="s">
        <v>440</v>
      </c>
      <c r="K362" s="162" t="s">
        <v>3904</v>
      </c>
      <c r="L362" s="165"/>
      <c r="M362" s="95" t="s">
        <v>2395</v>
      </c>
      <c r="N362" s="51" t="s">
        <v>2396</v>
      </c>
      <c r="O362" s="51" t="s">
        <v>2396</v>
      </c>
      <c r="P362" s="51" t="s">
        <v>440</v>
      </c>
      <c r="Q362" s="96" t="s">
        <v>14</v>
      </c>
      <c r="R362" s="97">
        <v>45292</v>
      </c>
      <c r="S362" s="97"/>
      <c r="T362" s="51" t="s">
        <v>2391</v>
      </c>
      <c r="U362" s="51" t="s">
        <v>2392</v>
      </c>
      <c r="W362" s="98" t="s">
        <v>6828</v>
      </c>
      <c r="X362" s="98" t="s">
        <v>6257</v>
      </c>
    </row>
    <row r="363" spans="1:24" s="51" customFormat="1" ht="15.5" x14ac:dyDescent="0.35">
      <c r="A363" s="99">
        <f t="shared" si="11"/>
        <v>11721</v>
      </c>
      <c r="B363" s="100" t="str">
        <f>IF(COUNTIF(Exceptions!F:F,(VLOOKUP(M363,Exceptions!F:F,1,FALSE)))&gt;0,"y","")</f>
        <v/>
      </c>
      <c r="C363" s="100" t="str">
        <f t="shared" si="12"/>
        <v/>
      </c>
      <c r="D363" s="100" t="str">
        <f>IF(COUNTIF(Exceptions!B:B,(VLOOKUP(M363,Exceptions!$B:$B,1,FALSE)))&gt;0,"y","")</f>
        <v/>
      </c>
      <c r="E363" s="100"/>
      <c r="F363" s="162" t="s">
        <v>4598</v>
      </c>
      <c r="G363" s="162" t="s">
        <v>3884</v>
      </c>
      <c r="H363" s="162" t="s">
        <v>5211</v>
      </c>
      <c r="I363" s="162" t="s">
        <v>440</v>
      </c>
      <c r="J363" s="162" t="s">
        <v>440</v>
      </c>
      <c r="K363" s="162" t="s">
        <v>3904</v>
      </c>
      <c r="L363" s="163"/>
      <c r="M363" s="95" t="s">
        <v>2393</v>
      </c>
      <c r="N363" s="51" t="s">
        <v>2394</v>
      </c>
      <c r="O363" s="51" t="s">
        <v>2394</v>
      </c>
      <c r="P363" s="51" t="s">
        <v>440</v>
      </c>
      <c r="Q363" s="96" t="s">
        <v>14</v>
      </c>
      <c r="R363" s="97"/>
      <c r="S363" s="97"/>
      <c r="T363" s="51" t="s">
        <v>2391</v>
      </c>
      <c r="U363" s="51" t="s">
        <v>2392</v>
      </c>
      <c r="W363" s="98" t="s">
        <v>6828</v>
      </c>
      <c r="X363" s="98" t="s">
        <v>6257</v>
      </c>
    </row>
    <row r="364" spans="1:24" s="51" customFormat="1" ht="15.5" x14ac:dyDescent="0.35">
      <c r="A364" s="99">
        <f t="shared" si="11"/>
        <v>11722</v>
      </c>
      <c r="B364" s="100" t="str">
        <f>IF(COUNTIF(Exceptions!F:F,(VLOOKUP(M364,Exceptions!F:F,1,FALSE)))&gt;0,"y","")</f>
        <v/>
      </c>
      <c r="C364" s="100" t="str">
        <f t="shared" si="12"/>
        <v/>
      </c>
      <c r="D364" s="100" t="str">
        <f>IF(COUNTIF(Exceptions!B:B,(VLOOKUP(M364,Exceptions!$B:$B,1,FALSE)))&gt;0,"y","")</f>
        <v/>
      </c>
      <c r="E364" s="100"/>
      <c r="F364" s="162" t="s">
        <v>4599</v>
      </c>
      <c r="G364" s="162" t="s">
        <v>3884</v>
      </c>
      <c r="H364" s="162" t="s">
        <v>5211</v>
      </c>
      <c r="I364" s="162" t="s">
        <v>440</v>
      </c>
      <c r="J364" s="162" t="s">
        <v>440</v>
      </c>
      <c r="K364" s="162" t="s">
        <v>5275</v>
      </c>
      <c r="L364" s="163"/>
      <c r="M364" s="95" t="s">
        <v>2389</v>
      </c>
      <c r="N364" s="51" t="s">
        <v>2390</v>
      </c>
      <c r="O364" s="51" t="s">
        <v>2390</v>
      </c>
      <c r="P364" s="51" t="s">
        <v>440</v>
      </c>
      <c r="Q364" s="96" t="s">
        <v>14</v>
      </c>
      <c r="R364" s="97"/>
      <c r="S364" s="97"/>
      <c r="T364" s="51" t="s">
        <v>2391</v>
      </c>
      <c r="U364" s="51" t="s">
        <v>2392</v>
      </c>
      <c r="W364" s="98" t="s">
        <v>6828</v>
      </c>
      <c r="X364" s="98" t="s">
        <v>6257</v>
      </c>
    </row>
    <row r="365" spans="1:24" s="51" customFormat="1" ht="15.5" x14ac:dyDescent="0.35">
      <c r="A365" s="99">
        <f t="shared" si="11"/>
        <v>11759</v>
      </c>
      <c r="B365" s="100" t="str">
        <f>IF(COUNTIF(Exceptions!F:F,(VLOOKUP(M365,Exceptions!F:F,1,FALSE)))&gt;0,"y","")</f>
        <v/>
      </c>
      <c r="C365" s="100" t="str">
        <f t="shared" si="12"/>
        <v/>
      </c>
      <c r="D365" s="100" t="str">
        <f>IF(COUNTIF(Exceptions!B:B,(VLOOKUP(M365,Exceptions!$B:$B,1,FALSE)))&gt;0,"y","")</f>
        <v/>
      </c>
      <c r="E365" s="100"/>
      <c r="F365" s="162" t="s">
        <v>4600</v>
      </c>
      <c r="G365" s="162" t="s">
        <v>592</v>
      </c>
      <c r="H365" s="162" t="s">
        <v>5222</v>
      </c>
      <c r="I365" s="162" t="s">
        <v>440</v>
      </c>
      <c r="J365" s="162" t="s">
        <v>5325</v>
      </c>
      <c r="K365" s="162" t="s">
        <v>5289</v>
      </c>
      <c r="L365" s="163">
        <v>4600000000</v>
      </c>
      <c r="M365" s="95" t="s">
        <v>205</v>
      </c>
      <c r="N365" s="51" t="s">
        <v>336</v>
      </c>
      <c r="O365" s="51" t="s">
        <v>336</v>
      </c>
      <c r="P365" s="51" t="s">
        <v>459</v>
      </c>
      <c r="Q365" s="96" t="s">
        <v>18</v>
      </c>
      <c r="R365" s="97">
        <v>45973</v>
      </c>
      <c r="S365" s="97" t="s">
        <v>6851</v>
      </c>
      <c r="T365" s="51" t="s">
        <v>522</v>
      </c>
      <c r="U365" s="51" t="s">
        <v>523</v>
      </c>
      <c r="W365" s="98" t="s">
        <v>5687</v>
      </c>
      <c r="X365" s="98" t="s">
        <v>5621</v>
      </c>
    </row>
    <row r="366" spans="1:24" s="51" customFormat="1" ht="15.5" x14ac:dyDescent="0.35">
      <c r="A366" s="99">
        <f t="shared" si="11"/>
        <v>11763</v>
      </c>
      <c r="B366" s="100" t="str">
        <f>IF(COUNTIF(Exceptions!F:F,(VLOOKUP(M366,Exceptions!F:F,1,FALSE)))&gt;0,"y","")</f>
        <v/>
      </c>
      <c r="C366" s="100" t="str">
        <f t="shared" si="12"/>
        <v>y</v>
      </c>
      <c r="D366" s="100" t="str">
        <f>IF(COUNTIF(Exceptions!B:B,(VLOOKUP(M366,Exceptions!$B:$B,1,FALSE)))&gt;0,"y","")</f>
        <v/>
      </c>
      <c r="E366" s="100" t="s">
        <v>5366</v>
      </c>
      <c r="F366" s="162" t="s">
        <v>4038</v>
      </c>
      <c r="G366" s="162" t="s">
        <v>3885</v>
      </c>
      <c r="H366" s="162" t="s">
        <v>3902</v>
      </c>
      <c r="I366" s="162" t="s">
        <v>5227</v>
      </c>
      <c r="J366" s="162" t="s">
        <v>5295</v>
      </c>
      <c r="K366" s="162" t="s">
        <v>5275</v>
      </c>
      <c r="L366" s="163">
        <v>763739.72</v>
      </c>
      <c r="M366" s="95" t="s">
        <v>905</v>
      </c>
      <c r="N366" s="51" t="s">
        <v>906</v>
      </c>
      <c r="O366" s="51" t="s">
        <v>906</v>
      </c>
      <c r="P366" s="51" t="s">
        <v>440</v>
      </c>
      <c r="Q366" s="96" t="s">
        <v>11</v>
      </c>
      <c r="R366" s="97">
        <v>45016</v>
      </c>
      <c r="S366" s="97" t="s">
        <v>5483</v>
      </c>
      <c r="T366" s="51" t="s">
        <v>480</v>
      </c>
      <c r="U366" s="51" t="s">
        <v>481</v>
      </c>
      <c r="W366" s="98" t="s">
        <v>5687</v>
      </c>
      <c r="X366" s="98" t="s">
        <v>5670</v>
      </c>
    </row>
    <row r="367" spans="1:24" s="51" customFormat="1" ht="15.5" x14ac:dyDescent="0.35">
      <c r="A367" s="99">
        <f t="shared" si="11"/>
        <v>11765</v>
      </c>
      <c r="B367" s="100" t="str">
        <f>IF(COUNTIF(Exceptions!F:F,(VLOOKUP(M367,Exceptions!F:F,1,FALSE)))&gt;0,"y","")</f>
        <v/>
      </c>
      <c r="C367" s="100" t="str">
        <f t="shared" si="12"/>
        <v/>
      </c>
      <c r="D367" s="100" t="str">
        <f>IF(COUNTIF(Exceptions!B:B,(VLOOKUP(M367,Exceptions!$B:$B,1,FALSE)))&gt;0,"y","")</f>
        <v/>
      </c>
      <c r="E367" s="100"/>
      <c r="F367" s="162" t="s">
        <v>4601</v>
      </c>
      <c r="G367" s="162" t="s">
        <v>3885</v>
      </c>
      <c r="H367" s="162" t="s">
        <v>5245</v>
      </c>
      <c r="I367" s="162" t="s">
        <v>440</v>
      </c>
      <c r="J367" s="162" t="s">
        <v>440</v>
      </c>
      <c r="K367" s="162" t="s">
        <v>3904</v>
      </c>
      <c r="L367" s="163">
        <v>85836.94</v>
      </c>
      <c r="M367" s="95" t="s">
        <v>2385</v>
      </c>
      <c r="N367" s="51" t="s">
        <v>2386</v>
      </c>
      <c r="O367" s="51" t="s">
        <v>2387</v>
      </c>
      <c r="P367" s="51" t="s">
        <v>440</v>
      </c>
      <c r="Q367" s="96" t="s">
        <v>613</v>
      </c>
      <c r="R367" s="97">
        <v>45292</v>
      </c>
      <c r="S367" s="97" t="s">
        <v>5541</v>
      </c>
      <c r="T367" s="51" t="s">
        <v>467</v>
      </c>
      <c r="U367" s="51" t="s">
        <v>468</v>
      </c>
      <c r="V367" s="51" t="s">
        <v>2388</v>
      </c>
      <c r="W367" s="98" t="s">
        <v>5687</v>
      </c>
      <c r="X367" s="98" t="s">
        <v>6136</v>
      </c>
    </row>
    <row r="368" spans="1:24" s="51" customFormat="1" ht="15.5" x14ac:dyDescent="0.35">
      <c r="A368" s="99">
        <f t="shared" si="11"/>
        <v>11766</v>
      </c>
      <c r="B368" s="100" t="str">
        <f>IF(COUNTIF(Exceptions!F:F,(VLOOKUP(M368,Exceptions!F:F,1,FALSE)))&gt;0,"y","")</f>
        <v/>
      </c>
      <c r="C368" s="100" t="str">
        <f t="shared" si="12"/>
        <v>y</v>
      </c>
      <c r="D368" s="100" t="str">
        <f>IF(COUNTIF(Exceptions!B:B,(VLOOKUP(M368,Exceptions!$B:$B,1,FALSE)))&gt;0,"y","")</f>
        <v/>
      </c>
      <c r="E368" s="100"/>
      <c r="F368" s="162" t="s">
        <v>4139</v>
      </c>
      <c r="G368" s="162" t="s">
        <v>3884</v>
      </c>
      <c r="H368" s="162" t="s">
        <v>5237</v>
      </c>
      <c r="I368" s="162" t="s">
        <v>5241</v>
      </c>
      <c r="J368" s="162" t="s">
        <v>5300</v>
      </c>
      <c r="K368" s="162" t="s">
        <v>5280</v>
      </c>
      <c r="L368" s="163">
        <v>500000</v>
      </c>
      <c r="M368" s="95" t="s">
        <v>1104</v>
      </c>
      <c r="N368" s="51" t="s">
        <v>1105</v>
      </c>
      <c r="O368" s="51" t="s">
        <v>1106</v>
      </c>
      <c r="P368" s="51" t="s">
        <v>440</v>
      </c>
      <c r="Q368" s="96" t="s">
        <v>11</v>
      </c>
      <c r="R368" s="97">
        <v>44929</v>
      </c>
      <c r="S368" s="97" t="s">
        <v>5489</v>
      </c>
      <c r="T368" s="51" t="s">
        <v>508</v>
      </c>
      <c r="U368" s="51" t="s">
        <v>509</v>
      </c>
      <c r="V368" s="51" t="s">
        <v>1107</v>
      </c>
      <c r="W368" s="98" t="s">
        <v>5687</v>
      </c>
      <c r="X368" s="98" t="s">
        <v>5488</v>
      </c>
    </row>
    <row r="369" spans="1:24" s="51" customFormat="1" ht="15.5" x14ac:dyDescent="0.35">
      <c r="A369" s="99">
        <f t="shared" si="11"/>
        <v>11779</v>
      </c>
      <c r="B369" s="100" t="str">
        <f>IF(COUNTIF(Exceptions!F:F,(VLOOKUP(M369,Exceptions!F:F,1,FALSE)))&gt;0,"y","")</f>
        <v/>
      </c>
      <c r="C369" s="100" t="str">
        <f t="shared" si="12"/>
        <v>y</v>
      </c>
      <c r="D369" s="100" t="str">
        <f>IF(COUNTIF(Exceptions!B:B,(VLOOKUP(M369,Exceptions!$B:$B,1,FALSE)))&gt;0,"y","")</f>
        <v>y</v>
      </c>
      <c r="E369" s="100"/>
      <c r="F369" s="162" t="s">
        <v>4218</v>
      </c>
      <c r="G369" s="162" t="s">
        <v>3885</v>
      </c>
      <c r="H369" s="162" t="s">
        <v>5222</v>
      </c>
      <c r="I369" s="162" t="s">
        <v>336</v>
      </c>
      <c r="J369" s="162" t="s">
        <v>5298</v>
      </c>
      <c r="K369" s="162" t="s">
        <v>5277</v>
      </c>
      <c r="L369" s="163"/>
      <c r="M369" s="95" t="s">
        <v>47</v>
      </c>
      <c r="N369" s="51" t="s">
        <v>48</v>
      </c>
      <c r="O369" s="51" t="s">
        <v>1317</v>
      </c>
      <c r="P369" s="51" t="s">
        <v>459</v>
      </c>
      <c r="Q369" s="96" t="s">
        <v>18</v>
      </c>
      <c r="R369" s="97">
        <v>46190</v>
      </c>
      <c r="S369" s="97" t="s">
        <v>6089</v>
      </c>
      <c r="T369" s="51" t="s">
        <v>522</v>
      </c>
      <c r="U369" s="51" t="s">
        <v>523</v>
      </c>
      <c r="W369" s="98" t="s">
        <v>5706</v>
      </c>
      <c r="X369" s="98" t="s">
        <v>5501</v>
      </c>
    </row>
    <row r="370" spans="1:24" s="51" customFormat="1" ht="15.5" x14ac:dyDescent="0.35">
      <c r="A370" s="99">
        <f t="shared" si="11"/>
        <v>11798</v>
      </c>
      <c r="B370" s="100" t="str">
        <f>IF(COUNTIF(Exceptions!F:F,(VLOOKUP(M370,Exceptions!F:F,1,FALSE)))&gt;0,"y","")</f>
        <v/>
      </c>
      <c r="C370" s="100" t="str">
        <f t="shared" si="12"/>
        <v/>
      </c>
      <c r="D370" s="100" t="str">
        <f>IF(COUNTIF(Exceptions!B:B,(VLOOKUP(M370,Exceptions!$B:$B,1,FALSE)))&gt;0,"y","")</f>
        <v/>
      </c>
      <c r="E370" s="100" t="s">
        <v>5366</v>
      </c>
      <c r="F370" s="162" t="s">
        <v>4602</v>
      </c>
      <c r="G370" s="162" t="s">
        <v>3885</v>
      </c>
      <c r="H370" s="162" t="s">
        <v>5211</v>
      </c>
      <c r="I370" s="162" t="s">
        <v>440</v>
      </c>
      <c r="J370" s="162" t="s">
        <v>440</v>
      </c>
      <c r="K370" s="162" t="s">
        <v>440</v>
      </c>
      <c r="L370" s="163"/>
      <c r="M370" s="95" t="s">
        <v>2382</v>
      </c>
      <c r="N370" s="51" t="s">
        <v>2383</v>
      </c>
      <c r="O370" s="51" t="s">
        <v>2384</v>
      </c>
      <c r="P370" s="51" t="s">
        <v>440</v>
      </c>
      <c r="Q370" s="96" t="s">
        <v>613</v>
      </c>
      <c r="R370" s="97"/>
      <c r="S370" s="97"/>
      <c r="T370" s="51" t="s">
        <v>650</v>
      </c>
      <c r="U370" s="51" t="s">
        <v>651</v>
      </c>
      <c r="W370" s="98" t="s">
        <v>5706</v>
      </c>
      <c r="X370" s="98" t="s">
        <v>5560</v>
      </c>
    </row>
    <row r="371" spans="1:24" s="51" customFormat="1" ht="15.5" x14ac:dyDescent="0.35">
      <c r="A371" s="99">
        <f t="shared" si="11"/>
        <v>11808</v>
      </c>
      <c r="B371" s="100" t="str">
        <f>IF(COUNTIF(Exceptions!F:F,(VLOOKUP(M371,Exceptions!F:F,1,FALSE)))&gt;0,"y","")</f>
        <v/>
      </c>
      <c r="C371" s="100" t="str">
        <f t="shared" si="12"/>
        <v/>
      </c>
      <c r="D371" s="100" t="str">
        <f>IF(COUNTIF(Exceptions!B:B,(VLOOKUP(M371,Exceptions!$B:$B,1,FALSE)))&gt;0,"y","")</f>
        <v/>
      </c>
      <c r="E371" s="100" t="s">
        <v>5366</v>
      </c>
      <c r="F371" s="162" t="s">
        <v>4603</v>
      </c>
      <c r="G371" s="162" t="s">
        <v>3885</v>
      </c>
      <c r="H371" s="162" t="s">
        <v>5215</v>
      </c>
      <c r="I371" s="162" t="s">
        <v>440</v>
      </c>
      <c r="J371" s="162" t="s">
        <v>5295</v>
      </c>
      <c r="K371" s="162" t="s">
        <v>5276</v>
      </c>
      <c r="L371" s="163"/>
      <c r="M371" s="95" t="s">
        <v>2379</v>
      </c>
      <c r="N371" s="51" t="s">
        <v>2380</v>
      </c>
      <c r="O371" s="51" t="s">
        <v>2381</v>
      </c>
      <c r="P371" s="51" t="s">
        <v>440</v>
      </c>
      <c r="Q371" s="96" t="s">
        <v>613</v>
      </c>
      <c r="R371" s="97"/>
      <c r="S371" s="97"/>
      <c r="T371" s="51" t="s">
        <v>551</v>
      </c>
      <c r="U371" s="51" t="s">
        <v>552</v>
      </c>
      <c r="W371" s="98" t="s">
        <v>6786</v>
      </c>
      <c r="X371" s="98" t="s">
        <v>5528</v>
      </c>
    </row>
    <row r="372" spans="1:24" s="51" customFormat="1" ht="15.5" x14ac:dyDescent="0.35">
      <c r="A372" s="99">
        <f t="shared" si="11"/>
        <v>11810</v>
      </c>
      <c r="B372" s="100" t="str">
        <f>IF(COUNTIF(Exceptions!F:F,(VLOOKUP(M372,Exceptions!F:F,1,FALSE)))&gt;0,"y","")</f>
        <v/>
      </c>
      <c r="C372" s="100" t="str">
        <f t="shared" si="12"/>
        <v/>
      </c>
      <c r="D372" s="100" t="str">
        <f>IF(COUNTIF(Exceptions!B:B,(VLOOKUP(M372,Exceptions!$B:$B,1,FALSE)))&gt;0,"y","")</f>
        <v/>
      </c>
      <c r="E372" s="100"/>
      <c r="F372" s="162" t="s">
        <v>4604</v>
      </c>
      <c r="G372" s="162" t="s">
        <v>3885</v>
      </c>
      <c r="H372" s="162" t="s">
        <v>5215</v>
      </c>
      <c r="I372" s="162" t="s">
        <v>440</v>
      </c>
      <c r="J372" s="162" t="s">
        <v>5295</v>
      </c>
      <c r="K372" s="162" t="s">
        <v>5276</v>
      </c>
      <c r="L372" s="163"/>
      <c r="M372" s="95" t="s">
        <v>2376</v>
      </c>
      <c r="N372" s="51" t="s">
        <v>2377</v>
      </c>
      <c r="O372" s="51" t="s">
        <v>2378</v>
      </c>
      <c r="P372" s="51" t="s">
        <v>440</v>
      </c>
      <c r="Q372" s="96" t="s">
        <v>14</v>
      </c>
      <c r="R372" s="97">
        <v>44909</v>
      </c>
      <c r="S372" s="97" t="s">
        <v>5520</v>
      </c>
      <c r="T372" s="51" t="s">
        <v>551</v>
      </c>
      <c r="U372" s="51" t="s">
        <v>552</v>
      </c>
      <c r="W372" s="98" t="s">
        <v>6786</v>
      </c>
      <c r="X372" s="98" t="s">
        <v>5488</v>
      </c>
    </row>
    <row r="373" spans="1:24" s="51" customFormat="1" ht="15.5" x14ac:dyDescent="0.35">
      <c r="A373" s="99">
        <f t="shared" si="11"/>
        <v>11818</v>
      </c>
      <c r="B373" s="100" t="str">
        <f>IF(COUNTIF(Exceptions!F:F,(VLOOKUP(M373,Exceptions!F:F,1,FALSE)))&gt;0,"y","")</f>
        <v/>
      </c>
      <c r="C373" s="100" t="str">
        <f t="shared" si="12"/>
        <v/>
      </c>
      <c r="D373" s="100" t="str">
        <f>IF(COUNTIF(Exceptions!B:B,(VLOOKUP(M373,Exceptions!$B:$B,1,FALSE)))&gt;0,"y","")</f>
        <v/>
      </c>
      <c r="E373" s="100"/>
      <c r="F373" s="162" t="s">
        <v>4605</v>
      </c>
      <c r="G373" s="162" t="s">
        <v>3885</v>
      </c>
      <c r="H373" s="162" t="s">
        <v>5215</v>
      </c>
      <c r="I373" s="162" t="s">
        <v>440</v>
      </c>
      <c r="J373" s="162" t="s">
        <v>5295</v>
      </c>
      <c r="K373" s="162" t="s">
        <v>5276</v>
      </c>
      <c r="L373" s="163">
        <v>235250</v>
      </c>
      <c r="M373" s="95" t="s">
        <v>2373</v>
      </c>
      <c r="N373" s="51" t="s">
        <v>2374</v>
      </c>
      <c r="O373" s="51" t="s">
        <v>2375</v>
      </c>
      <c r="P373" s="51" t="s">
        <v>440</v>
      </c>
      <c r="Q373" s="96" t="s">
        <v>14</v>
      </c>
      <c r="R373" s="97">
        <v>44909</v>
      </c>
      <c r="S373" s="97" t="s">
        <v>5520</v>
      </c>
      <c r="T373" s="51" t="s">
        <v>551</v>
      </c>
      <c r="U373" s="51" t="s">
        <v>552</v>
      </c>
      <c r="W373" s="98" t="s">
        <v>6786</v>
      </c>
      <c r="X373" s="98" t="s">
        <v>5488</v>
      </c>
    </row>
    <row r="374" spans="1:24" s="51" customFormat="1" ht="15.5" x14ac:dyDescent="0.35">
      <c r="A374" s="99">
        <f t="shared" si="11"/>
        <v>11825</v>
      </c>
      <c r="B374" s="100" t="str">
        <f>IF(COUNTIF(Exceptions!F:F,(VLOOKUP(M374,Exceptions!F:F,1,FALSE)))&gt;0,"y","")</f>
        <v/>
      </c>
      <c r="C374" s="100" t="str">
        <f t="shared" si="12"/>
        <v/>
      </c>
      <c r="D374" s="100" t="str">
        <f>IF(COUNTIF(Exceptions!B:B,(VLOOKUP(M374,Exceptions!$B:$B,1,FALSE)))&gt;0,"y","")</f>
        <v/>
      </c>
      <c r="E374" s="100"/>
      <c r="F374" s="162" t="s">
        <v>4606</v>
      </c>
      <c r="G374" s="162" t="s">
        <v>3885</v>
      </c>
      <c r="H374" s="162" t="s">
        <v>5215</v>
      </c>
      <c r="I374" s="162" t="s">
        <v>440</v>
      </c>
      <c r="J374" s="162" t="s">
        <v>5295</v>
      </c>
      <c r="K374" s="162" t="s">
        <v>5276</v>
      </c>
      <c r="L374" s="163">
        <v>104073</v>
      </c>
      <c r="M374" s="95" t="s">
        <v>2370</v>
      </c>
      <c r="N374" s="51" t="s">
        <v>2371</v>
      </c>
      <c r="O374" s="51" t="s">
        <v>2372</v>
      </c>
      <c r="P374" s="51" t="s">
        <v>464</v>
      </c>
      <c r="Q374" s="96" t="s">
        <v>14</v>
      </c>
      <c r="R374" s="97">
        <v>44902</v>
      </c>
      <c r="S374" s="97" t="s">
        <v>6316</v>
      </c>
      <c r="T374" s="51" t="s">
        <v>551</v>
      </c>
      <c r="U374" s="51" t="s">
        <v>552</v>
      </c>
      <c r="W374" s="98" t="s">
        <v>6786</v>
      </c>
      <c r="X374" s="98" t="s">
        <v>5712</v>
      </c>
    </row>
    <row r="375" spans="1:24" s="51" customFormat="1" ht="15.5" x14ac:dyDescent="0.35">
      <c r="A375" s="99">
        <f t="shared" si="11"/>
        <v>11829</v>
      </c>
      <c r="B375" s="100" t="str">
        <f>IF(COUNTIF(Exceptions!F:F,(VLOOKUP(M375,Exceptions!F:F,1,FALSE)))&gt;0,"y","")</f>
        <v/>
      </c>
      <c r="C375" s="100" t="str">
        <f t="shared" si="12"/>
        <v/>
      </c>
      <c r="D375" s="100" t="str">
        <f>IF(COUNTIF(Exceptions!B:B,(VLOOKUP(M375,Exceptions!$B:$B,1,FALSE)))&gt;0,"y","")</f>
        <v/>
      </c>
      <c r="E375" s="100" t="s">
        <v>5366</v>
      </c>
      <c r="F375" s="162" t="s">
        <v>4607</v>
      </c>
      <c r="G375" s="162" t="s">
        <v>3885</v>
      </c>
      <c r="H375" s="162" t="s">
        <v>5215</v>
      </c>
      <c r="I375" s="162" t="s">
        <v>440</v>
      </c>
      <c r="J375" s="162" t="s">
        <v>5295</v>
      </c>
      <c r="K375" s="162" t="s">
        <v>3904</v>
      </c>
      <c r="L375" s="163">
        <v>226767</v>
      </c>
      <c r="M375" s="95" t="s">
        <v>2367</v>
      </c>
      <c r="N375" s="51" t="s">
        <v>2368</v>
      </c>
      <c r="O375" s="51" t="s">
        <v>2369</v>
      </c>
      <c r="P375" s="51" t="s">
        <v>461</v>
      </c>
      <c r="Q375" s="96" t="s">
        <v>14</v>
      </c>
      <c r="R375" s="97">
        <v>45107</v>
      </c>
      <c r="S375" s="97" t="s">
        <v>5712</v>
      </c>
      <c r="T375" s="51" t="s">
        <v>581</v>
      </c>
      <c r="U375" s="51" t="s">
        <v>582</v>
      </c>
      <c r="W375" s="98" t="s">
        <v>6786</v>
      </c>
      <c r="X375" s="98" t="s">
        <v>5488</v>
      </c>
    </row>
    <row r="376" spans="1:24" s="51" customFormat="1" ht="15.5" x14ac:dyDescent="0.35">
      <c r="A376" s="99">
        <f t="shared" si="11"/>
        <v>11831</v>
      </c>
      <c r="B376" s="100" t="str">
        <f>IF(COUNTIF(Exceptions!F:F,(VLOOKUP(M376,Exceptions!F:F,1,FALSE)))&gt;0,"y","")</f>
        <v/>
      </c>
      <c r="C376" s="100" t="str">
        <f t="shared" si="12"/>
        <v/>
      </c>
      <c r="D376" s="100" t="str">
        <f>IF(COUNTIF(Exceptions!B:B,(VLOOKUP(M376,Exceptions!$B:$B,1,FALSE)))&gt;0,"y","")</f>
        <v/>
      </c>
      <c r="E376" s="100" t="s">
        <v>5366</v>
      </c>
      <c r="F376" s="162" t="s">
        <v>4608</v>
      </c>
      <c r="G376" s="162" t="s">
        <v>3885</v>
      </c>
      <c r="H376" s="162" t="s">
        <v>5215</v>
      </c>
      <c r="I376" s="162" t="s">
        <v>440</v>
      </c>
      <c r="J376" s="162" t="s">
        <v>5295</v>
      </c>
      <c r="K376" s="162" t="s">
        <v>5276</v>
      </c>
      <c r="L376" s="163">
        <v>104679.81</v>
      </c>
      <c r="M376" s="95" t="s">
        <v>2364</v>
      </c>
      <c r="N376" s="51" t="s">
        <v>2365</v>
      </c>
      <c r="O376" s="51" t="s">
        <v>2366</v>
      </c>
      <c r="P376" s="51" t="s">
        <v>464</v>
      </c>
      <c r="Q376" s="96" t="s">
        <v>14</v>
      </c>
      <c r="R376" s="97">
        <v>44909</v>
      </c>
      <c r="S376" s="97" t="s">
        <v>5520</v>
      </c>
      <c r="T376" s="51" t="s">
        <v>551</v>
      </c>
      <c r="U376" s="51" t="s">
        <v>552</v>
      </c>
      <c r="W376" s="98" t="s">
        <v>6786</v>
      </c>
      <c r="X376" s="98" t="s">
        <v>5488</v>
      </c>
    </row>
    <row r="377" spans="1:24" s="51" customFormat="1" ht="15.5" x14ac:dyDescent="0.35">
      <c r="A377" s="99">
        <f t="shared" si="11"/>
        <v>11881</v>
      </c>
      <c r="B377" s="100" t="str">
        <f>IF(COUNTIF(Exceptions!F:F,(VLOOKUP(M377,Exceptions!F:F,1,FALSE)))&gt;0,"y","")</f>
        <v/>
      </c>
      <c r="C377" s="100" t="str">
        <f t="shared" si="12"/>
        <v>y</v>
      </c>
      <c r="D377" s="100" t="str">
        <f>IF(COUNTIF(Exceptions!B:B,(VLOOKUP(M377,Exceptions!$B:$B,1,FALSE)))&gt;0,"y","")</f>
        <v/>
      </c>
      <c r="E377" s="100"/>
      <c r="F377" s="162" t="s">
        <v>3929</v>
      </c>
      <c r="G377" s="162" t="s">
        <v>3885</v>
      </c>
      <c r="H377" s="162" t="s">
        <v>3902</v>
      </c>
      <c r="I377" s="162" t="s">
        <v>3903</v>
      </c>
      <c r="J377" s="162" t="s">
        <v>440</v>
      </c>
      <c r="K377" s="162" t="s">
        <v>440</v>
      </c>
      <c r="L377" s="163">
        <v>43958</v>
      </c>
      <c r="M377" s="95" t="s">
        <v>662</v>
      </c>
      <c r="N377" s="51" t="s">
        <v>663</v>
      </c>
      <c r="O377" s="51" t="s">
        <v>664</v>
      </c>
      <c r="P377" s="51" t="s">
        <v>440</v>
      </c>
      <c r="Q377" s="96" t="s">
        <v>613</v>
      </c>
      <c r="R377" s="97">
        <v>45107</v>
      </c>
      <c r="S377" s="97" t="s">
        <v>5489</v>
      </c>
      <c r="T377" s="51" t="s">
        <v>467</v>
      </c>
      <c r="U377" s="51" t="s">
        <v>468</v>
      </c>
      <c r="W377" s="98" t="s">
        <v>5507</v>
      </c>
      <c r="X377" s="98" t="s">
        <v>5509</v>
      </c>
    </row>
    <row r="378" spans="1:24" s="51" customFormat="1" ht="15.5" x14ac:dyDescent="0.35">
      <c r="A378" s="99">
        <f t="shared" si="11"/>
        <v>11882</v>
      </c>
      <c r="B378" s="100" t="str">
        <f>IF(COUNTIF(Exceptions!F:F,(VLOOKUP(M378,Exceptions!F:F,1,FALSE)))&gt;0,"y","")</f>
        <v/>
      </c>
      <c r="C378" s="100" t="str">
        <f t="shared" si="12"/>
        <v>y</v>
      </c>
      <c r="D378" s="100" t="str">
        <f>IF(COUNTIF(Exceptions!B:B,(VLOOKUP(M378,Exceptions!$B:$B,1,FALSE)))&gt;0,"y","")</f>
        <v/>
      </c>
      <c r="E378" s="100"/>
      <c r="F378" s="162" t="s">
        <v>3930</v>
      </c>
      <c r="G378" s="162" t="s">
        <v>3884</v>
      </c>
      <c r="H378" s="162" t="s">
        <v>3902</v>
      </c>
      <c r="I378" s="162" t="s">
        <v>3903</v>
      </c>
      <c r="J378" s="162" t="s">
        <v>440</v>
      </c>
      <c r="K378" s="162" t="s">
        <v>440</v>
      </c>
      <c r="L378" s="163">
        <v>22000</v>
      </c>
      <c r="M378" s="95" t="s">
        <v>659</v>
      </c>
      <c r="N378" s="51" t="s">
        <v>660</v>
      </c>
      <c r="O378" s="51" t="s">
        <v>661</v>
      </c>
      <c r="P378" s="51" t="s">
        <v>440</v>
      </c>
      <c r="Q378" s="96" t="s">
        <v>613</v>
      </c>
      <c r="R378" s="97">
        <v>45107</v>
      </c>
      <c r="S378" s="97" t="s">
        <v>5489</v>
      </c>
      <c r="T378" s="51" t="s">
        <v>518</v>
      </c>
      <c r="U378" s="51" t="s">
        <v>519</v>
      </c>
      <c r="W378" s="98" t="s">
        <v>5507</v>
      </c>
      <c r="X378" s="98" t="s">
        <v>5508</v>
      </c>
    </row>
    <row r="379" spans="1:24" s="51" customFormat="1" ht="15.5" x14ac:dyDescent="0.35">
      <c r="A379" s="99">
        <f t="shared" si="11"/>
        <v>11885</v>
      </c>
      <c r="B379" s="100" t="str">
        <f>IF(COUNTIF(Exceptions!F:F,(VLOOKUP(M379,Exceptions!F:F,1,FALSE)))&gt;0,"y","")</f>
        <v/>
      </c>
      <c r="C379" s="100" t="str">
        <f t="shared" si="12"/>
        <v>y</v>
      </c>
      <c r="D379" s="100" t="str">
        <f>IF(COUNTIF(Exceptions!B:B,(VLOOKUP(M379,Exceptions!$B:$B,1,FALSE)))&gt;0,"y","")</f>
        <v/>
      </c>
      <c r="E379" s="100"/>
      <c r="F379" s="162" t="s">
        <v>3931</v>
      </c>
      <c r="G379" s="162" t="s">
        <v>3885</v>
      </c>
      <c r="H379" s="162" t="s">
        <v>3902</v>
      </c>
      <c r="I379" s="162" t="s">
        <v>3903</v>
      </c>
      <c r="J379" s="162" t="s">
        <v>440</v>
      </c>
      <c r="K379" s="162" t="s">
        <v>440</v>
      </c>
      <c r="L379" s="163">
        <v>40662</v>
      </c>
      <c r="M379" s="95" t="s">
        <v>656</v>
      </c>
      <c r="N379" s="51" t="s">
        <v>657</v>
      </c>
      <c r="O379" s="51" t="s">
        <v>658</v>
      </c>
      <c r="P379" s="51" t="s">
        <v>440</v>
      </c>
      <c r="Q379" s="96" t="s">
        <v>613</v>
      </c>
      <c r="R379" s="97">
        <v>45107</v>
      </c>
      <c r="S379" s="97" t="s">
        <v>5489</v>
      </c>
      <c r="T379" s="51" t="s">
        <v>516</v>
      </c>
      <c r="U379" s="51" t="s">
        <v>517</v>
      </c>
      <c r="W379" s="98" t="s">
        <v>5507</v>
      </c>
      <c r="X379" s="98" t="s">
        <v>5488</v>
      </c>
    </row>
    <row r="380" spans="1:24" s="51" customFormat="1" ht="15.5" x14ac:dyDescent="0.35">
      <c r="A380" s="99">
        <f t="shared" si="11"/>
        <v>11903</v>
      </c>
      <c r="B380" s="100" t="str">
        <f>IF(COUNTIF(Exceptions!F:F,(VLOOKUP(M380,Exceptions!F:F,1,FALSE)))&gt;0,"y","")</f>
        <v/>
      </c>
      <c r="C380" s="100" t="str">
        <f t="shared" si="12"/>
        <v>y</v>
      </c>
      <c r="D380" s="100" t="str">
        <f>IF(COUNTIF(Exceptions!B:B,(VLOOKUP(M380,Exceptions!$B:$B,1,FALSE)))&gt;0,"y","")</f>
        <v/>
      </c>
      <c r="E380" s="100"/>
      <c r="F380" s="162" t="s">
        <v>4168</v>
      </c>
      <c r="G380" s="162" t="s">
        <v>3885</v>
      </c>
      <c r="H380" s="162" t="s">
        <v>5246</v>
      </c>
      <c r="I380" s="162" t="s">
        <v>5247</v>
      </c>
      <c r="J380" s="162" t="s">
        <v>5300</v>
      </c>
      <c r="K380" s="162" t="s">
        <v>5283</v>
      </c>
      <c r="L380" s="163">
        <v>900000</v>
      </c>
      <c r="M380" s="95" t="s">
        <v>1179</v>
      </c>
      <c r="N380" s="51" t="s">
        <v>1180</v>
      </c>
      <c r="O380" s="51" t="s">
        <v>1181</v>
      </c>
      <c r="P380" s="51" t="s">
        <v>1182</v>
      </c>
      <c r="Q380" s="96" t="s">
        <v>11</v>
      </c>
      <c r="R380" s="97">
        <v>45261</v>
      </c>
      <c r="S380" s="97" t="s">
        <v>5490</v>
      </c>
      <c r="T380" s="51" t="s">
        <v>512</v>
      </c>
      <c r="U380" s="51" t="s">
        <v>513</v>
      </c>
      <c r="W380" s="98" t="s">
        <v>5507</v>
      </c>
      <c r="X380" s="98" t="s">
        <v>5658</v>
      </c>
    </row>
    <row r="381" spans="1:24" s="51" customFormat="1" ht="15.5" x14ac:dyDescent="0.35">
      <c r="A381" s="99">
        <f t="shared" si="11"/>
        <v>11912</v>
      </c>
      <c r="B381" s="100" t="str">
        <f>IF(COUNTIF(Exceptions!F:F,(VLOOKUP(M381,Exceptions!F:F,1,FALSE)))&gt;0,"y","")</f>
        <v/>
      </c>
      <c r="C381" s="100" t="str">
        <f t="shared" si="12"/>
        <v>y</v>
      </c>
      <c r="D381" s="100" t="str">
        <f>IF(COUNTIF(Exceptions!B:B,(VLOOKUP(M381,Exceptions!$B:$B,1,FALSE)))&gt;0,"y","")</f>
        <v/>
      </c>
      <c r="E381" s="100"/>
      <c r="F381" s="162" t="s">
        <v>3932</v>
      </c>
      <c r="G381" s="162" t="s">
        <v>3885</v>
      </c>
      <c r="H381" s="162" t="s">
        <v>3902</v>
      </c>
      <c r="I381" s="162" t="s">
        <v>3903</v>
      </c>
      <c r="J381" s="162" t="s">
        <v>440</v>
      </c>
      <c r="K381" s="162" t="s">
        <v>5275</v>
      </c>
      <c r="L381" s="163">
        <v>148300</v>
      </c>
      <c r="M381" s="95" t="s">
        <v>652</v>
      </c>
      <c r="N381" s="51" t="s">
        <v>653</v>
      </c>
      <c r="O381" s="51" t="s">
        <v>654</v>
      </c>
      <c r="P381" s="51" t="s">
        <v>456</v>
      </c>
      <c r="Q381" s="96" t="s">
        <v>14</v>
      </c>
      <c r="R381" s="97">
        <v>45017</v>
      </c>
      <c r="S381" s="97" t="s">
        <v>5505</v>
      </c>
      <c r="T381" s="51" t="s">
        <v>516</v>
      </c>
      <c r="U381" s="51" t="s">
        <v>517</v>
      </c>
      <c r="V381" s="51" t="s">
        <v>655</v>
      </c>
      <c r="W381" s="98" t="s">
        <v>5506</v>
      </c>
      <c r="X381" s="98" t="s">
        <v>5488</v>
      </c>
    </row>
    <row r="382" spans="1:24" s="51" customFormat="1" ht="15.5" x14ac:dyDescent="0.35">
      <c r="A382" s="99">
        <f t="shared" si="11"/>
        <v>11962</v>
      </c>
      <c r="B382" s="100" t="str">
        <f>IF(COUNTIF(Exceptions!F:F,(VLOOKUP(M382,Exceptions!F:F,1,FALSE)))&gt;0,"y","")</f>
        <v/>
      </c>
      <c r="C382" s="100" t="str">
        <f t="shared" si="12"/>
        <v>y</v>
      </c>
      <c r="D382" s="100" t="str">
        <f>IF(COUNTIF(Exceptions!B:B,(VLOOKUP(M382,Exceptions!$B:$B,1,FALSE)))&gt;0,"y","")</f>
        <v/>
      </c>
      <c r="E382" s="100"/>
      <c r="F382" s="162" t="s">
        <v>5376</v>
      </c>
      <c r="G382" s="162" t="s">
        <v>592</v>
      </c>
      <c r="H382" s="162" t="s">
        <v>5248</v>
      </c>
      <c r="I382" s="162" t="s">
        <v>5250</v>
      </c>
      <c r="J382" s="162" t="s">
        <v>5377</v>
      </c>
      <c r="K382" s="162" t="s">
        <v>5378</v>
      </c>
      <c r="L382" s="163"/>
      <c r="M382" s="95" t="s">
        <v>601</v>
      </c>
      <c r="N382" s="51" t="s">
        <v>602</v>
      </c>
      <c r="O382" s="51" t="s">
        <v>603</v>
      </c>
      <c r="P382" s="51" t="s">
        <v>440</v>
      </c>
      <c r="Q382" s="96" t="s">
        <v>14</v>
      </c>
      <c r="R382" s="97"/>
      <c r="S382" s="97"/>
      <c r="T382" s="51" t="s">
        <v>476</v>
      </c>
      <c r="U382" s="51" t="s">
        <v>477</v>
      </c>
      <c r="W382" s="98" t="s">
        <v>5975</v>
      </c>
      <c r="X382" s="98" t="s">
        <v>5565</v>
      </c>
    </row>
    <row r="383" spans="1:24" s="51" customFormat="1" ht="15.5" x14ac:dyDescent="0.35">
      <c r="A383" s="99">
        <f t="shared" si="11"/>
        <v>11973</v>
      </c>
      <c r="B383" s="100" t="str">
        <f>IF(COUNTIF(Exceptions!F:F,(VLOOKUP(M383,Exceptions!F:F,1,FALSE)))&gt;0,"y","")</f>
        <v/>
      </c>
      <c r="C383" s="100" t="str">
        <f t="shared" si="12"/>
        <v/>
      </c>
      <c r="D383" s="100" t="str">
        <f>IF(COUNTIF(Exceptions!B:B,(VLOOKUP(M383,Exceptions!$B:$B,1,FALSE)))&gt;0,"y","")</f>
        <v/>
      </c>
      <c r="E383" s="100"/>
      <c r="F383" s="162" t="s">
        <v>4609</v>
      </c>
      <c r="G383" s="162" t="s">
        <v>3885</v>
      </c>
      <c r="H383" s="162" t="s">
        <v>5215</v>
      </c>
      <c r="I383" s="162" t="s">
        <v>440</v>
      </c>
      <c r="J383" s="162" t="s">
        <v>5295</v>
      </c>
      <c r="K383" s="162" t="s">
        <v>5276</v>
      </c>
      <c r="L383" s="163">
        <v>38338</v>
      </c>
      <c r="M383" s="95" t="s">
        <v>2361</v>
      </c>
      <c r="N383" s="51" t="s">
        <v>2362</v>
      </c>
      <c r="O383" s="51" t="s">
        <v>2363</v>
      </c>
      <c r="P383" s="51" t="s">
        <v>460</v>
      </c>
      <c r="Q383" s="96" t="s">
        <v>613</v>
      </c>
      <c r="R383" s="97">
        <v>44956</v>
      </c>
      <c r="S383" s="97" t="s">
        <v>5492</v>
      </c>
      <c r="T383" s="51" t="s">
        <v>2065</v>
      </c>
      <c r="U383" s="51" t="s">
        <v>2066</v>
      </c>
      <c r="W383" s="98" t="s">
        <v>5975</v>
      </c>
      <c r="X383" s="98" t="s">
        <v>5488</v>
      </c>
    </row>
    <row r="384" spans="1:24" s="51" customFormat="1" ht="15.5" x14ac:dyDescent="0.35">
      <c r="A384" s="99">
        <f t="shared" si="11"/>
        <v>11997</v>
      </c>
      <c r="B384" s="100" t="str">
        <f>IF(COUNTIF(Exceptions!F:F,(VLOOKUP(M384,Exceptions!F:F,1,FALSE)))&gt;0,"y","")</f>
        <v/>
      </c>
      <c r="C384" s="100" t="str">
        <f t="shared" si="12"/>
        <v/>
      </c>
      <c r="D384" s="100" t="str">
        <f>IF(COUNTIF(Exceptions!B:B,(VLOOKUP(M384,Exceptions!$B:$B,1,FALSE)))&gt;0,"y","")</f>
        <v/>
      </c>
      <c r="E384" s="100"/>
      <c r="F384" s="162" t="s">
        <v>4610</v>
      </c>
      <c r="G384" s="162" t="s">
        <v>3885</v>
      </c>
      <c r="H384" s="162" t="s">
        <v>5215</v>
      </c>
      <c r="I384" s="162" t="s">
        <v>440</v>
      </c>
      <c r="J384" s="162" t="s">
        <v>5295</v>
      </c>
      <c r="K384" s="162" t="s">
        <v>5276</v>
      </c>
      <c r="L384" s="163">
        <v>52000</v>
      </c>
      <c r="M384" s="95" t="s">
        <v>2358</v>
      </c>
      <c r="N384" s="51" t="s">
        <v>2359</v>
      </c>
      <c r="O384" s="51" t="s">
        <v>2360</v>
      </c>
      <c r="P384" s="51" t="s">
        <v>440</v>
      </c>
      <c r="Q384" s="96" t="s">
        <v>613</v>
      </c>
      <c r="R384" s="97">
        <v>44957</v>
      </c>
      <c r="S384" s="97" t="s">
        <v>5520</v>
      </c>
      <c r="T384" s="51" t="s">
        <v>2065</v>
      </c>
      <c r="U384" s="51" t="s">
        <v>2066</v>
      </c>
      <c r="W384" s="98" t="s">
        <v>6849</v>
      </c>
      <c r="X384" s="98" t="s">
        <v>5488</v>
      </c>
    </row>
    <row r="385" spans="1:24" s="51" customFormat="1" ht="15.5" x14ac:dyDescent="0.35">
      <c r="A385" s="99">
        <f t="shared" si="11"/>
        <v>12012</v>
      </c>
      <c r="B385" s="100" t="str">
        <f>IF(COUNTIF(Exceptions!F:F,(VLOOKUP(M385,Exceptions!F:F,1,FALSE)))&gt;0,"y","")</f>
        <v/>
      </c>
      <c r="C385" s="100" t="str">
        <f t="shared" si="12"/>
        <v>y</v>
      </c>
      <c r="D385" s="100" t="str">
        <f>IF(COUNTIF(Exceptions!B:B,(VLOOKUP(M385,Exceptions!$B:$B,1,FALSE)))&gt;0,"y","")</f>
        <v/>
      </c>
      <c r="E385" s="100"/>
      <c r="F385" s="162" t="s">
        <v>4611</v>
      </c>
      <c r="G385" s="162" t="s">
        <v>592</v>
      </c>
      <c r="H385" s="162" t="s">
        <v>5212</v>
      </c>
      <c r="I385" s="162" t="s">
        <v>5328</v>
      </c>
      <c r="J385" s="162" t="s">
        <v>440</v>
      </c>
      <c r="K385" s="162" t="s">
        <v>3904</v>
      </c>
      <c r="L385" s="163">
        <v>75000</v>
      </c>
      <c r="M385" s="95" t="s">
        <v>2356</v>
      </c>
      <c r="N385" s="51" t="s">
        <v>2357</v>
      </c>
      <c r="O385" s="51" t="s">
        <v>2357</v>
      </c>
      <c r="P385" s="51" t="s">
        <v>456</v>
      </c>
      <c r="Q385" s="96" t="s">
        <v>613</v>
      </c>
      <c r="R385" s="97">
        <v>45382</v>
      </c>
      <c r="S385" s="97" t="s">
        <v>5532</v>
      </c>
      <c r="T385" s="51" t="s">
        <v>467</v>
      </c>
      <c r="U385" s="51" t="s">
        <v>468</v>
      </c>
      <c r="V385" s="51" t="s">
        <v>6294</v>
      </c>
      <c r="W385" s="98" t="s">
        <v>5512</v>
      </c>
      <c r="X385" s="98" t="s">
        <v>5597</v>
      </c>
    </row>
    <row r="386" spans="1:24" s="51" customFormat="1" ht="15.5" x14ac:dyDescent="0.35">
      <c r="A386" s="99">
        <f t="shared" si="11"/>
        <v>12013</v>
      </c>
      <c r="B386" s="100" t="str">
        <f>IF(COUNTIF(Exceptions!F:F,(VLOOKUP(M386,Exceptions!F:F,1,FALSE)))&gt;0,"y","")</f>
        <v/>
      </c>
      <c r="C386" s="100" t="str">
        <f t="shared" si="12"/>
        <v/>
      </c>
      <c r="D386" s="100" t="str">
        <f>IF(COUNTIF(Exceptions!B:B,(VLOOKUP(M386,Exceptions!$B:$B,1,FALSE)))&gt;0,"y","")</f>
        <v/>
      </c>
      <c r="E386" s="100"/>
      <c r="F386" s="162" t="s">
        <v>4612</v>
      </c>
      <c r="G386" s="162" t="s">
        <v>3884</v>
      </c>
      <c r="H386" s="162" t="s">
        <v>5212</v>
      </c>
      <c r="I386" s="162" t="s">
        <v>440</v>
      </c>
      <c r="J386" s="162" t="s">
        <v>440</v>
      </c>
      <c r="K386" s="162" t="s">
        <v>440</v>
      </c>
      <c r="L386" s="163">
        <v>75000</v>
      </c>
      <c r="M386" s="95" t="s">
        <v>2352</v>
      </c>
      <c r="N386" s="51" t="s">
        <v>2353</v>
      </c>
      <c r="O386" s="51" t="s">
        <v>2354</v>
      </c>
      <c r="P386" s="51" t="s">
        <v>440</v>
      </c>
      <c r="Q386" s="96" t="s">
        <v>613</v>
      </c>
      <c r="R386" s="97">
        <v>45379</v>
      </c>
      <c r="S386" s="97" t="s">
        <v>6672</v>
      </c>
      <c r="T386" s="51" t="s">
        <v>518</v>
      </c>
      <c r="U386" s="51" t="s">
        <v>519</v>
      </c>
      <c r="V386" s="51" t="s">
        <v>2355</v>
      </c>
      <c r="W386" s="98" t="s">
        <v>5512</v>
      </c>
      <c r="X386" s="98" t="s">
        <v>5659</v>
      </c>
    </row>
    <row r="387" spans="1:24" s="51" customFormat="1" ht="15.5" x14ac:dyDescent="0.35">
      <c r="A387" s="99">
        <f t="shared" si="11"/>
        <v>12014</v>
      </c>
      <c r="B387" s="100" t="str">
        <f>IF(COUNTIF(Exceptions!F:F,(VLOOKUP(M387,Exceptions!F:F,1,FALSE)))&gt;0,"y","")</f>
        <v/>
      </c>
      <c r="C387" s="100" t="str">
        <f t="shared" si="12"/>
        <v/>
      </c>
      <c r="D387" s="100" t="str">
        <f>IF(COUNTIF(Exceptions!B:B,(VLOOKUP(M387,Exceptions!$B:$B,1,FALSE)))&gt;0,"y","")</f>
        <v/>
      </c>
      <c r="E387" s="100"/>
      <c r="F387" s="162" t="s">
        <v>4613</v>
      </c>
      <c r="G387" s="162" t="s">
        <v>3884</v>
      </c>
      <c r="H387" s="162" t="s">
        <v>5212</v>
      </c>
      <c r="I387" s="162" t="s">
        <v>440</v>
      </c>
      <c r="J387" s="162" t="s">
        <v>440</v>
      </c>
      <c r="K387" s="162" t="s">
        <v>440</v>
      </c>
      <c r="L387" s="163">
        <v>10000</v>
      </c>
      <c r="M387" s="95" t="s">
        <v>2348</v>
      </c>
      <c r="N387" s="51" t="s">
        <v>2349</v>
      </c>
      <c r="O387" s="51" t="s">
        <v>2350</v>
      </c>
      <c r="P387" s="51" t="s">
        <v>440</v>
      </c>
      <c r="Q387" s="96" t="s">
        <v>613</v>
      </c>
      <c r="R387" s="97">
        <v>45290</v>
      </c>
      <c r="S387" s="97" t="s">
        <v>5541</v>
      </c>
      <c r="T387" s="51" t="s">
        <v>518</v>
      </c>
      <c r="U387" s="51" t="s">
        <v>519</v>
      </c>
      <c r="V387" s="51" t="s">
        <v>2351</v>
      </c>
      <c r="W387" s="98" t="s">
        <v>5512</v>
      </c>
      <c r="X387" s="98" t="s">
        <v>5659</v>
      </c>
    </row>
    <row r="388" spans="1:24" s="51" customFormat="1" ht="15.5" x14ac:dyDescent="0.35">
      <c r="A388" s="99">
        <f t="shared" si="11"/>
        <v>12015</v>
      </c>
      <c r="B388" s="100" t="str">
        <f>IF(COUNTIF(Exceptions!F:F,(VLOOKUP(M388,Exceptions!F:F,1,FALSE)))&gt;0,"y","")</f>
        <v/>
      </c>
      <c r="C388" s="100" t="str">
        <f t="shared" si="12"/>
        <v>y</v>
      </c>
      <c r="D388" s="100" t="str">
        <f>IF(COUNTIF(Exceptions!B:B,(VLOOKUP(M388,Exceptions!$B:$B,1,FALSE)))&gt;0,"y","")</f>
        <v/>
      </c>
      <c r="E388" s="100" t="s">
        <v>5366</v>
      </c>
      <c r="F388" s="162" t="s">
        <v>4614</v>
      </c>
      <c r="G388" s="162" t="s">
        <v>592</v>
      </c>
      <c r="H388" s="162" t="s">
        <v>5212</v>
      </c>
      <c r="I388" s="162" t="s">
        <v>5328</v>
      </c>
      <c r="J388" s="162" t="s">
        <v>440</v>
      </c>
      <c r="K388" s="162" t="s">
        <v>3904</v>
      </c>
      <c r="L388" s="163">
        <v>11793.65</v>
      </c>
      <c r="M388" s="95" t="s">
        <v>2345</v>
      </c>
      <c r="N388" s="51" t="s">
        <v>2346</v>
      </c>
      <c r="O388" s="51" t="s">
        <v>2346</v>
      </c>
      <c r="P388" s="51" t="s">
        <v>456</v>
      </c>
      <c r="Q388" s="96" t="s">
        <v>613</v>
      </c>
      <c r="R388" s="97">
        <v>45259</v>
      </c>
      <c r="S388" s="97" t="s">
        <v>6293</v>
      </c>
      <c r="T388" s="51" t="s">
        <v>467</v>
      </c>
      <c r="U388" s="51" t="s">
        <v>468</v>
      </c>
      <c r="V388" s="51" t="s">
        <v>2347</v>
      </c>
      <c r="W388" s="98" t="s">
        <v>5512</v>
      </c>
      <c r="X388" s="98" t="s">
        <v>5739</v>
      </c>
    </row>
    <row r="389" spans="1:24" s="51" customFormat="1" ht="15.5" x14ac:dyDescent="0.35">
      <c r="A389" s="99">
        <f t="shared" si="11"/>
        <v>12016</v>
      </c>
      <c r="B389" s="100" t="str">
        <f>IF(COUNTIF(Exceptions!F:F,(VLOOKUP(M389,Exceptions!F:F,1,FALSE)))&gt;0,"y","")</f>
        <v/>
      </c>
      <c r="C389" s="100" t="str">
        <f t="shared" si="12"/>
        <v/>
      </c>
      <c r="D389" s="100" t="str">
        <f>IF(COUNTIF(Exceptions!B:B,(VLOOKUP(M389,Exceptions!$B:$B,1,FALSE)))&gt;0,"y","")</f>
        <v/>
      </c>
      <c r="E389" s="100"/>
      <c r="F389" s="162" t="s">
        <v>4615</v>
      </c>
      <c r="G389" s="162" t="s">
        <v>3885</v>
      </c>
      <c r="H389" s="162" t="s">
        <v>5212</v>
      </c>
      <c r="I389" s="162" t="s">
        <v>440</v>
      </c>
      <c r="J389" s="162" t="s">
        <v>440</v>
      </c>
      <c r="K389" s="162" t="s">
        <v>440</v>
      </c>
      <c r="L389" s="163">
        <v>17615</v>
      </c>
      <c r="M389" s="95" t="s">
        <v>2341</v>
      </c>
      <c r="N389" s="51" t="s">
        <v>2342</v>
      </c>
      <c r="O389" s="51" t="s">
        <v>2343</v>
      </c>
      <c r="P389" s="51" t="s">
        <v>440</v>
      </c>
      <c r="Q389" s="96" t="s">
        <v>613</v>
      </c>
      <c r="R389" s="97">
        <v>45265</v>
      </c>
      <c r="S389" s="97" t="s">
        <v>6848</v>
      </c>
      <c r="T389" s="51" t="s">
        <v>467</v>
      </c>
      <c r="U389" s="51" t="s">
        <v>468</v>
      </c>
      <c r="V389" s="51" t="s">
        <v>2344</v>
      </c>
      <c r="W389" s="98" t="s">
        <v>5512</v>
      </c>
      <c r="X389" s="98" t="s">
        <v>5504</v>
      </c>
    </row>
    <row r="390" spans="1:24" s="51" customFormat="1" ht="15.5" x14ac:dyDescent="0.35">
      <c r="A390" s="99">
        <f t="shared" si="11"/>
        <v>12017</v>
      </c>
      <c r="B390" s="100" t="str">
        <f>IF(COUNTIF(Exceptions!F:F,(VLOOKUP(M390,Exceptions!F:F,1,FALSE)))&gt;0,"y","")</f>
        <v/>
      </c>
      <c r="C390" s="100" t="str">
        <f t="shared" si="12"/>
        <v/>
      </c>
      <c r="D390" s="100" t="str">
        <f>IF(COUNTIF(Exceptions!B:B,(VLOOKUP(M390,Exceptions!$B:$B,1,FALSE)))&gt;0,"y","")</f>
        <v/>
      </c>
      <c r="E390" s="100"/>
      <c r="F390" s="162" t="s">
        <v>4617</v>
      </c>
      <c r="G390" s="162" t="s">
        <v>3885</v>
      </c>
      <c r="H390" s="162" t="s">
        <v>5212</v>
      </c>
      <c r="I390" s="162" t="s">
        <v>440</v>
      </c>
      <c r="J390" s="162" t="s">
        <v>440</v>
      </c>
      <c r="K390" s="162" t="s">
        <v>440</v>
      </c>
      <c r="L390" s="163">
        <v>75000</v>
      </c>
      <c r="M390" s="95" t="s">
        <v>2333</v>
      </c>
      <c r="N390" s="51" t="s">
        <v>2334</v>
      </c>
      <c r="O390" s="51" t="s">
        <v>2335</v>
      </c>
      <c r="P390" s="51" t="s">
        <v>440</v>
      </c>
      <c r="Q390" s="96" t="s">
        <v>613</v>
      </c>
      <c r="R390" s="97">
        <v>45272</v>
      </c>
      <c r="S390" s="97" t="s">
        <v>6644</v>
      </c>
      <c r="T390" s="51" t="s">
        <v>467</v>
      </c>
      <c r="U390" s="51" t="s">
        <v>468</v>
      </c>
      <c r="V390" s="51" t="s">
        <v>2336</v>
      </c>
      <c r="W390" s="98" t="s">
        <v>5512</v>
      </c>
      <c r="X390" s="98" t="s">
        <v>5513</v>
      </c>
    </row>
    <row r="391" spans="1:24" s="51" customFormat="1" ht="15.5" x14ac:dyDescent="0.35">
      <c r="A391" s="99">
        <f t="shared" ref="A391:A454" si="13">(MID(M391,2,6))*1</f>
        <v>12018</v>
      </c>
      <c r="B391" s="100" t="str">
        <f>IF(COUNTIF(Exceptions!F:F,(VLOOKUP(M391,Exceptions!F:F,1,FALSE)))&gt;0,"y","")</f>
        <v/>
      </c>
      <c r="C391" s="100" t="str">
        <f t="shared" si="12"/>
        <v/>
      </c>
      <c r="D391" s="100" t="str">
        <f>IF(COUNTIF(Exceptions!B:B,(VLOOKUP(M391,Exceptions!$B:$B,1,FALSE)))&gt;0,"y","")</f>
        <v/>
      </c>
      <c r="E391" s="100" t="s">
        <v>5366</v>
      </c>
      <c r="F391" s="162" t="s">
        <v>4618</v>
      </c>
      <c r="G391" s="162" t="s">
        <v>3884</v>
      </c>
      <c r="H391" s="162" t="s">
        <v>5212</v>
      </c>
      <c r="I391" s="162" t="s">
        <v>440</v>
      </c>
      <c r="J391" s="162" t="s">
        <v>440</v>
      </c>
      <c r="K391" s="162" t="s">
        <v>440</v>
      </c>
      <c r="L391" s="163">
        <v>75000</v>
      </c>
      <c r="M391" s="95" t="s">
        <v>2329</v>
      </c>
      <c r="N391" s="51" t="s">
        <v>2330</v>
      </c>
      <c r="O391" s="51" t="s">
        <v>2331</v>
      </c>
      <c r="P391" s="51" t="s">
        <v>440</v>
      </c>
      <c r="Q391" s="96" t="s">
        <v>613</v>
      </c>
      <c r="R391" s="97">
        <v>44910</v>
      </c>
      <c r="S391" s="97" t="s">
        <v>5527</v>
      </c>
      <c r="T391" s="51" t="s">
        <v>467</v>
      </c>
      <c r="U391" s="51" t="s">
        <v>468</v>
      </c>
      <c r="V391" s="51" t="s">
        <v>2332</v>
      </c>
      <c r="W391" s="98" t="s">
        <v>5512</v>
      </c>
      <c r="X391" s="98" t="s">
        <v>5488</v>
      </c>
    </row>
    <row r="392" spans="1:24" s="51" customFormat="1" ht="15.5" x14ac:dyDescent="0.35">
      <c r="A392" s="99">
        <f t="shared" si="13"/>
        <v>12019</v>
      </c>
      <c r="B392" s="100" t="str">
        <f>IF(COUNTIF(Exceptions!F:F,(VLOOKUP(M392,Exceptions!F:F,1,FALSE)))&gt;0,"y","")</f>
        <v/>
      </c>
      <c r="C392" s="100" t="str">
        <f t="shared" ref="C392:C455" si="14">IF(COUNTIF(N392,"*call*"),"y",IF(COUNTIF(P392,"*call*"),"y",IF(I392&lt;&gt;"","y","")))</f>
        <v/>
      </c>
      <c r="D392" s="100" t="str">
        <f>IF(COUNTIF(Exceptions!B:B,(VLOOKUP(M392,Exceptions!$B:$B,1,FALSE)))&gt;0,"y","")</f>
        <v/>
      </c>
      <c r="E392" s="100"/>
      <c r="F392" s="162" t="s">
        <v>4619</v>
      </c>
      <c r="G392" s="162" t="s">
        <v>3885</v>
      </c>
      <c r="H392" s="162" t="s">
        <v>5212</v>
      </c>
      <c r="I392" s="162" t="s">
        <v>440</v>
      </c>
      <c r="J392" s="162" t="s">
        <v>440</v>
      </c>
      <c r="K392" s="162" t="s">
        <v>440</v>
      </c>
      <c r="L392" s="163">
        <v>27947</v>
      </c>
      <c r="M392" s="95" t="s">
        <v>2325</v>
      </c>
      <c r="N392" s="51" t="s">
        <v>2326</v>
      </c>
      <c r="O392" s="51" t="s">
        <v>2327</v>
      </c>
      <c r="P392" s="51" t="s">
        <v>440</v>
      </c>
      <c r="Q392" s="96" t="s">
        <v>613</v>
      </c>
      <c r="R392" s="97">
        <v>45289</v>
      </c>
      <c r="S392" s="97" t="s">
        <v>6847</v>
      </c>
      <c r="T392" s="51" t="s">
        <v>467</v>
      </c>
      <c r="U392" s="51" t="s">
        <v>468</v>
      </c>
      <c r="V392" s="51" t="s">
        <v>2328</v>
      </c>
      <c r="W392" s="98" t="s">
        <v>5512</v>
      </c>
      <c r="X392" s="98" t="s">
        <v>5513</v>
      </c>
    </row>
    <row r="393" spans="1:24" s="51" customFormat="1" ht="15.5" x14ac:dyDescent="0.35">
      <c r="A393" s="99">
        <f t="shared" si="13"/>
        <v>12020</v>
      </c>
      <c r="B393" s="100" t="str">
        <f>IF(COUNTIF(Exceptions!F:F,(VLOOKUP(M393,Exceptions!F:F,1,FALSE)))&gt;0,"y","")</f>
        <v/>
      </c>
      <c r="C393" s="100" t="str">
        <f t="shared" si="14"/>
        <v/>
      </c>
      <c r="D393" s="100" t="str">
        <f>IF(COUNTIF(Exceptions!B:B,(VLOOKUP(M393,Exceptions!$B:$B,1,FALSE)))&gt;0,"y","")</f>
        <v/>
      </c>
      <c r="E393" s="100"/>
      <c r="F393" s="162" t="s">
        <v>4620</v>
      </c>
      <c r="G393" s="162" t="s">
        <v>3885</v>
      </c>
      <c r="H393" s="162" t="s">
        <v>5212</v>
      </c>
      <c r="I393" s="162" t="s">
        <v>440</v>
      </c>
      <c r="J393" s="162" t="s">
        <v>440</v>
      </c>
      <c r="K393" s="162" t="s">
        <v>440</v>
      </c>
      <c r="L393" s="163">
        <v>2864</v>
      </c>
      <c r="M393" s="95" t="s">
        <v>2321</v>
      </c>
      <c r="N393" s="51" t="s">
        <v>2322</v>
      </c>
      <c r="O393" s="51" t="s">
        <v>2323</v>
      </c>
      <c r="P393" s="51" t="s">
        <v>440</v>
      </c>
      <c r="Q393" s="96" t="s">
        <v>613</v>
      </c>
      <c r="R393" s="97">
        <v>45289</v>
      </c>
      <c r="S393" s="97" t="s">
        <v>6847</v>
      </c>
      <c r="T393" s="51" t="s">
        <v>467</v>
      </c>
      <c r="U393" s="51" t="s">
        <v>468</v>
      </c>
      <c r="V393" s="51" t="s">
        <v>2324</v>
      </c>
      <c r="W393" s="98" t="s">
        <v>5512</v>
      </c>
      <c r="X393" s="98" t="s">
        <v>5488</v>
      </c>
    </row>
    <row r="394" spans="1:24" s="51" customFormat="1" ht="15.5" x14ac:dyDescent="0.35">
      <c r="A394" s="99">
        <f t="shared" si="13"/>
        <v>12021</v>
      </c>
      <c r="B394" s="100" t="str">
        <f>IF(COUNTIF(Exceptions!F:F,(VLOOKUP(M394,Exceptions!F:F,1,FALSE)))&gt;0,"y","")</f>
        <v/>
      </c>
      <c r="C394" s="100" t="str">
        <f t="shared" si="14"/>
        <v/>
      </c>
      <c r="D394" s="100" t="str">
        <f>IF(COUNTIF(Exceptions!B:B,(VLOOKUP(M394,Exceptions!$B:$B,1,FALSE)))&gt;0,"y","")</f>
        <v/>
      </c>
      <c r="E394" s="100"/>
      <c r="F394" s="162" t="s">
        <v>4621</v>
      </c>
      <c r="G394" s="162" t="s">
        <v>3884</v>
      </c>
      <c r="H394" s="162" t="s">
        <v>5212</v>
      </c>
      <c r="I394" s="162" t="s">
        <v>440</v>
      </c>
      <c r="J394" s="162" t="s">
        <v>440</v>
      </c>
      <c r="K394" s="162" t="s">
        <v>440</v>
      </c>
      <c r="L394" s="163">
        <v>35000</v>
      </c>
      <c r="M394" s="95" t="s">
        <v>2318</v>
      </c>
      <c r="N394" s="51" t="s">
        <v>2319</v>
      </c>
      <c r="O394" s="51" t="s">
        <v>2319</v>
      </c>
      <c r="P394" s="51" t="s">
        <v>440</v>
      </c>
      <c r="Q394" s="96" t="s">
        <v>613</v>
      </c>
      <c r="R394" s="97">
        <v>44925</v>
      </c>
      <c r="S394" s="97" t="s">
        <v>5510</v>
      </c>
      <c r="T394" s="51" t="s">
        <v>467</v>
      </c>
      <c r="U394" s="51" t="s">
        <v>468</v>
      </c>
      <c r="V394" s="51" t="s">
        <v>2320</v>
      </c>
      <c r="W394" s="98" t="s">
        <v>5512</v>
      </c>
      <c r="X394" s="98" t="s">
        <v>5488</v>
      </c>
    </row>
    <row r="395" spans="1:24" s="51" customFormat="1" ht="15.5" x14ac:dyDescent="0.35">
      <c r="A395" s="99">
        <f t="shared" si="13"/>
        <v>12022</v>
      </c>
      <c r="B395" s="100" t="str">
        <f>IF(COUNTIF(Exceptions!F:F,(VLOOKUP(M395,Exceptions!F:F,1,FALSE)))&gt;0,"y","")</f>
        <v/>
      </c>
      <c r="C395" s="100" t="str">
        <f t="shared" si="14"/>
        <v/>
      </c>
      <c r="D395" s="100" t="str">
        <f>IF(COUNTIF(Exceptions!B:B,(VLOOKUP(M395,Exceptions!$B:$B,1,FALSE)))&gt;0,"y","")</f>
        <v/>
      </c>
      <c r="E395" s="100"/>
      <c r="F395" s="162" t="s">
        <v>4623</v>
      </c>
      <c r="G395" s="162" t="s">
        <v>3885</v>
      </c>
      <c r="H395" s="162" t="s">
        <v>5212</v>
      </c>
      <c r="I395" s="162" t="s">
        <v>440</v>
      </c>
      <c r="J395" s="162" t="s">
        <v>440</v>
      </c>
      <c r="K395" s="162" t="s">
        <v>3904</v>
      </c>
      <c r="L395" s="163">
        <v>2339.42</v>
      </c>
      <c r="M395" s="95" t="s">
        <v>2310</v>
      </c>
      <c r="N395" s="51" t="s">
        <v>2311</v>
      </c>
      <c r="O395" s="51" t="s">
        <v>2312</v>
      </c>
      <c r="P395" s="51" t="s">
        <v>456</v>
      </c>
      <c r="Q395" s="96" t="s">
        <v>613</v>
      </c>
      <c r="R395" s="97">
        <v>45290</v>
      </c>
      <c r="S395" s="97" t="s">
        <v>5511</v>
      </c>
      <c r="T395" s="51" t="s">
        <v>467</v>
      </c>
      <c r="U395" s="51" t="s">
        <v>468</v>
      </c>
      <c r="V395" s="51" t="s">
        <v>2313</v>
      </c>
      <c r="W395" s="98" t="s">
        <v>5512</v>
      </c>
      <c r="X395" s="98" t="s">
        <v>5526</v>
      </c>
    </row>
    <row r="396" spans="1:24" s="51" customFormat="1" ht="15.5" x14ac:dyDescent="0.35">
      <c r="A396" s="99">
        <f t="shared" si="13"/>
        <v>12023</v>
      </c>
      <c r="B396" s="100" t="str">
        <f>IF(COUNTIF(Exceptions!F:F,(VLOOKUP(M396,Exceptions!F:F,1,FALSE)))&gt;0,"y","")</f>
        <v/>
      </c>
      <c r="C396" s="100" t="str">
        <f t="shared" si="14"/>
        <v/>
      </c>
      <c r="D396" s="100" t="str">
        <f>IF(COUNTIF(Exceptions!B:B,(VLOOKUP(M396,Exceptions!$B:$B,1,FALSE)))&gt;0,"y","")</f>
        <v/>
      </c>
      <c r="E396" s="100"/>
      <c r="F396" s="162" t="s">
        <v>4625</v>
      </c>
      <c r="G396" s="162" t="s">
        <v>3885</v>
      </c>
      <c r="H396" s="162" t="s">
        <v>5212</v>
      </c>
      <c r="I396" s="162" t="s">
        <v>440</v>
      </c>
      <c r="J396" s="162" t="s">
        <v>440</v>
      </c>
      <c r="K396" s="162" t="s">
        <v>3904</v>
      </c>
      <c r="L396" s="163">
        <v>2268.04</v>
      </c>
      <c r="M396" s="95" t="s">
        <v>2303</v>
      </c>
      <c r="N396" s="51" t="s">
        <v>2304</v>
      </c>
      <c r="O396" s="51" t="s">
        <v>2304</v>
      </c>
      <c r="P396" s="51" t="s">
        <v>456</v>
      </c>
      <c r="Q396" s="96" t="s">
        <v>613</v>
      </c>
      <c r="R396" s="97">
        <v>45291</v>
      </c>
      <c r="S396" s="97" t="s">
        <v>5541</v>
      </c>
      <c r="T396" s="51" t="s">
        <v>467</v>
      </c>
      <c r="U396" s="51" t="s">
        <v>468</v>
      </c>
      <c r="V396" s="51" t="s">
        <v>2305</v>
      </c>
      <c r="W396" s="98" t="s">
        <v>5512</v>
      </c>
      <c r="X396" s="98" t="s">
        <v>5632</v>
      </c>
    </row>
    <row r="397" spans="1:24" s="51" customFormat="1" ht="15.5" x14ac:dyDescent="0.35">
      <c r="A397" s="99">
        <f t="shared" si="13"/>
        <v>12024</v>
      </c>
      <c r="B397" s="100" t="str">
        <f>IF(COUNTIF(Exceptions!F:F,(VLOOKUP(M397,Exceptions!F:F,1,FALSE)))&gt;0,"y","")</f>
        <v/>
      </c>
      <c r="C397" s="100" t="str">
        <f t="shared" si="14"/>
        <v/>
      </c>
      <c r="D397" s="100" t="str">
        <f>IF(COUNTIF(Exceptions!B:B,(VLOOKUP(M397,Exceptions!$B:$B,1,FALSE)))&gt;0,"y","")</f>
        <v/>
      </c>
      <c r="E397" s="100"/>
      <c r="F397" s="162" t="s">
        <v>4626</v>
      </c>
      <c r="G397" s="162" t="s">
        <v>3885</v>
      </c>
      <c r="H397" s="162" t="s">
        <v>5212</v>
      </c>
      <c r="I397" s="162" t="s">
        <v>440</v>
      </c>
      <c r="J397" s="162" t="s">
        <v>440</v>
      </c>
      <c r="K397" s="162" t="s">
        <v>3904</v>
      </c>
      <c r="L397" s="163">
        <v>35000</v>
      </c>
      <c r="M397" s="95" t="s">
        <v>2300</v>
      </c>
      <c r="N397" s="51" t="s">
        <v>2301</v>
      </c>
      <c r="O397" s="51" t="s">
        <v>2301</v>
      </c>
      <c r="P397" s="51" t="s">
        <v>456</v>
      </c>
      <c r="Q397" s="96" t="s">
        <v>613</v>
      </c>
      <c r="R397" s="97">
        <v>45292</v>
      </c>
      <c r="S397" s="97" t="s">
        <v>5541</v>
      </c>
      <c r="T397" s="51" t="s">
        <v>467</v>
      </c>
      <c r="U397" s="51" t="s">
        <v>468</v>
      </c>
      <c r="V397" s="51" t="s">
        <v>2302</v>
      </c>
      <c r="W397" s="98" t="s">
        <v>5512</v>
      </c>
      <c r="X397" s="98" t="s">
        <v>5640</v>
      </c>
    </row>
    <row r="398" spans="1:24" s="51" customFormat="1" ht="15.5" x14ac:dyDescent="0.35">
      <c r="A398" s="99">
        <f t="shared" si="13"/>
        <v>12025</v>
      </c>
      <c r="B398" s="100" t="str">
        <f>IF(COUNTIF(Exceptions!F:F,(VLOOKUP(M398,Exceptions!F:F,1,FALSE)))&gt;0,"y","")</f>
        <v/>
      </c>
      <c r="C398" s="100" t="str">
        <f t="shared" si="14"/>
        <v/>
      </c>
      <c r="D398" s="100" t="str">
        <f>IF(COUNTIF(Exceptions!B:B,(VLOOKUP(M398,Exceptions!$B:$B,1,FALSE)))&gt;0,"y","")</f>
        <v/>
      </c>
      <c r="E398" s="100"/>
      <c r="F398" s="162" t="s">
        <v>4627</v>
      </c>
      <c r="G398" s="162" t="s">
        <v>3885</v>
      </c>
      <c r="H398" s="162" t="s">
        <v>5212</v>
      </c>
      <c r="I398" s="162" t="s">
        <v>440</v>
      </c>
      <c r="J398" s="162" t="s">
        <v>440</v>
      </c>
      <c r="K398" s="162" t="s">
        <v>3904</v>
      </c>
      <c r="L398" s="163">
        <v>9801</v>
      </c>
      <c r="M398" s="95" t="s">
        <v>2297</v>
      </c>
      <c r="N398" s="51" t="s">
        <v>2298</v>
      </c>
      <c r="O398" s="51" t="s">
        <v>2298</v>
      </c>
      <c r="P398" s="51" t="s">
        <v>464</v>
      </c>
      <c r="Q398" s="96" t="s">
        <v>613</v>
      </c>
      <c r="R398" s="97">
        <v>45292</v>
      </c>
      <c r="S398" s="97" t="s">
        <v>5541</v>
      </c>
      <c r="T398" s="51" t="s">
        <v>467</v>
      </c>
      <c r="U398" s="51" t="s">
        <v>468</v>
      </c>
      <c r="V398" s="51" t="s">
        <v>2299</v>
      </c>
      <c r="W398" s="98" t="s">
        <v>5512</v>
      </c>
      <c r="X398" s="98" t="s">
        <v>5555</v>
      </c>
    </row>
    <row r="399" spans="1:24" s="51" customFormat="1" ht="15.5" x14ac:dyDescent="0.35">
      <c r="A399" s="99">
        <f t="shared" si="13"/>
        <v>12026</v>
      </c>
      <c r="B399" s="100" t="str">
        <f>IF(COUNTIF(Exceptions!F:F,(VLOOKUP(M399,Exceptions!F:F,1,FALSE)))&gt;0,"y","")</f>
        <v/>
      </c>
      <c r="C399" s="100" t="str">
        <f t="shared" si="14"/>
        <v/>
      </c>
      <c r="D399" s="100" t="str">
        <f>IF(COUNTIF(Exceptions!B:B,(VLOOKUP(M399,Exceptions!$B:$B,1,FALSE)))&gt;0,"y","")</f>
        <v/>
      </c>
      <c r="E399" s="100"/>
      <c r="F399" s="162" t="s">
        <v>4628</v>
      </c>
      <c r="G399" s="162" t="s">
        <v>3885</v>
      </c>
      <c r="H399" s="162" t="s">
        <v>5212</v>
      </c>
      <c r="I399" s="162" t="s">
        <v>440</v>
      </c>
      <c r="J399" s="162" t="s">
        <v>440</v>
      </c>
      <c r="K399" s="162" t="s">
        <v>3904</v>
      </c>
      <c r="L399" s="163">
        <v>19712</v>
      </c>
      <c r="M399" s="95" t="s">
        <v>2294</v>
      </c>
      <c r="N399" s="51" t="s">
        <v>2295</v>
      </c>
      <c r="O399" s="51" t="s">
        <v>2295</v>
      </c>
      <c r="P399" s="51" t="s">
        <v>464</v>
      </c>
      <c r="Q399" s="96" t="s">
        <v>613</v>
      </c>
      <c r="R399" s="97">
        <v>45292</v>
      </c>
      <c r="S399" s="97" t="s">
        <v>5541</v>
      </c>
      <c r="T399" s="51" t="s">
        <v>467</v>
      </c>
      <c r="U399" s="51" t="s">
        <v>468</v>
      </c>
      <c r="V399" s="51" t="s">
        <v>2296</v>
      </c>
      <c r="W399" s="98" t="s">
        <v>5512</v>
      </c>
      <c r="X399" s="98" t="s">
        <v>5689</v>
      </c>
    </row>
    <row r="400" spans="1:24" s="51" customFormat="1" ht="15.5" x14ac:dyDescent="0.35">
      <c r="A400" s="99">
        <f t="shared" si="13"/>
        <v>12027</v>
      </c>
      <c r="B400" s="100" t="str">
        <f>IF(COUNTIF(Exceptions!F:F,(VLOOKUP(M400,Exceptions!F:F,1,FALSE)))&gt;0,"y","")</f>
        <v/>
      </c>
      <c r="C400" s="100" t="str">
        <f t="shared" si="14"/>
        <v/>
      </c>
      <c r="D400" s="100" t="str">
        <f>IF(COUNTIF(Exceptions!B:B,(VLOOKUP(M400,Exceptions!$B:$B,1,FALSE)))&gt;0,"y","")</f>
        <v/>
      </c>
      <c r="E400" s="100"/>
      <c r="F400" s="162" t="s">
        <v>4629</v>
      </c>
      <c r="G400" s="162" t="s">
        <v>3885</v>
      </c>
      <c r="H400" s="162" t="s">
        <v>5212</v>
      </c>
      <c r="I400" s="162" t="s">
        <v>440</v>
      </c>
      <c r="J400" s="162" t="s">
        <v>440</v>
      </c>
      <c r="K400" s="162" t="s">
        <v>3904</v>
      </c>
      <c r="L400" s="163">
        <v>65340</v>
      </c>
      <c r="M400" s="95" t="s">
        <v>2291</v>
      </c>
      <c r="N400" s="51" t="s">
        <v>2292</v>
      </c>
      <c r="O400" s="51" t="s">
        <v>2292</v>
      </c>
      <c r="P400" s="51" t="s">
        <v>464</v>
      </c>
      <c r="Q400" s="96" t="s">
        <v>613</v>
      </c>
      <c r="R400" s="97">
        <v>45292</v>
      </c>
      <c r="S400" s="97" t="s">
        <v>5541</v>
      </c>
      <c r="T400" s="51" t="s">
        <v>467</v>
      </c>
      <c r="U400" s="51" t="s">
        <v>468</v>
      </c>
      <c r="V400" s="51" t="s">
        <v>2293</v>
      </c>
      <c r="W400" s="98" t="s">
        <v>5512</v>
      </c>
      <c r="X400" s="98" t="s">
        <v>5689</v>
      </c>
    </row>
    <row r="401" spans="1:24" s="51" customFormat="1" ht="15.5" x14ac:dyDescent="0.35">
      <c r="A401" s="99">
        <f t="shared" si="13"/>
        <v>12028</v>
      </c>
      <c r="B401" s="100" t="str">
        <f>IF(COUNTIF(Exceptions!F:F,(VLOOKUP(M401,Exceptions!F:F,1,FALSE)))&gt;0,"y","")</f>
        <v/>
      </c>
      <c r="C401" s="100" t="str">
        <f t="shared" si="14"/>
        <v/>
      </c>
      <c r="D401" s="100" t="str">
        <f>IF(COUNTIF(Exceptions!B:B,(VLOOKUP(M401,Exceptions!$B:$B,1,FALSE)))&gt;0,"y","")</f>
        <v/>
      </c>
      <c r="E401" s="100"/>
      <c r="F401" s="162" t="s">
        <v>4631</v>
      </c>
      <c r="G401" s="162" t="s">
        <v>3885</v>
      </c>
      <c r="H401" s="162" t="s">
        <v>5212</v>
      </c>
      <c r="I401" s="162" t="s">
        <v>440</v>
      </c>
      <c r="J401" s="162" t="s">
        <v>440</v>
      </c>
      <c r="K401" s="162" t="s">
        <v>3904</v>
      </c>
      <c r="L401" s="163">
        <v>17476.8</v>
      </c>
      <c r="M401" s="95" t="s">
        <v>2288</v>
      </c>
      <c r="N401" s="51" t="s">
        <v>2289</v>
      </c>
      <c r="O401" s="51" t="s">
        <v>2289</v>
      </c>
      <c r="P401" s="51" t="s">
        <v>464</v>
      </c>
      <c r="Q401" s="96" t="s">
        <v>613</v>
      </c>
      <c r="R401" s="97">
        <v>45292</v>
      </c>
      <c r="S401" s="97" t="s">
        <v>5541</v>
      </c>
      <c r="T401" s="51" t="s">
        <v>467</v>
      </c>
      <c r="U401" s="51" t="s">
        <v>468</v>
      </c>
      <c r="V401" s="51" t="s">
        <v>2290</v>
      </c>
      <c r="W401" s="98" t="s">
        <v>5512</v>
      </c>
      <c r="X401" s="98" t="s">
        <v>5689</v>
      </c>
    </row>
    <row r="402" spans="1:24" s="51" customFormat="1" ht="15.5" x14ac:dyDescent="0.35">
      <c r="A402" s="99">
        <f t="shared" si="13"/>
        <v>12029</v>
      </c>
      <c r="B402" s="100" t="str">
        <f>IF(COUNTIF(Exceptions!F:F,(VLOOKUP(M402,Exceptions!F:F,1,FALSE)))&gt;0,"y","")</f>
        <v/>
      </c>
      <c r="C402" s="100" t="str">
        <f t="shared" si="14"/>
        <v/>
      </c>
      <c r="D402" s="100" t="str">
        <f>IF(COUNTIF(Exceptions!B:B,(VLOOKUP(M402,Exceptions!$B:$B,1,FALSE)))&gt;0,"y","")</f>
        <v/>
      </c>
      <c r="E402" s="100"/>
      <c r="F402" s="162" t="s">
        <v>4632</v>
      </c>
      <c r="G402" s="162" t="s">
        <v>3885</v>
      </c>
      <c r="H402" s="162" t="s">
        <v>5212</v>
      </c>
      <c r="I402" s="162" t="s">
        <v>440</v>
      </c>
      <c r="J402" s="162" t="s">
        <v>440</v>
      </c>
      <c r="K402" s="162" t="s">
        <v>3904</v>
      </c>
      <c r="L402" s="163">
        <v>4438.5</v>
      </c>
      <c r="M402" s="95" t="s">
        <v>2285</v>
      </c>
      <c r="N402" s="51" t="s">
        <v>2286</v>
      </c>
      <c r="O402" s="51" t="s">
        <v>2286</v>
      </c>
      <c r="P402" s="51" t="s">
        <v>464</v>
      </c>
      <c r="Q402" s="96" t="s">
        <v>613</v>
      </c>
      <c r="R402" s="97">
        <v>45292</v>
      </c>
      <c r="S402" s="97" t="s">
        <v>6188</v>
      </c>
      <c r="T402" s="51" t="s">
        <v>467</v>
      </c>
      <c r="U402" s="51" t="s">
        <v>468</v>
      </c>
      <c r="V402" s="51" t="s">
        <v>2287</v>
      </c>
      <c r="W402" s="98" t="s">
        <v>5512</v>
      </c>
      <c r="X402" s="98" t="s">
        <v>5689</v>
      </c>
    </row>
    <row r="403" spans="1:24" s="51" customFormat="1" ht="15.5" x14ac:dyDescent="0.35">
      <c r="A403" s="99">
        <f t="shared" si="13"/>
        <v>12030</v>
      </c>
      <c r="B403" s="100" t="str">
        <f>IF(COUNTIF(Exceptions!F:F,(VLOOKUP(M403,Exceptions!F:F,1,FALSE)))&gt;0,"y","")</f>
        <v/>
      </c>
      <c r="C403" s="100" t="str">
        <f t="shared" si="14"/>
        <v/>
      </c>
      <c r="D403" s="100" t="str">
        <f>IF(COUNTIF(Exceptions!B:B,(VLOOKUP(M403,Exceptions!$B:$B,1,FALSE)))&gt;0,"y","")</f>
        <v/>
      </c>
      <c r="E403" s="100"/>
      <c r="F403" s="162" t="s">
        <v>4633</v>
      </c>
      <c r="G403" s="162" t="s">
        <v>3885</v>
      </c>
      <c r="H403" s="162" t="s">
        <v>5212</v>
      </c>
      <c r="I403" s="162" t="s">
        <v>440</v>
      </c>
      <c r="J403" s="162" t="s">
        <v>440</v>
      </c>
      <c r="K403" s="162" t="s">
        <v>440</v>
      </c>
      <c r="L403" s="163">
        <v>1744</v>
      </c>
      <c r="M403" s="95" t="s">
        <v>2281</v>
      </c>
      <c r="N403" s="51" t="s">
        <v>2282</v>
      </c>
      <c r="O403" s="51" t="s">
        <v>2283</v>
      </c>
      <c r="P403" s="51" t="s">
        <v>440</v>
      </c>
      <c r="Q403" s="96" t="s">
        <v>613</v>
      </c>
      <c r="R403" s="97">
        <v>45292</v>
      </c>
      <c r="S403" s="97" t="s">
        <v>5541</v>
      </c>
      <c r="T403" s="51" t="s">
        <v>467</v>
      </c>
      <c r="U403" s="51" t="s">
        <v>468</v>
      </c>
      <c r="V403" s="51" t="s">
        <v>2284</v>
      </c>
      <c r="W403" s="98" t="s">
        <v>5512</v>
      </c>
      <c r="X403" s="98" t="s">
        <v>5569</v>
      </c>
    </row>
    <row r="404" spans="1:24" s="51" customFormat="1" ht="15.5" x14ac:dyDescent="0.35">
      <c r="A404" s="99">
        <f t="shared" si="13"/>
        <v>12031</v>
      </c>
      <c r="B404" s="100" t="str">
        <f>IF(COUNTIF(Exceptions!F:F,(VLOOKUP(M404,Exceptions!F:F,1,FALSE)))&gt;0,"y","")</f>
        <v/>
      </c>
      <c r="C404" s="100" t="str">
        <f t="shared" si="14"/>
        <v/>
      </c>
      <c r="D404" s="100" t="str">
        <f>IF(COUNTIF(Exceptions!B:B,(VLOOKUP(M404,Exceptions!$B:$B,1,FALSE)))&gt;0,"y","")</f>
        <v/>
      </c>
      <c r="E404" s="100"/>
      <c r="F404" s="162" t="s">
        <v>4634</v>
      </c>
      <c r="G404" s="162" t="s">
        <v>3885</v>
      </c>
      <c r="H404" s="162" t="s">
        <v>5212</v>
      </c>
      <c r="I404" s="162" t="s">
        <v>440</v>
      </c>
      <c r="J404" s="162" t="s">
        <v>440</v>
      </c>
      <c r="K404" s="162" t="s">
        <v>3904</v>
      </c>
      <c r="L404" s="163">
        <v>21202.07</v>
      </c>
      <c r="M404" s="95" t="s">
        <v>2277</v>
      </c>
      <c r="N404" s="51" t="s">
        <v>2278</v>
      </c>
      <c r="O404" s="51" t="s">
        <v>2279</v>
      </c>
      <c r="P404" s="51" t="s">
        <v>456</v>
      </c>
      <c r="Q404" s="96" t="s">
        <v>613</v>
      </c>
      <c r="R404" s="97">
        <v>45301</v>
      </c>
      <c r="S404" s="97" t="s">
        <v>6845</v>
      </c>
      <c r="T404" s="51" t="s">
        <v>467</v>
      </c>
      <c r="U404" s="51" t="s">
        <v>468</v>
      </c>
      <c r="V404" s="51" t="s">
        <v>2280</v>
      </c>
      <c r="W404" s="98" t="s">
        <v>5512</v>
      </c>
      <c r="X404" s="98" t="s">
        <v>5632</v>
      </c>
    </row>
    <row r="405" spans="1:24" s="51" customFormat="1" ht="15.5" x14ac:dyDescent="0.35">
      <c r="A405" s="99">
        <f t="shared" si="13"/>
        <v>12032</v>
      </c>
      <c r="B405" s="100" t="str">
        <f>IF(COUNTIF(Exceptions!F:F,(VLOOKUP(M405,Exceptions!F:F,1,FALSE)))&gt;0,"y","")</f>
        <v/>
      </c>
      <c r="C405" s="100" t="str">
        <f t="shared" si="14"/>
        <v/>
      </c>
      <c r="D405" s="100" t="str">
        <f>IF(COUNTIF(Exceptions!B:B,(VLOOKUP(M405,Exceptions!$B:$B,1,FALSE)))&gt;0,"y","")</f>
        <v/>
      </c>
      <c r="E405" s="100" t="s">
        <v>5366</v>
      </c>
      <c r="F405" s="162" t="s">
        <v>4635</v>
      </c>
      <c r="G405" s="162" t="s">
        <v>3885</v>
      </c>
      <c r="H405" s="162" t="s">
        <v>5212</v>
      </c>
      <c r="I405" s="162" t="s">
        <v>440</v>
      </c>
      <c r="J405" s="162" t="s">
        <v>440</v>
      </c>
      <c r="K405" s="162" t="s">
        <v>3904</v>
      </c>
      <c r="L405" s="163">
        <v>986.6</v>
      </c>
      <c r="M405" s="95" t="s">
        <v>2274</v>
      </c>
      <c r="N405" s="51" t="s">
        <v>2275</v>
      </c>
      <c r="O405" s="51" t="s">
        <v>2275</v>
      </c>
      <c r="P405" s="51" t="s">
        <v>456</v>
      </c>
      <c r="Q405" s="96" t="s">
        <v>613</v>
      </c>
      <c r="R405" s="97">
        <v>45313</v>
      </c>
      <c r="S405" s="97" t="s">
        <v>6844</v>
      </c>
      <c r="T405" s="51" t="s">
        <v>467</v>
      </c>
      <c r="U405" s="51" t="s">
        <v>468</v>
      </c>
      <c r="V405" s="51" t="s">
        <v>2276</v>
      </c>
      <c r="W405" s="98" t="s">
        <v>5512</v>
      </c>
      <c r="X405" s="98" t="s">
        <v>5632</v>
      </c>
    </row>
    <row r="406" spans="1:24" s="51" customFormat="1" ht="15.5" x14ac:dyDescent="0.35">
      <c r="A406" s="99">
        <f t="shared" si="13"/>
        <v>12033</v>
      </c>
      <c r="B406" s="100" t="str">
        <f>IF(COUNTIF(Exceptions!F:F,(VLOOKUP(M406,Exceptions!F:F,1,FALSE)))&gt;0,"y","")</f>
        <v/>
      </c>
      <c r="C406" s="100" t="str">
        <f t="shared" si="14"/>
        <v>y</v>
      </c>
      <c r="D406" s="100" t="str">
        <f>IF(COUNTIF(Exceptions!B:B,(VLOOKUP(M406,Exceptions!$B:$B,1,FALSE)))&gt;0,"y","")</f>
        <v/>
      </c>
      <c r="E406" s="100" t="s">
        <v>5366</v>
      </c>
      <c r="F406" s="162" t="s">
        <v>4636</v>
      </c>
      <c r="G406" s="162" t="s">
        <v>3886</v>
      </c>
      <c r="H406" s="162" t="s">
        <v>5212</v>
      </c>
      <c r="I406" s="162" t="s">
        <v>5328</v>
      </c>
      <c r="J406" s="162" t="s">
        <v>440</v>
      </c>
      <c r="K406" s="162" t="s">
        <v>3904</v>
      </c>
      <c r="L406" s="163">
        <v>3302.83</v>
      </c>
      <c r="M406" s="95" t="s">
        <v>2271</v>
      </c>
      <c r="N406" s="51" t="s">
        <v>2272</v>
      </c>
      <c r="O406" s="51" t="s">
        <v>2272</v>
      </c>
      <c r="P406" s="51" t="s">
        <v>456</v>
      </c>
      <c r="Q406" s="96" t="s">
        <v>613</v>
      </c>
      <c r="R406" s="97">
        <v>46053</v>
      </c>
      <c r="S406" s="97" t="s">
        <v>6292</v>
      </c>
      <c r="T406" s="51" t="s">
        <v>467</v>
      </c>
      <c r="U406" s="51" t="s">
        <v>468</v>
      </c>
      <c r="V406" s="51" t="s">
        <v>2273</v>
      </c>
      <c r="W406" s="98" t="s">
        <v>5512</v>
      </c>
      <c r="X406" s="98" t="s">
        <v>5556</v>
      </c>
    </row>
    <row r="407" spans="1:24" s="51" customFormat="1" ht="15.5" x14ac:dyDescent="0.35">
      <c r="A407" s="99">
        <f t="shared" si="13"/>
        <v>12034</v>
      </c>
      <c r="B407" s="100" t="str">
        <f>IF(COUNTIF(Exceptions!F:F,(VLOOKUP(M407,Exceptions!F:F,1,FALSE)))&gt;0,"y","")</f>
        <v/>
      </c>
      <c r="C407" s="100" t="str">
        <f t="shared" si="14"/>
        <v>y</v>
      </c>
      <c r="D407" s="100" t="str">
        <f>IF(COUNTIF(Exceptions!B:B,(VLOOKUP(M407,Exceptions!$B:$B,1,FALSE)))&gt;0,"y","")</f>
        <v/>
      </c>
      <c r="E407" s="100" t="s">
        <v>5366</v>
      </c>
      <c r="F407" s="162" t="s">
        <v>4272</v>
      </c>
      <c r="G407" s="162" t="s">
        <v>5210</v>
      </c>
      <c r="H407" s="162" t="s">
        <v>5212</v>
      </c>
      <c r="I407" s="162" t="s">
        <v>6216</v>
      </c>
      <c r="J407" s="162" t="s">
        <v>440</v>
      </c>
      <c r="K407" s="162" t="s">
        <v>3904</v>
      </c>
      <c r="L407" s="163">
        <v>8146.39</v>
      </c>
      <c r="M407" s="95" t="s">
        <v>1478</v>
      </c>
      <c r="N407" s="51" t="s">
        <v>1479</v>
      </c>
      <c r="O407" s="51" t="s">
        <v>1479</v>
      </c>
      <c r="P407" s="51" t="s">
        <v>456</v>
      </c>
      <c r="Q407" s="96" t="s">
        <v>613</v>
      </c>
      <c r="R407" s="97">
        <v>45326</v>
      </c>
      <c r="S407" s="97" t="s">
        <v>6025</v>
      </c>
      <c r="T407" s="51" t="s">
        <v>467</v>
      </c>
      <c r="U407" s="51" t="s">
        <v>468</v>
      </c>
      <c r="V407" s="51" t="s">
        <v>6242</v>
      </c>
      <c r="W407" s="98" t="s">
        <v>5512</v>
      </c>
      <c r="X407" s="98" t="s">
        <v>5589</v>
      </c>
    </row>
    <row r="408" spans="1:24" s="51" customFormat="1" ht="15.5" x14ac:dyDescent="0.35">
      <c r="A408" s="99">
        <f t="shared" si="13"/>
        <v>12035</v>
      </c>
      <c r="B408" s="100" t="str">
        <f>IF(COUNTIF(Exceptions!F:F,(VLOOKUP(M408,Exceptions!F:F,1,FALSE)))&gt;0,"y","")</f>
        <v/>
      </c>
      <c r="C408" s="100" t="str">
        <f t="shared" si="14"/>
        <v>y</v>
      </c>
      <c r="D408" s="100" t="str">
        <f>IF(COUNTIF(Exceptions!B:B,(VLOOKUP(M408,Exceptions!$B:$B,1,FALSE)))&gt;0,"y","")</f>
        <v/>
      </c>
      <c r="E408" s="100"/>
      <c r="F408" s="162" t="s">
        <v>4273</v>
      </c>
      <c r="G408" s="162" t="s">
        <v>3885</v>
      </c>
      <c r="H408" s="162" t="s">
        <v>5212</v>
      </c>
      <c r="I408" s="162" t="s">
        <v>6216</v>
      </c>
      <c r="J408" s="162" t="s">
        <v>440</v>
      </c>
      <c r="K408" s="162" t="s">
        <v>3904</v>
      </c>
      <c r="L408" s="163">
        <v>10360</v>
      </c>
      <c r="M408" s="95" t="s">
        <v>1475</v>
      </c>
      <c r="N408" s="51" t="s">
        <v>1476</v>
      </c>
      <c r="O408" s="51" t="s">
        <v>1476</v>
      </c>
      <c r="P408" s="51" t="s">
        <v>456</v>
      </c>
      <c r="Q408" s="96" t="s">
        <v>613</v>
      </c>
      <c r="R408" s="97">
        <v>45337</v>
      </c>
      <c r="S408" s="97" t="s">
        <v>6241</v>
      </c>
      <c r="T408" s="51" t="s">
        <v>467</v>
      </c>
      <c r="U408" s="51" t="s">
        <v>468</v>
      </c>
      <c r="V408" s="51" t="s">
        <v>1477</v>
      </c>
      <c r="W408" s="98" t="s">
        <v>5512</v>
      </c>
      <c r="X408" s="98" t="s">
        <v>5501</v>
      </c>
    </row>
    <row r="409" spans="1:24" s="51" customFormat="1" ht="15.5" x14ac:dyDescent="0.35">
      <c r="A409" s="99">
        <f t="shared" si="13"/>
        <v>12036</v>
      </c>
      <c r="B409" s="100" t="str">
        <f>IF(COUNTIF(Exceptions!F:F,(VLOOKUP(M409,Exceptions!F:F,1,FALSE)))&gt;0,"y","")</f>
        <v/>
      </c>
      <c r="C409" s="100" t="str">
        <f t="shared" si="14"/>
        <v>y</v>
      </c>
      <c r="D409" s="100" t="str">
        <f>IF(COUNTIF(Exceptions!B:B,(VLOOKUP(M409,Exceptions!$B:$B,1,FALSE)))&gt;0,"y","")</f>
        <v/>
      </c>
      <c r="E409" s="100"/>
      <c r="F409" s="162" t="s">
        <v>4274</v>
      </c>
      <c r="G409" s="162" t="s">
        <v>592</v>
      </c>
      <c r="H409" s="162" t="s">
        <v>5212</v>
      </c>
      <c r="I409" s="162" t="s">
        <v>6216</v>
      </c>
      <c r="J409" s="162" t="s">
        <v>440</v>
      </c>
      <c r="K409" s="162" t="s">
        <v>3904</v>
      </c>
      <c r="L409" s="163">
        <v>35000</v>
      </c>
      <c r="M409" s="95" t="s">
        <v>1472</v>
      </c>
      <c r="N409" s="51" t="s">
        <v>1473</v>
      </c>
      <c r="O409" s="51" t="s">
        <v>1474</v>
      </c>
      <c r="P409" s="51" t="s">
        <v>456</v>
      </c>
      <c r="Q409" s="96" t="s">
        <v>613</v>
      </c>
      <c r="R409" s="97">
        <v>45345</v>
      </c>
      <c r="S409" s="97" t="s">
        <v>6239</v>
      </c>
      <c r="T409" s="51" t="s">
        <v>467</v>
      </c>
      <c r="U409" s="51" t="s">
        <v>468</v>
      </c>
      <c r="V409" s="51" t="s">
        <v>6240</v>
      </c>
      <c r="W409" s="98" t="s">
        <v>5512</v>
      </c>
      <c r="X409" s="98" t="s">
        <v>5589</v>
      </c>
    </row>
    <row r="410" spans="1:24" s="51" customFormat="1" ht="15.5" x14ac:dyDescent="0.35">
      <c r="A410" s="99">
        <f t="shared" si="13"/>
        <v>12037</v>
      </c>
      <c r="B410" s="100" t="str">
        <f>IF(COUNTIF(Exceptions!F:F,(VLOOKUP(M410,Exceptions!F:F,1,FALSE)))&gt;0,"y","")</f>
        <v/>
      </c>
      <c r="C410" s="100" t="str">
        <f t="shared" si="14"/>
        <v>y</v>
      </c>
      <c r="D410" s="100" t="str">
        <f>IF(COUNTIF(Exceptions!B:B,(VLOOKUP(M410,Exceptions!$B:$B,1,FALSE)))&gt;0,"y","")</f>
        <v/>
      </c>
      <c r="E410" s="100"/>
      <c r="F410" s="162" t="s">
        <v>4638</v>
      </c>
      <c r="G410" s="162" t="s">
        <v>592</v>
      </c>
      <c r="H410" s="162" t="s">
        <v>5212</v>
      </c>
      <c r="I410" s="162" t="s">
        <v>5328</v>
      </c>
      <c r="J410" s="162" t="s">
        <v>440</v>
      </c>
      <c r="K410" s="162" t="s">
        <v>3904</v>
      </c>
      <c r="L410" s="163">
        <v>35000</v>
      </c>
      <c r="M410" s="95" t="s">
        <v>2264</v>
      </c>
      <c r="N410" s="51" t="s">
        <v>2265</v>
      </c>
      <c r="O410" s="51" t="s">
        <v>2265</v>
      </c>
      <c r="P410" s="51" t="s">
        <v>456</v>
      </c>
      <c r="Q410" s="96" t="s">
        <v>613</v>
      </c>
      <c r="R410" s="97">
        <v>45350</v>
      </c>
      <c r="S410" s="97" t="s">
        <v>6291</v>
      </c>
      <c r="T410" s="51" t="s">
        <v>518</v>
      </c>
      <c r="U410" s="51" t="s">
        <v>519</v>
      </c>
      <c r="V410" s="51" t="s">
        <v>2266</v>
      </c>
      <c r="W410" s="98" t="s">
        <v>5512</v>
      </c>
      <c r="X410" s="98" t="s">
        <v>5762</v>
      </c>
    </row>
    <row r="411" spans="1:24" s="51" customFormat="1" ht="15.5" x14ac:dyDescent="0.35">
      <c r="A411" s="99">
        <f t="shared" si="13"/>
        <v>12038</v>
      </c>
      <c r="B411" s="100" t="str">
        <f>IF(COUNTIF(Exceptions!F:F,(VLOOKUP(M411,Exceptions!F:F,1,FALSE)))&gt;0,"y","")</f>
        <v/>
      </c>
      <c r="C411" s="100" t="str">
        <f t="shared" si="14"/>
        <v>y</v>
      </c>
      <c r="D411" s="100" t="str">
        <f>IF(COUNTIF(Exceptions!B:B,(VLOOKUP(M411,Exceptions!$B:$B,1,FALSE)))&gt;0,"y","")</f>
        <v/>
      </c>
      <c r="E411" s="100"/>
      <c r="F411" s="162" t="s">
        <v>4275</v>
      </c>
      <c r="G411" s="162" t="s">
        <v>592</v>
      </c>
      <c r="H411" s="162" t="s">
        <v>5212</v>
      </c>
      <c r="I411" s="162" t="s">
        <v>6216</v>
      </c>
      <c r="J411" s="162" t="s">
        <v>440</v>
      </c>
      <c r="K411" s="162" t="s">
        <v>3904</v>
      </c>
      <c r="L411" s="163">
        <v>24236.87</v>
      </c>
      <c r="M411" s="95" t="s">
        <v>1469</v>
      </c>
      <c r="N411" s="51" t="s">
        <v>1470</v>
      </c>
      <c r="O411" s="51" t="s">
        <v>1471</v>
      </c>
      <c r="P411" s="51" t="s">
        <v>456</v>
      </c>
      <c r="Q411" s="96" t="s">
        <v>613</v>
      </c>
      <c r="R411" s="97">
        <v>45387</v>
      </c>
      <c r="S411" s="97" t="s">
        <v>6237</v>
      </c>
      <c r="T411" s="51" t="s">
        <v>467</v>
      </c>
      <c r="U411" s="51" t="s">
        <v>468</v>
      </c>
      <c r="V411" s="51" t="s">
        <v>6238</v>
      </c>
      <c r="W411" s="98" t="s">
        <v>5512</v>
      </c>
      <c r="X411" s="98" t="s">
        <v>5589</v>
      </c>
    </row>
    <row r="412" spans="1:24" s="51" customFormat="1" ht="15.5" x14ac:dyDescent="0.35">
      <c r="A412" s="99">
        <f t="shared" si="13"/>
        <v>12039</v>
      </c>
      <c r="B412" s="100" t="str">
        <f>IF(COUNTIF(Exceptions!F:F,(VLOOKUP(M412,Exceptions!F:F,1,FALSE)))&gt;0,"y","")</f>
        <v/>
      </c>
      <c r="C412" s="100" t="str">
        <f t="shared" si="14"/>
        <v>y</v>
      </c>
      <c r="D412" s="100" t="str">
        <f>IF(COUNTIF(Exceptions!B:B,(VLOOKUP(M412,Exceptions!$B:$B,1,FALSE)))&gt;0,"y","")</f>
        <v/>
      </c>
      <c r="E412" s="100" t="s">
        <v>5366</v>
      </c>
      <c r="F412" s="162" t="s">
        <v>4276</v>
      </c>
      <c r="G412" s="162" t="s">
        <v>5210</v>
      </c>
      <c r="H412" s="162" t="s">
        <v>5212</v>
      </c>
      <c r="I412" s="162" t="s">
        <v>6216</v>
      </c>
      <c r="J412" s="162" t="s">
        <v>440</v>
      </c>
      <c r="K412" s="162" t="s">
        <v>3904</v>
      </c>
      <c r="L412" s="163">
        <v>39.96</v>
      </c>
      <c r="M412" s="95" t="s">
        <v>1467</v>
      </c>
      <c r="N412" s="51" t="s">
        <v>5381</v>
      </c>
      <c r="O412" s="51" t="s">
        <v>1468</v>
      </c>
      <c r="P412" s="51" t="s">
        <v>456</v>
      </c>
      <c r="Q412" s="96" t="s">
        <v>613</v>
      </c>
      <c r="R412" s="97">
        <v>45362</v>
      </c>
      <c r="S412" s="97" t="s">
        <v>6235</v>
      </c>
      <c r="T412" s="51" t="s">
        <v>467</v>
      </c>
      <c r="U412" s="51" t="s">
        <v>468</v>
      </c>
      <c r="V412" s="51" t="s">
        <v>6236</v>
      </c>
      <c r="W412" s="98" t="s">
        <v>5512</v>
      </c>
      <c r="X412" s="98" t="s">
        <v>5589</v>
      </c>
    </row>
    <row r="413" spans="1:24" s="51" customFormat="1" ht="15.5" x14ac:dyDescent="0.35">
      <c r="A413" s="99">
        <f t="shared" si="13"/>
        <v>12040</v>
      </c>
      <c r="B413" s="100" t="str">
        <f>IF(COUNTIF(Exceptions!F:F,(VLOOKUP(M413,Exceptions!F:F,1,FALSE)))&gt;0,"y","")</f>
        <v/>
      </c>
      <c r="C413" s="100" t="str">
        <f t="shared" si="14"/>
        <v>y</v>
      </c>
      <c r="D413" s="100" t="str">
        <f>IF(COUNTIF(Exceptions!B:B,(VLOOKUP(M413,Exceptions!$B:$B,1,FALSE)))&gt;0,"y","")</f>
        <v/>
      </c>
      <c r="E413" s="100" t="s">
        <v>5366</v>
      </c>
      <c r="F413" s="162" t="s">
        <v>4277</v>
      </c>
      <c r="G413" s="162" t="s">
        <v>592</v>
      </c>
      <c r="H413" s="162" t="s">
        <v>5212</v>
      </c>
      <c r="I413" s="162" t="s">
        <v>6216</v>
      </c>
      <c r="J413" s="162" t="s">
        <v>440</v>
      </c>
      <c r="K413" s="162" t="s">
        <v>3904</v>
      </c>
      <c r="L413" s="163">
        <v>377.72</v>
      </c>
      <c r="M413" s="95" t="s">
        <v>1465</v>
      </c>
      <c r="N413" s="51" t="s">
        <v>5380</v>
      </c>
      <c r="O413" s="51" t="s">
        <v>5380</v>
      </c>
      <c r="P413" s="51" t="s">
        <v>456</v>
      </c>
      <c r="Q413" s="96" t="s">
        <v>613</v>
      </c>
      <c r="R413" s="97">
        <v>45398</v>
      </c>
      <c r="S413" s="97" t="s">
        <v>6221</v>
      </c>
      <c r="T413" s="51" t="s">
        <v>467</v>
      </c>
      <c r="U413" s="51" t="s">
        <v>468</v>
      </c>
      <c r="V413" s="51" t="s">
        <v>1466</v>
      </c>
      <c r="W413" s="98" t="s">
        <v>5512</v>
      </c>
      <c r="X413" s="98" t="s">
        <v>5589</v>
      </c>
    </row>
    <row r="414" spans="1:24" s="51" customFormat="1" ht="15.5" x14ac:dyDescent="0.35">
      <c r="A414" s="99">
        <f t="shared" si="13"/>
        <v>12041</v>
      </c>
      <c r="B414" s="100" t="str">
        <f>IF(COUNTIF(Exceptions!F:F,(VLOOKUP(M414,Exceptions!F:F,1,FALSE)))&gt;0,"y","")</f>
        <v/>
      </c>
      <c r="C414" s="100" t="str">
        <f t="shared" si="14"/>
        <v>y</v>
      </c>
      <c r="D414" s="100" t="str">
        <f>IF(COUNTIF(Exceptions!B:B,(VLOOKUP(M414,Exceptions!$B:$B,1,FALSE)))&gt;0,"y","")</f>
        <v/>
      </c>
      <c r="E414" s="100"/>
      <c r="F414" s="162" t="s">
        <v>4278</v>
      </c>
      <c r="G414" s="162" t="s">
        <v>3885</v>
      </c>
      <c r="H414" s="162" t="s">
        <v>5212</v>
      </c>
      <c r="I414" s="162" t="s">
        <v>6216</v>
      </c>
      <c r="J414" s="162" t="s">
        <v>440</v>
      </c>
      <c r="K414" s="162" t="s">
        <v>3904</v>
      </c>
      <c r="L414" s="163">
        <v>21395</v>
      </c>
      <c r="M414" s="95" t="s">
        <v>1463</v>
      </c>
      <c r="N414" s="51" t="s">
        <v>6233</v>
      </c>
      <c r="O414" s="51" t="s">
        <v>6233</v>
      </c>
      <c r="P414" s="51" t="s">
        <v>456</v>
      </c>
      <c r="Q414" s="96" t="s">
        <v>613</v>
      </c>
      <c r="R414" s="97">
        <v>45369</v>
      </c>
      <c r="S414" s="97" t="s">
        <v>6234</v>
      </c>
      <c r="T414" s="51" t="s">
        <v>467</v>
      </c>
      <c r="U414" s="51" t="s">
        <v>468</v>
      </c>
      <c r="V414" s="51" t="s">
        <v>1464</v>
      </c>
      <c r="W414" s="98" t="s">
        <v>5512</v>
      </c>
      <c r="X414" s="98" t="s">
        <v>5600</v>
      </c>
    </row>
    <row r="415" spans="1:24" s="51" customFormat="1" ht="15.5" x14ac:dyDescent="0.35">
      <c r="A415" s="99">
        <f t="shared" si="13"/>
        <v>12042</v>
      </c>
      <c r="B415" s="100" t="str">
        <f>IF(COUNTIF(Exceptions!F:F,(VLOOKUP(M415,Exceptions!F:F,1,FALSE)))&gt;0,"y","")</f>
        <v/>
      </c>
      <c r="C415" s="100" t="str">
        <f t="shared" si="14"/>
        <v>y</v>
      </c>
      <c r="D415" s="100" t="str">
        <f>IF(COUNTIF(Exceptions!B:B,(VLOOKUP(M415,Exceptions!$B:$B,1,FALSE)))&gt;0,"y","")</f>
        <v/>
      </c>
      <c r="E415" s="100" t="s">
        <v>5366</v>
      </c>
      <c r="F415" s="162" t="s">
        <v>4279</v>
      </c>
      <c r="G415" s="162" t="s">
        <v>3884</v>
      </c>
      <c r="H415" s="162" t="s">
        <v>5212</v>
      </c>
      <c r="I415" s="162" t="s">
        <v>6216</v>
      </c>
      <c r="J415" s="162" t="s">
        <v>440</v>
      </c>
      <c r="K415" s="162" t="s">
        <v>3904</v>
      </c>
      <c r="L415" s="163">
        <v>11449.03</v>
      </c>
      <c r="M415" s="95" t="s">
        <v>1460</v>
      </c>
      <c r="N415" s="51" t="s">
        <v>1461</v>
      </c>
      <c r="O415" s="51" t="s">
        <v>1462</v>
      </c>
      <c r="P415" s="51" t="s">
        <v>456</v>
      </c>
      <c r="Q415" s="96" t="s">
        <v>613</v>
      </c>
      <c r="R415" s="97">
        <v>45370</v>
      </c>
      <c r="S415" s="97" t="s">
        <v>6231</v>
      </c>
      <c r="T415" s="51" t="s">
        <v>467</v>
      </c>
      <c r="U415" s="51" t="s">
        <v>468</v>
      </c>
      <c r="V415" s="51" t="s">
        <v>6232</v>
      </c>
      <c r="W415" s="98" t="s">
        <v>5512</v>
      </c>
      <c r="X415" s="98" t="s">
        <v>5589</v>
      </c>
    </row>
    <row r="416" spans="1:24" s="51" customFormat="1" ht="15.5" x14ac:dyDescent="0.35">
      <c r="A416" s="99">
        <f t="shared" si="13"/>
        <v>12043</v>
      </c>
      <c r="B416" s="100" t="str">
        <f>IF(COUNTIF(Exceptions!F:F,(VLOOKUP(M416,Exceptions!F:F,1,FALSE)))&gt;0,"y","")</f>
        <v/>
      </c>
      <c r="C416" s="100" t="str">
        <f t="shared" si="14"/>
        <v>y</v>
      </c>
      <c r="D416" s="100" t="str">
        <f>IF(COUNTIF(Exceptions!B:B,(VLOOKUP(M416,Exceptions!$B:$B,1,FALSE)))&gt;0,"y","")</f>
        <v/>
      </c>
      <c r="E416" s="100"/>
      <c r="F416" s="162" t="s">
        <v>4641</v>
      </c>
      <c r="G416" s="162" t="s">
        <v>592</v>
      </c>
      <c r="H416" s="162" t="s">
        <v>5212</v>
      </c>
      <c r="I416" s="162" t="s">
        <v>5328</v>
      </c>
      <c r="J416" s="162" t="s">
        <v>440</v>
      </c>
      <c r="K416" s="162" t="s">
        <v>3904</v>
      </c>
      <c r="L416" s="163">
        <v>75000</v>
      </c>
      <c r="M416" s="95" t="s">
        <v>2255</v>
      </c>
      <c r="N416" s="51" t="s">
        <v>2256</v>
      </c>
      <c r="O416" s="51" t="s">
        <v>2257</v>
      </c>
      <c r="P416" s="51" t="s">
        <v>456</v>
      </c>
      <c r="Q416" s="96" t="s">
        <v>613</v>
      </c>
      <c r="R416" s="97">
        <v>45383</v>
      </c>
      <c r="S416" s="97" t="s">
        <v>5553</v>
      </c>
      <c r="T416" s="51" t="s">
        <v>467</v>
      </c>
      <c r="U416" s="51" t="s">
        <v>468</v>
      </c>
      <c r="V416" s="51" t="s">
        <v>6290</v>
      </c>
      <c r="W416" s="98" t="s">
        <v>5512</v>
      </c>
      <c r="X416" s="98" t="s">
        <v>5597</v>
      </c>
    </row>
    <row r="417" spans="1:24" s="51" customFormat="1" ht="15.5" x14ac:dyDescent="0.35">
      <c r="A417" s="99">
        <f t="shared" si="13"/>
        <v>12044</v>
      </c>
      <c r="B417" s="100" t="str">
        <f>IF(COUNTIF(Exceptions!F:F,(VLOOKUP(M417,Exceptions!F:F,1,FALSE)))&gt;0,"y","")</f>
        <v/>
      </c>
      <c r="C417" s="100" t="str">
        <f t="shared" si="14"/>
        <v>y</v>
      </c>
      <c r="D417" s="100" t="str">
        <f>IF(COUNTIF(Exceptions!B:B,(VLOOKUP(M417,Exceptions!$B:$B,1,FALSE)))&gt;0,"y","")</f>
        <v/>
      </c>
      <c r="E417" s="100"/>
      <c r="F417" s="162" t="s">
        <v>4280</v>
      </c>
      <c r="G417" s="162" t="s">
        <v>5210</v>
      </c>
      <c r="H417" s="162" t="s">
        <v>5212</v>
      </c>
      <c r="I417" s="162" t="s">
        <v>6216</v>
      </c>
      <c r="J417" s="162" t="s">
        <v>440</v>
      </c>
      <c r="K417" s="162" t="s">
        <v>3904</v>
      </c>
      <c r="L417" s="163">
        <v>35000</v>
      </c>
      <c r="M417" s="95" t="s">
        <v>1457</v>
      </c>
      <c r="N417" s="51" t="s">
        <v>1458</v>
      </c>
      <c r="O417" s="51" t="s">
        <v>1459</v>
      </c>
      <c r="P417" s="51" t="s">
        <v>456</v>
      </c>
      <c r="Q417" s="96" t="s">
        <v>613</v>
      </c>
      <c r="R417" s="97">
        <v>45382</v>
      </c>
      <c r="S417" s="97" t="s">
        <v>5532</v>
      </c>
      <c r="T417" s="51" t="s">
        <v>467</v>
      </c>
      <c r="U417" s="51" t="s">
        <v>468</v>
      </c>
      <c r="V417" s="51" t="s">
        <v>6230</v>
      </c>
      <c r="W417" s="98" t="s">
        <v>5512</v>
      </c>
      <c r="X417" s="98" t="s">
        <v>5589</v>
      </c>
    </row>
    <row r="418" spans="1:24" s="51" customFormat="1" ht="15.5" x14ac:dyDescent="0.35">
      <c r="A418" s="99">
        <f t="shared" si="13"/>
        <v>12045</v>
      </c>
      <c r="B418" s="100" t="str">
        <f>IF(COUNTIF(Exceptions!F:F,(VLOOKUP(M418,Exceptions!F:F,1,FALSE)))&gt;0,"y","")</f>
        <v/>
      </c>
      <c r="C418" s="100" t="str">
        <f t="shared" si="14"/>
        <v/>
      </c>
      <c r="D418" s="100" t="str">
        <f>IF(COUNTIF(Exceptions!B:B,(VLOOKUP(M418,Exceptions!$B:$B,1,FALSE)))&gt;0,"y","")</f>
        <v/>
      </c>
      <c r="E418" s="100"/>
      <c r="F418" s="162" t="s">
        <v>4642</v>
      </c>
      <c r="G418" s="162" t="s">
        <v>3884</v>
      </c>
      <c r="H418" s="162" t="s">
        <v>5212</v>
      </c>
      <c r="I418" s="162" t="s">
        <v>440</v>
      </c>
      <c r="J418" s="162" t="s">
        <v>440</v>
      </c>
      <c r="K418" s="162" t="s">
        <v>440</v>
      </c>
      <c r="L418" s="163">
        <v>75000</v>
      </c>
      <c r="M418" s="95" t="s">
        <v>2251</v>
      </c>
      <c r="N418" s="51" t="s">
        <v>2252</v>
      </c>
      <c r="O418" s="51" t="s">
        <v>2253</v>
      </c>
      <c r="P418" s="51" t="s">
        <v>440</v>
      </c>
      <c r="Q418" s="96" t="s">
        <v>613</v>
      </c>
      <c r="R418" s="97">
        <v>45014</v>
      </c>
      <c r="S418" s="97" t="s">
        <v>5597</v>
      </c>
      <c r="T418" s="51" t="s">
        <v>467</v>
      </c>
      <c r="U418" s="51" t="s">
        <v>468</v>
      </c>
      <c r="V418" s="51" t="s">
        <v>2254</v>
      </c>
      <c r="W418" s="98" t="s">
        <v>5512</v>
      </c>
      <c r="X418" s="98" t="s">
        <v>5488</v>
      </c>
    </row>
    <row r="419" spans="1:24" s="51" customFormat="1" ht="15.5" x14ac:dyDescent="0.35">
      <c r="A419" s="99">
        <f t="shared" si="13"/>
        <v>12046</v>
      </c>
      <c r="B419" s="100" t="str">
        <f>IF(COUNTIF(Exceptions!F:F,(VLOOKUP(M419,Exceptions!F:F,1,FALSE)))&gt;0,"y","")</f>
        <v/>
      </c>
      <c r="C419" s="100" t="str">
        <f t="shared" si="14"/>
        <v>y</v>
      </c>
      <c r="D419" s="100" t="str">
        <f>IF(COUNTIF(Exceptions!B:B,(VLOOKUP(M419,Exceptions!$B:$B,1,FALSE)))&gt;0,"y","")</f>
        <v/>
      </c>
      <c r="E419" s="100"/>
      <c r="F419" s="162" t="s">
        <v>4281</v>
      </c>
      <c r="G419" s="162" t="s">
        <v>592</v>
      </c>
      <c r="H419" s="162" t="s">
        <v>5212</v>
      </c>
      <c r="I419" s="162" t="s">
        <v>6216</v>
      </c>
      <c r="J419" s="162" t="s">
        <v>440</v>
      </c>
      <c r="K419" s="162" t="s">
        <v>3904</v>
      </c>
      <c r="L419" s="163">
        <v>35000</v>
      </c>
      <c r="M419" s="95" t="s">
        <v>1454</v>
      </c>
      <c r="N419" s="51" t="s">
        <v>1455</v>
      </c>
      <c r="O419" s="51" t="s">
        <v>1456</v>
      </c>
      <c r="P419" s="51" t="s">
        <v>456</v>
      </c>
      <c r="Q419" s="96" t="s">
        <v>613</v>
      </c>
      <c r="R419" s="97">
        <v>45380</v>
      </c>
      <c r="S419" s="97" t="s">
        <v>5747</v>
      </c>
      <c r="T419" s="51" t="s">
        <v>467</v>
      </c>
      <c r="U419" s="51" t="s">
        <v>468</v>
      </c>
      <c r="V419" s="51" t="s">
        <v>6229</v>
      </c>
      <c r="W419" s="98" t="s">
        <v>5512</v>
      </c>
      <c r="X419" s="98" t="s">
        <v>5589</v>
      </c>
    </row>
    <row r="420" spans="1:24" s="51" customFormat="1" ht="15.5" x14ac:dyDescent="0.35">
      <c r="A420" s="99">
        <f t="shared" si="13"/>
        <v>12047</v>
      </c>
      <c r="B420" s="100" t="str">
        <f>IF(COUNTIF(Exceptions!F:F,(VLOOKUP(M420,Exceptions!F:F,1,FALSE)))&gt;0,"y","")</f>
        <v/>
      </c>
      <c r="C420" s="100" t="str">
        <f t="shared" si="14"/>
        <v>y</v>
      </c>
      <c r="D420" s="100" t="str">
        <f>IF(COUNTIF(Exceptions!B:B,(VLOOKUP(M420,Exceptions!$B:$B,1,FALSE)))&gt;0,"y","")</f>
        <v/>
      </c>
      <c r="E420" s="100"/>
      <c r="F420" s="162" t="s">
        <v>4282</v>
      </c>
      <c r="G420" s="162" t="s">
        <v>3884</v>
      </c>
      <c r="H420" s="162" t="s">
        <v>5212</v>
      </c>
      <c r="I420" s="162" t="s">
        <v>6216</v>
      </c>
      <c r="J420" s="162" t="s">
        <v>440</v>
      </c>
      <c r="K420" s="162" t="s">
        <v>3904</v>
      </c>
      <c r="L420" s="163">
        <v>35000</v>
      </c>
      <c r="M420" s="95" t="s">
        <v>1451</v>
      </c>
      <c r="N420" s="51" t="s">
        <v>1452</v>
      </c>
      <c r="O420" s="51" t="s">
        <v>1453</v>
      </c>
      <c r="P420" s="51" t="s">
        <v>456</v>
      </c>
      <c r="Q420" s="96" t="s">
        <v>613</v>
      </c>
      <c r="R420" s="97">
        <v>45380</v>
      </c>
      <c r="S420" s="97" t="s">
        <v>5747</v>
      </c>
      <c r="T420" s="51" t="s">
        <v>467</v>
      </c>
      <c r="U420" s="51" t="s">
        <v>468</v>
      </c>
      <c r="V420" s="51" t="s">
        <v>6228</v>
      </c>
      <c r="W420" s="98" t="s">
        <v>5512</v>
      </c>
      <c r="X420" s="98" t="s">
        <v>5589</v>
      </c>
    </row>
    <row r="421" spans="1:24" s="51" customFormat="1" ht="15.5" x14ac:dyDescent="0.35">
      <c r="A421" s="99">
        <f t="shared" si="13"/>
        <v>12048</v>
      </c>
      <c r="B421" s="100" t="str">
        <f>IF(COUNTIF(Exceptions!F:F,(VLOOKUP(M421,Exceptions!F:F,1,FALSE)))&gt;0,"y","")</f>
        <v/>
      </c>
      <c r="C421" s="100" t="str">
        <f t="shared" si="14"/>
        <v/>
      </c>
      <c r="D421" s="100" t="str">
        <f>IF(COUNTIF(Exceptions!B:B,(VLOOKUP(M421,Exceptions!$B:$B,1,FALSE)))&gt;0,"y","")</f>
        <v/>
      </c>
      <c r="E421" s="100" t="s">
        <v>5366</v>
      </c>
      <c r="F421" s="162" t="s">
        <v>4643</v>
      </c>
      <c r="G421" s="162" t="s">
        <v>3885</v>
      </c>
      <c r="H421" s="162" t="s">
        <v>5212</v>
      </c>
      <c r="I421" s="162" t="s">
        <v>440</v>
      </c>
      <c r="J421" s="162" t="s">
        <v>440</v>
      </c>
      <c r="K421" s="162" t="s">
        <v>440</v>
      </c>
      <c r="L421" s="163">
        <v>27799.42</v>
      </c>
      <c r="M421" s="95" t="s">
        <v>2247</v>
      </c>
      <c r="N421" s="51" t="s">
        <v>2248</v>
      </c>
      <c r="O421" s="51" t="s">
        <v>2249</v>
      </c>
      <c r="P421" s="51" t="s">
        <v>440</v>
      </c>
      <c r="Q421" s="96" t="s">
        <v>613</v>
      </c>
      <c r="R421" s="97">
        <v>45200</v>
      </c>
      <c r="S421" s="97" t="s">
        <v>5625</v>
      </c>
      <c r="T421" s="51" t="s">
        <v>467</v>
      </c>
      <c r="U421" s="51" t="s">
        <v>468</v>
      </c>
      <c r="V421" s="51" t="s">
        <v>2250</v>
      </c>
      <c r="W421" s="98" t="s">
        <v>5512</v>
      </c>
      <c r="X421" s="98" t="s">
        <v>5517</v>
      </c>
    </row>
    <row r="422" spans="1:24" s="51" customFormat="1" ht="15.5" x14ac:dyDescent="0.35">
      <c r="A422" s="99">
        <f t="shared" si="13"/>
        <v>12049</v>
      </c>
      <c r="B422" s="100" t="str">
        <f>IF(COUNTIF(Exceptions!F:F,(VLOOKUP(M422,Exceptions!F:F,1,FALSE)))&gt;0,"y","")</f>
        <v/>
      </c>
      <c r="C422" s="100" t="str">
        <f t="shared" si="14"/>
        <v/>
      </c>
      <c r="D422" s="100" t="str">
        <f>IF(COUNTIF(Exceptions!B:B,(VLOOKUP(M422,Exceptions!$B:$B,1,FALSE)))&gt;0,"y","")</f>
        <v/>
      </c>
      <c r="E422" s="100" t="s">
        <v>5366</v>
      </c>
      <c r="F422" s="162" t="s">
        <v>4640</v>
      </c>
      <c r="G422" s="162" t="s">
        <v>3885</v>
      </c>
      <c r="H422" s="162" t="s">
        <v>5212</v>
      </c>
      <c r="I422" s="162" t="s">
        <v>440</v>
      </c>
      <c r="J422" s="162" t="s">
        <v>440</v>
      </c>
      <c r="K422" s="162" t="s">
        <v>440</v>
      </c>
      <c r="L422" s="163">
        <v>74427.27</v>
      </c>
      <c r="M422" s="95" t="s">
        <v>2258</v>
      </c>
      <c r="N422" s="51" t="s">
        <v>2259</v>
      </c>
      <c r="O422" s="51" t="s">
        <v>2260</v>
      </c>
      <c r="P422" s="51" t="s">
        <v>440</v>
      </c>
      <c r="Q422" s="96" t="s">
        <v>613</v>
      </c>
      <c r="R422" s="97">
        <v>45015</v>
      </c>
      <c r="S422" s="97" t="s">
        <v>5644</v>
      </c>
      <c r="T422" s="51" t="s">
        <v>467</v>
      </c>
      <c r="U422" s="51" t="s">
        <v>468</v>
      </c>
      <c r="V422" s="51" t="s">
        <v>2020</v>
      </c>
      <c r="W422" s="98" t="s">
        <v>5512</v>
      </c>
      <c r="X422" s="98" t="s">
        <v>5488</v>
      </c>
    </row>
    <row r="423" spans="1:24" s="51" customFormat="1" ht="15.5" x14ac:dyDescent="0.35">
      <c r="A423" s="99">
        <f t="shared" si="13"/>
        <v>12050</v>
      </c>
      <c r="B423" s="100" t="str">
        <f>IF(COUNTIF(Exceptions!F:F,(VLOOKUP(M423,Exceptions!F:F,1,FALSE)))&gt;0,"y","")</f>
        <v/>
      </c>
      <c r="C423" s="100" t="str">
        <f t="shared" si="14"/>
        <v>y</v>
      </c>
      <c r="D423" s="100" t="str">
        <f>IF(COUNTIF(Exceptions!B:B,(VLOOKUP(M423,Exceptions!$B:$B,1,FALSE)))&gt;0,"y","")</f>
        <v/>
      </c>
      <c r="E423" s="100"/>
      <c r="F423" s="162" t="s">
        <v>4283</v>
      </c>
      <c r="G423" s="162" t="s">
        <v>5210</v>
      </c>
      <c r="H423" s="162" t="s">
        <v>5212</v>
      </c>
      <c r="I423" s="162" t="s">
        <v>6216</v>
      </c>
      <c r="J423" s="162" t="s">
        <v>440</v>
      </c>
      <c r="K423" s="162" t="s">
        <v>3904</v>
      </c>
      <c r="L423" s="163">
        <v>1849.25</v>
      </c>
      <c r="M423" s="95" t="s">
        <v>1448</v>
      </c>
      <c r="N423" s="51" t="s">
        <v>1449</v>
      </c>
      <c r="O423" s="51" t="s">
        <v>1450</v>
      </c>
      <c r="P423" s="51" t="s">
        <v>456</v>
      </c>
      <c r="Q423" s="96" t="s">
        <v>613</v>
      </c>
      <c r="R423" s="97">
        <v>45383</v>
      </c>
      <c r="S423" s="97" t="s">
        <v>5553</v>
      </c>
      <c r="T423" s="51" t="s">
        <v>467</v>
      </c>
      <c r="U423" s="51" t="s">
        <v>468</v>
      </c>
      <c r="V423" s="51" t="s">
        <v>6227</v>
      </c>
      <c r="W423" s="98" t="s">
        <v>5512</v>
      </c>
      <c r="X423" s="98" t="s">
        <v>5629</v>
      </c>
    </row>
    <row r="424" spans="1:24" s="51" customFormat="1" ht="15.5" x14ac:dyDescent="0.35">
      <c r="A424" s="99">
        <f t="shared" si="13"/>
        <v>12051</v>
      </c>
      <c r="B424" s="100" t="str">
        <f>IF(COUNTIF(Exceptions!F:F,(VLOOKUP(M424,Exceptions!F:F,1,FALSE)))&gt;0,"y","")</f>
        <v/>
      </c>
      <c r="C424" s="100" t="str">
        <f t="shared" si="14"/>
        <v>y</v>
      </c>
      <c r="D424" s="100" t="str">
        <f>IF(COUNTIF(Exceptions!B:B,(VLOOKUP(M424,Exceptions!$B:$B,1,FALSE)))&gt;0,"y","")</f>
        <v/>
      </c>
      <c r="E424" s="100"/>
      <c r="F424" s="162" t="s">
        <v>4644</v>
      </c>
      <c r="G424" s="162" t="s">
        <v>592</v>
      </c>
      <c r="H424" s="162" t="s">
        <v>5212</v>
      </c>
      <c r="I424" s="162" t="s">
        <v>5328</v>
      </c>
      <c r="J424" s="162" t="s">
        <v>440</v>
      </c>
      <c r="K424" s="162" t="s">
        <v>3904</v>
      </c>
      <c r="L424" s="163">
        <v>82720.259999999995</v>
      </c>
      <c r="M424" s="95" t="s">
        <v>2243</v>
      </c>
      <c r="N424" s="51" t="s">
        <v>2244</v>
      </c>
      <c r="O424" s="51" t="s">
        <v>2245</v>
      </c>
      <c r="P424" s="51" t="s">
        <v>456</v>
      </c>
      <c r="Q424" s="96" t="s">
        <v>613</v>
      </c>
      <c r="R424" s="97">
        <v>45383</v>
      </c>
      <c r="S424" s="97" t="s">
        <v>5553</v>
      </c>
      <c r="T424" s="51" t="s">
        <v>467</v>
      </c>
      <c r="U424" s="51" t="s">
        <v>468</v>
      </c>
      <c r="V424" s="51" t="s">
        <v>2246</v>
      </c>
      <c r="W424" s="98" t="s">
        <v>5512</v>
      </c>
      <c r="X424" s="98" t="s">
        <v>6044</v>
      </c>
    </row>
    <row r="425" spans="1:24" s="51" customFormat="1" ht="15.5" x14ac:dyDescent="0.35">
      <c r="A425" s="99">
        <f t="shared" si="13"/>
        <v>12052</v>
      </c>
      <c r="B425" s="100" t="str">
        <f>IF(COUNTIF(Exceptions!F:F,(VLOOKUP(M425,Exceptions!F:F,1,FALSE)))&gt;0,"y","")</f>
        <v/>
      </c>
      <c r="C425" s="100" t="str">
        <f t="shared" si="14"/>
        <v/>
      </c>
      <c r="D425" s="100" t="str">
        <f>IF(COUNTIF(Exceptions!B:B,(VLOOKUP(M425,Exceptions!$B:$B,1,FALSE)))&gt;0,"y","")</f>
        <v/>
      </c>
      <c r="E425" s="100"/>
      <c r="F425" s="162" t="s">
        <v>4624</v>
      </c>
      <c r="G425" s="162" t="s">
        <v>3884</v>
      </c>
      <c r="H425" s="162" t="s">
        <v>5212</v>
      </c>
      <c r="I425" s="162" t="s">
        <v>440</v>
      </c>
      <c r="J425" s="162" t="s">
        <v>440</v>
      </c>
      <c r="K425" s="162" t="s">
        <v>440</v>
      </c>
      <c r="L425" s="163">
        <v>14844.33</v>
      </c>
      <c r="M425" s="95" t="s">
        <v>2306</v>
      </c>
      <c r="N425" s="51" t="s">
        <v>2307</v>
      </c>
      <c r="O425" s="51" t="s">
        <v>2308</v>
      </c>
      <c r="P425" s="51" t="s">
        <v>440</v>
      </c>
      <c r="Q425" s="96" t="s">
        <v>613</v>
      </c>
      <c r="R425" s="97">
        <v>45015</v>
      </c>
      <c r="S425" s="97" t="s">
        <v>5644</v>
      </c>
      <c r="T425" s="51" t="s">
        <v>467</v>
      </c>
      <c r="U425" s="51" t="s">
        <v>468</v>
      </c>
      <c r="V425" s="51" t="s">
        <v>2309</v>
      </c>
      <c r="W425" s="98" t="s">
        <v>5512</v>
      </c>
      <c r="X425" s="98" t="s">
        <v>5488</v>
      </c>
    </row>
    <row r="426" spans="1:24" s="51" customFormat="1" ht="15.5" x14ac:dyDescent="0.35">
      <c r="A426" s="99">
        <f t="shared" si="13"/>
        <v>12053</v>
      </c>
      <c r="B426" s="100" t="str">
        <f>IF(COUNTIF(Exceptions!F:F,(VLOOKUP(M426,Exceptions!F:F,1,FALSE)))&gt;0,"y","")</f>
        <v/>
      </c>
      <c r="C426" s="100" t="str">
        <f t="shared" si="14"/>
        <v>y</v>
      </c>
      <c r="D426" s="100" t="str">
        <f>IF(COUNTIF(Exceptions!B:B,(VLOOKUP(M426,Exceptions!$B:$B,1,FALSE)))&gt;0,"y","")</f>
        <v/>
      </c>
      <c r="E426" s="100" t="s">
        <v>5366</v>
      </c>
      <c r="F426" s="162" t="s">
        <v>4284</v>
      </c>
      <c r="G426" s="162" t="s">
        <v>3885</v>
      </c>
      <c r="H426" s="162" t="s">
        <v>5212</v>
      </c>
      <c r="I426" s="162" t="s">
        <v>6216</v>
      </c>
      <c r="J426" s="162" t="s">
        <v>440</v>
      </c>
      <c r="K426" s="162" t="s">
        <v>3904</v>
      </c>
      <c r="L426" s="163">
        <v>35000</v>
      </c>
      <c r="M426" s="95" t="s">
        <v>1445</v>
      </c>
      <c r="N426" s="51" t="s">
        <v>1446</v>
      </c>
      <c r="O426" s="51" t="s">
        <v>1446</v>
      </c>
      <c r="P426" s="51" t="s">
        <v>456</v>
      </c>
      <c r="Q426" s="96" t="s">
        <v>613</v>
      </c>
      <c r="R426" s="97">
        <v>45383</v>
      </c>
      <c r="S426" s="97" t="s">
        <v>5532</v>
      </c>
      <c r="T426" s="51" t="s">
        <v>467</v>
      </c>
      <c r="U426" s="51" t="s">
        <v>468</v>
      </c>
      <c r="V426" s="51" t="s">
        <v>1447</v>
      </c>
      <c r="W426" s="98" t="s">
        <v>5512</v>
      </c>
      <c r="X426" s="98" t="s">
        <v>5733</v>
      </c>
    </row>
    <row r="427" spans="1:24" s="51" customFormat="1" ht="15.5" x14ac:dyDescent="0.35">
      <c r="A427" s="99">
        <f t="shared" si="13"/>
        <v>12054</v>
      </c>
      <c r="B427" s="100" t="str">
        <f>IF(COUNTIF(Exceptions!F:F,(VLOOKUP(M427,Exceptions!F:F,1,FALSE)))&gt;0,"y","")</f>
        <v/>
      </c>
      <c r="C427" s="100" t="str">
        <f t="shared" si="14"/>
        <v/>
      </c>
      <c r="D427" s="100" t="str">
        <f>IF(COUNTIF(Exceptions!B:B,(VLOOKUP(M427,Exceptions!$B:$B,1,FALSE)))&gt;0,"y","")</f>
        <v/>
      </c>
      <c r="E427" s="100" t="s">
        <v>5366</v>
      </c>
      <c r="F427" s="162" t="s">
        <v>4646</v>
      </c>
      <c r="G427" s="162" t="s">
        <v>3885</v>
      </c>
      <c r="H427" s="162" t="s">
        <v>5212</v>
      </c>
      <c r="I427" s="162" t="s">
        <v>440</v>
      </c>
      <c r="J427" s="162" t="s">
        <v>440</v>
      </c>
      <c r="K427" s="162" t="s">
        <v>440</v>
      </c>
      <c r="L427" s="163">
        <v>88628.86</v>
      </c>
      <c r="M427" s="95" t="s">
        <v>2236</v>
      </c>
      <c r="N427" s="51" t="s">
        <v>2237</v>
      </c>
      <c r="O427" s="51" t="s">
        <v>2238</v>
      </c>
      <c r="P427" s="51" t="s">
        <v>440</v>
      </c>
      <c r="Q427" s="96" t="s">
        <v>613</v>
      </c>
      <c r="R427" s="97">
        <v>45200</v>
      </c>
      <c r="S427" s="97" t="s">
        <v>5625</v>
      </c>
      <c r="T427" s="51" t="s">
        <v>467</v>
      </c>
      <c r="U427" s="51" t="s">
        <v>468</v>
      </c>
      <c r="V427" s="51" t="s">
        <v>2239</v>
      </c>
      <c r="W427" s="98" t="s">
        <v>5512</v>
      </c>
      <c r="X427" s="98" t="s">
        <v>5517</v>
      </c>
    </row>
    <row r="428" spans="1:24" s="51" customFormat="1" ht="15.5" x14ac:dyDescent="0.35">
      <c r="A428" s="99">
        <f t="shared" si="13"/>
        <v>12055</v>
      </c>
      <c r="B428" s="100" t="str">
        <f>IF(COUNTIF(Exceptions!F:F,(VLOOKUP(M428,Exceptions!F:F,1,FALSE)))&gt;0,"y","")</f>
        <v/>
      </c>
      <c r="C428" s="100" t="str">
        <f t="shared" si="14"/>
        <v/>
      </c>
      <c r="D428" s="100" t="str">
        <f>IF(COUNTIF(Exceptions!B:B,(VLOOKUP(M428,Exceptions!$B:$B,1,FALSE)))&gt;0,"y","")</f>
        <v/>
      </c>
      <c r="E428" s="100"/>
      <c r="F428" s="162" t="s">
        <v>4647</v>
      </c>
      <c r="G428" s="162" t="s">
        <v>592</v>
      </c>
      <c r="H428" s="162" t="s">
        <v>5212</v>
      </c>
      <c r="I428" s="162" t="s">
        <v>440</v>
      </c>
      <c r="J428" s="162" t="s">
        <v>440</v>
      </c>
      <c r="K428" s="162" t="s">
        <v>3904</v>
      </c>
      <c r="L428" s="163">
        <v>75000</v>
      </c>
      <c r="M428" s="95" t="s">
        <v>2233</v>
      </c>
      <c r="N428" s="51" t="s">
        <v>2234</v>
      </c>
      <c r="O428" s="51" t="s">
        <v>2234</v>
      </c>
      <c r="P428" s="51" t="s">
        <v>456</v>
      </c>
      <c r="Q428" s="96" t="s">
        <v>613</v>
      </c>
      <c r="R428" s="97">
        <v>45389</v>
      </c>
      <c r="S428" s="97" t="s">
        <v>6842</v>
      </c>
      <c r="T428" s="51" t="s">
        <v>467</v>
      </c>
      <c r="U428" s="51" t="s">
        <v>468</v>
      </c>
      <c r="V428" s="51" t="s">
        <v>2235</v>
      </c>
      <c r="W428" s="98" t="s">
        <v>5512</v>
      </c>
      <c r="X428" s="98" t="s">
        <v>6285</v>
      </c>
    </row>
    <row r="429" spans="1:24" s="51" customFormat="1" ht="15.5" x14ac:dyDescent="0.35">
      <c r="A429" s="99">
        <f t="shared" si="13"/>
        <v>12056</v>
      </c>
      <c r="B429" s="100" t="str">
        <f>IF(COUNTIF(Exceptions!F:F,(VLOOKUP(M429,Exceptions!F:F,1,FALSE)))&gt;0,"y","")</f>
        <v/>
      </c>
      <c r="C429" s="100" t="str">
        <f t="shared" si="14"/>
        <v>y</v>
      </c>
      <c r="D429" s="100" t="str">
        <f>IF(COUNTIF(Exceptions!B:B,(VLOOKUP(M429,Exceptions!$B:$B,1,FALSE)))&gt;0,"y","")</f>
        <v/>
      </c>
      <c r="E429" s="100"/>
      <c r="F429" s="162" t="s">
        <v>4285</v>
      </c>
      <c r="G429" s="162" t="s">
        <v>3884</v>
      </c>
      <c r="H429" s="162" t="s">
        <v>5212</v>
      </c>
      <c r="I429" s="162" t="s">
        <v>6216</v>
      </c>
      <c r="J429" s="162" t="s">
        <v>440</v>
      </c>
      <c r="K429" s="162" t="s">
        <v>3904</v>
      </c>
      <c r="L429" s="163">
        <v>7695</v>
      </c>
      <c r="M429" s="95" t="s">
        <v>1442</v>
      </c>
      <c r="N429" s="51" t="s">
        <v>1443</v>
      </c>
      <c r="O429" s="51" t="s">
        <v>1444</v>
      </c>
      <c r="P429" s="51" t="s">
        <v>456</v>
      </c>
      <c r="Q429" s="96" t="s">
        <v>613</v>
      </c>
      <c r="R429" s="97">
        <v>45404</v>
      </c>
      <c r="S429" s="97" t="s">
        <v>6225</v>
      </c>
      <c r="T429" s="51" t="s">
        <v>467</v>
      </c>
      <c r="U429" s="51" t="s">
        <v>468</v>
      </c>
      <c r="V429" s="51" t="s">
        <v>6226</v>
      </c>
      <c r="W429" s="98" t="s">
        <v>5512</v>
      </c>
      <c r="X429" s="98" t="s">
        <v>5589</v>
      </c>
    </row>
    <row r="430" spans="1:24" s="51" customFormat="1" ht="15.5" x14ac:dyDescent="0.35">
      <c r="A430" s="99">
        <f t="shared" si="13"/>
        <v>12057</v>
      </c>
      <c r="B430" s="100" t="str">
        <f>IF(COUNTIF(Exceptions!F:F,(VLOOKUP(M430,Exceptions!F:F,1,FALSE)))&gt;0,"y","")</f>
        <v/>
      </c>
      <c r="C430" s="100" t="str">
        <f t="shared" si="14"/>
        <v>y</v>
      </c>
      <c r="D430" s="100" t="str">
        <f>IF(COUNTIF(Exceptions!B:B,(VLOOKUP(M430,Exceptions!$B:$B,1,FALSE)))&gt;0,"y","")</f>
        <v/>
      </c>
      <c r="E430" s="100" t="s">
        <v>5366</v>
      </c>
      <c r="F430" s="162" t="s">
        <v>4286</v>
      </c>
      <c r="G430" s="162" t="s">
        <v>592</v>
      </c>
      <c r="H430" s="162" t="s">
        <v>5212</v>
      </c>
      <c r="I430" s="162" t="s">
        <v>6216</v>
      </c>
      <c r="J430" s="162" t="s">
        <v>440</v>
      </c>
      <c r="K430" s="162" t="s">
        <v>3904</v>
      </c>
      <c r="L430" s="163">
        <v>2975</v>
      </c>
      <c r="M430" s="95" t="s">
        <v>1440</v>
      </c>
      <c r="N430" s="51" t="s">
        <v>1441</v>
      </c>
      <c r="O430" s="51" t="s">
        <v>1441</v>
      </c>
      <c r="P430" s="51" t="s">
        <v>456</v>
      </c>
      <c r="Q430" s="96" t="s">
        <v>613</v>
      </c>
      <c r="R430" s="97">
        <v>45435</v>
      </c>
      <c r="S430" s="97" t="s">
        <v>6223</v>
      </c>
      <c r="T430" s="51" t="s">
        <v>467</v>
      </c>
      <c r="U430" s="51" t="s">
        <v>468</v>
      </c>
      <c r="V430" s="51" t="s">
        <v>6224</v>
      </c>
      <c r="W430" s="98" t="s">
        <v>5512</v>
      </c>
      <c r="X430" s="98" t="s">
        <v>5589</v>
      </c>
    </row>
    <row r="431" spans="1:24" s="51" customFormat="1" ht="15.5" x14ac:dyDescent="0.35">
      <c r="A431" s="99">
        <f t="shared" si="13"/>
        <v>12058</v>
      </c>
      <c r="B431" s="100" t="str">
        <f>IF(COUNTIF(Exceptions!F:F,(VLOOKUP(M431,Exceptions!F:F,1,FALSE)))&gt;0,"y","")</f>
        <v/>
      </c>
      <c r="C431" s="100" t="str">
        <f t="shared" si="14"/>
        <v/>
      </c>
      <c r="D431" s="100" t="str">
        <f>IF(COUNTIF(Exceptions!B:B,(VLOOKUP(M431,Exceptions!$B:$B,1,FALSE)))&gt;0,"y","")</f>
        <v/>
      </c>
      <c r="E431" s="100"/>
      <c r="F431" s="162" t="s">
        <v>4648</v>
      </c>
      <c r="G431" s="162" t="s">
        <v>592</v>
      </c>
      <c r="H431" s="162" t="s">
        <v>5212</v>
      </c>
      <c r="I431" s="162" t="s">
        <v>440</v>
      </c>
      <c r="J431" s="162" t="s">
        <v>440</v>
      </c>
      <c r="K431" s="162" t="s">
        <v>3904</v>
      </c>
      <c r="L431" s="163">
        <v>45847.07</v>
      </c>
      <c r="M431" s="95" t="s">
        <v>2229</v>
      </c>
      <c r="N431" s="51" t="s">
        <v>2230</v>
      </c>
      <c r="O431" s="51" t="s">
        <v>2231</v>
      </c>
      <c r="P431" s="51" t="s">
        <v>456</v>
      </c>
      <c r="Q431" s="96" t="s">
        <v>613</v>
      </c>
      <c r="R431" s="97">
        <v>45395</v>
      </c>
      <c r="S431" s="97" t="s">
        <v>5740</v>
      </c>
      <c r="T431" s="51" t="s">
        <v>467</v>
      </c>
      <c r="U431" s="51" t="s">
        <v>468</v>
      </c>
      <c r="V431" s="51" t="s">
        <v>2232</v>
      </c>
      <c r="W431" s="98" t="s">
        <v>5512</v>
      </c>
      <c r="X431" s="98" t="s">
        <v>6285</v>
      </c>
    </row>
    <row r="432" spans="1:24" s="51" customFormat="1" ht="15.5" x14ac:dyDescent="0.35">
      <c r="A432" s="99">
        <f t="shared" si="13"/>
        <v>12059</v>
      </c>
      <c r="B432" s="100" t="str">
        <f>IF(COUNTIF(Exceptions!F:F,(VLOOKUP(M432,Exceptions!F:F,1,FALSE)))&gt;0,"y","")</f>
        <v/>
      </c>
      <c r="C432" s="100" t="str">
        <f t="shared" si="14"/>
        <v>y</v>
      </c>
      <c r="D432" s="100" t="str">
        <f>IF(COUNTIF(Exceptions!B:B,(VLOOKUP(M432,Exceptions!$B:$B,1,FALSE)))&gt;0,"y","")</f>
        <v/>
      </c>
      <c r="E432" s="100"/>
      <c r="F432" s="162" t="s">
        <v>4287</v>
      </c>
      <c r="G432" s="162" t="s">
        <v>592</v>
      </c>
      <c r="H432" s="162" t="s">
        <v>5212</v>
      </c>
      <c r="I432" s="162" t="s">
        <v>6216</v>
      </c>
      <c r="J432" s="162" t="s">
        <v>440</v>
      </c>
      <c r="K432" s="162" t="s">
        <v>3904</v>
      </c>
      <c r="L432" s="163">
        <v>31.15</v>
      </c>
      <c r="M432" s="95" t="s">
        <v>1437</v>
      </c>
      <c r="N432" s="51" t="s">
        <v>1438</v>
      </c>
      <c r="O432" s="51" t="s">
        <v>1439</v>
      </c>
      <c r="P432" s="51" t="s">
        <v>456</v>
      </c>
      <c r="Q432" s="96" t="s">
        <v>613</v>
      </c>
      <c r="R432" s="97">
        <v>45398</v>
      </c>
      <c r="S432" s="97" t="s">
        <v>6221</v>
      </c>
      <c r="T432" s="51" t="s">
        <v>467</v>
      </c>
      <c r="U432" s="51" t="s">
        <v>468</v>
      </c>
      <c r="V432" s="51" t="s">
        <v>6222</v>
      </c>
      <c r="W432" s="98" t="s">
        <v>5512</v>
      </c>
      <c r="X432" s="98" t="s">
        <v>5589</v>
      </c>
    </row>
    <row r="433" spans="1:24" s="51" customFormat="1" ht="15.5" x14ac:dyDescent="0.35">
      <c r="A433" s="99">
        <f t="shared" si="13"/>
        <v>12060</v>
      </c>
      <c r="B433" s="100" t="str">
        <f>IF(COUNTIF(Exceptions!F:F,(VLOOKUP(M433,Exceptions!F:F,1,FALSE)))&gt;0,"y","")</f>
        <v/>
      </c>
      <c r="C433" s="100" t="str">
        <f t="shared" si="14"/>
        <v>y</v>
      </c>
      <c r="D433" s="100" t="str">
        <f>IF(COUNTIF(Exceptions!B:B,(VLOOKUP(M433,Exceptions!$B:$B,1,FALSE)))&gt;0,"y","")</f>
        <v/>
      </c>
      <c r="E433" s="100"/>
      <c r="F433" s="162" t="s">
        <v>4288</v>
      </c>
      <c r="G433" s="162" t="s">
        <v>592</v>
      </c>
      <c r="H433" s="162" t="s">
        <v>5212</v>
      </c>
      <c r="I433" s="162" t="s">
        <v>6216</v>
      </c>
      <c r="J433" s="162" t="s">
        <v>440</v>
      </c>
      <c r="K433" s="162" t="s">
        <v>3904</v>
      </c>
      <c r="L433" s="163">
        <v>3538.67</v>
      </c>
      <c r="M433" s="95" t="s">
        <v>1435</v>
      </c>
      <c r="N433" s="51" t="s">
        <v>5446</v>
      </c>
      <c r="O433" s="51" t="s">
        <v>5446</v>
      </c>
      <c r="P433" s="51" t="s">
        <v>456</v>
      </c>
      <c r="Q433" s="96" t="s">
        <v>613</v>
      </c>
      <c r="R433" s="97">
        <v>45772</v>
      </c>
      <c r="S433" s="97" t="s">
        <v>6220</v>
      </c>
      <c r="T433" s="51" t="s">
        <v>467</v>
      </c>
      <c r="U433" s="51" t="s">
        <v>468</v>
      </c>
      <c r="V433" s="51" t="s">
        <v>1436</v>
      </c>
      <c r="W433" s="98" t="s">
        <v>5512</v>
      </c>
      <c r="X433" s="98" t="s">
        <v>5547</v>
      </c>
    </row>
    <row r="434" spans="1:24" s="51" customFormat="1" ht="15.5" x14ac:dyDescent="0.35">
      <c r="A434" s="99">
        <f t="shared" si="13"/>
        <v>12061</v>
      </c>
      <c r="B434" s="100" t="str">
        <f>IF(COUNTIF(Exceptions!F:F,(VLOOKUP(M434,Exceptions!F:F,1,FALSE)))&gt;0,"y","")</f>
        <v/>
      </c>
      <c r="C434" s="100" t="str">
        <f t="shared" si="14"/>
        <v>y</v>
      </c>
      <c r="D434" s="100" t="str">
        <f>IF(COUNTIF(Exceptions!B:B,(VLOOKUP(M434,Exceptions!$B:$B,1,FALSE)))&gt;0,"y","")</f>
        <v/>
      </c>
      <c r="E434" s="100"/>
      <c r="F434" s="162" t="s">
        <v>4289</v>
      </c>
      <c r="G434" s="162" t="s">
        <v>592</v>
      </c>
      <c r="H434" s="162" t="s">
        <v>5212</v>
      </c>
      <c r="I434" s="162" t="s">
        <v>6216</v>
      </c>
      <c r="J434" s="162" t="s">
        <v>440</v>
      </c>
      <c r="K434" s="162" t="s">
        <v>5275</v>
      </c>
      <c r="L434" s="163">
        <v>9100</v>
      </c>
      <c r="M434" s="95" t="s">
        <v>1432</v>
      </c>
      <c r="N434" s="51" t="s">
        <v>1433</v>
      </c>
      <c r="O434" s="51" t="s">
        <v>1434</v>
      </c>
      <c r="P434" s="51" t="s">
        <v>456</v>
      </c>
      <c r="Q434" s="96" t="s">
        <v>613</v>
      </c>
      <c r="R434" s="97">
        <v>45413</v>
      </c>
      <c r="S434" s="97" t="s">
        <v>6217</v>
      </c>
      <c r="T434" s="51" t="s">
        <v>467</v>
      </c>
      <c r="U434" s="51" t="s">
        <v>468</v>
      </c>
      <c r="V434" s="51" t="s">
        <v>6218</v>
      </c>
      <c r="W434" s="98" t="s">
        <v>5512</v>
      </c>
      <c r="X434" s="98" t="s">
        <v>5589</v>
      </c>
    </row>
    <row r="435" spans="1:24" s="51" customFormat="1" ht="15.5" x14ac:dyDescent="0.35">
      <c r="A435" s="99">
        <f t="shared" si="13"/>
        <v>12062</v>
      </c>
      <c r="B435" s="100" t="str">
        <f>IF(COUNTIF(Exceptions!F:F,(VLOOKUP(M435,Exceptions!F:F,1,FALSE)))&gt;0,"y","")</f>
        <v/>
      </c>
      <c r="C435" s="100" t="str">
        <f t="shared" si="14"/>
        <v/>
      </c>
      <c r="D435" s="100" t="str">
        <f>IF(COUNTIF(Exceptions!B:B,(VLOOKUP(M435,Exceptions!$B:$B,1,FALSE)))&gt;0,"y","")</f>
        <v/>
      </c>
      <c r="E435" s="100"/>
      <c r="F435" s="162" t="s">
        <v>4650</v>
      </c>
      <c r="G435" s="162" t="s">
        <v>592</v>
      </c>
      <c r="H435" s="162" t="s">
        <v>5212</v>
      </c>
      <c r="I435" s="162" t="s">
        <v>440</v>
      </c>
      <c r="J435" s="162" t="s">
        <v>440</v>
      </c>
      <c r="K435" s="162" t="s">
        <v>3904</v>
      </c>
      <c r="L435" s="163">
        <v>35000</v>
      </c>
      <c r="M435" s="95" t="s">
        <v>2672</v>
      </c>
      <c r="N435" s="51" t="s">
        <v>2673</v>
      </c>
      <c r="O435" s="51" t="s">
        <v>2674</v>
      </c>
      <c r="P435" s="51" t="s">
        <v>456</v>
      </c>
      <c r="Q435" s="96" t="s">
        <v>613</v>
      </c>
      <c r="R435" s="97">
        <v>45413</v>
      </c>
      <c r="S435" s="97" t="s">
        <v>6217</v>
      </c>
      <c r="T435" s="51" t="s">
        <v>518</v>
      </c>
      <c r="U435" s="51" t="s">
        <v>519</v>
      </c>
      <c r="V435" s="51" t="s">
        <v>2675</v>
      </c>
      <c r="W435" s="98" t="s">
        <v>5512</v>
      </c>
      <c r="X435" s="98" t="s">
        <v>5762</v>
      </c>
    </row>
    <row r="436" spans="1:24" s="51" customFormat="1" ht="15.5" x14ac:dyDescent="0.35">
      <c r="A436" s="99">
        <f t="shared" si="13"/>
        <v>12063</v>
      </c>
      <c r="B436" s="100" t="str">
        <f>IF(COUNTIF(Exceptions!F:F,(VLOOKUP(M436,Exceptions!F:F,1,FALSE)))&gt;0,"y","")</f>
        <v/>
      </c>
      <c r="C436" s="100" t="str">
        <f t="shared" si="14"/>
        <v/>
      </c>
      <c r="D436" s="100" t="str">
        <f>IF(COUNTIF(Exceptions!B:B,(VLOOKUP(M436,Exceptions!$B:$B,1,FALSE)))&gt;0,"y","")</f>
        <v/>
      </c>
      <c r="E436" s="100"/>
      <c r="F436" s="162" t="s">
        <v>4651</v>
      </c>
      <c r="G436" s="162" t="s">
        <v>3884</v>
      </c>
      <c r="H436" s="162" t="s">
        <v>5212</v>
      </c>
      <c r="I436" s="162" t="s">
        <v>440</v>
      </c>
      <c r="J436" s="162" t="s">
        <v>440</v>
      </c>
      <c r="K436" s="162" t="s">
        <v>440</v>
      </c>
      <c r="L436" s="163">
        <v>2202.7600000000002</v>
      </c>
      <c r="M436" s="95" t="s">
        <v>2668</v>
      </c>
      <c r="N436" s="51" t="s">
        <v>2669</v>
      </c>
      <c r="O436" s="51" t="s">
        <v>2670</v>
      </c>
      <c r="P436" s="51" t="s">
        <v>440</v>
      </c>
      <c r="Q436" s="96" t="s">
        <v>613</v>
      </c>
      <c r="R436" s="97">
        <v>45046</v>
      </c>
      <c r="S436" s="97" t="s">
        <v>6046</v>
      </c>
      <c r="T436" s="51" t="s">
        <v>467</v>
      </c>
      <c r="U436" s="51" t="s">
        <v>468</v>
      </c>
      <c r="V436" s="51" t="s">
        <v>2671</v>
      </c>
      <c r="W436" s="98" t="s">
        <v>5512</v>
      </c>
      <c r="X436" s="98" t="s">
        <v>5488</v>
      </c>
    </row>
    <row r="437" spans="1:24" s="51" customFormat="1" ht="15.5" x14ac:dyDescent="0.35">
      <c r="A437" s="99">
        <f t="shared" si="13"/>
        <v>12064</v>
      </c>
      <c r="B437" s="100" t="str">
        <f>IF(COUNTIF(Exceptions!F:F,(VLOOKUP(M437,Exceptions!F:F,1,FALSE)))&gt;0,"y","")</f>
        <v/>
      </c>
      <c r="C437" s="100" t="str">
        <f t="shared" si="14"/>
        <v>y</v>
      </c>
      <c r="D437" s="100" t="str">
        <f>IF(COUNTIF(Exceptions!B:B,(VLOOKUP(M437,Exceptions!$B:$B,1,FALSE)))&gt;0,"y","")</f>
        <v/>
      </c>
      <c r="E437" s="100"/>
      <c r="F437" s="162" t="s">
        <v>4290</v>
      </c>
      <c r="G437" s="162" t="s">
        <v>592</v>
      </c>
      <c r="H437" s="162" t="s">
        <v>5212</v>
      </c>
      <c r="I437" s="162" t="s">
        <v>6216</v>
      </c>
      <c r="J437" s="162" t="s">
        <v>440</v>
      </c>
      <c r="K437" s="162" t="s">
        <v>3904</v>
      </c>
      <c r="L437" s="163">
        <v>4330</v>
      </c>
      <c r="M437" s="95" t="s">
        <v>1494</v>
      </c>
      <c r="N437" s="51" t="s">
        <v>1495</v>
      </c>
      <c r="O437" s="51" t="s">
        <v>1496</v>
      </c>
      <c r="P437" s="51" t="s">
        <v>456</v>
      </c>
      <c r="Q437" s="96" t="s">
        <v>613</v>
      </c>
      <c r="R437" s="97">
        <v>45413</v>
      </c>
      <c r="S437" s="97" t="s">
        <v>5664</v>
      </c>
      <c r="T437" s="51" t="s">
        <v>467</v>
      </c>
      <c r="U437" s="51" t="s">
        <v>468</v>
      </c>
      <c r="V437" s="51" t="s">
        <v>6251</v>
      </c>
      <c r="W437" s="98" t="s">
        <v>5512</v>
      </c>
      <c r="X437" s="98" t="s">
        <v>5589</v>
      </c>
    </row>
    <row r="438" spans="1:24" s="51" customFormat="1" ht="15.5" x14ac:dyDescent="0.35">
      <c r="A438" s="99">
        <f t="shared" si="13"/>
        <v>12065</v>
      </c>
      <c r="B438" s="100" t="str">
        <f>IF(COUNTIF(Exceptions!F:F,(VLOOKUP(M438,Exceptions!F:F,1,FALSE)))&gt;0,"y","")</f>
        <v/>
      </c>
      <c r="C438" s="100" t="str">
        <f t="shared" si="14"/>
        <v>y</v>
      </c>
      <c r="D438" s="100" t="str">
        <f>IF(COUNTIF(Exceptions!B:B,(VLOOKUP(M438,Exceptions!$B:$B,1,FALSE)))&gt;0,"y","")</f>
        <v/>
      </c>
      <c r="E438" s="100" t="s">
        <v>5366</v>
      </c>
      <c r="F438" s="162" t="s">
        <v>4291</v>
      </c>
      <c r="G438" s="162" t="s">
        <v>592</v>
      </c>
      <c r="H438" s="162" t="s">
        <v>5212</v>
      </c>
      <c r="I438" s="162" t="s">
        <v>6216</v>
      </c>
      <c r="J438" s="162" t="s">
        <v>440</v>
      </c>
      <c r="K438" s="162" t="s">
        <v>3904</v>
      </c>
      <c r="L438" s="163">
        <v>1156.5899999999999</v>
      </c>
      <c r="M438" s="95" t="s">
        <v>1490</v>
      </c>
      <c r="N438" s="51" t="s">
        <v>1491</v>
      </c>
      <c r="O438" s="51" t="s">
        <v>1492</v>
      </c>
      <c r="P438" s="51" t="s">
        <v>456</v>
      </c>
      <c r="Q438" s="96" t="s">
        <v>613</v>
      </c>
      <c r="R438" s="97">
        <v>45473</v>
      </c>
      <c r="S438" s="97" t="s">
        <v>5525</v>
      </c>
      <c r="T438" s="51" t="s">
        <v>467</v>
      </c>
      <c r="U438" s="51" t="s">
        <v>468</v>
      </c>
      <c r="V438" s="51" t="s">
        <v>1493</v>
      </c>
      <c r="W438" s="98" t="s">
        <v>5512</v>
      </c>
      <c r="X438" s="98" t="s">
        <v>5547</v>
      </c>
    </row>
    <row r="439" spans="1:24" s="51" customFormat="1" ht="15.5" x14ac:dyDescent="0.35">
      <c r="A439" s="99">
        <f t="shared" si="13"/>
        <v>12066</v>
      </c>
      <c r="B439" s="100" t="str">
        <f>IF(COUNTIF(Exceptions!F:F,(VLOOKUP(M439,Exceptions!F:F,1,FALSE)))&gt;0,"y","")</f>
        <v/>
      </c>
      <c r="C439" s="100" t="str">
        <f t="shared" si="14"/>
        <v/>
      </c>
      <c r="D439" s="100" t="str">
        <f>IF(COUNTIF(Exceptions!B:B,(VLOOKUP(M439,Exceptions!$B:$B,1,FALSE)))&gt;0,"y","")</f>
        <v/>
      </c>
      <c r="E439" s="100"/>
      <c r="F439" s="162" t="s">
        <v>4652</v>
      </c>
      <c r="G439" s="162" t="s">
        <v>3884</v>
      </c>
      <c r="H439" s="162" t="s">
        <v>5212</v>
      </c>
      <c r="I439" s="162" t="s">
        <v>440</v>
      </c>
      <c r="J439" s="162" t="s">
        <v>440</v>
      </c>
      <c r="K439" s="162" t="s">
        <v>440</v>
      </c>
      <c r="L439" s="163">
        <v>75000</v>
      </c>
      <c r="M439" s="95" t="s">
        <v>2665</v>
      </c>
      <c r="N439" s="51" t="s">
        <v>2666</v>
      </c>
      <c r="O439" s="51" t="s">
        <v>2666</v>
      </c>
      <c r="P439" s="51" t="s">
        <v>440</v>
      </c>
      <c r="Q439" s="96" t="s">
        <v>613</v>
      </c>
      <c r="R439" s="97">
        <v>45067</v>
      </c>
      <c r="S439" s="97" t="s">
        <v>6888</v>
      </c>
      <c r="T439" s="51" t="s">
        <v>467</v>
      </c>
      <c r="U439" s="51" t="s">
        <v>468</v>
      </c>
      <c r="V439" s="51" t="s">
        <v>2667</v>
      </c>
      <c r="W439" s="98" t="s">
        <v>5512</v>
      </c>
      <c r="X439" s="98" t="s">
        <v>5488</v>
      </c>
    </row>
    <row r="440" spans="1:24" s="51" customFormat="1" ht="15.5" x14ac:dyDescent="0.35">
      <c r="A440" s="99">
        <f t="shared" si="13"/>
        <v>12067</v>
      </c>
      <c r="B440" s="100" t="str">
        <f>IF(COUNTIF(Exceptions!F:F,(VLOOKUP(M440,Exceptions!F:F,1,FALSE)))&gt;0,"y","")</f>
        <v/>
      </c>
      <c r="C440" s="100" t="str">
        <f t="shared" si="14"/>
        <v>y</v>
      </c>
      <c r="D440" s="100" t="str">
        <f>IF(COUNTIF(Exceptions!B:B,(VLOOKUP(M440,Exceptions!$B:$B,1,FALSE)))&gt;0,"y","")</f>
        <v/>
      </c>
      <c r="E440" s="100" t="s">
        <v>5366</v>
      </c>
      <c r="F440" s="162" t="s">
        <v>4292</v>
      </c>
      <c r="G440" s="162" t="s">
        <v>592</v>
      </c>
      <c r="H440" s="162" t="s">
        <v>5212</v>
      </c>
      <c r="I440" s="162" t="s">
        <v>6216</v>
      </c>
      <c r="J440" s="162" t="s">
        <v>440</v>
      </c>
      <c r="K440" s="162" t="s">
        <v>3904</v>
      </c>
      <c r="L440" s="163">
        <v>24516.63</v>
      </c>
      <c r="M440" s="95" t="s">
        <v>1487</v>
      </c>
      <c r="N440" s="51" t="s">
        <v>1488</v>
      </c>
      <c r="O440" s="51" t="s">
        <v>1488</v>
      </c>
      <c r="P440" s="51" t="s">
        <v>456</v>
      </c>
      <c r="Q440" s="96" t="s">
        <v>613</v>
      </c>
      <c r="R440" s="97">
        <v>45441</v>
      </c>
      <c r="S440" s="97" t="s">
        <v>6250</v>
      </c>
      <c r="T440" s="51" t="s">
        <v>467</v>
      </c>
      <c r="U440" s="51" t="s">
        <v>468</v>
      </c>
      <c r="V440" s="51" t="s">
        <v>1489</v>
      </c>
      <c r="W440" s="98" t="s">
        <v>5512</v>
      </c>
      <c r="X440" s="98" t="s">
        <v>5547</v>
      </c>
    </row>
    <row r="441" spans="1:24" s="51" customFormat="1" ht="15.5" x14ac:dyDescent="0.35">
      <c r="A441" s="99">
        <f t="shared" si="13"/>
        <v>12068</v>
      </c>
      <c r="B441" s="100" t="str">
        <f>IF(COUNTIF(Exceptions!F:F,(VLOOKUP(M441,Exceptions!F:F,1,FALSE)))&gt;0,"y","")</f>
        <v/>
      </c>
      <c r="C441" s="100" t="str">
        <f t="shared" si="14"/>
        <v/>
      </c>
      <c r="D441" s="100" t="str">
        <f>IF(COUNTIF(Exceptions!B:B,(VLOOKUP(M441,Exceptions!$B:$B,1,FALSE)))&gt;0,"y","")</f>
        <v/>
      </c>
      <c r="E441" s="100"/>
      <c r="F441" s="162" t="s">
        <v>4653</v>
      </c>
      <c r="G441" s="162" t="s">
        <v>3885</v>
      </c>
      <c r="H441" s="162" t="s">
        <v>5212</v>
      </c>
      <c r="I441" s="162" t="s">
        <v>440</v>
      </c>
      <c r="J441" s="162" t="s">
        <v>440</v>
      </c>
      <c r="K441" s="162" t="s">
        <v>440</v>
      </c>
      <c r="L441" s="163">
        <v>4893.74</v>
      </c>
      <c r="M441" s="95" t="s">
        <v>2661</v>
      </c>
      <c r="N441" s="51" t="s">
        <v>2662</v>
      </c>
      <c r="O441" s="51" t="s">
        <v>2663</v>
      </c>
      <c r="P441" s="51" t="s">
        <v>440</v>
      </c>
      <c r="Q441" s="96" t="s">
        <v>613</v>
      </c>
      <c r="R441" s="97">
        <v>45103</v>
      </c>
      <c r="S441" s="97" t="s">
        <v>6862</v>
      </c>
      <c r="T441" s="51" t="s">
        <v>467</v>
      </c>
      <c r="U441" s="51" t="s">
        <v>468</v>
      </c>
      <c r="V441" s="51" t="s">
        <v>2664</v>
      </c>
      <c r="W441" s="98" t="s">
        <v>5512</v>
      </c>
      <c r="X441" s="98" t="s">
        <v>5488</v>
      </c>
    </row>
    <row r="442" spans="1:24" s="51" customFormat="1" ht="15.5" x14ac:dyDescent="0.35">
      <c r="A442" s="99">
        <f t="shared" si="13"/>
        <v>12069</v>
      </c>
      <c r="B442" s="100" t="str">
        <f>IF(COUNTIF(Exceptions!F:F,(VLOOKUP(M442,Exceptions!F:F,1,FALSE)))&gt;0,"y","")</f>
        <v/>
      </c>
      <c r="C442" s="100" t="str">
        <f t="shared" si="14"/>
        <v/>
      </c>
      <c r="D442" s="100" t="str">
        <f>IF(COUNTIF(Exceptions!B:B,(VLOOKUP(M442,Exceptions!$B:$B,1,FALSE)))&gt;0,"y","")</f>
        <v/>
      </c>
      <c r="E442" s="100"/>
      <c r="F442" s="162" t="s">
        <v>4655</v>
      </c>
      <c r="G442" s="162" t="s">
        <v>3885</v>
      </c>
      <c r="H442" s="162" t="s">
        <v>5212</v>
      </c>
      <c r="I442" s="162" t="s">
        <v>440</v>
      </c>
      <c r="J442" s="162" t="s">
        <v>440</v>
      </c>
      <c r="K442" s="162" t="s">
        <v>440</v>
      </c>
      <c r="L442" s="163">
        <v>56324</v>
      </c>
      <c r="M442" s="95" t="s">
        <v>2658</v>
      </c>
      <c r="N442" s="51" t="s">
        <v>2659</v>
      </c>
      <c r="O442" s="51" t="s">
        <v>2659</v>
      </c>
      <c r="P442" s="51" t="s">
        <v>440</v>
      </c>
      <c r="Q442" s="96" t="s">
        <v>613</v>
      </c>
      <c r="R442" s="97">
        <v>45105</v>
      </c>
      <c r="S442" s="97" t="s">
        <v>6804</v>
      </c>
      <c r="T442" s="51" t="s">
        <v>467</v>
      </c>
      <c r="U442" s="51" t="s">
        <v>468</v>
      </c>
      <c r="V442" s="51" t="s">
        <v>2660</v>
      </c>
      <c r="W442" s="98" t="s">
        <v>5512</v>
      </c>
      <c r="X442" s="98" t="s">
        <v>5488</v>
      </c>
    </row>
    <row r="443" spans="1:24" s="51" customFormat="1" ht="15.5" x14ac:dyDescent="0.35">
      <c r="A443" s="99">
        <f t="shared" si="13"/>
        <v>12070</v>
      </c>
      <c r="B443" s="100" t="str">
        <f>IF(COUNTIF(Exceptions!F:F,(VLOOKUP(M443,Exceptions!F:F,1,FALSE)))&gt;0,"y","")</f>
        <v/>
      </c>
      <c r="C443" s="100" t="str">
        <f t="shared" si="14"/>
        <v/>
      </c>
      <c r="D443" s="100" t="str">
        <f>IF(COUNTIF(Exceptions!B:B,(VLOOKUP(M443,Exceptions!$B:$B,1,FALSE)))&gt;0,"y","")</f>
        <v/>
      </c>
      <c r="E443" s="100"/>
      <c r="F443" s="162" t="s">
        <v>4656</v>
      </c>
      <c r="G443" s="162" t="s">
        <v>3884</v>
      </c>
      <c r="H443" s="162" t="s">
        <v>5212</v>
      </c>
      <c r="I443" s="162" t="s">
        <v>440</v>
      </c>
      <c r="J443" s="162" t="s">
        <v>440</v>
      </c>
      <c r="K443" s="162" t="s">
        <v>440</v>
      </c>
      <c r="L443" s="163">
        <v>10000</v>
      </c>
      <c r="M443" s="95" t="s">
        <v>2654</v>
      </c>
      <c r="N443" s="51" t="s">
        <v>2655</v>
      </c>
      <c r="O443" s="51" t="s">
        <v>2656</v>
      </c>
      <c r="P443" s="51" t="s">
        <v>440</v>
      </c>
      <c r="Q443" s="96" t="s">
        <v>613</v>
      </c>
      <c r="R443" s="97">
        <v>45106</v>
      </c>
      <c r="S443" s="97" t="s">
        <v>5645</v>
      </c>
      <c r="T443" s="51" t="s">
        <v>467</v>
      </c>
      <c r="U443" s="51" t="s">
        <v>468</v>
      </c>
      <c r="V443" s="51" t="s">
        <v>2657</v>
      </c>
      <c r="W443" s="98" t="s">
        <v>5512</v>
      </c>
      <c r="X443" s="98" t="s">
        <v>5488</v>
      </c>
    </row>
    <row r="444" spans="1:24" s="51" customFormat="1" ht="15.5" x14ac:dyDescent="0.35">
      <c r="A444" s="99">
        <f t="shared" si="13"/>
        <v>12071</v>
      </c>
      <c r="B444" s="100" t="str">
        <f>IF(COUNTIF(Exceptions!F:F,(VLOOKUP(M444,Exceptions!F:F,1,FALSE)))&gt;0,"y","")</f>
        <v/>
      </c>
      <c r="C444" s="100" t="str">
        <f t="shared" si="14"/>
        <v/>
      </c>
      <c r="D444" s="100" t="str">
        <f>IF(COUNTIF(Exceptions!B:B,(VLOOKUP(M444,Exceptions!$B:$B,1,FALSE)))&gt;0,"y","")</f>
        <v/>
      </c>
      <c r="E444" s="100" t="s">
        <v>5366</v>
      </c>
      <c r="F444" s="162" t="s">
        <v>4657</v>
      </c>
      <c r="G444" s="162" t="s">
        <v>592</v>
      </c>
      <c r="H444" s="162" t="s">
        <v>5212</v>
      </c>
      <c r="I444" s="162" t="s">
        <v>440</v>
      </c>
      <c r="J444" s="162" t="s">
        <v>440</v>
      </c>
      <c r="K444" s="162" t="s">
        <v>3904</v>
      </c>
      <c r="L444" s="163">
        <v>4046.4</v>
      </c>
      <c r="M444" s="95" t="s">
        <v>2650</v>
      </c>
      <c r="N444" s="51" t="s">
        <v>2651</v>
      </c>
      <c r="O444" s="51" t="s">
        <v>2652</v>
      </c>
      <c r="P444" s="51" t="s">
        <v>456</v>
      </c>
      <c r="Q444" s="96" t="s">
        <v>613</v>
      </c>
      <c r="R444" s="97">
        <v>45472</v>
      </c>
      <c r="S444" s="97" t="s">
        <v>6273</v>
      </c>
      <c r="T444" s="51" t="s">
        <v>467</v>
      </c>
      <c r="U444" s="51" t="s">
        <v>468</v>
      </c>
      <c r="V444" s="51" t="s">
        <v>2653</v>
      </c>
      <c r="W444" s="98" t="s">
        <v>5512</v>
      </c>
      <c r="X444" s="98" t="s">
        <v>6285</v>
      </c>
    </row>
    <row r="445" spans="1:24" s="51" customFormat="1" ht="15.5" x14ac:dyDescent="0.35">
      <c r="A445" s="99">
        <f t="shared" si="13"/>
        <v>12072</v>
      </c>
      <c r="B445" s="100" t="str">
        <f>IF(COUNTIF(Exceptions!F:F,(VLOOKUP(M445,Exceptions!F:F,1,FALSE)))&gt;0,"y","")</f>
        <v/>
      </c>
      <c r="C445" s="100" t="str">
        <f t="shared" si="14"/>
        <v/>
      </c>
      <c r="D445" s="100" t="str">
        <f>IF(COUNTIF(Exceptions!B:B,(VLOOKUP(M445,Exceptions!$B:$B,1,FALSE)))&gt;0,"y","")</f>
        <v/>
      </c>
      <c r="E445" s="100"/>
      <c r="F445" s="162" t="s">
        <v>4658</v>
      </c>
      <c r="G445" s="162" t="s">
        <v>3885</v>
      </c>
      <c r="H445" s="162" t="s">
        <v>5212</v>
      </c>
      <c r="I445" s="162" t="s">
        <v>440</v>
      </c>
      <c r="J445" s="162" t="s">
        <v>440</v>
      </c>
      <c r="K445" s="162" t="s">
        <v>440</v>
      </c>
      <c r="L445" s="163">
        <v>73195.88</v>
      </c>
      <c r="M445" s="95" t="s">
        <v>2647</v>
      </c>
      <c r="N445" s="51" t="s">
        <v>2648</v>
      </c>
      <c r="O445" s="51" t="s">
        <v>2648</v>
      </c>
      <c r="P445" s="51" t="s">
        <v>440</v>
      </c>
      <c r="Q445" s="96" t="s">
        <v>613</v>
      </c>
      <c r="R445" s="97">
        <v>45107</v>
      </c>
      <c r="S445" s="97" t="s">
        <v>6272</v>
      </c>
      <c r="T445" s="51" t="s">
        <v>467</v>
      </c>
      <c r="U445" s="51" t="s">
        <v>468</v>
      </c>
      <c r="V445" s="51" t="s">
        <v>2649</v>
      </c>
      <c r="W445" s="98" t="s">
        <v>5512</v>
      </c>
      <c r="X445" s="98" t="s">
        <v>5488</v>
      </c>
    </row>
    <row r="446" spans="1:24" s="51" customFormat="1" ht="15.5" x14ac:dyDescent="0.35">
      <c r="A446" s="99">
        <f t="shared" si="13"/>
        <v>12073</v>
      </c>
      <c r="B446" s="100" t="str">
        <f>IF(COUNTIF(Exceptions!F:F,(VLOOKUP(M446,Exceptions!F:F,1,FALSE)))&gt;0,"y","")</f>
        <v/>
      </c>
      <c r="C446" s="100" t="str">
        <f t="shared" si="14"/>
        <v/>
      </c>
      <c r="D446" s="100" t="str">
        <f>IF(COUNTIF(Exceptions!B:B,(VLOOKUP(M446,Exceptions!$B:$B,1,FALSE)))&gt;0,"y","")</f>
        <v/>
      </c>
      <c r="E446" s="100" t="s">
        <v>5366</v>
      </c>
      <c r="F446" s="162" t="s">
        <v>4659</v>
      </c>
      <c r="G446" s="162" t="s">
        <v>3885</v>
      </c>
      <c r="H446" s="162" t="s">
        <v>5212</v>
      </c>
      <c r="I446" s="162" t="s">
        <v>440</v>
      </c>
      <c r="J446" s="162" t="s">
        <v>440</v>
      </c>
      <c r="K446" s="162" t="s">
        <v>440</v>
      </c>
      <c r="L446" s="163">
        <v>10000</v>
      </c>
      <c r="M446" s="95" t="s">
        <v>2644</v>
      </c>
      <c r="N446" s="51" t="s">
        <v>2645</v>
      </c>
      <c r="O446" s="51" t="s">
        <v>2645</v>
      </c>
      <c r="P446" s="51" t="s">
        <v>440</v>
      </c>
      <c r="Q446" s="96" t="s">
        <v>613</v>
      </c>
      <c r="R446" s="97">
        <v>45108</v>
      </c>
      <c r="S446" s="97" t="s">
        <v>5489</v>
      </c>
      <c r="T446" s="51" t="s">
        <v>467</v>
      </c>
      <c r="U446" s="51" t="s">
        <v>468</v>
      </c>
      <c r="V446" s="51" t="s">
        <v>2646</v>
      </c>
      <c r="W446" s="98" t="s">
        <v>5512</v>
      </c>
      <c r="X446" s="98" t="s">
        <v>5488</v>
      </c>
    </row>
    <row r="447" spans="1:24" s="51" customFormat="1" ht="15.5" x14ac:dyDescent="0.35">
      <c r="A447" s="99">
        <f t="shared" si="13"/>
        <v>12074</v>
      </c>
      <c r="B447" s="100" t="str">
        <f>IF(COUNTIF(Exceptions!F:F,(VLOOKUP(M447,Exceptions!F:F,1,FALSE)))&gt;0,"y","")</f>
        <v/>
      </c>
      <c r="C447" s="100" t="str">
        <f t="shared" si="14"/>
        <v/>
      </c>
      <c r="D447" s="100" t="str">
        <f>IF(COUNTIF(Exceptions!B:B,(VLOOKUP(M447,Exceptions!$B:$B,1,FALSE)))&gt;0,"y","")</f>
        <v/>
      </c>
      <c r="E447" s="100"/>
      <c r="F447" s="162" t="s">
        <v>4660</v>
      </c>
      <c r="G447" s="162" t="s">
        <v>3885</v>
      </c>
      <c r="H447" s="162" t="s">
        <v>5212</v>
      </c>
      <c r="I447" s="162" t="s">
        <v>440</v>
      </c>
      <c r="J447" s="162" t="s">
        <v>440</v>
      </c>
      <c r="K447" s="162" t="s">
        <v>440</v>
      </c>
      <c r="L447" s="163">
        <v>2631.31</v>
      </c>
      <c r="M447" s="95" t="s">
        <v>2641</v>
      </c>
      <c r="N447" s="51" t="s">
        <v>2642</v>
      </c>
      <c r="O447" s="51" t="s">
        <v>2642</v>
      </c>
      <c r="P447" s="51" t="s">
        <v>440</v>
      </c>
      <c r="Q447" s="96" t="s">
        <v>613</v>
      </c>
      <c r="R447" s="97">
        <v>45116</v>
      </c>
      <c r="S447" s="97" t="s">
        <v>6887</v>
      </c>
      <c r="T447" s="51" t="s">
        <v>467</v>
      </c>
      <c r="U447" s="51" t="s">
        <v>468</v>
      </c>
      <c r="V447" s="51" t="s">
        <v>2643</v>
      </c>
      <c r="W447" s="98" t="s">
        <v>5512</v>
      </c>
      <c r="X447" s="98" t="s">
        <v>5488</v>
      </c>
    </row>
    <row r="448" spans="1:24" s="51" customFormat="1" ht="15.5" x14ac:dyDescent="0.35">
      <c r="A448" s="99">
        <f t="shared" si="13"/>
        <v>12075</v>
      </c>
      <c r="B448" s="100" t="str">
        <f>IF(COUNTIF(Exceptions!F:F,(VLOOKUP(M448,Exceptions!F:F,1,FALSE)))&gt;0,"y","")</f>
        <v/>
      </c>
      <c r="C448" s="100" t="str">
        <f t="shared" si="14"/>
        <v/>
      </c>
      <c r="D448" s="100" t="str">
        <f>IF(COUNTIF(Exceptions!B:B,(VLOOKUP(M448,Exceptions!$B:$B,1,FALSE)))&gt;0,"y","")</f>
        <v/>
      </c>
      <c r="E448" s="100"/>
      <c r="F448" s="162" t="s">
        <v>4662</v>
      </c>
      <c r="G448" s="162" t="s">
        <v>3885</v>
      </c>
      <c r="H448" s="162" t="s">
        <v>5212</v>
      </c>
      <c r="I448" s="162" t="s">
        <v>440</v>
      </c>
      <c r="J448" s="162" t="s">
        <v>440</v>
      </c>
      <c r="K448" s="162" t="s">
        <v>440</v>
      </c>
      <c r="L448" s="163">
        <v>20175</v>
      </c>
      <c r="M448" s="95" t="s">
        <v>2633</v>
      </c>
      <c r="N448" s="51" t="s">
        <v>2634</v>
      </c>
      <c r="O448" s="51" t="s">
        <v>2635</v>
      </c>
      <c r="P448" s="51" t="s">
        <v>440</v>
      </c>
      <c r="Q448" s="96" t="s">
        <v>613</v>
      </c>
      <c r="R448" s="97">
        <v>45118</v>
      </c>
      <c r="S448" s="97" t="s">
        <v>5966</v>
      </c>
      <c r="T448" s="51" t="s">
        <v>467</v>
      </c>
      <c r="U448" s="51" t="s">
        <v>468</v>
      </c>
      <c r="V448" s="51" t="s">
        <v>2636</v>
      </c>
      <c r="W448" s="98" t="s">
        <v>5512</v>
      </c>
      <c r="X448" s="98" t="s">
        <v>5488</v>
      </c>
    </row>
    <row r="449" spans="1:24" s="51" customFormat="1" ht="15.5" x14ac:dyDescent="0.35">
      <c r="A449" s="99">
        <f t="shared" si="13"/>
        <v>12076</v>
      </c>
      <c r="B449" s="100" t="str">
        <f>IF(COUNTIF(Exceptions!F:F,(VLOOKUP(M449,Exceptions!F:F,1,FALSE)))&gt;0,"y","")</f>
        <v/>
      </c>
      <c r="C449" s="100" t="str">
        <f t="shared" si="14"/>
        <v/>
      </c>
      <c r="D449" s="100" t="str">
        <f>IF(COUNTIF(Exceptions!B:B,(VLOOKUP(M449,Exceptions!$B:$B,1,FALSE)))&gt;0,"y","")</f>
        <v/>
      </c>
      <c r="E449" s="100"/>
      <c r="F449" s="162" t="s">
        <v>4664</v>
      </c>
      <c r="G449" s="162" t="s">
        <v>3885</v>
      </c>
      <c r="H449" s="162" t="s">
        <v>5212</v>
      </c>
      <c r="I449" s="162" t="s">
        <v>440</v>
      </c>
      <c r="J449" s="162" t="s">
        <v>440</v>
      </c>
      <c r="K449" s="162" t="s">
        <v>440</v>
      </c>
      <c r="L449" s="163">
        <v>23842.799999999999</v>
      </c>
      <c r="M449" s="95" t="s">
        <v>2627</v>
      </c>
      <c r="N449" s="51" t="s">
        <v>2628</v>
      </c>
      <c r="O449" s="51" t="s">
        <v>2628</v>
      </c>
      <c r="P449" s="51" t="s">
        <v>440</v>
      </c>
      <c r="Q449" s="96" t="s">
        <v>613</v>
      </c>
      <c r="R449" s="97">
        <v>45121</v>
      </c>
      <c r="S449" s="97" t="s">
        <v>6312</v>
      </c>
      <c r="T449" s="51" t="s">
        <v>467</v>
      </c>
      <c r="U449" s="51" t="s">
        <v>468</v>
      </c>
      <c r="V449" s="51" t="s">
        <v>2629</v>
      </c>
      <c r="W449" s="98" t="s">
        <v>5512</v>
      </c>
      <c r="X449" s="98" t="s">
        <v>5488</v>
      </c>
    </row>
    <row r="450" spans="1:24" s="51" customFormat="1" ht="15.5" x14ac:dyDescent="0.35">
      <c r="A450" s="99">
        <f t="shared" si="13"/>
        <v>12077</v>
      </c>
      <c r="B450" s="100" t="str">
        <f>IF(COUNTIF(Exceptions!F:F,(VLOOKUP(M450,Exceptions!F:F,1,FALSE)))&gt;0,"y","")</f>
        <v/>
      </c>
      <c r="C450" s="100" t="str">
        <f t="shared" si="14"/>
        <v/>
      </c>
      <c r="D450" s="100" t="str">
        <f>IF(COUNTIF(Exceptions!B:B,(VLOOKUP(M450,Exceptions!$B:$B,1,FALSE)))&gt;0,"y","")</f>
        <v/>
      </c>
      <c r="E450" s="100" t="s">
        <v>5366</v>
      </c>
      <c r="F450" s="162" t="s">
        <v>4665</v>
      </c>
      <c r="G450" s="162" t="s">
        <v>3886</v>
      </c>
      <c r="H450" s="162" t="s">
        <v>5212</v>
      </c>
      <c r="I450" s="162" t="s">
        <v>440</v>
      </c>
      <c r="J450" s="162" t="s">
        <v>440</v>
      </c>
      <c r="K450" s="162" t="s">
        <v>3904</v>
      </c>
      <c r="L450" s="163">
        <v>35000</v>
      </c>
      <c r="M450" s="95" t="s">
        <v>2623</v>
      </c>
      <c r="N450" s="51" t="s">
        <v>2624</v>
      </c>
      <c r="O450" s="51" t="s">
        <v>2625</v>
      </c>
      <c r="P450" s="51" t="s">
        <v>440</v>
      </c>
      <c r="Q450" s="96" t="s">
        <v>613</v>
      </c>
      <c r="R450" s="97">
        <v>45499</v>
      </c>
      <c r="S450" s="97" t="s">
        <v>6884</v>
      </c>
      <c r="T450" s="51" t="s">
        <v>467</v>
      </c>
      <c r="U450" s="51" t="s">
        <v>468</v>
      </c>
      <c r="V450" s="51" t="s">
        <v>2626</v>
      </c>
      <c r="W450" s="98" t="s">
        <v>5512</v>
      </c>
      <c r="X450" s="98" t="s">
        <v>5556</v>
      </c>
    </row>
    <row r="451" spans="1:24" s="51" customFormat="1" ht="15.5" x14ac:dyDescent="0.35">
      <c r="A451" s="99">
        <f t="shared" si="13"/>
        <v>12078</v>
      </c>
      <c r="B451" s="100" t="str">
        <f>IF(COUNTIF(Exceptions!F:F,(VLOOKUP(M451,Exceptions!F:F,1,FALSE)))&gt;0,"y","")</f>
        <v/>
      </c>
      <c r="C451" s="100" t="str">
        <f t="shared" si="14"/>
        <v/>
      </c>
      <c r="D451" s="100" t="str">
        <f>IF(COUNTIF(Exceptions!B:B,(VLOOKUP(M451,Exceptions!$B:$B,1,FALSE)))&gt;0,"y","")</f>
        <v/>
      </c>
      <c r="E451" s="100"/>
      <c r="F451" s="162" t="s">
        <v>4666</v>
      </c>
      <c r="G451" s="162" t="s">
        <v>3885</v>
      </c>
      <c r="H451" s="162" t="s">
        <v>5212</v>
      </c>
      <c r="I451" s="162" t="s">
        <v>440</v>
      </c>
      <c r="J451" s="162" t="s">
        <v>440</v>
      </c>
      <c r="K451" s="162" t="s">
        <v>440</v>
      </c>
      <c r="L451" s="163">
        <v>6746</v>
      </c>
      <c r="M451" s="95" t="s">
        <v>2620</v>
      </c>
      <c r="N451" s="51" t="s">
        <v>2621</v>
      </c>
      <c r="O451" s="51" t="s">
        <v>2621</v>
      </c>
      <c r="P451" s="51" t="s">
        <v>440</v>
      </c>
      <c r="Q451" s="96" t="s">
        <v>613</v>
      </c>
      <c r="R451" s="97">
        <v>45123</v>
      </c>
      <c r="S451" s="97" t="s">
        <v>6883</v>
      </c>
      <c r="T451" s="51" t="s">
        <v>467</v>
      </c>
      <c r="U451" s="51" t="s">
        <v>468</v>
      </c>
      <c r="V451" s="51" t="s">
        <v>2622</v>
      </c>
      <c r="W451" s="98" t="s">
        <v>5512</v>
      </c>
      <c r="X451" s="98" t="s">
        <v>5648</v>
      </c>
    </row>
    <row r="452" spans="1:24" s="51" customFormat="1" ht="15.5" x14ac:dyDescent="0.35">
      <c r="A452" s="99">
        <f t="shared" si="13"/>
        <v>12079</v>
      </c>
      <c r="B452" s="100" t="str">
        <f>IF(COUNTIF(Exceptions!F:F,(VLOOKUP(M452,Exceptions!F:F,1,FALSE)))&gt;0,"y","")</f>
        <v/>
      </c>
      <c r="C452" s="100" t="str">
        <f t="shared" si="14"/>
        <v/>
      </c>
      <c r="D452" s="100" t="str">
        <f>IF(COUNTIF(Exceptions!B:B,(VLOOKUP(M452,Exceptions!$B:$B,1,FALSE)))&gt;0,"y","")</f>
        <v/>
      </c>
      <c r="E452" s="100" t="s">
        <v>5366</v>
      </c>
      <c r="F452" s="162" t="s">
        <v>4667</v>
      </c>
      <c r="G452" s="162" t="s">
        <v>3885</v>
      </c>
      <c r="H452" s="162" t="s">
        <v>5212</v>
      </c>
      <c r="I452" s="162" t="s">
        <v>440</v>
      </c>
      <c r="J452" s="162" t="s">
        <v>440</v>
      </c>
      <c r="K452" s="162" t="s">
        <v>440</v>
      </c>
      <c r="L452" s="163">
        <v>6853</v>
      </c>
      <c r="M452" s="95" t="s">
        <v>2616</v>
      </c>
      <c r="N452" s="51" t="s">
        <v>2617</v>
      </c>
      <c r="O452" s="51" t="s">
        <v>2618</v>
      </c>
      <c r="P452" s="51" t="s">
        <v>440</v>
      </c>
      <c r="Q452" s="96" t="s">
        <v>613</v>
      </c>
      <c r="R452" s="97">
        <v>45131</v>
      </c>
      <c r="S452" s="97" t="s">
        <v>6882</v>
      </c>
      <c r="T452" s="51" t="s">
        <v>467</v>
      </c>
      <c r="U452" s="51" t="s">
        <v>468</v>
      </c>
      <c r="V452" s="51" t="s">
        <v>2619</v>
      </c>
      <c r="W452" s="98" t="s">
        <v>5512</v>
      </c>
      <c r="X452" s="98" t="s">
        <v>5488</v>
      </c>
    </row>
    <row r="453" spans="1:24" s="51" customFormat="1" ht="15.5" x14ac:dyDescent="0.35">
      <c r="A453" s="99">
        <f t="shared" si="13"/>
        <v>12080</v>
      </c>
      <c r="B453" s="100" t="str">
        <f>IF(COUNTIF(Exceptions!F:F,(VLOOKUP(M453,Exceptions!F:F,1,FALSE)))&gt;0,"y","")</f>
        <v/>
      </c>
      <c r="C453" s="100" t="str">
        <f t="shared" si="14"/>
        <v/>
      </c>
      <c r="D453" s="100" t="str">
        <f>IF(COUNTIF(Exceptions!B:B,(VLOOKUP(M453,Exceptions!$B:$B,1,FALSE)))&gt;0,"y","")</f>
        <v/>
      </c>
      <c r="E453" s="100"/>
      <c r="F453" s="162" t="s">
        <v>4668</v>
      </c>
      <c r="G453" s="162" t="s">
        <v>3885</v>
      </c>
      <c r="H453" s="162" t="s">
        <v>5212</v>
      </c>
      <c r="I453" s="162" t="s">
        <v>440</v>
      </c>
      <c r="J453" s="162" t="s">
        <v>440</v>
      </c>
      <c r="K453" s="162" t="s">
        <v>440</v>
      </c>
      <c r="L453" s="163">
        <v>35000</v>
      </c>
      <c r="M453" s="95" t="s">
        <v>2612</v>
      </c>
      <c r="N453" s="51" t="s">
        <v>2613</v>
      </c>
      <c r="O453" s="51" t="s">
        <v>2614</v>
      </c>
      <c r="P453" s="51" t="s">
        <v>440</v>
      </c>
      <c r="Q453" s="96" t="s">
        <v>613</v>
      </c>
      <c r="R453" s="97">
        <v>45141</v>
      </c>
      <c r="S453" s="97" t="s">
        <v>6880</v>
      </c>
      <c r="T453" s="51" t="s">
        <v>467</v>
      </c>
      <c r="U453" s="51" t="s">
        <v>468</v>
      </c>
      <c r="V453" s="51" t="s">
        <v>2615</v>
      </c>
      <c r="W453" s="98" t="s">
        <v>5512</v>
      </c>
      <c r="X453" s="98" t="s">
        <v>5648</v>
      </c>
    </row>
    <row r="454" spans="1:24" s="51" customFormat="1" ht="15.5" x14ac:dyDescent="0.35">
      <c r="A454" s="99">
        <f t="shared" si="13"/>
        <v>12081</v>
      </c>
      <c r="B454" s="100" t="str">
        <f>IF(COUNTIF(Exceptions!F:F,(VLOOKUP(M454,Exceptions!F:F,1,FALSE)))&gt;0,"y","")</f>
        <v/>
      </c>
      <c r="C454" s="100" t="str">
        <f t="shared" si="14"/>
        <v/>
      </c>
      <c r="D454" s="100" t="str">
        <f>IF(COUNTIF(Exceptions!B:B,(VLOOKUP(M454,Exceptions!$B:$B,1,FALSE)))&gt;0,"y","")</f>
        <v/>
      </c>
      <c r="E454" s="100"/>
      <c r="F454" s="162" t="s">
        <v>4669</v>
      </c>
      <c r="G454" s="162" t="s">
        <v>3885</v>
      </c>
      <c r="H454" s="162" t="s">
        <v>5212</v>
      </c>
      <c r="I454" s="162" t="s">
        <v>440</v>
      </c>
      <c r="J454" s="162" t="s">
        <v>440</v>
      </c>
      <c r="K454" s="162" t="s">
        <v>440</v>
      </c>
      <c r="L454" s="163">
        <v>312.5</v>
      </c>
      <c r="M454" s="95" t="s">
        <v>2608</v>
      </c>
      <c r="N454" s="51" t="s">
        <v>2609</v>
      </c>
      <c r="O454" s="51" t="s">
        <v>2610</v>
      </c>
      <c r="P454" s="51" t="s">
        <v>440</v>
      </c>
      <c r="Q454" s="96" t="s">
        <v>613</v>
      </c>
      <c r="R454" s="97">
        <v>45145</v>
      </c>
      <c r="S454" s="97" t="s">
        <v>6879</v>
      </c>
      <c r="T454" s="51" t="s">
        <v>467</v>
      </c>
      <c r="U454" s="51" t="s">
        <v>468</v>
      </c>
      <c r="V454" s="51" t="s">
        <v>2611</v>
      </c>
      <c r="W454" s="98" t="s">
        <v>5512</v>
      </c>
      <c r="X454" s="98" t="s">
        <v>5944</v>
      </c>
    </row>
    <row r="455" spans="1:24" s="51" customFormat="1" ht="15.5" x14ac:dyDescent="0.35">
      <c r="A455" s="99">
        <f t="shared" ref="A455:A518" si="15">(MID(M455,2,6))*1</f>
        <v>12082</v>
      </c>
      <c r="B455" s="100" t="str">
        <f>IF(COUNTIF(Exceptions!F:F,(VLOOKUP(M455,Exceptions!F:F,1,FALSE)))&gt;0,"y","")</f>
        <v/>
      </c>
      <c r="C455" s="100" t="str">
        <f t="shared" si="14"/>
        <v/>
      </c>
      <c r="D455" s="100" t="str">
        <f>IF(COUNTIF(Exceptions!B:B,(VLOOKUP(M455,Exceptions!$B:$B,1,FALSE)))&gt;0,"y","")</f>
        <v/>
      </c>
      <c r="E455" s="100"/>
      <c r="F455" s="162" t="s">
        <v>4670</v>
      </c>
      <c r="G455" s="162" t="s">
        <v>3885</v>
      </c>
      <c r="H455" s="162" t="s">
        <v>5212</v>
      </c>
      <c r="I455" s="162" t="s">
        <v>440</v>
      </c>
      <c r="J455" s="162" t="s">
        <v>440</v>
      </c>
      <c r="K455" s="162" t="s">
        <v>440</v>
      </c>
      <c r="L455" s="163">
        <v>5760</v>
      </c>
      <c r="M455" s="95" t="s">
        <v>2605</v>
      </c>
      <c r="N455" s="51" t="s">
        <v>2606</v>
      </c>
      <c r="O455" s="51" t="s">
        <v>2606</v>
      </c>
      <c r="P455" s="51" t="s">
        <v>440</v>
      </c>
      <c r="Q455" s="96" t="s">
        <v>613</v>
      </c>
      <c r="R455" s="97">
        <v>45163</v>
      </c>
      <c r="S455" s="97" t="s">
        <v>6878</v>
      </c>
      <c r="T455" s="51" t="s">
        <v>467</v>
      </c>
      <c r="U455" s="51" t="s">
        <v>468</v>
      </c>
      <c r="V455" s="51" t="s">
        <v>2607</v>
      </c>
      <c r="W455" s="98" t="s">
        <v>5512</v>
      </c>
      <c r="X455" s="98" t="s">
        <v>6003</v>
      </c>
    </row>
    <row r="456" spans="1:24" s="51" customFormat="1" ht="15.5" x14ac:dyDescent="0.35">
      <c r="A456" s="99">
        <f t="shared" si="15"/>
        <v>12083</v>
      </c>
      <c r="B456" s="100" t="str">
        <f>IF(COUNTIF(Exceptions!F:F,(VLOOKUP(M456,Exceptions!F:F,1,FALSE)))&gt;0,"y","")</f>
        <v/>
      </c>
      <c r="C456" s="100" t="str">
        <f t="shared" ref="C456:C519" si="16">IF(COUNTIF(N456,"*call*"),"y",IF(COUNTIF(P456,"*call*"),"y",IF(I456&lt;&gt;"","y","")))</f>
        <v/>
      </c>
      <c r="D456" s="100" t="str">
        <f>IF(COUNTIF(Exceptions!B:B,(VLOOKUP(M456,Exceptions!$B:$B,1,FALSE)))&gt;0,"y","")</f>
        <v/>
      </c>
      <c r="E456" s="100"/>
      <c r="F456" s="162" t="s">
        <v>4671</v>
      </c>
      <c r="G456" s="162" t="s">
        <v>3885</v>
      </c>
      <c r="H456" s="162" t="s">
        <v>5212</v>
      </c>
      <c r="I456" s="162" t="s">
        <v>440</v>
      </c>
      <c r="J456" s="162" t="s">
        <v>440</v>
      </c>
      <c r="K456" s="162" t="s">
        <v>440</v>
      </c>
      <c r="L456" s="163">
        <v>23250</v>
      </c>
      <c r="M456" s="95" t="s">
        <v>2601</v>
      </c>
      <c r="N456" s="51" t="s">
        <v>2602</v>
      </c>
      <c r="O456" s="51" t="s">
        <v>2603</v>
      </c>
      <c r="P456" s="51" t="s">
        <v>440</v>
      </c>
      <c r="Q456" s="96" t="s">
        <v>613</v>
      </c>
      <c r="R456" s="97">
        <v>45168</v>
      </c>
      <c r="S456" s="97" t="s">
        <v>6877</v>
      </c>
      <c r="T456" s="51" t="s">
        <v>467</v>
      </c>
      <c r="U456" s="51" t="s">
        <v>468</v>
      </c>
      <c r="V456" s="51" t="s">
        <v>2604</v>
      </c>
      <c r="W456" s="98" t="s">
        <v>5512</v>
      </c>
      <c r="X456" s="98" t="s">
        <v>6132</v>
      </c>
    </row>
    <row r="457" spans="1:24" s="51" customFormat="1" ht="15.5" x14ac:dyDescent="0.35">
      <c r="A457" s="99">
        <f t="shared" si="15"/>
        <v>12084</v>
      </c>
      <c r="B457" s="100" t="str">
        <f>IF(COUNTIF(Exceptions!F:F,(VLOOKUP(M457,Exceptions!F:F,1,FALSE)))&gt;0,"y","")</f>
        <v/>
      </c>
      <c r="C457" s="100" t="str">
        <f t="shared" si="16"/>
        <v>y</v>
      </c>
      <c r="D457" s="100" t="str">
        <f>IF(COUNTIF(Exceptions!B:B,(VLOOKUP(M457,Exceptions!$B:$B,1,FALSE)))&gt;0,"y","")</f>
        <v/>
      </c>
      <c r="E457" s="100"/>
      <c r="F457" s="162" t="s">
        <v>4672</v>
      </c>
      <c r="G457" s="162" t="s">
        <v>592</v>
      </c>
      <c r="H457" s="162" t="s">
        <v>5212</v>
      </c>
      <c r="I457" s="162" t="s">
        <v>5328</v>
      </c>
      <c r="J457" s="162" t="s">
        <v>440</v>
      </c>
      <c r="K457" s="162" t="s">
        <v>3904</v>
      </c>
      <c r="L457" s="163">
        <v>35000</v>
      </c>
      <c r="M457" s="95" t="s">
        <v>2597</v>
      </c>
      <c r="N457" s="51" t="s">
        <v>2598</v>
      </c>
      <c r="O457" s="51" t="s">
        <v>2599</v>
      </c>
      <c r="P457" s="51" t="s">
        <v>456</v>
      </c>
      <c r="Q457" s="96" t="s">
        <v>613</v>
      </c>
      <c r="R457" s="97">
        <v>45383</v>
      </c>
      <c r="S457" s="97" t="s">
        <v>5625</v>
      </c>
      <c r="T457" s="51" t="s">
        <v>467</v>
      </c>
      <c r="U457" s="51" t="s">
        <v>468</v>
      </c>
      <c r="V457" s="51" t="s">
        <v>2600</v>
      </c>
      <c r="W457" s="98" t="s">
        <v>5512</v>
      </c>
      <c r="X457" s="98" t="s">
        <v>6044</v>
      </c>
    </row>
    <row r="458" spans="1:24" s="51" customFormat="1" ht="15.5" x14ac:dyDescent="0.35">
      <c r="A458" s="99">
        <f t="shared" si="15"/>
        <v>12085</v>
      </c>
      <c r="B458" s="100" t="str">
        <f>IF(COUNTIF(Exceptions!F:F,(VLOOKUP(M458,Exceptions!F:F,1,FALSE)))&gt;0,"y","")</f>
        <v/>
      </c>
      <c r="C458" s="100" t="str">
        <f t="shared" si="16"/>
        <v>y</v>
      </c>
      <c r="D458" s="100" t="str">
        <f>IF(COUNTIF(Exceptions!B:B,(VLOOKUP(M458,Exceptions!$B:$B,1,FALSE)))&gt;0,"y","")</f>
        <v/>
      </c>
      <c r="E458" s="100"/>
      <c r="F458" s="162" t="s">
        <v>4673</v>
      </c>
      <c r="G458" s="162" t="s">
        <v>592</v>
      </c>
      <c r="H458" s="162" t="s">
        <v>5212</v>
      </c>
      <c r="I458" s="162" t="s">
        <v>5328</v>
      </c>
      <c r="J458" s="162" t="s">
        <v>440</v>
      </c>
      <c r="K458" s="162" t="s">
        <v>3904</v>
      </c>
      <c r="L458" s="163">
        <v>35000</v>
      </c>
      <c r="M458" s="95" t="s">
        <v>2594</v>
      </c>
      <c r="N458" s="51" t="s">
        <v>2595</v>
      </c>
      <c r="O458" s="51" t="s">
        <v>2595</v>
      </c>
      <c r="P458" s="51" t="s">
        <v>456</v>
      </c>
      <c r="Q458" s="96" t="s">
        <v>613</v>
      </c>
      <c r="R458" s="97">
        <v>45383</v>
      </c>
      <c r="S458" s="97" t="s">
        <v>5553</v>
      </c>
      <c r="T458" s="51" t="s">
        <v>518</v>
      </c>
      <c r="U458" s="51" t="s">
        <v>519</v>
      </c>
      <c r="V458" s="51" t="s">
        <v>2596</v>
      </c>
      <c r="W458" s="98" t="s">
        <v>5512</v>
      </c>
      <c r="X458" s="98" t="s">
        <v>5762</v>
      </c>
    </row>
    <row r="459" spans="1:24" s="51" customFormat="1" ht="15.5" x14ac:dyDescent="0.35">
      <c r="A459" s="99">
        <f t="shared" si="15"/>
        <v>12086</v>
      </c>
      <c r="B459" s="100" t="str">
        <f>IF(COUNTIF(Exceptions!F:F,(VLOOKUP(M459,Exceptions!F:F,1,FALSE)))&gt;0,"y","")</f>
        <v/>
      </c>
      <c r="C459" s="100" t="str">
        <f t="shared" si="16"/>
        <v>y</v>
      </c>
      <c r="D459" s="100" t="str">
        <f>IF(COUNTIF(Exceptions!B:B,(VLOOKUP(M459,Exceptions!$B:$B,1,FALSE)))&gt;0,"y","")</f>
        <v/>
      </c>
      <c r="E459" s="100"/>
      <c r="F459" s="162" t="s">
        <v>4674</v>
      </c>
      <c r="G459" s="162" t="s">
        <v>3885</v>
      </c>
      <c r="H459" s="162" t="s">
        <v>5212</v>
      </c>
      <c r="I459" s="162" t="s">
        <v>5328</v>
      </c>
      <c r="J459" s="162" t="s">
        <v>440</v>
      </c>
      <c r="K459" s="162" t="s">
        <v>3904</v>
      </c>
      <c r="L459" s="163">
        <v>35000</v>
      </c>
      <c r="M459" s="95" t="s">
        <v>2591</v>
      </c>
      <c r="N459" s="51" t="s">
        <v>2592</v>
      </c>
      <c r="O459" s="51" t="s">
        <v>2593</v>
      </c>
      <c r="P459" s="51" t="s">
        <v>456</v>
      </c>
      <c r="Q459" s="96" t="s">
        <v>613</v>
      </c>
      <c r="R459" s="97">
        <v>45291</v>
      </c>
      <c r="S459" s="97" t="s">
        <v>6063</v>
      </c>
      <c r="T459" s="51" t="s">
        <v>467</v>
      </c>
      <c r="U459" s="51" t="s">
        <v>468</v>
      </c>
      <c r="V459" s="51" t="s">
        <v>2428</v>
      </c>
      <c r="W459" s="98" t="s">
        <v>5512</v>
      </c>
      <c r="X459" s="98" t="s">
        <v>5548</v>
      </c>
    </row>
    <row r="460" spans="1:24" s="51" customFormat="1" ht="15.5" x14ac:dyDescent="0.35">
      <c r="A460" s="99">
        <f t="shared" si="15"/>
        <v>12087</v>
      </c>
      <c r="B460" s="100" t="str">
        <f>IF(COUNTIF(Exceptions!F:F,(VLOOKUP(M460,Exceptions!F:F,1,FALSE)))&gt;0,"y","")</f>
        <v/>
      </c>
      <c r="C460" s="100" t="str">
        <f t="shared" si="16"/>
        <v/>
      </c>
      <c r="D460" s="100" t="str">
        <f>IF(COUNTIF(Exceptions!B:B,(VLOOKUP(M460,Exceptions!$B:$B,1,FALSE)))&gt;0,"y","")</f>
        <v/>
      </c>
      <c r="E460" s="100"/>
      <c r="F460" s="162" t="s">
        <v>4675</v>
      </c>
      <c r="G460" s="162" t="s">
        <v>3885</v>
      </c>
      <c r="H460" s="162" t="s">
        <v>5212</v>
      </c>
      <c r="I460" s="162" t="s">
        <v>440</v>
      </c>
      <c r="J460" s="162" t="s">
        <v>440</v>
      </c>
      <c r="K460" s="162" t="s">
        <v>440</v>
      </c>
      <c r="L460" s="163">
        <v>16137</v>
      </c>
      <c r="M460" s="95" t="s">
        <v>2587</v>
      </c>
      <c r="N460" s="51" t="s">
        <v>2588</v>
      </c>
      <c r="O460" s="51" t="s">
        <v>2589</v>
      </c>
      <c r="P460" s="51" t="s">
        <v>440</v>
      </c>
      <c r="Q460" s="96" t="s">
        <v>613</v>
      </c>
      <c r="R460" s="97">
        <v>45184</v>
      </c>
      <c r="S460" s="97" t="s">
        <v>6876</v>
      </c>
      <c r="T460" s="51" t="s">
        <v>467</v>
      </c>
      <c r="U460" s="51" t="s">
        <v>468</v>
      </c>
      <c r="V460" s="51" t="s">
        <v>2590</v>
      </c>
      <c r="W460" s="98" t="s">
        <v>5512</v>
      </c>
      <c r="X460" s="98" t="s">
        <v>5517</v>
      </c>
    </row>
    <row r="461" spans="1:24" s="51" customFormat="1" ht="15.5" x14ac:dyDescent="0.35">
      <c r="A461" s="99">
        <f t="shared" si="15"/>
        <v>12088</v>
      </c>
      <c r="B461" s="100" t="str">
        <f>IF(COUNTIF(Exceptions!F:F,(VLOOKUP(M461,Exceptions!F:F,1,FALSE)))&gt;0,"y","")</f>
        <v/>
      </c>
      <c r="C461" s="100" t="str">
        <f t="shared" si="16"/>
        <v/>
      </c>
      <c r="D461" s="100" t="str">
        <f>IF(COUNTIF(Exceptions!B:B,(VLOOKUP(M461,Exceptions!$B:$B,1,FALSE)))&gt;0,"y","")</f>
        <v/>
      </c>
      <c r="E461" s="100"/>
      <c r="F461" s="162" t="s">
        <v>4677</v>
      </c>
      <c r="G461" s="162" t="s">
        <v>3885</v>
      </c>
      <c r="H461" s="162" t="s">
        <v>5212</v>
      </c>
      <c r="I461" s="162" t="s">
        <v>440</v>
      </c>
      <c r="J461" s="162" t="s">
        <v>440</v>
      </c>
      <c r="K461" s="162" t="s">
        <v>440</v>
      </c>
      <c r="L461" s="163">
        <v>98303</v>
      </c>
      <c r="M461" s="95" t="s">
        <v>2583</v>
      </c>
      <c r="N461" s="51" t="s">
        <v>2584</v>
      </c>
      <c r="O461" s="51" t="s">
        <v>2585</v>
      </c>
      <c r="P461" s="51" t="s">
        <v>440</v>
      </c>
      <c r="Q461" s="96" t="s">
        <v>613</v>
      </c>
      <c r="R461" s="97">
        <v>45554</v>
      </c>
      <c r="S461" s="97" t="s">
        <v>6494</v>
      </c>
      <c r="T461" s="51" t="s">
        <v>467</v>
      </c>
      <c r="U461" s="51" t="s">
        <v>468</v>
      </c>
      <c r="V461" s="51" t="s">
        <v>2586</v>
      </c>
      <c r="W461" s="98" t="s">
        <v>5512</v>
      </c>
      <c r="X461" s="98" t="s">
        <v>5509</v>
      </c>
    </row>
    <row r="462" spans="1:24" s="51" customFormat="1" ht="15.5" x14ac:dyDescent="0.35">
      <c r="A462" s="99">
        <f t="shared" si="15"/>
        <v>12089</v>
      </c>
      <c r="B462" s="100" t="str">
        <f>IF(COUNTIF(Exceptions!F:F,(VLOOKUP(M462,Exceptions!F:F,1,FALSE)))&gt;0,"y","")</f>
        <v/>
      </c>
      <c r="C462" s="100" t="str">
        <f t="shared" si="16"/>
        <v/>
      </c>
      <c r="D462" s="100" t="str">
        <f>IF(COUNTIF(Exceptions!B:B,(VLOOKUP(M462,Exceptions!$B:$B,1,FALSE)))&gt;0,"y","")</f>
        <v/>
      </c>
      <c r="E462" s="100"/>
      <c r="F462" s="162" t="s">
        <v>4678</v>
      </c>
      <c r="G462" s="162" t="s">
        <v>3884</v>
      </c>
      <c r="H462" s="162" t="s">
        <v>5212</v>
      </c>
      <c r="I462" s="162" t="s">
        <v>440</v>
      </c>
      <c r="J462" s="162" t="s">
        <v>440</v>
      </c>
      <c r="K462" s="162" t="s">
        <v>440</v>
      </c>
      <c r="L462" s="163">
        <v>36500</v>
      </c>
      <c r="M462" s="95" t="s">
        <v>2579</v>
      </c>
      <c r="N462" s="51" t="s">
        <v>2580</v>
      </c>
      <c r="O462" s="51" t="s">
        <v>2581</v>
      </c>
      <c r="P462" s="51" t="s">
        <v>440</v>
      </c>
      <c r="Q462" s="96" t="s">
        <v>613</v>
      </c>
      <c r="R462" s="97">
        <v>45188</v>
      </c>
      <c r="S462" s="97" t="s">
        <v>6874</v>
      </c>
      <c r="T462" s="51" t="s">
        <v>467</v>
      </c>
      <c r="U462" s="51" t="s">
        <v>468</v>
      </c>
      <c r="V462" s="51" t="s">
        <v>2582</v>
      </c>
      <c r="W462" s="98" t="s">
        <v>5512</v>
      </c>
      <c r="X462" s="98" t="s">
        <v>5488</v>
      </c>
    </row>
    <row r="463" spans="1:24" s="51" customFormat="1" ht="15.5" x14ac:dyDescent="0.35">
      <c r="A463" s="99">
        <f t="shared" si="15"/>
        <v>12090</v>
      </c>
      <c r="B463" s="100" t="str">
        <f>IF(COUNTIF(Exceptions!F:F,(VLOOKUP(M463,Exceptions!F:F,1,FALSE)))&gt;0,"y","")</f>
        <v/>
      </c>
      <c r="C463" s="100" t="str">
        <f t="shared" si="16"/>
        <v/>
      </c>
      <c r="D463" s="100" t="str">
        <f>IF(COUNTIF(Exceptions!B:B,(VLOOKUP(M463,Exceptions!$B:$B,1,FALSE)))&gt;0,"y","")</f>
        <v/>
      </c>
      <c r="E463" s="100"/>
      <c r="F463" s="162" t="s">
        <v>4679</v>
      </c>
      <c r="G463" s="162" t="s">
        <v>3885</v>
      </c>
      <c r="H463" s="162" t="s">
        <v>5212</v>
      </c>
      <c r="I463" s="162" t="s">
        <v>440</v>
      </c>
      <c r="J463" s="162" t="s">
        <v>440</v>
      </c>
      <c r="K463" s="162" t="s">
        <v>440</v>
      </c>
      <c r="L463" s="163">
        <v>29503.56</v>
      </c>
      <c r="M463" s="95" t="s">
        <v>2575</v>
      </c>
      <c r="N463" s="51" t="s">
        <v>2576</v>
      </c>
      <c r="O463" s="51" t="s">
        <v>2577</v>
      </c>
      <c r="P463" s="51" t="s">
        <v>440</v>
      </c>
      <c r="Q463" s="96" t="s">
        <v>613</v>
      </c>
      <c r="R463" s="97">
        <v>45197</v>
      </c>
      <c r="S463" s="97" t="s">
        <v>5998</v>
      </c>
      <c r="T463" s="51" t="s">
        <v>467</v>
      </c>
      <c r="U463" s="51" t="s">
        <v>468</v>
      </c>
      <c r="V463" s="51" t="s">
        <v>2578</v>
      </c>
      <c r="W463" s="98" t="s">
        <v>5512</v>
      </c>
      <c r="X463" s="98" t="s">
        <v>6132</v>
      </c>
    </row>
    <row r="464" spans="1:24" s="51" customFormat="1" ht="15.5" x14ac:dyDescent="0.35">
      <c r="A464" s="99">
        <f t="shared" si="15"/>
        <v>12091</v>
      </c>
      <c r="B464" s="100" t="str">
        <f>IF(COUNTIF(Exceptions!F:F,(VLOOKUP(M464,Exceptions!F:F,1,FALSE)))&gt;0,"y","")</f>
        <v/>
      </c>
      <c r="C464" s="100" t="str">
        <f t="shared" si="16"/>
        <v/>
      </c>
      <c r="D464" s="100" t="str">
        <f>IF(COUNTIF(Exceptions!B:B,(VLOOKUP(M464,Exceptions!$B:$B,1,FALSE)))&gt;0,"y","")</f>
        <v/>
      </c>
      <c r="E464" s="100" t="s">
        <v>5366</v>
      </c>
      <c r="F464" s="162" t="s">
        <v>4680</v>
      </c>
      <c r="G464" s="162" t="s">
        <v>3884</v>
      </c>
      <c r="H464" s="162" t="s">
        <v>5212</v>
      </c>
      <c r="I464" s="162" t="s">
        <v>440</v>
      </c>
      <c r="J464" s="162" t="s">
        <v>440</v>
      </c>
      <c r="K464" s="162" t="s">
        <v>440</v>
      </c>
      <c r="L464" s="163">
        <v>35000</v>
      </c>
      <c r="M464" s="95" t="s">
        <v>2571</v>
      </c>
      <c r="N464" s="51" t="s">
        <v>2572</v>
      </c>
      <c r="O464" s="51" t="s">
        <v>2573</v>
      </c>
      <c r="P464" s="51" t="s">
        <v>440</v>
      </c>
      <c r="Q464" s="96" t="s">
        <v>613</v>
      </c>
      <c r="R464" s="97">
        <v>45198</v>
      </c>
      <c r="S464" s="97" t="s">
        <v>6846</v>
      </c>
      <c r="T464" s="51" t="s">
        <v>518</v>
      </c>
      <c r="U464" s="51" t="s">
        <v>519</v>
      </c>
      <c r="V464" s="51" t="s">
        <v>2574</v>
      </c>
      <c r="W464" s="98" t="s">
        <v>5512</v>
      </c>
      <c r="X464" s="98" t="s">
        <v>5488</v>
      </c>
    </row>
    <row r="465" spans="1:24" s="51" customFormat="1" ht="15.5" x14ac:dyDescent="0.35">
      <c r="A465" s="99">
        <f t="shared" si="15"/>
        <v>12092</v>
      </c>
      <c r="B465" s="100" t="str">
        <f>IF(COUNTIF(Exceptions!F:F,(VLOOKUP(M465,Exceptions!F:F,1,FALSE)))&gt;0,"y","")</f>
        <v/>
      </c>
      <c r="C465" s="100" t="str">
        <f t="shared" si="16"/>
        <v/>
      </c>
      <c r="D465" s="100" t="str">
        <f>IF(COUNTIF(Exceptions!B:B,(VLOOKUP(M465,Exceptions!$B:$B,1,FALSE)))&gt;0,"y","")</f>
        <v/>
      </c>
      <c r="E465" s="100" t="s">
        <v>5366</v>
      </c>
      <c r="F465" s="162" t="s">
        <v>4682</v>
      </c>
      <c r="G465" s="162" t="s">
        <v>3885</v>
      </c>
      <c r="H465" s="162" t="s">
        <v>5212</v>
      </c>
      <c r="I465" s="162" t="s">
        <v>440</v>
      </c>
      <c r="J465" s="162" t="s">
        <v>440</v>
      </c>
      <c r="K465" s="162" t="s">
        <v>440</v>
      </c>
      <c r="L465" s="163">
        <v>22298.97</v>
      </c>
      <c r="M465" s="95" t="s">
        <v>2564</v>
      </c>
      <c r="N465" s="51" t="s">
        <v>2565</v>
      </c>
      <c r="O465" s="51" t="s">
        <v>2565</v>
      </c>
      <c r="P465" s="51" t="s">
        <v>440</v>
      </c>
      <c r="Q465" s="96" t="s">
        <v>613</v>
      </c>
      <c r="R465" s="97">
        <v>45198</v>
      </c>
      <c r="S465" s="97" t="s">
        <v>6846</v>
      </c>
      <c r="T465" s="51" t="s">
        <v>467</v>
      </c>
      <c r="U465" s="51" t="s">
        <v>468</v>
      </c>
      <c r="V465" s="51" t="s">
        <v>2566</v>
      </c>
      <c r="W465" s="98" t="s">
        <v>5512</v>
      </c>
      <c r="X465" s="98" t="s">
        <v>6146</v>
      </c>
    </row>
    <row r="466" spans="1:24" s="51" customFormat="1" ht="15.5" x14ac:dyDescent="0.35">
      <c r="A466" s="99">
        <f t="shared" si="15"/>
        <v>12093</v>
      </c>
      <c r="B466" s="100" t="str">
        <f>IF(COUNTIF(Exceptions!F:F,(VLOOKUP(M466,Exceptions!F:F,1,FALSE)))&gt;0,"y","")</f>
        <v/>
      </c>
      <c r="C466" s="100" t="str">
        <f t="shared" si="16"/>
        <v/>
      </c>
      <c r="D466" s="100" t="str">
        <f>IF(COUNTIF(Exceptions!B:B,(VLOOKUP(M466,Exceptions!$B:$B,1,FALSE)))&gt;0,"y","")</f>
        <v/>
      </c>
      <c r="E466" s="100"/>
      <c r="F466" s="162" t="s">
        <v>4645</v>
      </c>
      <c r="G466" s="162" t="s">
        <v>3884</v>
      </c>
      <c r="H466" s="162" t="s">
        <v>5212</v>
      </c>
      <c r="I466" s="162" t="s">
        <v>440</v>
      </c>
      <c r="J466" s="162" t="s">
        <v>440</v>
      </c>
      <c r="K466" s="162" t="s">
        <v>440</v>
      </c>
      <c r="L466" s="163">
        <v>20151.75</v>
      </c>
      <c r="M466" s="95" t="s">
        <v>2240</v>
      </c>
      <c r="N466" s="51" t="s">
        <v>2241</v>
      </c>
      <c r="O466" s="51" t="s">
        <v>2241</v>
      </c>
      <c r="P466" s="51" t="s">
        <v>440</v>
      </c>
      <c r="Q466" s="96" t="s">
        <v>613</v>
      </c>
      <c r="R466" s="97">
        <v>45199</v>
      </c>
      <c r="S466" s="97" t="s">
        <v>6296</v>
      </c>
      <c r="T466" s="51" t="s">
        <v>467</v>
      </c>
      <c r="U466" s="51" t="s">
        <v>468</v>
      </c>
      <c r="V466" s="51" t="s">
        <v>2242</v>
      </c>
      <c r="W466" s="98" t="s">
        <v>5512</v>
      </c>
      <c r="X466" s="98" t="s">
        <v>5488</v>
      </c>
    </row>
    <row r="467" spans="1:24" s="51" customFormat="1" ht="15.5" x14ac:dyDescent="0.35">
      <c r="A467" s="99">
        <f t="shared" si="15"/>
        <v>12094</v>
      </c>
      <c r="B467" s="100" t="str">
        <f>IF(COUNTIF(Exceptions!F:F,(VLOOKUP(M467,Exceptions!F:F,1,FALSE)))&gt;0,"y","")</f>
        <v/>
      </c>
      <c r="C467" s="100" t="str">
        <f t="shared" si="16"/>
        <v/>
      </c>
      <c r="D467" s="100" t="str">
        <f>IF(COUNTIF(Exceptions!B:B,(VLOOKUP(M467,Exceptions!$B:$B,1,FALSE)))&gt;0,"y","")</f>
        <v/>
      </c>
      <c r="E467" s="100" t="s">
        <v>5366</v>
      </c>
      <c r="F467" s="162" t="s">
        <v>4683</v>
      </c>
      <c r="G467" s="162" t="s">
        <v>3885</v>
      </c>
      <c r="H467" s="162" t="s">
        <v>5212</v>
      </c>
      <c r="I467" s="162" t="s">
        <v>440</v>
      </c>
      <c r="J467" s="162" t="s">
        <v>440</v>
      </c>
      <c r="K467" s="162" t="s">
        <v>440</v>
      </c>
      <c r="L467" s="163">
        <v>5979.38</v>
      </c>
      <c r="M467" s="95" t="s">
        <v>2561</v>
      </c>
      <c r="N467" s="51" t="s">
        <v>2562</v>
      </c>
      <c r="O467" s="51" t="s">
        <v>2562</v>
      </c>
      <c r="P467" s="51" t="s">
        <v>440</v>
      </c>
      <c r="Q467" s="96" t="s">
        <v>613</v>
      </c>
      <c r="R467" s="97">
        <v>45199</v>
      </c>
      <c r="S467" s="97" t="s">
        <v>6296</v>
      </c>
      <c r="T467" s="51" t="s">
        <v>467</v>
      </c>
      <c r="U467" s="51" t="s">
        <v>468</v>
      </c>
      <c r="V467" s="51" t="s">
        <v>2563</v>
      </c>
      <c r="W467" s="98" t="s">
        <v>5512</v>
      </c>
      <c r="X467" s="98" t="s">
        <v>5670</v>
      </c>
    </row>
    <row r="468" spans="1:24" s="51" customFormat="1" ht="15.5" x14ac:dyDescent="0.35">
      <c r="A468" s="99">
        <f t="shared" si="15"/>
        <v>12095</v>
      </c>
      <c r="B468" s="100" t="str">
        <f>IF(COUNTIF(Exceptions!F:F,(VLOOKUP(M468,Exceptions!F:F,1,FALSE)))&gt;0,"y","")</f>
        <v/>
      </c>
      <c r="C468" s="100" t="str">
        <f t="shared" si="16"/>
        <v/>
      </c>
      <c r="D468" s="100" t="str">
        <f>IF(COUNTIF(Exceptions!B:B,(VLOOKUP(M468,Exceptions!$B:$B,1,FALSE)))&gt;0,"y","")</f>
        <v/>
      </c>
      <c r="E468" s="100" t="s">
        <v>5366</v>
      </c>
      <c r="F468" s="162" t="s">
        <v>4684</v>
      </c>
      <c r="G468" s="162" t="s">
        <v>3885</v>
      </c>
      <c r="H468" s="162" t="s">
        <v>5212</v>
      </c>
      <c r="I468" s="162" t="s">
        <v>440</v>
      </c>
      <c r="J468" s="162" t="s">
        <v>440</v>
      </c>
      <c r="K468" s="162" t="s">
        <v>440</v>
      </c>
      <c r="L468" s="163">
        <v>8353.82</v>
      </c>
      <c r="M468" s="95" t="s">
        <v>2559</v>
      </c>
      <c r="N468" s="51" t="s">
        <v>2560</v>
      </c>
      <c r="O468" s="51" t="s">
        <v>2560</v>
      </c>
      <c r="P468" s="51" t="s">
        <v>440</v>
      </c>
      <c r="Q468" s="96" t="s">
        <v>613</v>
      </c>
      <c r="R468" s="97">
        <v>45222</v>
      </c>
      <c r="S468" s="97" t="s">
        <v>6873</v>
      </c>
      <c r="T468" s="51" t="s">
        <v>467</v>
      </c>
      <c r="U468" s="51" t="s">
        <v>468</v>
      </c>
      <c r="V468" s="51" t="s">
        <v>1379</v>
      </c>
      <c r="W468" s="98" t="s">
        <v>5512</v>
      </c>
      <c r="X468" s="98" t="s">
        <v>5495</v>
      </c>
    </row>
    <row r="469" spans="1:24" s="51" customFormat="1" ht="15.5" x14ac:dyDescent="0.35">
      <c r="A469" s="99">
        <f t="shared" si="15"/>
        <v>12096</v>
      </c>
      <c r="B469" s="100" t="str">
        <f>IF(COUNTIF(Exceptions!F:F,(VLOOKUP(M469,Exceptions!F:F,1,FALSE)))&gt;0,"y","")</f>
        <v/>
      </c>
      <c r="C469" s="100" t="str">
        <f t="shared" si="16"/>
        <v/>
      </c>
      <c r="D469" s="100" t="str">
        <f>IF(COUNTIF(Exceptions!B:B,(VLOOKUP(M469,Exceptions!$B:$B,1,FALSE)))&gt;0,"y","")</f>
        <v/>
      </c>
      <c r="E469" s="100" t="s">
        <v>5366</v>
      </c>
      <c r="F469" s="162" t="s">
        <v>4685</v>
      </c>
      <c r="G469" s="162" t="s">
        <v>3885</v>
      </c>
      <c r="H469" s="162" t="s">
        <v>5212</v>
      </c>
      <c r="I469" s="162" t="s">
        <v>440</v>
      </c>
      <c r="J469" s="162" t="s">
        <v>440</v>
      </c>
      <c r="K469" s="162" t="s">
        <v>440</v>
      </c>
      <c r="L469" s="163">
        <v>264</v>
      </c>
      <c r="M469" s="95" t="s">
        <v>2556</v>
      </c>
      <c r="N469" s="51" t="s">
        <v>2557</v>
      </c>
      <c r="O469" s="51" t="s">
        <v>2557</v>
      </c>
      <c r="P469" s="51" t="s">
        <v>440</v>
      </c>
      <c r="Q469" s="96" t="s">
        <v>613</v>
      </c>
      <c r="R469" s="97">
        <v>45229</v>
      </c>
      <c r="S469" s="97" t="s">
        <v>6872</v>
      </c>
      <c r="T469" s="51" t="s">
        <v>467</v>
      </c>
      <c r="U469" s="51" t="s">
        <v>468</v>
      </c>
      <c r="V469" s="51" t="s">
        <v>2558</v>
      </c>
      <c r="W469" s="98" t="s">
        <v>5512</v>
      </c>
      <c r="X469" s="98" t="s">
        <v>5951</v>
      </c>
    </row>
    <row r="470" spans="1:24" s="51" customFormat="1" ht="15.5" x14ac:dyDescent="0.35">
      <c r="A470" s="99">
        <f t="shared" si="15"/>
        <v>12097</v>
      </c>
      <c r="B470" s="100" t="str">
        <f>IF(COUNTIF(Exceptions!F:F,(VLOOKUP(M470,Exceptions!F:F,1,FALSE)))&gt;0,"y","")</f>
        <v/>
      </c>
      <c r="C470" s="100" t="str">
        <f t="shared" si="16"/>
        <v/>
      </c>
      <c r="D470" s="100" t="str">
        <f>IF(COUNTIF(Exceptions!B:B,(VLOOKUP(M470,Exceptions!$B:$B,1,FALSE)))&gt;0,"y","")</f>
        <v/>
      </c>
      <c r="E470" s="100" t="s">
        <v>5366</v>
      </c>
      <c r="F470" s="162" t="s">
        <v>4686</v>
      </c>
      <c r="G470" s="162" t="s">
        <v>3885</v>
      </c>
      <c r="H470" s="162" t="s">
        <v>5212</v>
      </c>
      <c r="I470" s="162" t="s">
        <v>440</v>
      </c>
      <c r="J470" s="162" t="s">
        <v>440</v>
      </c>
      <c r="K470" s="162" t="s">
        <v>440</v>
      </c>
      <c r="L470" s="163">
        <v>35000</v>
      </c>
      <c r="M470" s="95" t="s">
        <v>2553</v>
      </c>
      <c r="N470" s="51" t="s">
        <v>2554</v>
      </c>
      <c r="O470" s="51" t="s">
        <v>2554</v>
      </c>
      <c r="P470" s="51" t="s">
        <v>440</v>
      </c>
      <c r="Q470" s="96" t="s">
        <v>613</v>
      </c>
      <c r="R470" s="97">
        <v>45233</v>
      </c>
      <c r="S470" s="97" t="s">
        <v>6871</v>
      </c>
      <c r="T470" s="51" t="s">
        <v>467</v>
      </c>
      <c r="U470" s="51" t="s">
        <v>468</v>
      </c>
      <c r="V470" s="51" t="s">
        <v>2555</v>
      </c>
      <c r="W470" s="98" t="s">
        <v>5512</v>
      </c>
      <c r="X470" s="98" t="s">
        <v>5666</v>
      </c>
    </row>
    <row r="471" spans="1:24" s="51" customFormat="1" ht="15.5" x14ac:dyDescent="0.35">
      <c r="A471" s="99">
        <f t="shared" si="15"/>
        <v>12098</v>
      </c>
      <c r="B471" s="100" t="str">
        <f>IF(COUNTIF(Exceptions!F:F,(VLOOKUP(M471,Exceptions!F:F,1,FALSE)))&gt;0,"y","")</f>
        <v/>
      </c>
      <c r="C471" s="100" t="str">
        <f t="shared" si="16"/>
        <v/>
      </c>
      <c r="D471" s="100" t="str">
        <f>IF(COUNTIF(Exceptions!B:B,(VLOOKUP(M471,Exceptions!$B:$B,1,FALSE)))&gt;0,"y","")</f>
        <v/>
      </c>
      <c r="E471" s="100" t="s">
        <v>5366</v>
      </c>
      <c r="F471" s="162" t="s">
        <v>4687</v>
      </c>
      <c r="G471" s="162" t="s">
        <v>3884</v>
      </c>
      <c r="H471" s="162" t="s">
        <v>5212</v>
      </c>
      <c r="I471" s="162" t="s">
        <v>440</v>
      </c>
      <c r="J471" s="162" t="s">
        <v>440</v>
      </c>
      <c r="K471" s="162" t="s">
        <v>440</v>
      </c>
      <c r="L471" s="163">
        <v>9567</v>
      </c>
      <c r="M471" s="95" t="s">
        <v>2550</v>
      </c>
      <c r="N471" s="51" t="s">
        <v>2551</v>
      </c>
      <c r="O471" s="51" t="s">
        <v>2551</v>
      </c>
      <c r="P471" s="51" t="s">
        <v>440</v>
      </c>
      <c r="Q471" s="96" t="s">
        <v>613</v>
      </c>
      <c r="R471" s="97">
        <v>45240</v>
      </c>
      <c r="S471" s="97" t="s">
        <v>6870</v>
      </c>
      <c r="T471" s="51" t="s">
        <v>467</v>
      </c>
      <c r="U471" s="51" t="s">
        <v>468</v>
      </c>
      <c r="V471" s="51" t="s">
        <v>2552</v>
      </c>
      <c r="W471" s="98" t="s">
        <v>5512</v>
      </c>
      <c r="X471" s="98" t="s">
        <v>5761</v>
      </c>
    </row>
    <row r="472" spans="1:24" s="51" customFormat="1" ht="15.5" x14ac:dyDescent="0.35">
      <c r="A472" s="99">
        <f t="shared" si="15"/>
        <v>12099</v>
      </c>
      <c r="B472" s="100" t="str">
        <f>IF(COUNTIF(Exceptions!F:F,(VLOOKUP(M472,Exceptions!F:F,1,FALSE)))&gt;0,"y","")</f>
        <v/>
      </c>
      <c r="C472" s="100" t="str">
        <f t="shared" si="16"/>
        <v/>
      </c>
      <c r="D472" s="100" t="str">
        <f>IF(COUNTIF(Exceptions!B:B,(VLOOKUP(M472,Exceptions!$B:$B,1,FALSE)))&gt;0,"y","")</f>
        <v/>
      </c>
      <c r="E472" s="100" t="s">
        <v>5366</v>
      </c>
      <c r="F472" s="162" t="s">
        <v>4688</v>
      </c>
      <c r="G472" s="162" t="s">
        <v>3884</v>
      </c>
      <c r="H472" s="162" t="s">
        <v>5212</v>
      </c>
      <c r="I472" s="162" t="s">
        <v>440</v>
      </c>
      <c r="J472" s="162" t="s">
        <v>440</v>
      </c>
      <c r="K472" s="162" t="s">
        <v>440</v>
      </c>
      <c r="L472" s="163">
        <v>448.88</v>
      </c>
      <c r="M472" s="95" t="s">
        <v>2546</v>
      </c>
      <c r="N472" s="51" t="s">
        <v>2547</v>
      </c>
      <c r="O472" s="51" t="s">
        <v>2548</v>
      </c>
      <c r="P472" s="51" t="s">
        <v>440</v>
      </c>
      <c r="Q472" s="96" t="s">
        <v>613</v>
      </c>
      <c r="R472" s="97">
        <v>45267</v>
      </c>
      <c r="S472" s="97" t="s">
        <v>6869</v>
      </c>
      <c r="T472" s="51" t="s">
        <v>467</v>
      </c>
      <c r="U472" s="51" t="s">
        <v>468</v>
      </c>
      <c r="V472" s="51" t="s">
        <v>2549</v>
      </c>
      <c r="W472" s="98" t="s">
        <v>5512</v>
      </c>
      <c r="X472" s="98" t="s">
        <v>5504</v>
      </c>
    </row>
    <row r="473" spans="1:24" s="51" customFormat="1" ht="15.5" x14ac:dyDescent="0.35">
      <c r="A473" s="99">
        <f t="shared" si="15"/>
        <v>12100</v>
      </c>
      <c r="B473" s="100" t="str">
        <f>IF(COUNTIF(Exceptions!F:F,(VLOOKUP(M473,Exceptions!F:F,1,FALSE)))&gt;0,"y","")</f>
        <v/>
      </c>
      <c r="C473" s="100" t="str">
        <f t="shared" si="16"/>
        <v/>
      </c>
      <c r="D473" s="100" t="str">
        <f>IF(COUNTIF(Exceptions!B:B,(VLOOKUP(M473,Exceptions!$B:$B,1,FALSE)))&gt;0,"y","")</f>
        <v/>
      </c>
      <c r="E473" s="100" t="s">
        <v>5366</v>
      </c>
      <c r="F473" s="162" t="s">
        <v>4689</v>
      </c>
      <c r="G473" s="162" t="s">
        <v>3884</v>
      </c>
      <c r="H473" s="162" t="s">
        <v>5212</v>
      </c>
      <c r="I473" s="162" t="s">
        <v>440</v>
      </c>
      <c r="J473" s="162" t="s">
        <v>440</v>
      </c>
      <c r="K473" s="162" t="s">
        <v>440</v>
      </c>
      <c r="L473" s="163">
        <v>7718.94</v>
      </c>
      <c r="M473" s="95" t="s">
        <v>2543</v>
      </c>
      <c r="N473" s="51" t="s">
        <v>2544</v>
      </c>
      <c r="O473" s="51" t="s">
        <v>2544</v>
      </c>
      <c r="P473" s="51" t="s">
        <v>440</v>
      </c>
      <c r="Q473" s="96" t="s">
        <v>613</v>
      </c>
      <c r="R473" s="97">
        <v>45271</v>
      </c>
      <c r="S473" s="97" t="s">
        <v>6868</v>
      </c>
      <c r="T473" s="51" t="s">
        <v>467</v>
      </c>
      <c r="U473" s="51" t="s">
        <v>468</v>
      </c>
      <c r="V473" s="51" t="s">
        <v>2545</v>
      </c>
      <c r="W473" s="98" t="s">
        <v>5512</v>
      </c>
      <c r="X473" s="98" t="s">
        <v>5761</v>
      </c>
    </row>
    <row r="474" spans="1:24" s="51" customFormat="1" ht="15.5" x14ac:dyDescent="0.35">
      <c r="A474" s="99">
        <f t="shared" si="15"/>
        <v>12101</v>
      </c>
      <c r="B474" s="100" t="str">
        <f>IF(COUNTIF(Exceptions!F:F,(VLOOKUP(M474,Exceptions!F:F,1,FALSE)))&gt;0,"y","")</f>
        <v/>
      </c>
      <c r="C474" s="100" t="str">
        <f t="shared" si="16"/>
        <v/>
      </c>
      <c r="D474" s="100" t="str">
        <f>IF(COUNTIF(Exceptions!B:B,(VLOOKUP(M474,Exceptions!$B:$B,1,FALSE)))&gt;0,"y","")</f>
        <v/>
      </c>
      <c r="E474" s="100" t="s">
        <v>5366</v>
      </c>
      <c r="F474" s="162" t="s">
        <v>4690</v>
      </c>
      <c r="G474" s="162" t="s">
        <v>3886</v>
      </c>
      <c r="H474" s="162" t="s">
        <v>5212</v>
      </c>
      <c r="I474" s="162" t="s">
        <v>440</v>
      </c>
      <c r="J474" s="162" t="s">
        <v>440</v>
      </c>
      <c r="K474" s="162" t="s">
        <v>3904</v>
      </c>
      <c r="L474" s="163">
        <v>35000</v>
      </c>
      <c r="M474" s="95" t="s">
        <v>2540</v>
      </c>
      <c r="N474" s="51" t="s">
        <v>2541</v>
      </c>
      <c r="O474" s="51" t="s">
        <v>2541</v>
      </c>
      <c r="P474" s="51" t="s">
        <v>440</v>
      </c>
      <c r="Q474" s="96" t="s">
        <v>613</v>
      </c>
      <c r="R474" s="97">
        <v>45638</v>
      </c>
      <c r="S474" s="97" t="s">
        <v>6867</v>
      </c>
      <c r="T474" s="51" t="s">
        <v>467</v>
      </c>
      <c r="U474" s="51" t="s">
        <v>468</v>
      </c>
      <c r="V474" s="51" t="s">
        <v>2542</v>
      </c>
      <c r="W474" s="98" t="s">
        <v>5512</v>
      </c>
      <c r="X474" s="98" t="s">
        <v>5556</v>
      </c>
    </row>
    <row r="475" spans="1:24" s="51" customFormat="1" ht="15.5" x14ac:dyDescent="0.35">
      <c r="A475" s="99">
        <f t="shared" si="15"/>
        <v>12102</v>
      </c>
      <c r="B475" s="100" t="str">
        <f>IF(COUNTIF(Exceptions!F:F,(VLOOKUP(M475,Exceptions!F:F,1,FALSE)))&gt;0,"y","")</f>
        <v/>
      </c>
      <c r="C475" s="100" t="str">
        <f t="shared" si="16"/>
        <v>y</v>
      </c>
      <c r="D475" s="100" t="str">
        <f>IF(COUNTIF(Exceptions!B:B,(VLOOKUP(M475,Exceptions!$B:$B,1,FALSE)))&gt;0,"y","")</f>
        <v/>
      </c>
      <c r="E475" s="100"/>
      <c r="F475" s="162" t="s">
        <v>4691</v>
      </c>
      <c r="G475" s="162" t="s">
        <v>3885</v>
      </c>
      <c r="H475" s="162" t="s">
        <v>5212</v>
      </c>
      <c r="I475" s="162" t="s">
        <v>5328</v>
      </c>
      <c r="J475" s="162" t="s">
        <v>440</v>
      </c>
      <c r="K475" s="162" t="s">
        <v>3904</v>
      </c>
      <c r="L475" s="163">
        <v>1299</v>
      </c>
      <c r="M475" s="95" t="s">
        <v>2536</v>
      </c>
      <c r="N475" s="51" t="s">
        <v>2537</v>
      </c>
      <c r="O475" s="51" t="s">
        <v>2538</v>
      </c>
      <c r="P475" s="51" t="s">
        <v>456</v>
      </c>
      <c r="Q475" s="96" t="s">
        <v>613</v>
      </c>
      <c r="R475" s="97">
        <v>45280</v>
      </c>
      <c r="S475" s="97" t="s">
        <v>6151</v>
      </c>
      <c r="T475" s="51" t="s">
        <v>467</v>
      </c>
      <c r="U475" s="51" t="s">
        <v>468</v>
      </c>
      <c r="V475" s="51" t="s">
        <v>2539</v>
      </c>
      <c r="W475" s="98" t="s">
        <v>5512</v>
      </c>
      <c r="X475" s="98" t="s">
        <v>5647</v>
      </c>
    </row>
    <row r="476" spans="1:24" s="51" customFormat="1" ht="15.5" x14ac:dyDescent="0.35">
      <c r="A476" s="99">
        <f t="shared" si="15"/>
        <v>12103</v>
      </c>
      <c r="B476" s="100" t="str">
        <f>IF(COUNTIF(Exceptions!F:F,(VLOOKUP(M476,Exceptions!F:F,1,FALSE)))&gt;0,"y","")</f>
        <v/>
      </c>
      <c r="C476" s="100" t="str">
        <f t="shared" si="16"/>
        <v>y</v>
      </c>
      <c r="D476" s="100" t="str">
        <f>IF(COUNTIF(Exceptions!B:B,(VLOOKUP(M476,Exceptions!$B:$B,1,FALSE)))&gt;0,"y","")</f>
        <v/>
      </c>
      <c r="E476" s="100"/>
      <c r="F476" s="162" t="s">
        <v>4692</v>
      </c>
      <c r="G476" s="162" t="s">
        <v>3884</v>
      </c>
      <c r="H476" s="162" t="s">
        <v>5212</v>
      </c>
      <c r="I476" s="162" t="s">
        <v>5328</v>
      </c>
      <c r="J476" s="162" t="s">
        <v>440</v>
      </c>
      <c r="K476" s="162" t="s">
        <v>3904</v>
      </c>
      <c r="L476" s="163">
        <v>13414.51</v>
      </c>
      <c r="M476" s="95" t="s">
        <v>2533</v>
      </c>
      <c r="N476" s="51" t="s">
        <v>2534</v>
      </c>
      <c r="O476" s="51" t="s">
        <v>2534</v>
      </c>
      <c r="P476" s="51" t="s">
        <v>456</v>
      </c>
      <c r="Q476" s="96" t="s">
        <v>613</v>
      </c>
      <c r="R476" s="97">
        <v>45287</v>
      </c>
      <c r="S476" s="97" t="s">
        <v>6302</v>
      </c>
      <c r="T476" s="51" t="s">
        <v>467</v>
      </c>
      <c r="U476" s="51" t="s">
        <v>468</v>
      </c>
      <c r="V476" s="51" t="s">
        <v>2535</v>
      </c>
      <c r="W476" s="98" t="s">
        <v>5512</v>
      </c>
      <c r="X476" s="98" t="s">
        <v>5647</v>
      </c>
    </row>
    <row r="477" spans="1:24" s="51" customFormat="1" ht="15.5" x14ac:dyDescent="0.35">
      <c r="A477" s="99">
        <f t="shared" si="15"/>
        <v>12104</v>
      </c>
      <c r="B477" s="100" t="str">
        <f>IF(COUNTIF(Exceptions!F:F,(VLOOKUP(M477,Exceptions!F:F,1,FALSE)))&gt;0,"y","")</f>
        <v/>
      </c>
      <c r="C477" s="100" t="str">
        <f t="shared" si="16"/>
        <v/>
      </c>
      <c r="D477" s="100" t="str">
        <f>IF(COUNTIF(Exceptions!B:B,(VLOOKUP(M477,Exceptions!$B:$B,1,FALSE)))&gt;0,"y","")</f>
        <v/>
      </c>
      <c r="E477" s="100" t="s">
        <v>5366</v>
      </c>
      <c r="F477" s="162" t="s">
        <v>4693</v>
      </c>
      <c r="G477" s="162" t="s">
        <v>3885</v>
      </c>
      <c r="H477" s="162" t="s">
        <v>5212</v>
      </c>
      <c r="I477" s="162" t="s">
        <v>440</v>
      </c>
      <c r="J477" s="162" t="s">
        <v>440</v>
      </c>
      <c r="K477" s="162" t="s">
        <v>440</v>
      </c>
      <c r="L477" s="163">
        <v>35000</v>
      </c>
      <c r="M477" s="95" t="s">
        <v>2530</v>
      </c>
      <c r="N477" s="51" t="s">
        <v>2531</v>
      </c>
      <c r="O477" s="51" t="s">
        <v>2531</v>
      </c>
      <c r="P477" s="51" t="s">
        <v>440</v>
      </c>
      <c r="Q477" s="96" t="s">
        <v>613</v>
      </c>
      <c r="R477" s="97">
        <v>45290</v>
      </c>
      <c r="S477" s="97" t="s">
        <v>5511</v>
      </c>
      <c r="T477" s="51" t="s">
        <v>467</v>
      </c>
      <c r="U477" s="51" t="s">
        <v>468</v>
      </c>
      <c r="V477" s="51" t="s">
        <v>2532</v>
      </c>
      <c r="W477" s="98" t="s">
        <v>5512</v>
      </c>
      <c r="X477" s="98" t="s">
        <v>6136</v>
      </c>
    </row>
    <row r="478" spans="1:24" s="51" customFormat="1" ht="15.5" x14ac:dyDescent="0.35">
      <c r="A478" s="99">
        <f t="shared" si="15"/>
        <v>12105</v>
      </c>
      <c r="B478" s="100" t="str">
        <f>IF(COUNTIF(Exceptions!F:F,(VLOOKUP(M478,Exceptions!F:F,1,FALSE)))&gt;0,"y","")</f>
        <v/>
      </c>
      <c r="C478" s="100" t="str">
        <f t="shared" si="16"/>
        <v/>
      </c>
      <c r="D478" s="100" t="str">
        <f>IF(COUNTIF(Exceptions!B:B,(VLOOKUP(M478,Exceptions!$B:$B,1,FALSE)))&gt;0,"y","")</f>
        <v/>
      </c>
      <c r="E478" s="100" t="s">
        <v>5366</v>
      </c>
      <c r="F478" s="162" t="s">
        <v>4694</v>
      </c>
      <c r="G478" s="162" t="s">
        <v>3885</v>
      </c>
      <c r="H478" s="162" t="s">
        <v>5212</v>
      </c>
      <c r="I478" s="162" t="s">
        <v>440</v>
      </c>
      <c r="J478" s="162" t="s">
        <v>440</v>
      </c>
      <c r="K478" s="162" t="s">
        <v>440</v>
      </c>
      <c r="L478" s="163">
        <v>10000</v>
      </c>
      <c r="M478" s="95" t="s">
        <v>2526</v>
      </c>
      <c r="N478" s="51" t="s">
        <v>2527</v>
      </c>
      <c r="O478" s="51" t="s">
        <v>2528</v>
      </c>
      <c r="P478" s="51" t="s">
        <v>440</v>
      </c>
      <c r="Q478" s="96" t="s">
        <v>613</v>
      </c>
      <c r="R478" s="97">
        <v>45064</v>
      </c>
      <c r="S478" s="97" t="s">
        <v>6255</v>
      </c>
      <c r="T478" s="51" t="s">
        <v>467</v>
      </c>
      <c r="U478" s="51" t="s">
        <v>468</v>
      </c>
      <c r="V478" s="51" t="s">
        <v>2529</v>
      </c>
      <c r="W478" s="98" t="s">
        <v>5512</v>
      </c>
      <c r="X478" s="98" t="s">
        <v>5488</v>
      </c>
    </row>
    <row r="479" spans="1:24" s="51" customFormat="1" ht="15.5" x14ac:dyDescent="0.35">
      <c r="A479" s="99">
        <f t="shared" si="15"/>
        <v>12106</v>
      </c>
      <c r="B479" s="100" t="str">
        <f>IF(COUNTIF(Exceptions!F:F,(VLOOKUP(M479,Exceptions!F:F,1,FALSE)))&gt;0,"y","")</f>
        <v/>
      </c>
      <c r="C479" s="100" t="str">
        <f t="shared" si="16"/>
        <v>y</v>
      </c>
      <c r="D479" s="100" t="str">
        <f>IF(COUNTIF(Exceptions!B:B,(VLOOKUP(M479,Exceptions!$B:$B,1,FALSE)))&gt;0,"y","")</f>
        <v/>
      </c>
      <c r="E479" s="100"/>
      <c r="F479" s="162" t="s">
        <v>4294</v>
      </c>
      <c r="G479" s="162" t="s">
        <v>5210</v>
      </c>
      <c r="H479" s="162" t="s">
        <v>5212</v>
      </c>
      <c r="I479" s="162" t="s">
        <v>6216</v>
      </c>
      <c r="J479" s="162" t="s">
        <v>440</v>
      </c>
      <c r="K479" s="162" t="s">
        <v>3904</v>
      </c>
      <c r="L479" s="163">
        <v>15694</v>
      </c>
      <c r="M479" s="95" t="s">
        <v>1481</v>
      </c>
      <c r="N479" s="51" t="s">
        <v>1482</v>
      </c>
      <c r="O479" s="51" t="s">
        <v>1483</v>
      </c>
      <c r="P479" s="51" t="s">
        <v>456</v>
      </c>
      <c r="Q479" s="96" t="s">
        <v>613</v>
      </c>
      <c r="R479" s="97">
        <v>45362</v>
      </c>
      <c r="S479" s="97" t="s">
        <v>6246</v>
      </c>
      <c r="T479" s="51" t="s">
        <v>467</v>
      </c>
      <c r="U479" s="51" t="s">
        <v>468</v>
      </c>
      <c r="V479" s="51" t="s">
        <v>6247</v>
      </c>
      <c r="W479" s="98" t="s">
        <v>5512</v>
      </c>
      <c r="X479" s="98" t="s">
        <v>5589</v>
      </c>
    </row>
    <row r="480" spans="1:24" s="51" customFormat="1" ht="15.5" x14ac:dyDescent="0.35">
      <c r="A480" s="99">
        <f t="shared" si="15"/>
        <v>12107</v>
      </c>
      <c r="B480" s="100" t="str">
        <f>IF(COUNTIF(Exceptions!F:F,(VLOOKUP(M480,Exceptions!F:F,1,FALSE)))&gt;0,"y","")</f>
        <v/>
      </c>
      <c r="C480" s="100" t="str">
        <f t="shared" si="16"/>
        <v>y</v>
      </c>
      <c r="D480" s="100" t="str">
        <f>IF(COUNTIF(Exceptions!B:B,(VLOOKUP(M480,Exceptions!$B:$B,1,FALSE)))&gt;0,"y","")</f>
        <v/>
      </c>
      <c r="E480" s="100"/>
      <c r="F480" s="162" t="s">
        <v>4696</v>
      </c>
      <c r="G480" s="162" t="s">
        <v>3886</v>
      </c>
      <c r="H480" s="162" t="s">
        <v>5212</v>
      </c>
      <c r="I480" s="162" t="s">
        <v>5252</v>
      </c>
      <c r="J480" s="162" t="s">
        <v>440</v>
      </c>
      <c r="K480" s="162" t="s">
        <v>5279</v>
      </c>
      <c r="L480" s="163">
        <v>55194.8</v>
      </c>
      <c r="M480" s="95" t="s">
        <v>2520</v>
      </c>
      <c r="N480" s="51" t="s">
        <v>2521</v>
      </c>
      <c r="O480" s="51" t="s">
        <v>2521</v>
      </c>
      <c r="P480" s="51" t="s">
        <v>456</v>
      </c>
      <c r="Q480" s="96" t="s">
        <v>613</v>
      </c>
      <c r="R480" s="97">
        <v>45485</v>
      </c>
      <c r="S480" s="97" t="s">
        <v>6053</v>
      </c>
      <c r="T480" s="51" t="s">
        <v>518</v>
      </c>
      <c r="U480" s="51" t="s">
        <v>519</v>
      </c>
      <c r="V480" s="51" t="s">
        <v>2522</v>
      </c>
      <c r="W480" s="98" t="s">
        <v>5512</v>
      </c>
      <c r="X480" s="98" t="s">
        <v>5589</v>
      </c>
    </row>
    <row r="481" spans="1:24" s="51" customFormat="1" ht="15.5" x14ac:dyDescent="0.35">
      <c r="A481" s="99">
        <f t="shared" si="15"/>
        <v>12108</v>
      </c>
      <c r="B481" s="100" t="str">
        <f>IF(COUNTIF(Exceptions!F:F,(VLOOKUP(M481,Exceptions!F:F,1,FALSE)))&gt;0,"y","")</f>
        <v/>
      </c>
      <c r="C481" s="100" t="str">
        <f t="shared" si="16"/>
        <v>y</v>
      </c>
      <c r="D481" s="100" t="str">
        <f>IF(COUNTIF(Exceptions!B:B,(VLOOKUP(M481,Exceptions!$B:$B,1,FALSE)))&gt;0,"y","")</f>
        <v/>
      </c>
      <c r="E481" s="100"/>
      <c r="F481" s="162" t="s">
        <v>4697</v>
      </c>
      <c r="G481" s="162" t="s">
        <v>3886</v>
      </c>
      <c r="H481" s="162" t="s">
        <v>5212</v>
      </c>
      <c r="I481" s="162" t="s">
        <v>5328</v>
      </c>
      <c r="J481" s="162" t="s">
        <v>440</v>
      </c>
      <c r="K481" s="162" t="s">
        <v>3904</v>
      </c>
      <c r="L481" s="163">
        <v>75000</v>
      </c>
      <c r="M481" s="95" t="s">
        <v>2516</v>
      </c>
      <c r="N481" s="51" t="s">
        <v>2517</v>
      </c>
      <c r="O481" s="51" t="s">
        <v>2518</v>
      </c>
      <c r="P481" s="51" t="s">
        <v>440</v>
      </c>
      <c r="Q481" s="96" t="s">
        <v>613</v>
      </c>
      <c r="R481" s="97">
        <v>45564</v>
      </c>
      <c r="S481" s="97" t="s">
        <v>6299</v>
      </c>
      <c r="T481" s="51" t="s">
        <v>467</v>
      </c>
      <c r="U481" s="51" t="s">
        <v>468</v>
      </c>
      <c r="V481" s="51" t="s">
        <v>2519</v>
      </c>
      <c r="W481" s="98" t="s">
        <v>5512</v>
      </c>
      <c r="X481" s="98" t="s">
        <v>5556</v>
      </c>
    </row>
    <row r="482" spans="1:24" s="51" customFormat="1" ht="15.5" x14ac:dyDescent="0.35">
      <c r="A482" s="99">
        <f t="shared" si="15"/>
        <v>12109</v>
      </c>
      <c r="B482" s="100" t="str">
        <f>IF(COUNTIF(Exceptions!F:F,(VLOOKUP(M482,Exceptions!F:F,1,FALSE)))&gt;0,"y","")</f>
        <v/>
      </c>
      <c r="C482" s="100" t="str">
        <f t="shared" si="16"/>
        <v/>
      </c>
      <c r="D482" s="100" t="str">
        <f>IF(COUNTIF(Exceptions!B:B,(VLOOKUP(M482,Exceptions!$B:$B,1,FALSE)))&gt;0,"y","")</f>
        <v/>
      </c>
      <c r="E482" s="100" t="s">
        <v>5366</v>
      </c>
      <c r="F482" s="162" t="s">
        <v>4698</v>
      </c>
      <c r="G482" s="162" t="s">
        <v>3884</v>
      </c>
      <c r="H482" s="162" t="s">
        <v>5212</v>
      </c>
      <c r="I482" s="162" t="s">
        <v>440</v>
      </c>
      <c r="J482" s="162" t="s">
        <v>440</v>
      </c>
      <c r="K482" s="162" t="s">
        <v>440</v>
      </c>
      <c r="L482" s="163">
        <v>10000</v>
      </c>
      <c r="M482" s="95" t="s">
        <v>2513</v>
      </c>
      <c r="N482" s="51" t="s">
        <v>2514</v>
      </c>
      <c r="O482" s="51" t="s">
        <v>2514</v>
      </c>
      <c r="P482" s="51" t="s">
        <v>440</v>
      </c>
      <c r="Q482" s="96" t="s">
        <v>613</v>
      </c>
      <c r="R482" s="97">
        <v>45566</v>
      </c>
      <c r="S482" s="97" t="s">
        <v>5790</v>
      </c>
      <c r="T482" s="51" t="s">
        <v>467</v>
      </c>
      <c r="U482" s="51" t="s">
        <v>468</v>
      </c>
      <c r="V482" s="51" t="s">
        <v>2515</v>
      </c>
      <c r="W482" s="98" t="s">
        <v>5512</v>
      </c>
      <c r="X482" s="98" t="s">
        <v>5488</v>
      </c>
    </row>
    <row r="483" spans="1:24" s="51" customFormat="1" ht="15.5" x14ac:dyDescent="0.35">
      <c r="A483" s="99">
        <f t="shared" si="15"/>
        <v>12110</v>
      </c>
      <c r="B483" s="100" t="str">
        <f>IF(COUNTIF(Exceptions!F:F,(VLOOKUP(M483,Exceptions!F:F,1,FALSE)))&gt;0,"y","")</f>
        <v/>
      </c>
      <c r="C483" s="100" t="str">
        <f t="shared" si="16"/>
        <v>y</v>
      </c>
      <c r="D483" s="100" t="str">
        <f>IF(COUNTIF(Exceptions!B:B,(VLOOKUP(M483,Exceptions!$B:$B,1,FALSE)))&gt;0,"y","")</f>
        <v/>
      </c>
      <c r="E483" s="100"/>
      <c r="F483" s="162" t="s">
        <v>4699</v>
      </c>
      <c r="G483" s="162" t="s">
        <v>3886</v>
      </c>
      <c r="H483" s="162" t="s">
        <v>5212</v>
      </c>
      <c r="I483" s="162" t="s">
        <v>5328</v>
      </c>
      <c r="J483" s="162" t="s">
        <v>440</v>
      </c>
      <c r="K483" s="162" t="s">
        <v>3904</v>
      </c>
      <c r="L483" s="163">
        <v>12325.39</v>
      </c>
      <c r="M483" s="95" t="s">
        <v>2509</v>
      </c>
      <c r="N483" s="51" t="s">
        <v>2510</v>
      </c>
      <c r="O483" s="51" t="s">
        <v>2511</v>
      </c>
      <c r="P483" s="51" t="s">
        <v>440</v>
      </c>
      <c r="Q483" s="96" t="s">
        <v>613</v>
      </c>
      <c r="R483" s="97">
        <v>45929</v>
      </c>
      <c r="S483" s="97" t="s">
        <v>6300</v>
      </c>
      <c r="T483" s="51" t="s">
        <v>467</v>
      </c>
      <c r="U483" s="51" t="s">
        <v>468</v>
      </c>
      <c r="V483" s="51" t="s">
        <v>2512</v>
      </c>
      <c r="W483" s="98" t="s">
        <v>5512</v>
      </c>
      <c r="X483" s="98" t="s">
        <v>5556</v>
      </c>
    </row>
    <row r="484" spans="1:24" s="51" customFormat="1" ht="15.5" x14ac:dyDescent="0.35">
      <c r="A484" s="99">
        <f t="shared" si="15"/>
        <v>12111</v>
      </c>
      <c r="B484" s="100" t="str">
        <f>IF(COUNTIF(Exceptions!F:F,(VLOOKUP(M484,Exceptions!F:F,1,FALSE)))&gt;0,"y","")</f>
        <v/>
      </c>
      <c r="C484" s="100" t="str">
        <f t="shared" si="16"/>
        <v>y</v>
      </c>
      <c r="D484" s="100" t="str">
        <f>IF(COUNTIF(Exceptions!B:B,(VLOOKUP(M484,Exceptions!$B:$B,1,FALSE)))&gt;0,"y","")</f>
        <v/>
      </c>
      <c r="E484" s="100"/>
      <c r="F484" s="162" t="s">
        <v>4700</v>
      </c>
      <c r="G484" s="162" t="s">
        <v>3886</v>
      </c>
      <c r="H484" s="162" t="s">
        <v>5212</v>
      </c>
      <c r="I484" s="162" t="s">
        <v>5328</v>
      </c>
      <c r="J484" s="162" t="s">
        <v>440</v>
      </c>
      <c r="K484" s="162" t="s">
        <v>3904</v>
      </c>
      <c r="L484" s="163">
        <v>52116</v>
      </c>
      <c r="M484" s="95" t="s">
        <v>2506</v>
      </c>
      <c r="N484" s="51" t="s">
        <v>2507</v>
      </c>
      <c r="O484" s="51" t="s">
        <v>2507</v>
      </c>
      <c r="P484" s="51" t="s">
        <v>440</v>
      </c>
      <c r="Q484" s="96" t="s">
        <v>613</v>
      </c>
      <c r="R484" s="97">
        <v>45939</v>
      </c>
      <c r="S484" s="97" t="s">
        <v>6298</v>
      </c>
      <c r="T484" s="51" t="s">
        <v>467</v>
      </c>
      <c r="U484" s="51" t="s">
        <v>468</v>
      </c>
      <c r="V484" s="51" t="s">
        <v>2508</v>
      </c>
      <c r="W484" s="98" t="s">
        <v>5512</v>
      </c>
      <c r="X484" s="98" t="s">
        <v>5556</v>
      </c>
    </row>
    <row r="485" spans="1:24" s="51" customFormat="1" ht="15.5" x14ac:dyDescent="0.35">
      <c r="A485" s="99">
        <f t="shared" si="15"/>
        <v>12112</v>
      </c>
      <c r="B485" s="100" t="str">
        <f>IF(COUNTIF(Exceptions!F:F,(VLOOKUP(M485,Exceptions!F:F,1,FALSE)))&gt;0,"y","")</f>
        <v/>
      </c>
      <c r="C485" s="100" t="str">
        <f t="shared" si="16"/>
        <v>y</v>
      </c>
      <c r="D485" s="100" t="str">
        <f>IF(COUNTIF(Exceptions!B:B,(VLOOKUP(M485,Exceptions!$B:$B,1,FALSE)))&gt;0,"y","")</f>
        <v/>
      </c>
      <c r="E485" s="100"/>
      <c r="F485" s="162" t="s">
        <v>4701</v>
      </c>
      <c r="G485" s="162" t="s">
        <v>3886</v>
      </c>
      <c r="H485" s="162" t="s">
        <v>5212</v>
      </c>
      <c r="I485" s="162" t="s">
        <v>5328</v>
      </c>
      <c r="J485" s="162" t="s">
        <v>440</v>
      </c>
      <c r="K485" s="162" t="s">
        <v>3904</v>
      </c>
      <c r="L485" s="163">
        <v>200821.86</v>
      </c>
      <c r="M485" s="95" t="s">
        <v>2502</v>
      </c>
      <c r="N485" s="51" t="s">
        <v>2503</v>
      </c>
      <c r="O485" s="51" t="s">
        <v>2504</v>
      </c>
      <c r="P485" s="51" t="s">
        <v>440</v>
      </c>
      <c r="Q485" s="96" t="s">
        <v>14</v>
      </c>
      <c r="R485" s="167">
        <v>45948</v>
      </c>
      <c r="S485" s="97" t="s">
        <v>6297</v>
      </c>
      <c r="T485" s="51" t="s">
        <v>467</v>
      </c>
      <c r="U485" s="51" t="s">
        <v>468</v>
      </c>
      <c r="V485" s="51" t="s">
        <v>2505</v>
      </c>
      <c r="W485" s="98" t="s">
        <v>5512</v>
      </c>
      <c r="X485" s="98" t="s">
        <v>5556</v>
      </c>
    </row>
    <row r="486" spans="1:24" s="51" customFormat="1" ht="15.5" x14ac:dyDescent="0.35">
      <c r="A486" s="99">
        <f t="shared" si="15"/>
        <v>12113</v>
      </c>
      <c r="B486" s="100" t="str">
        <f>IF(COUNTIF(Exceptions!F:F,(VLOOKUP(M486,Exceptions!F:F,1,FALSE)))&gt;0,"y","")</f>
        <v/>
      </c>
      <c r="C486" s="100" t="str">
        <f t="shared" si="16"/>
        <v/>
      </c>
      <c r="D486" s="100" t="str">
        <f>IF(COUNTIF(Exceptions!B:B,(VLOOKUP(M486,Exceptions!$B:$B,1,FALSE)))&gt;0,"y","")</f>
        <v/>
      </c>
      <c r="E486" s="100" t="s">
        <v>5366</v>
      </c>
      <c r="F486" s="162" t="s">
        <v>4702</v>
      </c>
      <c r="G486" s="162" t="s">
        <v>3884</v>
      </c>
      <c r="H486" s="162" t="s">
        <v>5212</v>
      </c>
      <c r="I486" s="162" t="s">
        <v>440</v>
      </c>
      <c r="J486" s="162" t="s">
        <v>440</v>
      </c>
      <c r="K486" s="162" t="s">
        <v>440</v>
      </c>
      <c r="L486" s="163">
        <v>75000</v>
      </c>
      <c r="M486" s="95" t="s">
        <v>2499</v>
      </c>
      <c r="N486" s="51" t="s">
        <v>2500</v>
      </c>
      <c r="O486" s="51" t="s">
        <v>2500</v>
      </c>
      <c r="P486" s="51" t="s">
        <v>440</v>
      </c>
      <c r="Q486" s="96" t="s">
        <v>613</v>
      </c>
      <c r="R486" s="97">
        <v>45015</v>
      </c>
      <c r="S486" s="97" t="s">
        <v>5644</v>
      </c>
      <c r="T486" s="51" t="s">
        <v>467</v>
      </c>
      <c r="U486" s="51" t="s">
        <v>468</v>
      </c>
      <c r="V486" s="51" t="s">
        <v>2501</v>
      </c>
      <c r="W486" s="98" t="s">
        <v>5512</v>
      </c>
      <c r="X486" s="98" t="s">
        <v>5488</v>
      </c>
    </row>
    <row r="487" spans="1:24" s="51" customFormat="1" ht="15.5" x14ac:dyDescent="0.35">
      <c r="A487" s="99">
        <f t="shared" si="15"/>
        <v>12114</v>
      </c>
      <c r="B487" s="100" t="str">
        <f>IF(COUNTIF(Exceptions!F:F,(VLOOKUP(M487,Exceptions!F:F,1,FALSE)))&gt;0,"y","")</f>
        <v/>
      </c>
      <c r="C487" s="100" t="str">
        <f t="shared" si="16"/>
        <v/>
      </c>
      <c r="D487" s="100" t="str">
        <f>IF(COUNTIF(Exceptions!B:B,(VLOOKUP(M487,Exceptions!$B:$B,1,FALSE)))&gt;0,"y","")</f>
        <v/>
      </c>
      <c r="E487" s="100" t="s">
        <v>5366</v>
      </c>
      <c r="F487" s="162" t="s">
        <v>4703</v>
      </c>
      <c r="G487" s="162" t="s">
        <v>3884</v>
      </c>
      <c r="H487" s="162" t="s">
        <v>5212</v>
      </c>
      <c r="I487" s="162" t="s">
        <v>440</v>
      </c>
      <c r="J487" s="162" t="s">
        <v>440</v>
      </c>
      <c r="K487" s="162" t="s">
        <v>440</v>
      </c>
      <c r="L487" s="163">
        <v>10000</v>
      </c>
      <c r="M487" s="95" t="s">
        <v>2496</v>
      </c>
      <c r="N487" s="51" t="s">
        <v>2497</v>
      </c>
      <c r="O487" s="51" t="s">
        <v>2497</v>
      </c>
      <c r="P487" s="51" t="s">
        <v>440</v>
      </c>
      <c r="Q487" s="96" t="s">
        <v>613</v>
      </c>
      <c r="R487" s="97">
        <v>45214</v>
      </c>
      <c r="S487" s="97" t="s">
        <v>6866</v>
      </c>
      <c r="T487" s="51" t="s">
        <v>467</v>
      </c>
      <c r="U487" s="51" t="s">
        <v>468</v>
      </c>
      <c r="V487" s="51" t="s">
        <v>2498</v>
      </c>
      <c r="W487" s="98" t="s">
        <v>5512</v>
      </c>
      <c r="X487" s="98" t="s">
        <v>5517</v>
      </c>
    </row>
    <row r="488" spans="1:24" s="51" customFormat="1" ht="15.5" x14ac:dyDescent="0.35">
      <c r="A488" s="99">
        <f t="shared" si="15"/>
        <v>12115</v>
      </c>
      <c r="B488" s="100" t="str">
        <f>IF(COUNTIF(Exceptions!F:F,(VLOOKUP(M488,Exceptions!F:F,1,FALSE)))&gt;0,"y","")</f>
        <v/>
      </c>
      <c r="C488" s="100" t="str">
        <f t="shared" si="16"/>
        <v/>
      </c>
      <c r="D488" s="100" t="str">
        <f>IF(COUNTIF(Exceptions!B:B,(VLOOKUP(M488,Exceptions!$B:$B,1,FALSE)))&gt;0,"y","")</f>
        <v/>
      </c>
      <c r="E488" s="100" t="s">
        <v>5366</v>
      </c>
      <c r="F488" s="162" t="s">
        <v>4704</v>
      </c>
      <c r="G488" s="162" t="s">
        <v>3884</v>
      </c>
      <c r="H488" s="162" t="s">
        <v>5212</v>
      </c>
      <c r="I488" s="162" t="s">
        <v>440</v>
      </c>
      <c r="J488" s="162" t="s">
        <v>440</v>
      </c>
      <c r="K488" s="162" t="s">
        <v>440</v>
      </c>
      <c r="L488" s="163">
        <v>10000</v>
      </c>
      <c r="M488" s="95" t="s">
        <v>2492</v>
      </c>
      <c r="N488" s="51" t="s">
        <v>2493</v>
      </c>
      <c r="O488" s="51" t="s">
        <v>2494</v>
      </c>
      <c r="P488" s="51" t="s">
        <v>440</v>
      </c>
      <c r="Q488" s="96" t="s">
        <v>613</v>
      </c>
      <c r="R488" s="97">
        <v>45261</v>
      </c>
      <c r="S488" s="97" t="s">
        <v>5718</v>
      </c>
      <c r="T488" s="51" t="s">
        <v>518</v>
      </c>
      <c r="U488" s="51" t="s">
        <v>519</v>
      </c>
      <c r="V488" s="51" t="s">
        <v>2495</v>
      </c>
      <c r="W488" s="98" t="s">
        <v>5512</v>
      </c>
      <c r="X488" s="98" t="s">
        <v>5659</v>
      </c>
    </row>
    <row r="489" spans="1:24" s="51" customFormat="1" ht="15.5" x14ac:dyDescent="0.35">
      <c r="A489" s="99">
        <f t="shared" si="15"/>
        <v>12116</v>
      </c>
      <c r="B489" s="100" t="str">
        <f>IF(COUNTIF(Exceptions!F:F,(VLOOKUP(M489,Exceptions!F:F,1,FALSE)))&gt;0,"y","")</f>
        <v/>
      </c>
      <c r="C489" s="100" t="str">
        <f t="shared" si="16"/>
        <v/>
      </c>
      <c r="D489" s="100" t="str">
        <f>IF(COUNTIF(Exceptions!B:B,(VLOOKUP(M489,Exceptions!$B:$B,1,FALSE)))&gt;0,"y","")</f>
        <v/>
      </c>
      <c r="E489" s="100" t="s">
        <v>5366</v>
      </c>
      <c r="F489" s="162" t="s">
        <v>4705</v>
      </c>
      <c r="G489" s="162" t="s">
        <v>3884</v>
      </c>
      <c r="H489" s="162" t="s">
        <v>5212</v>
      </c>
      <c r="I489" s="162" t="s">
        <v>440</v>
      </c>
      <c r="J489" s="162" t="s">
        <v>440</v>
      </c>
      <c r="K489" s="162" t="s">
        <v>440</v>
      </c>
      <c r="L489" s="163">
        <v>10000</v>
      </c>
      <c r="M489" s="95" t="s">
        <v>2488</v>
      </c>
      <c r="N489" s="51" t="s">
        <v>2489</v>
      </c>
      <c r="O489" s="51" t="s">
        <v>2490</v>
      </c>
      <c r="P489" s="51" t="s">
        <v>440</v>
      </c>
      <c r="Q489" s="96" t="s">
        <v>613</v>
      </c>
      <c r="R489" s="97">
        <v>44894</v>
      </c>
      <c r="S489" s="97" t="s">
        <v>5988</v>
      </c>
      <c r="T489" s="51" t="s">
        <v>467</v>
      </c>
      <c r="U489" s="51" t="s">
        <v>468</v>
      </c>
      <c r="V489" s="51" t="s">
        <v>2491</v>
      </c>
      <c r="W489" s="98" t="s">
        <v>5512</v>
      </c>
      <c r="X489" s="98" t="s">
        <v>5488</v>
      </c>
    </row>
    <row r="490" spans="1:24" s="51" customFormat="1" ht="15.5" x14ac:dyDescent="0.35">
      <c r="A490" s="99">
        <f t="shared" si="15"/>
        <v>12117</v>
      </c>
      <c r="B490" s="100" t="str">
        <f>IF(COUNTIF(Exceptions!F:F,(VLOOKUP(M490,Exceptions!F:F,1,FALSE)))&gt;0,"y","")</f>
        <v/>
      </c>
      <c r="C490" s="100" t="str">
        <f t="shared" si="16"/>
        <v/>
      </c>
      <c r="D490" s="100" t="str">
        <f>IF(COUNTIF(Exceptions!B:B,(VLOOKUP(M490,Exceptions!$B:$B,1,FALSE)))&gt;0,"y","")</f>
        <v/>
      </c>
      <c r="E490" s="100" t="s">
        <v>5366</v>
      </c>
      <c r="F490" s="162" t="s">
        <v>4706</v>
      </c>
      <c r="G490" s="162" t="s">
        <v>3884</v>
      </c>
      <c r="H490" s="162" t="s">
        <v>5212</v>
      </c>
      <c r="I490" s="162" t="s">
        <v>440</v>
      </c>
      <c r="J490" s="162" t="s">
        <v>440</v>
      </c>
      <c r="K490" s="162" t="s">
        <v>440</v>
      </c>
      <c r="L490" s="163">
        <v>10000</v>
      </c>
      <c r="M490" s="95" t="s">
        <v>2484</v>
      </c>
      <c r="N490" s="51" t="s">
        <v>2485</v>
      </c>
      <c r="O490" s="51" t="s">
        <v>2486</v>
      </c>
      <c r="P490" s="51" t="s">
        <v>440</v>
      </c>
      <c r="Q490" s="96" t="s">
        <v>613</v>
      </c>
      <c r="R490" s="97">
        <v>44906</v>
      </c>
      <c r="S490" s="97" t="s">
        <v>6643</v>
      </c>
      <c r="T490" s="51" t="s">
        <v>467</v>
      </c>
      <c r="U490" s="51" t="s">
        <v>468</v>
      </c>
      <c r="V490" s="51" t="s">
        <v>2487</v>
      </c>
      <c r="W490" s="98" t="s">
        <v>5512</v>
      </c>
      <c r="X490" s="98" t="s">
        <v>5488</v>
      </c>
    </row>
    <row r="491" spans="1:24" s="51" customFormat="1" ht="15.5" x14ac:dyDescent="0.35">
      <c r="A491" s="99">
        <f t="shared" si="15"/>
        <v>12118</v>
      </c>
      <c r="B491" s="100" t="str">
        <f>IF(COUNTIF(Exceptions!F:F,(VLOOKUP(M491,Exceptions!F:F,1,FALSE)))&gt;0,"y","")</f>
        <v/>
      </c>
      <c r="C491" s="100" t="str">
        <f t="shared" si="16"/>
        <v/>
      </c>
      <c r="D491" s="100" t="str">
        <f>IF(COUNTIF(Exceptions!B:B,(VLOOKUP(M491,Exceptions!$B:$B,1,FALSE)))&gt;0,"y","")</f>
        <v/>
      </c>
      <c r="E491" s="100"/>
      <c r="F491" s="162" t="s">
        <v>4707</v>
      </c>
      <c r="G491" s="162" t="s">
        <v>3884</v>
      </c>
      <c r="H491" s="162" t="s">
        <v>5212</v>
      </c>
      <c r="I491" s="162" t="s">
        <v>440</v>
      </c>
      <c r="J491" s="162" t="s">
        <v>440</v>
      </c>
      <c r="K491" s="162" t="s">
        <v>440</v>
      </c>
      <c r="L491" s="163">
        <v>10000</v>
      </c>
      <c r="M491" s="95" t="s">
        <v>2480</v>
      </c>
      <c r="N491" s="51" t="s">
        <v>2481</v>
      </c>
      <c r="O491" s="51" t="s">
        <v>2482</v>
      </c>
      <c r="P491" s="51" t="s">
        <v>440</v>
      </c>
      <c r="Q491" s="96" t="s">
        <v>613</v>
      </c>
      <c r="R491" s="97">
        <v>44911</v>
      </c>
      <c r="S491" s="97" t="s">
        <v>6865</v>
      </c>
      <c r="T491" s="51" t="s">
        <v>467</v>
      </c>
      <c r="U491" s="51" t="s">
        <v>468</v>
      </c>
      <c r="V491" s="51" t="s">
        <v>2483</v>
      </c>
      <c r="W491" s="98" t="s">
        <v>5512</v>
      </c>
      <c r="X491" s="98" t="s">
        <v>5488</v>
      </c>
    </row>
    <row r="492" spans="1:24" s="51" customFormat="1" ht="15.5" x14ac:dyDescent="0.35">
      <c r="A492" s="99">
        <f t="shared" si="15"/>
        <v>12119</v>
      </c>
      <c r="B492" s="100" t="str">
        <f>IF(COUNTIF(Exceptions!F:F,(VLOOKUP(M492,Exceptions!F:F,1,FALSE)))&gt;0,"y","")</f>
        <v/>
      </c>
      <c r="C492" s="100" t="str">
        <f t="shared" si="16"/>
        <v/>
      </c>
      <c r="D492" s="100" t="str">
        <f>IF(COUNTIF(Exceptions!B:B,(VLOOKUP(M492,Exceptions!$B:$B,1,FALSE)))&gt;0,"y","")</f>
        <v/>
      </c>
      <c r="E492" s="100"/>
      <c r="F492" s="162" t="s">
        <v>4708</v>
      </c>
      <c r="G492" s="162" t="s">
        <v>3885</v>
      </c>
      <c r="H492" s="162" t="s">
        <v>5212</v>
      </c>
      <c r="I492" s="162" t="s">
        <v>440</v>
      </c>
      <c r="J492" s="162" t="s">
        <v>440</v>
      </c>
      <c r="K492" s="162" t="s">
        <v>3904</v>
      </c>
      <c r="L492" s="163">
        <v>7155</v>
      </c>
      <c r="M492" s="95" t="s">
        <v>2477</v>
      </c>
      <c r="N492" s="51" t="s">
        <v>2478</v>
      </c>
      <c r="O492" s="51" t="s">
        <v>2478</v>
      </c>
      <c r="P492" s="51" t="s">
        <v>456</v>
      </c>
      <c r="Q492" s="96" t="s">
        <v>613</v>
      </c>
      <c r="R492" s="97">
        <v>45289</v>
      </c>
      <c r="S492" s="97" t="s">
        <v>6847</v>
      </c>
      <c r="T492" s="51" t="s">
        <v>467</v>
      </c>
      <c r="U492" s="51" t="s">
        <v>468</v>
      </c>
      <c r="V492" s="51" t="s">
        <v>2479</v>
      </c>
      <c r="W492" s="98" t="s">
        <v>5512</v>
      </c>
      <c r="X492" s="98" t="s">
        <v>5501</v>
      </c>
    </row>
    <row r="493" spans="1:24" s="51" customFormat="1" ht="15.5" x14ac:dyDescent="0.35">
      <c r="A493" s="99">
        <f t="shared" si="15"/>
        <v>12120</v>
      </c>
      <c r="B493" s="100" t="str">
        <f>IF(COUNTIF(Exceptions!F:F,(VLOOKUP(M493,Exceptions!F:F,1,FALSE)))&gt;0,"y","")</f>
        <v/>
      </c>
      <c r="C493" s="100" t="str">
        <f t="shared" si="16"/>
        <v>y</v>
      </c>
      <c r="D493" s="100" t="str">
        <f>IF(COUNTIF(Exceptions!B:B,(VLOOKUP(M493,Exceptions!$B:$B,1,FALSE)))&gt;0,"y","")</f>
        <v/>
      </c>
      <c r="E493" s="100"/>
      <c r="F493" s="162" t="s">
        <v>4709</v>
      </c>
      <c r="G493" s="162" t="s">
        <v>3885</v>
      </c>
      <c r="H493" s="162" t="s">
        <v>5212</v>
      </c>
      <c r="I493" s="162" t="s">
        <v>5328</v>
      </c>
      <c r="J493" s="162" t="s">
        <v>440</v>
      </c>
      <c r="K493" s="162" t="s">
        <v>3904</v>
      </c>
      <c r="L493" s="163">
        <v>10000</v>
      </c>
      <c r="M493" s="95" t="s">
        <v>2473</v>
      </c>
      <c r="N493" s="51" t="s">
        <v>2474</v>
      </c>
      <c r="O493" s="51" t="s">
        <v>2475</v>
      </c>
      <c r="P493" s="51" t="s">
        <v>456</v>
      </c>
      <c r="Q493" s="96" t="s">
        <v>613</v>
      </c>
      <c r="R493" s="97">
        <v>45291</v>
      </c>
      <c r="S493" s="97" t="s">
        <v>6063</v>
      </c>
      <c r="T493" s="51" t="s">
        <v>467</v>
      </c>
      <c r="U493" s="51" t="s">
        <v>468</v>
      </c>
      <c r="V493" s="51" t="s">
        <v>2476</v>
      </c>
      <c r="W493" s="98" t="s">
        <v>5512</v>
      </c>
      <c r="X493" s="98" t="s">
        <v>5600</v>
      </c>
    </row>
    <row r="494" spans="1:24" s="51" customFormat="1" ht="15.5" x14ac:dyDescent="0.35">
      <c r="A494" s="99">
        <f t="shared" si="15"/>
        <v>12121</v>
      </c>
      <c r="B494" s="100" t="str">
        <f>IF(COUNTIF(Exceptions!F:F,(VLOOKUP(M494,Exceptions!F:F,1,FALSE)))&gt;0,"y","")</f>
        <v/>
      </c>
      <c r="C494" s="100" t="str">
        <f t="shared" si="16"/>
        <v/>
      </c>
      <c r="D494" s="100" t="str">
        <f>IF(COUNTIF(Exceptions!B:B,(VLOOKUP(M494,Exceptions!$B:$B,1,FALSE)))&gt;0,"y","")</f>
        <v/>
      </c>
      <c r="E494" s="100" t="s">
        <v>5366</v>
      </c>
      <c r="F494" s="162" t="s">
        <v>4681</v>
      </c>
      <c r="G494" s="162" t="s">
        <v>3884</v>
      </c>
      <c r="H494" s="162" t="s">
        <v>5212</v>
      </c>
      <c r="I494" s="162" t="s">
        <v>440</v>
      </c>
      <c r="J494" s="162" t="s">
        <v>440</v>
      </c>
      <c r="K494" s="162" t="s">
        <v>440</v>
      </c>
      <c r="L494" s="163">
        <v>35000</v>
      </c>
      <c r="M494" s="95" t="s">
        <v>2567</v>
      </c>
      <c r="N494" s="51" t="s">
        <v>2568</v>
      </c>
      <c r="O494" s="51" t="s">
        <v>2569</v>
      </c>
      <c r="P494" s="51" t="s">
        <v>440</v>
      </c>
      <c r="Q494" s="96" t="s">
        <v>613</v>
      </c>
      <c r="R494" s="97">
        <v>44926</v>
      </c>
      <c r="S494" s="97" t="s">
        <v>5712</v>
      </c>
      <c r="T494" s="51" t="s">
        <v>467</v>
      </c>
      <c r="U494" s="51" t="s">
        <v>468</v>
      </c>
      <c r="V494" s="51" t="s">
        <v>2570</v>
      </c>
      <c r="W494" s="98" t="s">
        <v>5512</v>
      </c>
      <c r="X494" s="98" t="s">
        <v>5488</v>
      </c>
    </row>
    <row r="495" spans="1:24" s="51" customFormat="1" ht="15.5" x14ac:dyDescent="0.35">
      <c r="A495" s="99">
        <f t="shared" si="15"/>
        <v>12122</v>
      </c>
      <c r="B495" s="100" t="str">
        <f>IF(COUNTIF(Exceptions!F:F,(VLOOKUP(M495,Exceptions!F:F,1,FALSE)))&gt;0,"y","")</f>
        <v/>
      </c>
      <c r="C495" s="100" t="str">
        <f t="shared" si="16"/>
        <v/>
      </c>
      <c r="D495" s="100" t="str">
        <f>IF(COUNTIF(Exceptions!B:B,(VLOOKUP(M495,Exceptions!$B:$B,1,FALSE)))&gt;0,"y","")</f>
        <v/>
      </c>
      <c r="E495" s="100"/>
      <c r="F495" s="162" t="s">
        <v>4710</v>
      </c>
      <c r="G495" s="162" t="s">
        <v>3884</v>
      </c>
      <c r="H495" s="162" t="s">
        <v>5212</v>
      </c>
      <c r="I495" s="162" t="s">
        <v>440</v>
      </c>
      <c r="J495" s="162" t="s">
        <v>440</v>
      </c>
      <c r="K495" s="162" t="s">
        <v>440</v>
      </c>
      <c r="L495" s="163">
        <v>35000</v>
      </c>
      <c r="M495" s="95" t="s">
        <v>2470</v>
      </c>
      <c r="N495" s="51" t="s">
        <v>2471</v>
      </c>
      <c r="O495" s="51" t="s">
        <v>2471</v>
      </c>
      <c r="P495" s="51" t="s">
        <v>440</v>
      </c>
      <c r="Q495" s="96" t="s">
        <v>613</v>
      </c>
      <c r="R495" s="97">
        <v>44987</v>
      </c>
      <c r="S495" s="97" t="s">
        <v>5752</v>
      </c>
      <c r="T495" s="51" t="s">
        <v>467</v>
      </c>
      <c r="U495" s="51" t="s">
        <v>468</v>
      </c>
      <c r="V495" s="51" t="s">
        <v>2472</v>
      </c>
      <c r="W495" s="98" t="s">
        <v>5512</v>
      </c>
      <c r="X495" s="98" t="s">
        <v>5488</v>
      </c>
    </row>
    <row r="496" spans="1:24" s="51" customFormat="1" ht="15.5" x14ac:dyDescent="0.35">
      <c r="A496" s="99">
        <f t="shared" si="15"/>
        <v>12123</v>
      </c>
      <c r="B496" s="100" t="str">
        <f>IF(COUNTIF(Exceptions!F:F,(VLOOKUP(M496,Exceptions!F:F,1,FALSE)))&gt;0,"y","")</f>
        <v/>
      </c>
      <c r="C496" s="100" t="str">
        <f t="shared" si="16"/>
        <v/>
      </c>
      <c r="D496" s="100" t="str">
        <f>IF(COUNTIF(Exceptions!B:B,(VLOOKUP(M496,Exceptions!$B:$B,1,FALSE)))&gt;0,"y","")</f>
        <v/>
      </c>
      <c r="E496" s="100"/>
      <c r="F496" s="162" t="s">
        <v>4712</v>
      </c>
      <c r="G496" s="162" t="s">
        <v>592</v>
      </c>
      <c r="H496" s="162" t="s">
        <v>5212</v>
      </c>
      <c r="I496" s="162" t="s">
        <v>440</v>
      </c>
      <c r="J496" s="162" t="s">
        <v>440</v>
      </c>
      <c r="K496" s="162" t="s">
        <v>3904</v>
      </c>
      <c r="L496" s="163">
        <v>35000</v>
      </c>
      <c r="M496" s="95" t="s">
        <v>2463</v>
      </c>
      <c r="N496" s="51" t="s">
        <v>2464</v>
      </c>
      <c r="O496" s="51" t="s">
        <v>2465</v>
      </c>
      <c r="P496" s="51" t="s">
        <v>440</v>
      </c>
      <c r="Q496" s="96" t="s">
        <v>613</v>
      </c>
      <c r="R496" s="97">
        <v>45413</v>
      </c>
      <c r="S496" s="97" t="s">
        <v>6217</v>
      </c>
      <c r="T496" s="51" t="s">
        <v>518</v>
      </c>
      <c r="U496" s="51" t="s">
        <v>519</v>
      </c>
      <c r="V496" s="51" t="s">
        <v>2466</v>
      </c>
      <c r="W496" s="98" t="s">
        <v>5512</v>
      </c>
      <c r="X496" s="98" t="s">
        <v>5644</v>
      </c>
    </row>
    <row r="497" spans="1:24" s="51" customFormat="1" ht="15.5" x14ac:dyDescent="0.35">
      <c r="A497" s="99">
        <f t="shared" si="15"/>
        <v>12124</v>
      </c>
      <c r="B497" s="100" t="str">
        <f>IF(COUNTIF(Exceptions!F:F,(VLOOKUP(M497,Exceptions!F:F,1,FALSE)))&gt;0,"y","")</f>
        <v/>
      </c>
      <c r="C497" s="100" t="str">
        <f t="shared" si="16"/>
        <v/>
      </c>
      <c r="D497" s="100" t="str">
        <f>IF(COUNTIF(Exceptions!B:B,(VLOOKUP(M497,Exceptions!$B:$B,1,FALSE)))&gt;0,"y","")</f>
        <v/>
      </c>
      <c r="E497" s="100"/>
      <c r="F497" s="162" t="s">
        <v>4713</v>
      </c>
      <c r="G497" s="162" t="s">
        <v>3884</v>
      </c>
      <c r="H497" s="162" t="s">
        <v>5212</v>
      </c>
      <c r="I497" s="162" t="s">
        <v>440</v>
      </c>
      <c r="J497" s="162" t="s">
        <v>440</v>
      </c>
      <c r="K497" s="162" t="s">
        <v>440</v>
      </c>
      <c r="L497" s="163">
        <v>10000</v>
      </c>
      <c r="M497" s="95" t="s">
        <v>2460</v>
      </c>
      <c r="N497" s="51" t="s">
        <v>2461</v>
      </c>
      <c r="O497" s="51" t="s">
        <v>2461</v>
      </c>
      <c r="P497" s="51" t="s">
        <v>440</v>
      </c>
      <c r="Q497" s="96" t="s">
        <v>613</v>
      </c>
      <c r="R497" s="97">
        <v>45095</v>
      </c>
      <c r="S497" s="97" t="s">
        <v>6863</v>
      </c>
      <c r="T497" s="51" t="s">
        <v>467</v>
      </c>
      <c r="U497" s="51" t="s">
        <v>468</v>
      </c>
      <c r="V497" s="51" t="s">
        <v>2462</v>
      </c>
      <c r="W497" s="98" t="s">
        <v>5512</v>
      </c>
      <c r="X497" s="98" t="s">
        <v>5488</v>
      </c>
    </row>
    <row r="498" spans="1:24" s="51" customFormat="1" ht="15.5" x14ac:dyDescent="0.35">
      <c r="A498" s="99">
        <f t="shared" si="15"/>
        <v>12125</v>
      </c>
      <c r="B498" s="100" t="str">
        <f>IF(COUNTIF(Exceptions!F:F,(VLOOKUP(M498,Exceptions!F:F,1,FALSE)))&gt;0,"y","")</f>
        <v/>
      </c>
      <c r="C498" s="100" t="str">
        <f t="shared" si="16"/>
        <v/>
      </c>
      <c r="D498" s="100" t="str">
        <f>IF(COUNTIF(Exceptions!B:B,(VLOOKUP(M498,Exceptions!$B:$B,1,FALSE)))&gt;0,"y","")</f>
        <v/>
      </c>
      <c r="E498" s="100"/>
      <c r="F498" s="162" t="s">
        <v>4714</v>
      </c>
      <c r="G498" s="162" t="s">
        <v>3885</v>
      </c>
      <c r="H498" s="162" t="s">
        <v>5212</v>
      </c>
      <c r="I498" s="162" t="s">
        <v>440</v>
      </c>
      <c r="J498" s="162" t="s">
        <v>440</v>
      </c>
      <c r="K498" s="162" t="s">
        <v>440</v>
      </c>
      <c r="L498" s="163">
        <v>35000</v>
      </c>
      <c r="M498" s="95" t="s">
        <v>2456</v>
      </c>
      <c r="N498" s="51" t="s">
        <v>2457</v>
      </c>
      <c r="O498" s="51" t="s">
        <v>2458</v>
      </c>
      <c r="P498" s="51" t="s">
        <v>440</v>
      </c>
      <c r="Q498" s="96" t="s">
        <v>613</v>
      </c>
      <c r="R498" s="97">
        <v>45103</v>
      </c>
      <c r="S498" s="97" t="s">
        <v>6862</v>
      </c>
      <c r="T498" s="51" t="s">
        <v>467</v>
      </c>
      <c r="U498" s="51" t="s">
        <v>468</v>
      </c>
      <c r="V498" s="51" t="s">
        <v>2459</v>
      </c>
      <c r="W498" s="98" t="s">
        <v>5512</v>
      </c>
      <c r="X498" s="98" t="s">
        <v>5488</v>
      </c>
    </row>
    <row r="499" spans="1:24" s="51" customFormat="1" ht="15.5" x14ac:dyDescent="0.35">
      <c r="A499" s="99">
        <f t="shared" si="15"/>
        <v>12126</v>
      </c>
      <c r="B499" s="100" t="str">
        <f>IF(COUNTIF(Exceptions!F:F,(VLOOKUP(M499,Exceptions!F:F,1,FALSE)))&gt;0,"y","")</f>
        <v/>
      </c>
      <c r="C499" s="100" t="str">
        <f t="shared" si="16"/>
        <v/>
      </c>
      <c r="D499" s="100" t="str">
        <f>IF(COUNTIF(Exceptions!B:B,(VLOOKUP(M499,Exceptions!$B:$B,1,FALSE)))&gt;0,"y","")</f>
        <v/>
      </c>
      <c r="E499" s="100" t="s">
        <v>5366</v>
      </c>
      <c r="F499" s="162" t="s">
        <v>4715</v>
      </c>
      <c r="G499" s="162" t="s">
        <v>3885</v>
      </c>
      <c r="H499" s="162" t="s">
        <v>5212</v>
      </c>
      <c r="I499" s="162" t="s">
        <v>440</v>
      </c>
      <c r="J499" s="162" t="s">
        <v>440</v>
      </c>
      <c r="K499" s="162" t="s">
        <v>440</v>
      </c>
      <c r="L499" s="163">
        <v>8327</v>
      </c>
      <c r="M499" s="95" t="s">
        <v>2453</v>
      </c>
      <c r="N499" s="51" t="s">
        <v>2454</v>
      </c>
      <c r="O499" s="51" t="s">
        <v>2454</v>
      </c>
      <c r="P499" s="51" t="s">
        <v>440</v>
      </c>
      <c r="Q499" s="96" t="s">
        <v>613</v>
      </c>
      <c r="R499" s="97">
        <v>45105</v>
      </c>
      <c r="S499" s="97" t="s">
        <v>6804</v>
      </c>
      <c r="T499" s="51" t="s">
        <v>467</v>
      </c>
      <c r="U499" s="51" t="s">
        <v>468</v>
      </c>
      <c r="V499" s="51" t="s">
        <v>2455</v>
      </c>
      <c r="W499" s="98" t="s">
        <v>5512</v>
      </c>
      <c r="X499" s="98" t="s">
        <v>6861</v>
      </c>
    </row>
    <row r="500" spans="1:24" s="51" customFormat="1" ht="15.5" x14ac:dyDescent="0.35">
      <c r="A500" s="99">
        <f t="shared" si="15"/>
        <v>12127</v>
      </c>
      <c r="B500" s="100" t="str">
        <f>IF(COUNTIF(Exceptions!F:F,(VLOOKUP(M500,Exceptions!F:F,1,FALSE)))&gt;0,"y","")</f>
        <v/>
      </c>
      <c r="C500" s="100" t="str">
        <f t="shared" si="16"/>
        <v/>
      </c>
      <c r="D500" s="100" t="str">
        <f>IF(COUNTIF(Exceptions!B:B,(VLOOKUP(M500,Exceptions!$B:$B,1,FALSE)))&gt;0,"y","")</f>
        <v/>
      </c>
      <c r="E500" s="100" t="s">
        <v>5366</v>
      </c>
      <c r="F500" s="162" t="s">
        <v>4639</v>
      </c>
      <c r="G500" s="162" t="s">
        <v>3885</v>
      </c>
      <c r="H500" s="162" t="s">
        <v>5212</v>
      </c>
      <c r="I500" s="162" t="s">
        <v>440</v>
      </c>
      <c r="J500" s="162" t="s">
        <v>440</v>
      </c>
      <c r="K500" s="162" t="s">
        <v>440</v>
      </c>
      <c r="L500" s="163">
        <v>7527.14</v>
      </c>
      <c r="M500" s="95" t="s">
        <v>2261</v>
      </c>
      <c r="N500" s="51" t="s">
        <v>1549</v>
      </c>
      <c r="O500" s="51" t="s">
        <v>2262</v>
      </c>
      <c r="P500" s="51" t="s">
        <v>440</v>
      </c>
      <c r="Q500" s="96" t="s">
        <v>613</v>
      </c>
      <c r="R500" s="97">
        <v>45106</v>
      </c>
      <c r="S500" s="97" t="s">
        <v>5645</v>
      </c>
      <c r="T500" s="51" t="s">
        <v>467</v>
      </c>
      <c r="U500" s="51" t="s">
        <v>468</v>
      </c>
      <c r="V500" s="51" t="s">
        <v>2263</v>
      </c>
      <c r="W500" s="98" t="s">
        <v>5512</v>
      </c>
      <c r="X500" s="98" t="s">
        <v>5488</v>
      </c>
    </row>
    <row r="501" spans="1:24" s="51" customFormat="1" ht="15.5" x14ac:dyDescent="0.35">
      <c r="A501" s="99">
        <f t="shared" si="15"/>
        <v>12128</v>
      </c>
      <c r="B501" s="100" t="str">
        <f>IF(COUNTIF(Exceptions!F:F,(VLOOKUP(M501,Exceptions!F:F,1,FALSE)))&gt;0,"y","")</f>
        <v/>
      </c>
      <c r="C501" s="100" t="str">
        <f t="shared" si="16"/>
        <v/>
      </c>
      <c r="D501" s="100" t="str">
        <f>IF(COUNTIF(Exceptions!B:B,(VLOOKUP(M501,Exceptions!$B:$B,1,FALSE)))&gt;0,"y","")</f>
        <v/>
      </c>
      <c r="E501" s="100"/>
      <c r="F501" s="162" t="s">
        <v>4716</v>
      </c>
      <c r="G501" s="162" t="s">
        <v>3884</v>
      </c>
      <c r="H501" s="162" t="s">
        <v>5212</v>
      </c>
      <c r="I501" s="162" t="s">
        <v>440</v>
      </c>
      <c r="J501" s="162" t="s">
        <v>440</v>
      </c>
      <c r="K501" s="162" t="s">
        <v>440</v>
      </c>
      <c r="L501" s="163">
        <v>10000</v>
      </c>
      <c r="M501" s="95" t="s">
        <v>2449</v>
      </c>
      <c r="N501" s="51" t="s">
        <v>2450</v>
      </c>
      <c r="O501" s="51" t="s">
        <v>2451</v>
      </c>
      <c r="P501" s="51" t="s">
        <v>440</v>
      </c>
      <c r="Q501" s="96" t="s">
        <v>613</v>
      </c>
      <c r="R501" s="97">
        <v>45112</v>
      </c>
      <c r="S501" s="97" t="s">
        <v>6859</v>
      </c>
      <c r="T501" s="51" t="s">
        <v>467</v>
      </c>
      <c r="U501" s="51" t="s">
        <v>468</v>
      </c>
      <c r="V501" s="51" t="s">
        <v>2452</v>
      </c>
      <c r="W501" s="98" t="s">
        <v>5512</v>
      </c>
      <c r="X501" s="98" t="s">
        <v>5488</v>
      </c>
    </row>
    <row r="502" spans="1:24" s="51" customFormat="1" ht="15.5" x14ac:dyDescent="0.35">
      <c r="A502" s="99">
        <f t="shared" si="15"/>
        <v>12129</v>
      </c>
      <c r="B502" s="100" t="str">
        <f>IF(COUNTIF(Exceptions!F:F,(VLOOKUP(M502,Exceptions!F:F,1,FALSE)))&gt;0,"y","")</f>
        <v/>
      </c>
      <c r="C502" s="100" t="str">
        <f t="shared" si="16"/>
        <v/>
      </c>
      <c r="D502" s="100" t="str">
        <f>IF(COUNTIF(Exceptions!B:B,(VLOOKUP(M502,Exceptions!$B:$B,1,FALSE)))&gt;0,"y","")</f>
        <v/>
      </c>
      <c r="E502" s="100"/>
      <c r="F502" s="162" t="s">
        <v>4717</v>
      </c>
      <c r="G502" s="162" t="s">
        <v>3885</v>
      </c>
      <c r="H502" s="162" t="s">
        <v>5212</v>
      </c>
      <c r="I502" s="162" t="s">
        <v>440</v>
      </c>
      <c r="J502" s="162" t="s">
        <v>440</v>
      </c>
      <c r="K502" s="162" t="s">
        <v>440</v>
      </c>
      <c r="L502" s="163">
        <v>484.43</v>
      </c>
      <c r="M502" s="95" t="s">
        <v>2446</v>
      </c>
      <c r="N502" s="51" t="s">
        <v>2447</v>
      </c>
      <c r="O502" s="51" t="s">
        <v>2447</v>
      </c>
      <c r="P502" s="51" t="s">
        <v>440</v>
      </c>
      <c r="Q502" s="96" t="s">
        <v>613</v>
      </c>
      <c r="R502" s="97">
        <v>45137</v>
      </c>
      <c r="S502" s="97" t="s">
        <v>6047</v>
      </c>
      <c r="T502" s="51" t="s">
        <v>518</v>
      </c>
      <c r="U502" s="51" t="s">
        <v>519</v>
      </c>
      <c r="V502" s="101" t="s">
        <v>2448</v>
      </c>
      <c r="W502" s="98" t="s">
        <v>5512</v>
      </c>
      <c r="X502" s="98" t="s">
        <v>6003</v>
      </c>
    </row>
    <row r="503" spans="1:24" s="51" customFormat="1" ht="15.5" x14ac:dyDescent="0.35">
      <c r="A503" s="99">
        <f t="shared" si="15"/>
        <v>12130</v>
      </c>
      <c r="B503" s="100" t="str">
        <f>IF(COUNTIF(Exceptions!F:F,(VLOOKUP(M503,Exceptions!F:F,1,FALSE)))&gt;0,"y","")</f>
        <v/>
      </c>
      <c r="C503" s="100" t="str">
        <f t="shared" si="16"/>
        <v/>
      </c>
      <c r="D503" s="100" t="str">
        <f>IF(COUNTIF(Exceptions!B:B,(VLOOKUP(M503,Exceptions!$B:$B,1,FALSE)))&gt;0,"y","")</f>
        <v/>
      </c>
      <c r="E503" s="100"/>
      <c r="F503" s="162" t="s">
        <v>4718</v>
      </c>
      <c r="G503" s="162" t="s">
        <v>3885</v>
      </c>
      <c r="H503" s="162" t="s">
        <v>5212</v>
      </c>
      <c r="I503" s="162" t="s">
        <v>440</v>
      </c>
      <c r="J503" s="162" t="s">
        <v>440</v>
      </c>
      <c r="K503" s="162" t="s">
        <v>440</v>
      </c>
      <c r="L503" s="163">
        <v>2189.6999999999998</v>
      </c>
      <c r="M503" s="95" t="s">
        <v>2444</v>
      </c>
      <c r="N503" s="51" t="s">
        <v>1545</v>
      </c>
      <c r="O503" s="51" t="s">
        <v>1546</v>
      </c>
      <c r="P503" s="51" t="s">
        <v>440</v>
      </c>
      <c r="Q503" s="96" t="s">
        <v>613</v>
      </c>
      <c r="R503" s="97">
        <v>45137</v>
      </c>
      <c r="S503" s="97" t="s">
        <v>6047</v>
      </c>
      <c r="T503" s="51" t="s">
        <v>467</v>
      </c>
      <c r="U503" s="51" t="s">
        <v>468</v>
      </c>
      <c r="V503" s="51" t="s">
        <v>2445</v>
      </c>
      <c r="W503" s="98" t="s">
        <v>5512</v>
      </c>
      <c r="X503" s="98" t="s">
        <v>5944</v>
      </c>
    </row>
    <row r="504" spans="1:24" s="51" customFormat="1" ht="15.5" x14ac:dyDescent="0.35">
      <c r="A504" s="99">
        <f t="shared" si="15"/>
        <v>12131</v>
      </c>
      <c r="B504" s="100" t="str">
        <f>IF(COUNTIF(Exceptions!F:F,(VLOOKUP(M504,Exceptions!F:F,1,FALSE)))&gt;0,"y","")</f>
        <v/>
      </c>
      <c r="C504" s="100" t="str">
        <f t="shared" si="16"/>
        <v/>
      </c>
      <c r="D504" s="100" t="str">
        <f>IF(COUNTIF(Exceptions!B:B,(VLOOKUP(M504,Exceptions!$B:$B,1,FALSE)))&gt;0,"y","")</f>
        <v/>
      </c>
      <c r="E504" s="100"/>
      <c r="F504" s="162" t="s">
        <v>4719</v>
      </c>
      <c r="G504" s="162" t="s">
        <v>3885</v>
      </c>
      <c r="H504" s="162" t="s">
        <v>5212</v>
      </c>
      <c r="I504" s="162" t="s">
        <v>440</v>
      </c>
      <c r="J504" s="162" t="s">
        <v>440</v>
      </c>
      <c r="K504" s="162" t="s">
        <v>440</v>
      </c>
      <c r="L504" s="163">
        <v>6570</v>
      </c>
      <c r="M504" s="95" t="s">
        <v>2440</v>
      </c>
      <c r="N504" s="51" t="s">
        <v>2441</v>
      </c>
      <c r="O504" s="51" t="s">
        <v>2442</v>
      </c>
      <c r="P504" s="51" t="s">
        <v>440</v>
      </c>
      <c r="Q504" s="96" t="s">
        <v>613</v>
      </c>
      <c r="R504" s="97">
        <v>45170</v>
      </c>
      <c r="S504" s="97" t="s">
        <v>5735</v>
      </c>
      <c r="T504" s="51" t="s">
        <v>467</v>
      </c>
      <c r="U504" s="51" t="s">
        <v>468</v>
      </c>
      <c r="V504" s="51" t="s">
        <v>2443</v>
      </c>
      <c r="W504" s="98" t="s">
        <v>5512</v>
      </c>
      <c r="X504" s="98" t="s">
        <v>5750</v>
      </c>
    </row>
    <row r="505" spans="1:24" s="51" customFormat="1" ht="15.5" x14ac:dyDescent="0.35">
      <c r="A505" s="99">
        <f t="shared" si="15"/>
        <v>12132</v>
      </c>
      <c r="B505" s="100" t="str">
        <f>IF(COUNTIF(Exceptions!F:F,(VLOOKUP(M505,Exceptions!F:F,1,FALSE)))&gt;0,"y","")</f>
        <v/>
      </c>
      <c r="C505" s="100" t="str">
        <f t="shared" si="16"/>
        <v/>
      </c>
      <c r="D505" s="100" t="str">
        <f>IF(COUNTIF(Exceptions!B:B,(VLOOKUP(M505,Exceptions!$B:$B,1,FALSE)))&gt;0,"y","")</f>
        <v/>
      </c>
      <c r="E505" s="100"/>
      <c r="F505" s="162" t="s">
        <v>4720</v>
      </c>
      <c r="G505" s="162" t="s">
        <v>3885</v>
      </c>
      <c r="H505" s="162" t="s">
        <v>5212</v>
      </c>
      <c r="I505" s="162" t="s">
        <v>440</v>
      </c>
      <c r="J505" s="162" t="s">
        <v>440</v>
      </c>
      <c r="K505" s="162" t="s">
        <v>440</v>
      </c>
      <c r="L505" s="163">
        <v>35000</v>
      </c>
      <c r="M505" s="95" t="s">
        <v>2436</v>
      </c>
      <c r="N505" s="51" t="s">
        <v>2437</v>
      </c>
      <c r="O505" s="51" t="s">
        <v>2438</v>
      </c>
      <c r="P505" s="51" t="s">
        <v>440</v>
      </c>
      <c r="Q505" s="96" t="s">
        <v>613</v>
      </c>
      <c r="R505" s="97">
        <v>45565</v>
      </c>
      <c r="S505" s="97" t="s">
        <v>6300</v>
      </c>
      <c r="T505" s="51" t="s">
        <v>506</v>
      </c>
      <c r="U505" s="51" t="s">
        <v>507</v>
      </c>
      <c r="V505" s="51" t="s">
        <v>2439</v>
      </c>
      <c r="W505" s="98" t="s">
        <v>5512</v>
      </c>
      <c r="X505" s="98" t="s">
        <v>6858</v>
      </c>
    </row>
    <row r="506" spans="1:24" s="51" customFormat="1" ht="15.5" x14ac:dyDescent="0.35">
      <c r="A506" s="99">
        <f t="shared" si="15"/>
        <v>12133</v>
      </c>
      <c r="B506" s="100" t="str">
        <f>IF(COUNTIF(Exceptions!F:F,(VLOOKUP(M506,Exceptions!F:F,1,FALSE)))&gt;0,"y","")</f>
        <v/>
      </c>
      <c r="C506" s="100" t="str">
        <f t="shared" si="16"/>
        <v/>
      </c>
      <c r="D506" s="100" t="str">
        <f>IF(COUNTIF(Exceptions!B:B,(VLOOKUP(M506,Exceptions!$B:$B,1,FALSE)))&gt;0,"y","")</f>
        <v/>
      </c>
      <c r="E506" s="100"/>
      <c r="F506" s="162" t="s">
        <v>4616</v>
      </c>
      <c r="G506" s="162" t="s">
        <v>3884</v>
      </c>
      <c r="H506" s="162" t="s">
        <v>5212</v>
      </c>
      <c r="I506" s="162" t="s">
        <v>440</v>
      </c>
      <c r="J506" s="162" t="s">
        <v>440</v>
      </c>
      <c r="K506" s="162" t="s">
        <v>440</v>
      </c>
      <c r="L506" s="163">
        <v>24416</v>
      </c>
      <c r="M506" s="95" t="s">
        <v>2337</v>
      </c>
      <c r="N506" s="51" t="s">
        <v>2338</v>
      </c>
      <c r="O506" s="51" t="s">
        <v>2339</v>
      </c>
      <c r="P506" s="51" t="s">
        <v>440</v>
      </c>
      <c r="Q506" s="96" t="s">
        <v>613</v>
      </c>
      <c r="R506" s="97">
        <v>45197</v>
      </c>
      <c r="S506" s="97" t="s">
        <v>5998</v>
      </c>
      <c r="T506" s="51" t="s">
        <v>467</v>
      </c>
      <c r="U506" s="51" t="s">
        <v>468</v>
      </c>
      <c r="V506" s="51" t="s">
        <v>2340</v>
      </c>
      <c r="W506" s="98" t="s">
        <v>5512</v>
      </c>
      <c r="X506" s="98" t="s">
        <v>5488</v>
      </c>
    </row>
    <row r="507" spans="1:24" s="51" customFormat="1" ht="15.5" x14ac:dyDescent="0.35">
      <c r="A507" s="99">
        <f t="shared" si="15"/>
        <v>12134</v>
      </c>
      <c r="B507" s="100" t="str">
        <f>IF(COUNTIF(Exceptions!F:F,(VLOOKUP(M507,Exceptions!F:F,1,FALSE)))&gt;0,"y","")</f>
        <v/>
      </c>
      <c r="C507" s="100" t="str">
        <f t="shared" si="16"/>
        <v/>
      </c>
      <c r="D507" s="100" t="str">
        <f>IF(COUNTIF(Exceptions!B:B,(VLOOKUP(M507,Exceptions!$B:$B,1,FALSE)))&gt;0,"y","")</f>
        <v/>
      </c>
      <c r="E507" s="100"/>
      <c r="F507" s="162" t="s">
        <v>4721</v>
      </c>
      <c r="G507" s="162" t="s">
        <v>3884</v>
      </c>
      <c r="H507" s="162" t="s">
        <v>5212</v>
      </c>
      <c r="I507" s="162" t="s">
        <v>440</v>
      </c>
      <c r="J507" s="162" t="s">
        <v>440</v>
      </c>
      <c r="K507" s="162" t="s">
        <v>440</v>
      </c>
      <c r="L507" s="163">
        <v>4354.6400000000003</v>
      </c>
      <c r="M507" s="95" t="s">
        <v>2433</v>
      </c>
      <c r="N507" s="51" t="s">
        <v>2434</v>
      </c>
      <c r="O507" s="51" t="s">
        <v>2434</v>
      </c>
      <c r="P507" s="51" t="s">
        <v>440</v>
      </c>
      <c r="Q507" s="96" t="s">
        <v>613</v>
      </c>
      <c r="R507" s="97">
        <v>45199</v>
      </c>
      <c r="S507" s="97" t="s">
        <v>6296</v>
      </c>
      <c r="T507" s="51" t="s">
        <v>467</v>
      </c>
      <c r="U507" s="51" t="s">
        <v>468</v>
      </c>
      <c r="V507" s="101" t="s">
        <v>2435</v>
      </c>
      <c r="W507" s="98" t="s">
        <v>5512</v>
      </c>
      <c r="X507" s="98" t="s">
        <v>5666</v>
      </c>
    </row>
    <row r="508" spans="1:24" s="51" customFormat="1" ht="15.5" x14ac:dyDescent="0.35">
      <c r="A508" s="99">
        <f t="shared" si="15"/>
        <v>12135</v>
      </c>
      <c r="B508" s="100" t="str">
        <f>IF(COUNTIF(Exceptions!F:F,(VLOOKUP(M508,Exceptions!F:F,1,FALSE)))&gt;0,"y","")</f>
        <v/>
      </c>
      <c r="C508" s="100" t="str">
        <f t="shared" si="16"/>
        <v>y</v>
      </c>
      <c r="D508" s="100" t="str">
        <f>IF(COUNTIF(Exceptions!B:B,(VLOOKUP(M508,Exceptions!$B:$B,1,FALSE)))&gt;0,"y","")</f>
        <v/>
      </c>
      <c r="E508" s="100"/>
      <c r="F508" s="162" t="s">
        <v>4722</v>
      </c>
      <c r="G508" s="162" t="s">
        <v>3885</v>
      </c>
      <c r="H508" s="162" t="s">
        <v>5212</v>
      </c>
      <c r="I508" s="162" t="s">
        <v>5328</v>
      </c>
      <c r="J508" s="162" t="s">
        <v>440</v>
      </c>
      <c r="K508" s="162" t="s">
        <v>3904</v>
      </c>
      <c r="L508" s="163">
        <v>6616.94</v>
      </c>
      <c r="M508" s="95" t="s">
        <v>2429</v>
      </c>
      <c r="N508" s="51" t="s">
        <v>2430</v>
      </c>
      <c r="O508" s="51" t="s">
        <v>2431</v>
      </c>
      <c r="P508" s="51" t="s">
        <v>456</v>
      </c>
      <c r="Q508" s="96" t="s">
        <v>613</v>
      </c>
      <c r="R508" s="97">
        <v>45243</v>
      </c>
      <c r="S508" s="97" t="s">
        <v>6295</v>
      </c>
      <c r="T508" s="51" t="s">
        <v>467</v>
      </c>
      <c r="U508" s="51" t="s">
        <v>468</v>
      </c>
      <c r="V508" s="51" t="s">
        <v>2432</v>
      </c>
      <c r="W508" s="98" t="s">
        <v>5512</v>
      </c>
      <c r="X508" s="98" t="s">
        <v>5647</v>
      </c>
    </row>
    <row r="509" spans="1:24" s="51" customFormat="1" ht="15.5" x14ac:dyDescent="0.35">
      <c r="A509" s="99">
        <f t="shared" si="15"/>
        <v>12136</v>
      </c>
      <c r="B509" s="100" t="str">
        <f>IF(COUNTIF(Exceptions!F:F,(VLOOKUP(M509,Exceptions!F:F,1,FALSE)))&gt;0,"y","")</f>
        <v/>
      </c>
      <c r="C509" s="100" t="str">
        <f t="shared" si="16"/>
        <v/>
      </c>
      <c r="D509" s="100" t="str">
        <f>IF(COUNTIF(Exceptions!B:B,(VLOOKUP(M509,Exceptions!$B:$B,1,FALSE)))&gt;0,"y","")</f>
        <v/>
      </c>
      <c r="E509" s="100"/>
      <c r="F509" s="162" t="s">
        <v>4723</v>
      </c>
      <c r="G509" s="162" t="s">
        <v>3884</v>
      </c>
      <c r="H509" s="162" t="s">
        <v>5212</v>
      </c>
      <c r="I509" s="162" t="s">
        <v>440</v>
      </c>
      <c r="J509" s="162" t="s">
        <v>440</v>
      </c>
      <c r="K509" s="162" t="s">
        <v>440</v>
      </c>
      <c r="L509" s="163">
        <v>32616.5</v>
      </c>
      <c r="M509" s="95" t="s">
        <v>2426</v>
      </c>
      <c r="N509" s="51" t="s">
        <v>2427</v>
      </c>
      <c r="O509" s="51" t="s">
        <v>2427</v>
      </c>
      <c r="P509" s="51" t="s">
        <v>440</v>
      </c>
      <c r="Q509" s="96" t="s">
        <v>613</v>
      </c>
      <c r="R509" s="97">
        <v>45290</v>
      </c>
      <c r="S509" s="97" t="s">
        <v>5511</v>
      </c>
      <c r="T509" s="51" t="s">
        <v>467</v>
      </c>
      <c r="U509" s="51" t="s">
        <v>468</v>
      </c>
      <c r="V509" s="51" t="s">
        <v>2428</v>
      </c>
      <c r="W509" s="98" t="s">
        <v>5512</v>
      </c>
      <c r="X509" s="98" t="s">
        <v>5527</v>
      </c>
    </row>
    <row r="510" spans="1:24" s="51" customFormat="1" ht="15.5" x14ac:dyDescent="0.35">
      <c r="A510" s="99">
        <f t="shared" si="15"/>
        <v>12137</v>
      </c>
      <c r="B510" s="100" t="str">
        <f>IF(COUNTIF(Exceptions!F:F,(VLOOKUP(M510,Exceptions!F:F,1,FALSE)))&gt;0,"y","")</f>
        <v/>
      </c>
      <c r="C510" s="100" t="str">
        <f t="shared" si="16"/>
        <v/>
      </c>
      <c r="D510" s="100" t="str">
        <f>IF(COUNTIF(Exceptions!B:B,(VLOOKUP(M510,Exceptions!$B:$B,1,FALSE)))&gt;0,"y","")</f>
        <v/>
      </c>
      <c r="E510" s="100"/>
      <c r="F510" s="162" t="s">
        <v>4724</v>
      </c>
      <c r="G510" s="162" t="s">
        <v>3885</v>
      </c>
      <c r="H510" s="162" t="s">
        <v>5212</v>
      </c>
      <c r="I510" s="162" t="s">
        <v>440</v>
      </c>
      <c r="J510" s="162" t="s">
        <v>440</v>
      </c>
      <c r="K510" s="162" t="s">
        <v>440</v>
      </c>
      <c r="L510" s="163">
        <v>10000</v>
      </c>
      <c r="M510" s="95" t="s">
        <v>2424</v>
      </c>
      <c r="N510" s="51" t="s">
        <v>1525</v>
      </c>
      <c r="O510" s="51" t="s">
        <v>1525</v>
      </c>
      <c r="P510" s="51" t="s">
        <v>440</v>
      </c>
      <c r="Q510" s="96" t="s">
        <v>613</v>
      </c>
      <c r="R510" s="97">
        <v>45064</v>
      </c>
      <c r="S510" s="97" t="s">
        <v>6255</v>
      </c>
      <c r="T510" s="51" t="s">
        <v>467</v>
      </c>
      <c r="U510" s="51" t="s">
        <v>468</v>
      </c>
      <c r="V510" s="51" t="s">
        <v>2425</v>
      </c>
      <c r="W510" s="98" t="s">
        <v>5512</v>
      </c>
      <c r="X510" s="98" t="s">
        <v>5488</v>
      </c>
    </row>
    <row r="511" spans="1:24" s="51" customFormat="1" ht="15.5" x14ac:dyDescent="0.35">
      <c r="A511" s="99">
        <f t="shared" si="15"/>
        <v>12138</v>
      </c>
      <c r="B511" s="100" t="str">
        <f>IF(COUNTIF(Exceptions!F:F,(VLOOKUP(M511,Exceptions!F:F,1,FALSE)))&gt;0,"y","")</f>
        <v/>
      </c>
      <c r="C511" s="100" t="str">
        <f t="shared" si="16"/>
        <v/>
      </c>
      <c r="D511" s="100" t="str">
        <f>IF(COUNTIF(Exceptions!B:B,(VLOOKUP(M511,Exceptions!$B:$B,1,FALSE)))&gt;0,"y","")</f>
        <v/>
      </c>
      <c r="E511" s="100"/>
      <c r="F511" s="162" t="s">
        <v>4725</v>
      </c>
      <c r="G511" s="162" t="s">
        <v>3886</v>
      </c>
      <c r="H511" s="162" t="s">
        <v>5212</v>
      </c>
      <c r="I511" s="162" t="s">
        <v>440</v>
      </c>
      <c r="J511" s="162" t="s">
        <v>440</v>
      </c>
      <c r="K511" s="162" t="s">
        <v>3904</v>
      </c>
      <c r="L511" s="163">
        <v>958.76</v>
      </c>
      <c r="M511" s="95" t="s">
        <v>2421</v>
      </c>
      <c r="N511" s="51" t="s">
        <v>2422</v>
      </c>
      <c r="O511" s="51" t="s">
        <v>2422</v>
      </c>
      <c r="P511" s="51" t="s">
        <v>440</v>
      </c>
      <c r="Q511" s="96" t="s">
        <v>613</v>
      </c>
      <c r="R511" s="97">
        <v>45737</v>
      </c>
      <c r="S511" s="97" t="s">
        <v>6857</v>
      </c>
      <c r="T511" s="51" t="s">
        <v>467</v>
      </c>
      <c r="U511" s="51" t="s">
        <v>468</v>
      </c>
      <c r="V511" s="51" t="s">
        <v>2423</v>
      </c>
      <c r="W511" s="98" t="s">
        <v>5512</v>
      </c>
      <c r="X511" s="98" t="s">
        <v>5556</v>
      </c>
    </row>
    <row r="512" spans="1:24" s="51" customFormat="1" ht="15.5" x14ac:dyDescent="0.35">
      <c r="A512" s="99">
        <f t="shared" si="15"/>
        <v>12139</v>
      </c>
      <c r="B512" s="100" t="str">
        <f>IF(COUNTIF(Exceptions!F:F,(VLOOKUP(M512,Exceptions!F:F,1,FALSE)))&gt;0,"y","")</f>
        <v/>
      </c>
      <c r="C512" s="100" t="str">
        <f t="shared" si="16"/>
        <v/>
      </c>
      <c r="D512" s="100" t="str">
        <f>IF(COUNTIF(Exceptions!B:B,(VLOOKUP(M512,Exceptions!$B:$B,1,FALSE)))&gt;0,"y","")</f>
        <v/>
      </c>
      <c r="E512" s="100"/>
      <c r="F512" s="162" t="s">
        <v>4727</v>
      </c>
      <c r="G512" s="162" t="s">
        <v>3886</v>
      </c>
      <c r="H512" s="162" t="s">
        <v>5212</v>
      </c>
      <c r="I512" s="162" t="s">
        <v>440</v>
      </c>
      <c r="J512" s="162" t="s">
        <v>440</v>
      </c>
      <c r="K512" s="162" t="s">
        <v>3904</v>
      </c>
      <c r="L512" s="163">
        <v>71814.28</v>
      </c>
      <c r="M512" s="95" t="s">
        <v>2414</v>
      </c>
      <c r="N512" s="51" t="s">
        <v>2415</v>
      </c>
      <c r="O512" s="51" t="s">
        <v>2415</v>
      </c>
      <c r="P512" s="51" t="s">
        <v>440</v>
      </c>
      <c r="Q512" s="96" t="s">
        <v>613</v>
      </c>
      <c r="R512" s="97">
        <v>45831</v>
      </c>
      <c r="S512" s="97" t="s">
        <v>6854</v>
      </c>
      <c r="T512" s="51" t="s">
        <v>467</v>
      </c>
      <c r="U512" s="51" t="s">
        <v>468</v>
      </c>
      <c r="V512" s="51" t="s">
        <v>2416</v>
      </c>
      <c r="W512" s="98" t="s">
        <v>5512</v>
      </c>
      <c r="X512" s="98" t="s">
        <v>5556</v>
      </c>
    </row>
    <row r="513" spans="1:24" s="51" customFormat="1" ht="15.5" x14ac:dyDescent="0.35">
      <c r="A513" s="99">
        <f t="shared" si="15"/>
        <v>12140</v>
      </c>
      <c r="B513" s="100" t="str">
        <f>IF(COUNTIF(Exceptions!F:F,(VLOOKUP(M513,Exceptions!F:F,1,FALSE)))&gt;0,"y","")</f>
        <v/>
      </c>
      <c r="C513" s="100" t="str">
        <f t="shared" si="16"/>
        <v/>
      </c>
      <c r="D513" s="100" t="str">
        <f>IF(COUNTIF(Exceptions!B:B,(VLOOKUP(M513,Exceptions!$B:$B,1,FALSE)))&gt;0,"y","")</f>
        <v/>
      </c>
      <c r="E513" s="100"/>
      <c r="F513" s="162" t="s">
        <v>4728</v>
      </c>
      <c r="G513" s="162" t="s">
        <v>3886</v>
      </c>
      <c r="H513" s="162" t="s">
        <v>5212</v>
      </c>
      <c r="I513" s="162" t="s">
        <v>440</v>
      </c>
      <c r="J513" s="162" t="s">
        <v>440</v>
      </c>
      <c r="K513" s="162" t="s">
        <v>3904</v>
      </c>
      <c r="L513" s="163">
        <v>5655.68</v>
      </c>
      <c r="M513" s="95" t="s">
        <v>2410</v>
      </c>
      <c r="N513" s="51" t="s">
        <v>2411</v>
      </c>
      <c r="O513" s="51" t="s">
        <v>2412</v>
      </c>
      <c r="P513" s="51" t="s">
        <v>440</v>
      </c>
      <c r="Q513" s="96" t="s">
        <v>613</v>
      </c>
      <c r="R513" s="97">
        <v>45844</v>
      </c>
      <c r="S513" s="97" t="s">
        <v>6853</v>
      </c>
      <c r="T513" s="51" t="s">
        <v>467</v>
      </c>
      <c r="U513" s="51" t="s">
        <v>468</v>
      </c>
      <c r="V513" s="51" t="s">
        <v>2413</v>
      </c>
      <c r="W513" s="98" t="s">
        <v>5512</v>
      </c>
      <c r="X513" s="98" t="s">
        <v>5556</v>
      </c>
    </row>
    <row r="514" spans="1:24" s="51" customFormat="1" ht="15.5" x14ac:dyDescent="0.35">
      <c r="A514" s="99">
        <f t="shared" si="15"/>
        <v>12141</v>
      </c>
      <c r="B514" s="100" t="str">
        <f>IF(COUNTIF(Exceptions!F:F,(VLOOKUP(M514,Exceptions!F:F,1,FALSE)))&gt;0,"y","")</f>
        <v/>
      </c>
      <c r="C514" s="100" t="str">
        <f t="shared" si="16"/>
        <v/>
      </c>
      <c r="D514" s="100" t="str">
        <f>IF(COUNTIF(Exceptions!B:B,(VLOOKUP(M514,Exceptions!$B:$B,1,FALSE)))&gt;0,"y","")</f>
        <v/>
      </c>
      <c r="E514" s="100"/>
      <c r="F514" s="162" t="s">
        <v>4729</v>
      </c>
      <c r="G514" s="162" t="s">
        <v>3886</v>
      </c>
      <c r="H514" s="162" t="s">
        <v>5212</v>
      </c>
      <c r="I514" s="162" t="s">
        <v>440</v>
      </c>
      <c r="J514" s="162" t="s">
        <v>440</v>
      </c>
      <c r="K514" s="162" t="s">
        <v>3904</v>
      </c>
      <c r="L514" s="163">
        <v>3057.84</v>
      </c>
      <c r="M514" s="95" t="s">
        <v>2407</v>
      </c>
      <c r="N514" s="51" t="s">
        <v>2408</v>
      </c>
      <c r="O514" s="51" t="s">
        <v>2408</v>
      </c>
      <c r="P514" s="51" t="s">
        <v>440</v>
      </c>
      <c r="Q514" s="96" t="s">
        <v>613</v>
      </c>
      <c r="R514" s="97">
        <v>45929</v>
      </c>
      <c r="S514" s="97" t="s">
        <v>6300</v>
      </c>
      <c r="T514" s="51" t="s">
        <v>467</v>
      </c>
      <c r="U514" s="51" t="s">
        <v>468</v>
      </c>
      <c r="V514" s="51" t="s">
        <v>2409</v>
      </c>
      <c r="W514" s="98" t="s">
        <v>5512</v>
      </c>
      <c r="X514" s="98" t="s">
        <v>5556</v>
      </c>
    </row>
    <row r="515" spans="1:24" s="51" customFormat="1" ht="15.5" x14ac:dyDescent="0.35">
      <c r="A515" s="99">
        <f t="shared" si="15"/>
        <v>12142</v>
      </c>
      <c r="B515" s="100" t="str">
        <f>IF(COUNTIF(Exceptions!F:F,(VLOOKUP(M515,Exceptions!F:F,1,FALSE)))&gt;0,"y","")</f>
        <v/>
      </c>
      <c r="C515" s="100" t="str">
        <f t="shared" si="16"/>
        <v/>
      </c>
      <c r="D515" s="100" t="str">
        <f>IF(COUNTIF(Exceptions!B:B,(VLOOKUP(M515,Exceptions!$B:$B,1,FALSE)))&gt;0,"y","")</f>
        <v/>
      </c>
      <c r="E515" s="100"/>
      <c r="F515" s="162" t="s">
        <v>4730</v>
      </c>
      <c r="G515" s="162" t="s">
        <v>3884</v>
      </c>
      <c r="H515" s="162" t="s">
        <v>5212</v>
      </c>
      <c r="I515" s="162" t="s">
        <v>440</v>
      </c>
      <c r="J515" s="162" t="s">
        <v>440</v>
      </c>
      <c r="K515" s="162" t="s">
        <v>440</v>
      </c>
      <c r="L515" s="163">
        <v>10000</v>
      </c>
      <c r="M515" s="95" t="s">
        <v>2403</v>
      </c>
      <c r="N515" s="51" t="s">
        <v>2404</v>
      </c>
      <c r="O515" s="51" t="s">
        <v>2405</v>
      </c>
      <c r="P515" s="51" t="s">
        <v>440</v>
      </c>
      <c r="Q515" s="96" t="s">
        <v>613</v>
      </c>
      <c r="R515" s="97">
        <v>46092</v>
      </c>
      <c r="S515" s="97" t="s">
        <v>6852</v>
      </c>
      <c r="T515" s="51" t="s">
        <v>467</v>
      </c>
      <c r="U515" s="51" t="s">
        <v>468</v>
      </c>
      <c r="V515" s="51" t="s">
        <v>2406</v>
      </c>
      <c r="W515" s="98" t="s">
        <v>5512</v>
      </c>
      <c r="X515" s="98" t="s">
        <v>5488</v>
      </c>
    </row>
    <row r="516" spans="1:24" s="51" customFormat="1" ht="15.5" x14ac:dyDescent="0.35">
      <c r="A516" s="99">
        <f t="shared" si="15"/>
        <v>12143</v>
      </c>
      <c r="B516" s="100" t="str">
        <f>IF(COUNTIF(Exceptions!F:F,(VLOOKUP(M516,Exceptions!F:F,1,FALSE)))&gt;0,"y","")</f>
        <v/>
      </c>
      <c r="C516" s="100" t="str">
        <f t="shared" si="16"/>
        <v/>
      </c>
      <c r="D516" s="100" t="str">
        <f>IF(COUNTIF(Exceptions!B:B,(VLOOKUP(M516,Exceptions!$B:$B,1,FALSE)))&gt;0,"y","")</f>
        <v/>
      </c>
      <c r="E516" s="100"/>
      <c r="F516" s="162" t="s">
        <v>4732</v>
      </c>
      <c r="G516" s="162" t="s">
        <v>3884</v>
      </c>
      <c r="H516" s="162" t="s">
        <v>5212</v>
      </c>
      <c r="I516" s="162" t="s">
        <v>440</v>
      </c>
      <c r="J516" s="162" t="s">
        <v>440</v>
      </c>
      <c r="K516" s="162" t="s">
        <v>440</v>
      </c>
      <c r="L516" s="163">
        <v>35000</v>
      </c>
      <c r="M516" s="95" t="s">
        <v>2867</v>
      </c>
      <c r="N516" s="51" t="s">
        <v>2868</v>
      </c>
      <c r="O516" s="51" t="s">
        <v>2869</v>
      </c>
      <c r="P516" s="51" t="s">
        <v>440</v>
      </c>
      <c r="Q516" s="96" t="s">
        <v>613</v>
      </c>
      <c r="R516" s="97">
        <v>46097</v>
      </c>
      <c r="S516" s="97" t="s">
        <v>6905</v>
      </c>
      <c r="T516" s="51" t="s">
        <v>467</v>
      </c>
      <c r="U516" s="51" t="s">
        <v>468</v>
      </c>
      <c r="V516" s="101" t="s">
        <v>2870</v>
      </c>
      <c r="W516" s="98" t="s">
        <v>5512</v>
      </c>
      <c r="X516" s="98" t="s">
        <v>5488</v>
      </c>
    </row>
    <row r="517" spans="1:24" s="51" customFormat="1" ht="15.5" x14ac:dyDescent="0.35">
      <c r="A517" s="99">
        <f t="shared" si="15"/>
        <v>12144</v>
      </c>
      <c r="B517" s="100" t="str">
        <f>IF(COUNTIF(Exceptions!F:F,(VLOOKUP(M517,Exceptions!F:F,1,FALSE)))&gt;0,"y","")</f>
        <v/>
      </c>
      <c r="C517" s="100" t="str">
        <f t="shared" si="16"/>
        <v/>
      </c>
      <c r="D517" s="100" t="str">
        <f>IF(COUNTIF(Exceptions!B:B,(VLOOKUP(M517,Exceptions!$B:$B,1,FALSE)))&gt;0,"y","")</f>
        <v/>
      </c>
      <c r="E517" s="100"/>
      <c r="F517" s="162" t="s">
        <v>4733</v>
      </c>
      <c r="G517" s="162" t="s">
        <v>3884</v>
      </c>
      <c r="H517" s="162" t="s">
        <v>5212</v>
      </c>
      <c r="I517" s="162" t="s">
        <v>440</v>
      </c>
      <c r="J517" s="162" t="s">
        <v>440</v>
      </c>
      <c r="K517" s="162" t="s">
        <v>440</v>
      </c>
      <c r="L517" s="163">
        <v>75000</v>
      </c>
      <c r="M517" s="95" t="s">
        <v>2863</v>
      </c>
      <c r="N517" s="51" t="s">
        <v>2864</v>
      </c>
      <c r="O517" s="51" t="s">
        <v>2865</v>
      </c>
      <c r="P517" s="51" t="s">
        <v>440</v>
      </c>
      <c r="Q517" s="96" t="s">
        <v>613</v>
      </c>
      <c r="R517" s="97">
        <v>46184</v>
      </c>
      <c r="S517" s="97" t="s">
        <v>6904</v>
      </c>
      <c r="T517" s="51" t="s">
        <v>467</v>
      </c>
      <c r="U517" s="51" t="s">
        <v>468</v>
      </c>
      <c r="V517" s="51" t="s">
        <v>2866</v>
      </c>
      <c r="W517" s="98" t="s">
        <v>5512</v>
      </c>
      <c r="X517" s="98" t="s">
        <v>5488</v>
      </c>
    </row>
    <row r="518" spans="1:24" s="51" customFormat="1" ht="15.5" x14ac:dyDescent="0.35">
      <c r="A518" s="99">
        <f t="shared" si="15"/>
        <v>12145</v>
      </c>
      <c r="B518" s="100" t="str">
        <f>IF(COUNTIF(Exceptions!F:F,(VLOOKUP(M518,Exceptions!F:F,1,FALSE)))&gt;0,"y","")</f>
        <v/>
      </c>
      <c r="C518" s="100" t="str">
        <f t="shared" si="16"/>
        <v/>
      </c>
      <c r="D518" s="100" t="str">
        <f>IF(COUNTIF(Exceptions!B:B,(VLOOKUP(M518,Exceptions!$B:$B,1,FALSE)))&gt;0,"y","")</f>
        <v/>
      </c>
      <c r="E518" s="100"/>
      <c r="F518" s="162" t="s">
        <v>4661</v>
      </c>
      <c r="G518" s="162" t="s">
        <v>3884</v>
      </c>
      <c r="H518" s="162" t="s">
        <v>5212</v>
      </c>
      <c r="I518" s="162" t="s">
        <v>440</v>
      </c>
      <c r="J518" s="162" t="s">
        <v>440</v>
      </c>
      <c r="K518" s="162" t="s">
        <v>440</v>
      </c>
      <c r="L518" s="163">
        <v>75000</v>
      </c>
      <c r="M518" s="95" t="s">
        <v>2637</v>
      </c>
      <c r="N518" s="51" t="s">
        <v>2638</v>
      </c>
      <c r="O518" s="51" t="s">
        <v>2639</v>
      </c>
      <c r="P518" s="51" t="s">
        <v>440</v>
      </c>
      <c r="Q518" s="96" t="s">
        <v>613</v>
      </c>
      <c r="R518" s="97">
        <v>45274</v>
      </c>
      <c r="S518" s="97" t="s">
        <v>6886</v>
      </c>
      <c r="T518" s="51" t="s">
        <v>518</v>
      </c>
      <c r="U518" s="51" t="s">
        <v>519</v>
      </c>
      <c r="V518" s="51" t="s">
        <v>2640</v>
      </c>
      <c r="W518" s="98" t="s">
        <v>5512</v>
      </c>
      <c r="X518" s="98" t="s">
        <v>5659</v>
      </c>
    </row>
    <row r="519" spans="1:24" s="51" customFormat="1" ht="15.5" x14ac:dyDescent="0.35">
      <c r="A519" s="99">
        <f t="shared" ref="A519:A582" si="17">(MID(M519,2,6))*1</f>
        <v>12146</v>
      </c>
      <c r="B519" s="100" t="str">
        <f>IF(COUNTIF(Exceptions!F:F,(VLOOKUP(M519,Exceptions!F:F,1,FALSE)))&gt;0,"y","")</f>
        <v/>
      </c>
      <c r="C519" s="100" t="str">
        <f t="shared" si="16"/>
        <v/>
      </c>
      <c r="D519" s="100" t="str">
        <f>IF(COUNTIF(Exceptions!B:B,(VLOOKUP(M519,Exceptions!$B:$B,1,FALSE)))&gt;0,"y","")</f>
        <v/>
      </c>
      <c r="E519" s="100"/>
      <c r="F519" s="162" t="s">
        <v>4734</v>
      </c>
      <c r="G519" s="162" t="s">
        <v>3885</v>
      </c>
      <c r="H519" s="162" t="s">
        <v>5212</v>
      </c>
      <c r="I519" s="162" t="s">
        <v>440</v>
      </c>
      <c r="J519" s="162" t="s">
        <v>440</v>
      </c>
      <c r="K519" s="162" t="s">
        <v>440</v>
      </c>
      <c r="L519" s="163">
        <v>10000</v>
      </c>
      <c r="M519" s="95" t="s">
        <v>2859</v>
      </c>
      <c r="N519" s="51" t="s">
        <v>2860</v>
      </c>
      <c r="O519" s="51" t="s">
        <v>2861</v>
      </c>
      <c r="P519" s="51" t="s">
        <v>440</v>
      </c>
      <c r="Q519" s="96" t="s">
        <v>613</v>
      </c>
      <c r="R519" s="97">
        <v>45290</v>
      </c>
      <c r="S519" s="97" t="s">
        <v>5511</v>
      </c>
      <c r="T519" s="51" t="s">
        <v>467</v>
      </c>
      <c r="U519" s="51" t="s">
        <v>468</v>
      </c>
      <c r="V519" s="51" t="s">
        <v>2862</v>
      </c>
      <c r="W519" s="98" t="s">
        <v>5512</v>
      </c>
      <c r="X519" s="98" t="s">
        <v>6136</v>
      </c>
    </row>
    <row r="520" spans="1:24" s="51" customFormat="1" ht="15.5" x14ac:dyDescent="0.35">
      <c r="A520" s="99">
        <f t="shared" si="17"/>
        <v>12147</v>
      </c>
      <c r="B520" s="100" t="str">
        <f>IF(COUNTIF(Exceptions!F:F,(VLOOKUP(M520,Exceptions!F:F,1,FALSE)))&gt;0,"y","")</f>
        <v/>
      </c>
      <c r="C520" s="100" t="str">
        <f t="shared" ref="C520:C583" si="18">IF(COUNTIF(N520,"*call*"),"y",IF(COUNTIF(P520,"*call*"),"y",IF(I520&lt;&gt;"","y","")))</f>
        <v/>
      </c>
      <c r="D520" s="100" t="str">
        <f>IF(COUNTIF(Exceptions!B:B,(VLOOKUP(M520,Exceptions!$B:$B,1,FALSE)))&gt;0,"y","")</f>
        <v/>
      </c>
      <c r="E520" s="100"/>
      <c r="F520" s="162" t="s">
        <v>4735</v>
      </c>
      <c r="G520" s="162" t="s">
        <v>3884</v>
      </c>
      <c r="H520" s="162" t="s">
        <v>5212</v>
      </c>
      <c r="I520" s="162" t="s">
        <v>440</v>
      </c>
      <c r="J520" s="162" t="s">
        <v>440</v>
      </c>
      <c r="K520" s="162" t="s">
        <v>440</v>
      </c>
      <c r="L520" s="163">
        <v>35000</v>
      </c>
      <c r="M520" s="95" t="s">
        <v>2856</v>
      </c>
      <c r="N520" s="51" t="s">
        <v>2857</v>
      </c>
      <c r="O520" s="51" t="s">
        <v>2857</v>
      </c>
      <c r="P520" s="51" t="s">
        <v>440</v>
      </c>
      <c r="Q520" s="96" t="s">
        <v>613</v>
      </c>
      <c r="R520" s="97">
        <v>45015</v>
      </c>
      <c r="S520" s="97" t="s">
        <v>5644</v>
      </c>
      <c r="T520" s="51" t="s">
        <v>518</v>
      </c>
      <c r="U520" s="51" t="s">
        <v>519</v>
      </c>
      <c r="V520" s="51" t="s">
        <v>2858</v>
      </c>
      <c r="W520" s="98" t="s">
        <v>5512</v>
      </c>
      <c r="X520" s="98" t="s">
        <v>5488</v>
      </c>
    </row>
    <row r="521" spans="1:24" s="51" customFormat="1" ht="15.5" x14ac:dyDescent="0.35">
      <c r="A521" s="99">
        <f t="shared" si="17"/>
        <v>12148</v>
      </c>
      <c r="B521" s="100" t="str">
        <f>IF(COUNTIF(Exceptions!F:F,(VLOOKUP(M521,Exceptions!F:F,1,FALSE)))&gt;0,"y","")</f>
        <v/>
      </c>
      <c r="C521" s="100" t="str">
        <f t="shared" si="18"/>
        <v/>
      </c>
      <c r="D521" s="100" t="str">
        <f>IF(COUNTIF(Exceptions!B:B,(VLOOKUP(M521,Exceptions!$B:$B,1,FALSE)))&gt;0,"y","")</f>
        <v/>
      </c>
      <c r="E521" s="100"/>
      <c r="F521" s="162" t="s">
        <v>4738</v>
      </c>
      <c r="G521" s="162" t="s">
        <v>3884</v>
      </c>
      <c r="H521" s="162" t="s">
        <v>5212</v>
      </c>
      <c r="I521" s="162" t="s">
        <v>440</v>
      </c>
      <c r="J521" s="162" t="s">
        <v>440</v>
      </c>
      <c r="K521" s="162" t="s">
        <v>440</v>
      </c>
      <c r="L521" s="163">
        <v>75000</v>
      </c>
      <c r="M521" s="95" t="s">
        <v>2846</v>
      </c>
      <c r="N521" s="51" t="s">
        <v>2847</v>
      </c>
      <c r="O521" s="51" t="s">
        <v>2847</v>
      </c>
      <c r="P521" s="51" t="s">
        <v>440</v>
      </c>
      <c r="Q521" s="96" t="s">
        <v>613</v>
      </c>
      <c r="R521" s="97">
        <v>45015</v>
      </c>
      <c r="S521" s="97" t="s">
        <v>5644</v>
      </c>
      <c r="T521" s="51" t="s">
        <v>518</v>
      </c>
      <c r="U521" s="51" t="s">
        <v>519</v>
      </c>
      <c r="V521" s="51" t="s">
        <v>2848</v>
      </c>
      <c r="W521" s="98" t="s">
        <v>5512</v>
      </c>
      <c r="X521" s="98" t="s">
        <v>5488</v>
      </c>
    </row>
    <row r="522" spans="1:24" s="51" customFormat="1" ht="15.5" x14ac:dyDescent="0.35">
      <c r="A522" s="99">
        <f t="shared" si="17"/>
        <v>12149</v>
      </c>
      <c r="B522" s="100" t="str">
        <f>IF(COUNTIF(Exceptions!F:F,(VLOOKUP(M522,Exceptions!F:F,1,FALSE)))&gt;0,"y","")</f>
        <v/>
      </c>
      <c r="C522" s="100" t="str">
        <f t="shared" si="18"/>
        <v/>
      </c>
      <c r="D522" s="100" t="str">
        <f>IF(COUNTIF(Exceptions!B:B,(VLOOKUP(M522,Exceptions!$B:$B,1,FALSE)))&gt;0,"y","")</f>
        <v/>
      </c>
      <c r="E522" s="100"/>
      <c r="F522" s="162" t="s">
        <v>4739</v>
      </c>
      <c r="G522" s="162" t="s">
        <v>592</v>
      </c>
      <c r="H522" s="162" t="s">
        <v>5212</v>
      </c>
      <c r="I522" s="162" t="s">
        <v>440</v>
      </c>
      <c r="J522" s="162" t="s">
        <v>440</v>
      </c>
      <c r="K522" s="162" t="s">
        <v>3904</v>
      </c>
      <c r="L522" s="163">
        <v>75000</v>
      </c>
      <c r="M522" s="95" t="s">
        <v>2843</v>
      </c>
      <c r="N522" s="51" t="s">
        <v>2844</v>
      </c>
      <c r="O522" s="51" t="s">
        <v>2844</v>
      </c>
      <c r="P522" s="51" t="s">
        <v>456</v>
      </c>
      <c r="Q522" s="96" t="s">
        <v>613</v>
      </c>
      <c r="R522" s="97">
        <v>45381</v>
      </c>
      <c r="S522" s="97" t="s">
        <v>5553</v>
      </c>
      <c r="T522" s="51" t="s">
        <v>467</v>
      </c>
      <c r="U522" s="51" t="s">
        <v>468</v>
      </c>
      <c r="V522" s="51" t="s">
        <v>2845</v>
      </c>
      <c r="W522" s="98" t="s">
        <v>5512</v>
      </c>
      <c r="X522" s="98" t="s">
        <v>6285</v>
      </c>
    </row>
    <row r="523" spans="1:24" s="51" customFormat="1" ht="15.5" x14ac:dyDescent="0.35">
      <c r="A523" s="99">
        <f t="shared" si="17"/>
        <v>12150</v>
      </c>
      <c r="B523" s="100" t="str">
        <f>IF(COUNTIF(Exceptions!F:F,(VLOOKUP(M523,Exceptions!F:F,1,FALSE)))&gt;0,"y","")</f>
        <v/>
      </c>
      <c r="C523" s="100" t="str">
        <f t="shared" si="18"/>
        <v>y</v>
      </c>
      <c r="D523" s="100" t="str">
        <f>IF(COUNTIF(Exceptions!B:B,(VLOOKUP(M523,Exceptions!$B:$B,1,FALSE)))&gt;0,"y","")</f>
        <v/>
      </c>
      <c r="E523" s="100"/>
      <c r="F523" s="162" t="s">
        <v>4740</v>
      </c>
      <c r="G523" s="162" t="s">
        <v>592</v>
      </c>
      <c r="H523" s="162" t="s">
        <v>5212</v>
      </c>
      <c r="I523" s="162" t="s">
        <v>5252</v>
      </c>
      <c r="J523" s="162" t="s">
        <v>5301</v>
      </c>
      <c r="K523" s="162" t="s">
        <v>5288</v>
      </c>
      <c r="L523" s="163">
        <v>75000</v>
      </c>
      <c r="M523" s="95" t="s">
        <v>2839</v>
      </c>
      <c r="N523" s="51" t="s">
        <v>2840</v>
      </c>
      <c r="O523" s="51" t="s">
        <v>2841</v>
      </c>
      <c r="P523" s="51" t="s">
        <v>456</v>
      </c>
      <c r="Q523" s="96" t="s">
        <v>613</v>
      </c>
      <c r="R523" s="97">
        <v>45379</v>
      </c>
      <c r="S523" s="97" t="s">
        <v>5645</v>
      </c>
      <c r="T523" s="51" t="s">
        <v>518</v>
      </c>
      <c r="U523" s="51" t="s">
        <v>519</v>
      </c>
      <c r="V523" s="51" t="s">
        <v>2842</v>
      </c>
      <c r="W523" s="98" t="s">
        <v>5512</v>
      </c>
      <c r="X523" s="98" t="s">
        <v>5589</v>
      </c>
    </row>
    <row r="524" spans="1:24" s="51" customFormat="1" ht="15.5" x14ac:dyDescent="0.35">
      <c r="A524" s="99">
        <f t="shared" si="17"/>
        <v>12151</v>
      </c>
      <c r="B524" s="100" t="str">
        <f>IF(COUNTIF(Exceptions!F:F,(VLOOKUP(M524,Exceptions!F:F,1,FALSE)))&gt;0,"y","")</f>
        <v/>
      </c>
      <c r="C524" s="100" t="str">
        <f t="shared" si="18"/>
        <v/>
      </c>
      <c r="D524" s="100" t="str">
        <f>IF(COUNTIF(Exceptions!B:B,(VLOOKUP(M524,Exceptions!$B:$B,1,FALSE)))&gt;0,"y","")</f>
        <v/>
      </c>
      <c r="E524" s="100"/>
      <c r="F524" s="162" t="s">
        <v>4741</v>
      </c>
      <c r="G524" s="162" t="s">
        <v>3885</v>
      </c>
      <c r="H524" s="162" t="s">
        <v>5212</v>
      </c>
      <c r="I524" s="162" t="s">
        <v>440</v>
      </c>
      <c r="J524" s="162" t="s">
        <v>440</v>
      </c>
      <c r="K524" s="162" t="s">
        <v>440</v>
      </c>
      <c r="L524" s="163">
        <v>213422.74</v>
      </c>
      <c r="M524" s="95" t="s">
        <v>2835</v>
      </c>
      <c r="N524" s="51" t="s">
        <v>2836</v>
      </c>
      <c r="O524" s="51" t="s">
        <v>2837</v>
      </c>
      <c r="P524" s="51" t="s">
        <v>440</v>
      </c>
      <c r="Q524" s="96" t="s">
        <v>14</v>
      </c>
      <c r="R524" s="97">
        <v>45256</v>
      </c>
      <c r="S524" s="97" t="s">
        <v>6903</v>
      </c>
      <c r="T524" s="51" t="s">
        <v>467</v>
      </c>
      <c r="U524" s="51" t="s">
        <v>468</v>
      </c>
      <c r="V524" s="51" t="s">
        <v>2838</v>
      </c>
      <c r="W524" s="98" t="s">
        <v>5512</v>
      </c>
      <c r="X524" s="98" t="s">
        <v>5614</v>
      </c>
    </row>
    <row r="525" spans="1:24" s="51" customFormat="1" ht="15.5" x14ac:dyDescent="0.35">
      <c r="A525" s="99">
        <f t="shared" si="17"/>
        <v>12152</v>
      </c>
      <c r="B525" s="100" t="str">
        <f>IF(COUNTIF(Exceptions!F:F,(VLOOKUP(M525,Exceptions!F:F,1,FALSE)))&gt;0,"y","")</f>
        <v/>
      </c>
      <c r="C525" s="100" t="str">
        <f t="shared" si="18"/>
        <v>y</v>
      </c>
      <c r="D525" s="100" t="str">
        <f>IF(COUNTIF(Exceptions!B:B,(VLOOKUP(M525,Exceptions!$B:$B,1,FALSE)))&gt;0,"y","")</f>
        <v/>
      </c>
      <c r="E525" s="100"/>
      <c r="F525" s="162" t="s">
        <v>4742</v>
      </c>
      <c r="G525" s="162" t="s">
        <v>592</v>
      </c>
      <c r="H525" s="162" t="s">
        <v>5212</v>
      </c>
      <c r="I525" s="162" t="s">
        <v>5328</v>
      </c>
      <c r="J525" s="162" t="s">
        <v>440</v>
      </c>
      <c r="K525" s="162" t="s">
        <v>3904</v>
      </c>
      <c r="L525" s="163">
        <v>257587.61</v>
      </c>
      <c r="M525" s="95" t="s">
        <v>209</v>
      </c>
      <c r="N525" s="51" t="s">
        <v>340</v>
      </c>
      <c r="O525" s="51" t="s">
        <v>425</v>
      </c>
      <c r="P525" s="51" t="s">
        <v>456</v>
      </c>
      <c r="Q525" s="96" t="s">
        <v>14</v>
      </c>
      <c r="R525" s="97">
        <v>46030</v>
      </c>
      <c r="S525" s="97" t="s">
        <v>6311</v>
      </c>
      <c r="T525" s="51" t="s">
        <v>467</v>
      </c>
      <c r="U525" s="51" t="s">
        <v>468</v>
      </c>
      <c r="V525" s="51" t="s">
        <v>556</v>
      </c>
      <c r="W525" s="98" t="s">
        <v>5512</v>
      </c>
      <c r="X525" s="98" t="s">
        <v>5763</v>
      </c>
    </row>
    <row r="526" spans="1:24" s="51" customFormat="1" ht="15.5" x14ac:dyDescent="0.35">
      <c r="A526" s="99">
        <f t="shared" si="17"/>
        <v>12153</v>
      </c>
      <c r="B526" s="100" t="str">
        <f>IF(COUNTIF(Exceptions!F:F,(VLOOKUP(M526,Exceptions!F:F,1,FALSE)))&gt;0,"y","")</f>
        <v/>
      </c>
      <c r="C526" s="100" t="str">
        <f t="shared" si="18"/>
        <v>y</v>
      </c>
      <c r="D526" s="100" t="str">
        <f>IF(COUNTIF(Exceptions!B:B,(VLOOKUP(M526,Exceptions!$B:$B,1,FALSE)))&gt;0,"y","")</f>
        <v/>
      </c>
      <c r="E526" s="100"/>
      <c r="F526" s="162" t="s">
        <v>3933</v>
      </c>
      <c r="G526" s="162" t="s">
        <v>3885</v>
      </c>
      <c r="H526" s="162" t="s">
        <v>5212</v>
      </c>
      <c r="I526" s="162" t="s">
        <v>3903</v>
      </c>
      <c r="J526" s="162" t="s">
        <v>440</v>
      </c>
      <c r="K526" s="162" t="s">
        <v>440</v>
      </c>
      <c r="L526" s="163">
        <v>161889</v>
      </c>
      <c r="M526" s="95" t="s">
        <v>665</v>
      </c>
      <c r="N526" s="51" t="s">
        <v>666</v>
      </c>
      <c r="O526" s="51" t="s">
        <v>667</v>
      </c>
      <c r="P526" s="51" t="s">
        <v>440</v>
      </c>
      <c r="Q526" s="96" t="s">
        <v>14</v>
      </c>
      <c r="R526" s="97">
        <v>45290</v>
      </c>
      <c r="S526" s="97" t="s">
        <v>5511</v>
      </c>
      <c r="T526" s="51" t="s">
        <v>467</v>
      </c>
      <c r="U526" s="51" t="s">
        <v>468</v>
      </c>
      <c r="V526" s="51" t="s">
        <v>668</v>
      </c>
      <c r="W526" s="98" t="s">
        <v>5512</v>
      </c>
      <c r="X526" s="98" t="s">
        <v>5513</v>
      </c>
    </row>
    <row r="527" spans="1:24" s="51" customFormat="1" ht="15.5" x14ac:dyDescent="0.35">
      <c r="A527" s="99">
        <f t="shared" si="17"/>
        <v>12154</v>
      </c>
      <c r="B527" s="100" t="str">
        <f>IF(COUNTIF(Exceptions!F:F,(VLOOKUP(M527,Exceptions!F:F,1,FALSE)))&gt;0,"y","")</f>
        <v/>
      </c>
      <c r="C527" s="100" t="str">
        <f t="shared" si="18"/>
        <v/>
      </c>
      <c r="D527" s="100" t="str">
        <f>IF(COUNTIF(Exceptions!B:B,(VLOOKUP(M527,Exceptions!$B:$B,1,FALSE)))&gt;0,"y","")</f>
        <v/>
      </c>
      <c r="E527" s="100"/>
      <c r="F527" s="162" t="s">
        <v>4745</v>
      </c>
      <c r="G527" s="162" t="s">
        <v>592</v>
      </c>
      <c r="H527" s="162" t="s">
        <v>5212</v>
      </c>
      <c r="I527" s="162" t="s">
        <v>440</v>
      </c>
      <c r="J527" s="162" t="s">
        <v>440</v>
      </c>
      <c r="K527" s="162" t="s">
        <v>5275</v>
      </c>
      <c r="L527" s="163">
        <v>410716</v>
      </c>
      <c r="M527" s="95" t="s">
        <v>212</v>
      </c>
      <c r="N527" s="51" t="s">
        <v>343</v>
      </c>
      <c r="O527" s="51" t="s">
        <v>343</v>
      </c>
      <c r="P527" s="51" t="s">
        <v>460</v>
      </c>
      <c r="Q527" s="96" t="s">
        <v>14</v>
      </c>
      <c r="R527" s="97">
        <v>45292</v>
      </c>
      <c r="S527" s="97" t="s">
        <v>5541</v>
      </c>
      <c r="T527" s="51" t="s">
        <v>467</v>
      </c>
      <c r="U527" s="51" t="s">
        <v>468</v>
      </c>
      <c r="V527" s="51" t="s">
        <v>6902</v>
      </c>
      <c r="W527" s="98" t="s">
        <v>5512</v>
      </c>
      <c r="X527" s="98" t="s">
        <v>5597</v>
      </c>
    </row>
    <row r="528" spans="1:24" s="51" customFormat="1" ht="15.5" x14ac:dyDescent="0.35">
      <c r="A528" s="99">
        <f t="shared" si="17"/>
        <v>12155</v>
      </c>
      <c r="B528" s="100" t="str">
        <f>IF(COUNTIF(Exceptions!F:F,(VLOOKUP(M528,Exceptions!F:F,1,FALSE)))&gt;0,"y","")</f>
        <v/>
      </c>
      <c r="C528" s="100" t="str">
        <f t="shared" si="18"/>
        <v/>
      </c>
      <c r="D528" s="100" t="str">
        <f>IF(COUNTIF(Exceptions!B:B,(VLOOKUP(M528,Exceptions!$B:$B,1,FALSE)))&gt;0,"y","")</f>
        <v/>
      </c>
      <c r="E528" s="100"/>
      <c r="F528" s="162" t="s">
        <v>4746</v>
      </c>
      <c r="G528" s="162" t="s">
        <v>3885</v>
      </c>
      <c r="H528" s="162" t="s">
        <v>5212</v>
      </c>
      <c r="I528" s="162" t="s">
        <v>440</v>
      </c>
      <c r="J528" s="162" t="s">
        <v>440</v>
      </c>
      <c r="K528" s="162" t="s">
        <v>5275</v>
      </c>
      <c r="L528" s="163">
        <v>310095.96000000002</v>
      </c>
      <c r="M528" s="95" t="s">
        <v>213</v>
      </c>
      <c r="N528" s="51" t="s">
        <v>344</v>
      </c>
      <c r="O528" s="51" t="s">
        <v>344</v>
      </c>
      <c r="P528" s="51" t="s">
        <v>460</v>
      </c>
      <c r="Q528" s="96" t="s">
        <v>14</v>
      </c>
      <c r="R528" s="97">
        <v>45292</v>
      </c>
      <c r="S528" s="97" t="s">
        <v>5541</v>
      </c>
      <c r="T528" s="51" t="s">
        <v>467</v>
      </c>
      <c r="U528" s="51" t="s">
        <v>468</v>
      </c>
      <c r="V528" s="51" t="s">
        <v>558</v>
      </c>
      <c r="W528" s="98" t="s">
        <v>5512</v>
      </c>
      <c r="X528" s="98" t="s">
        <v>5555</v>
      </c>
    </row>
    <row r="529" spans="1:24" s="51" customFormat="1" ht="15.5" x14ac:dyDescent="0.35">
      <c r="A529" s="99">
        <f t="shared" si="17"/>
        <v>12156</v>
      </c>
      <c r="B529" s="100" t="str">
        <f>IF(COUNTIF(Exceptions!F:F,(VLOOKUP(M529,Exceptions!F:F,1,FALSE)))&gt;0,"y","")</f>
        <v/>
      </c>
      <c r="C529" s="100" t="str">
        <f t="shared" si="18"/>
        <v/>
      </c>
      <c r="D529" s="100" t="str">
        <f>IF(COUNTIF(Exceptions!B:B,(VLOOKUP(M529,Exceptions!$B:$B,1,FALSE)))&gt;0,"y","")</f>
        <v/>
      </c>
      <c r="E529" s="100"/>
      <c r="F529" s="162" t="s">
        <v>4676</v>
      </c>
      <c r="G529" s="162" t="s">
        <v>592</v>
      </c>
      <c r="H529" s="162" t="s">
        <v>5212</v>
      </c>
      <c r="I529" s="162" t="s">
        <v>440</v>
      </c>
      <c r="J529" s="162" t="s">
        <v>440</v>
      </c>
      <c r="K529" s="162" t="s">
        <v>5275</v>
      </c>
      <c r="L529" s="163">
        <v>250000</v>
      </c>
      <c r="M529" s="95" t="s">
        <v>208</v>
      </c>
      <c r="N529" s="51" t="s">
        <v>339</v>
      </c>
      <c r="O529" s="51" t="s">
        <v>339</v>
      </c>
      <c r="P529" s="51" t="s">
        <v>460</v>
      </c>
      <c r="Q529" s="96" t="s">
        <v>14</v>
      </c>
      <c r="R529" s="97">
        <v>45292</v>
      </c>
      <c r="S529" s="97" t="s">
        <v>5541</v>
      </c>
      <c r="T529" s="51" t="s">
        <v>467</v>
      </c>
      <c r="U529" s="51" t="s">
        <v>468</v>
      </c>
      <c r="V529" s="51" t="s">
        <v>6875</v>
      </c>
      <c r="W529" s="98" t="s">
        <v>5512</v>
      </c>
      <c r="X529" s="98" t="s">
        <v>5597</v>
      </c>
    </row>
    <row r="530" spans="1:24" s="51" customFormat="1" ht="15.5" x14ac:dyDescent="0.35">
      <c r="A530" s="99">
        <f t="shared" si="17"/>
        <v>12157</v>
      </c>
      <c r="B530" s="100" t="str">
        <f>IF(COUNTIF(Exceptions!F:F,(VLOOKUP(M530,Exceptions!F:F,1,FALSE)))&gt;0,"y","")</f>
        <v/>
      </c>
      <c r="C530" s="100" t="str">
        <f t="shared" si="18"/>
        <v>y</v>
      </c>
      <c r="D530" s="100" t="str">
        <f>IF(COUNTIF(Exceptions!B:B,(VLOOKUP(M530,Exceptions!$B:$B,1,FALSE)))&gt;0,"y","")</f>
        <v/>
      </c>
      <c r="E530" s="100"/>
      <c r="F530" s="162" t="s">
        <v>4748</v>
      </c>
      <c r="G530" s="162" t="s">
        <v>3885</v>
      </c>
      <c r="H530" s="162" t="s">
        <v>5212</v>
      </c>
      <c r="I530" s="162" t="s">
        <v>5328</v>
      </c>
      <c r="J530" s="162" t="s">
        <v>440</v>
      </c>
      <c r="K530" s="162" t="s">
        <v>3904</v>
      </c>
      <c r="L530" s="163">
        <v>117193.92</v>
      </c>
      <c r="M530" s="95" t="s">
        <v>214</v>
      </c>
      <c r="N530" s="51" t="s">
        <v>345</v>
      </c>
      <c r="O530" s="51" t="s">
        <v>427</v>
      </c>
      <c r="P530" s="51" t="s">
        <v>456</v>
      </c>
      <c r="Q530" s="96" t="s">
        <v>14</v>
      </c>
      <c r="R530" s="97">
        <v>45377</v>
      </c>
      <c r="S530" s="97" t="s">
        <v>6308</v>
      </c>
      <c r="T530" s="51" t="s">
        <v>467</v>
      </c>
      <c r="U530" s="51" t="s">
        <v>468</v>
      </c>
      <c r="V530" s="51" t="s">
        <v>559</v>
      </c>
      <c r="W530" s="98" t="s">
        <v>5512</v>
      </c>
      <c r="X530" s="98" t="s">
        <v>5762</v>
      </c>
    </row>
    <row r="531" spans="1:24" s="51" customFormat="1" ht="15.5" x14ac:dyDescent="0.35">
      <c r="A531" s="99">
        <f t="shared" si="17"/>
        <v>12158</v>
      </c>
      <c r="B531" s="100" t="str">
        <f>IF(COUNTIF(Exceptions!F:F,(VLOOKUP(M531,Exceptions!F:F,1,FALSE)))&gt;0,"y","")</f>
        <v/>
      </c>
      <c r="C531" s="100" t="str">
        <f t="shared" si="18"/>
        <v>y</v>
      </c>
      <c r="D531" s="100" t="str">
        <f>IF(COUNTIF(Exceptions!B:B,(VLOOKUP(M531,Exceptions!$B:$B,1,FALSE)))&gt;0,"y","")</f>
        <v/>
      </c>
      <c r="E531" s="100" t="s">
        <v>5366</v>
      </c>
      <c r="F531" s="162" t="s">
        <v>4743</v>
      </c>
      <c r="G531" s="162" t="s">
        <v>592</v>
      </c>
      <c r="H531" s="162" t="s">
        <v>5212</v>
      </c>
      <c r="I531" s="162" t="s">
        <v>5328</v>
      </c>
      <c r="J531" s="162" t="s">
        <v>440</v>
      </c>
      <c r="K531" s="162" t="s">
        <v>3904</v>
      </c>
      <c r="L531" s="163">
        <v>144698.4</v>
      </c>
      <c r="M531" s="95" t="s">
        <v>210</v>
      </c>
      <c r="N531" s="51" t="s">
        <v>341</v>
      </c>
      <c r="O531" s="51" t="s">
        <v>426</v>
      </c>
      <c r="P531" s="51" t="s">
        <v>456</v>
      </c>
      <c r="Q531" s="96" t="s">
        <v>14</v>
      </c>
      <c r="R531" s="97">
        <v>45379</v>
      </c>
      <c r="S531" s="97" t="s">
        <v>6309</v>
      </c>
      <c r="T531" s="51" t="s">
        <v>467</v>
      </c>
      <c r="U531" s="51" t="s">
        <v>468</v>
      </c>
      <c r="V531" s="51" t="s">
        <v>6310</v>
      </c>
      <c r="W531" s="98" t="s">
        <v>5512</v>
      </c>
      <c r="X531" s="98" t="s">
        <v>5597</v>
      </c>
    </row>
    <row r="532" spans="1:24" s="51" customFormat="1" ht="15.5" x14ac:dyDescent="0.35">
      <c r="A532" s="99">
        <f t="shared" si="17"/>
        <v>12159</v>
      </c>
      <c r="B532" s="100" t="str">
        <f>IF(COUNTIF(Exceptions!F:F,(VLOOKUP(M532,Exceptions!F:F,1,FALSE)))&gt;0,"y","")</f>
        <v/>
      </c>
      <c r="C532" s="100" t="str">
        <f t="shared" si="18"/>
        <v>y</v>
      </c>
      <c r="D532" s="100" t="str">
        <f>IF(COUNTIF(Exceptions!B:B,(VLOOKUP(M532,Exceptions!$B:$B,1,FALSE)))&gt;0,"y","")</f>
        <v/>
      </c>
      <c r="E532" s="100"/>
      <c r="F532" s="162" t="s">
        <v>4749</v>
      </c>
      <c r="G532" s="162" t="s">
        <v>5210</v>
      </c>
      <c r="H532" s="162" t="s">
        <v>5212</v>
      </c>
      <c r="I532" s="162" t="s">
        <v>5328</v>
      </c>
      <c r="J532" s="162" t="s">
        <v>440</v>
      </c>
      <c r="K532" s="162" t="s">
        <v>3904</v>
      </c>
      <c r="L532" s="163">
        <v>150000</v>
      </c>
      <c r="M532" s="95" t="s">
        <v>215</v>
      </c>
      <c r="N532" s="51" t="s">
        <v>346</v>
      </c>
      <c r="O532" s="51" t="s">
        <v>428</v>
      </c>
      <c r="P532" s="51" t="s">
        <v>455</v>
      </c>
      <c r="Q532" s="96" t="s">
        <v>14</v>
      </c>
      <c r="R532" s="167">
        <v>45382</v>
      </c>
      <c r="S532" s="97" t="s">
        <v>5532</v>
      </c>
      <c r="T532" s="51" t="s">
        <v>467</v>
      </c>
      <c r="U532" s="51" t="s">
        <v>468</v>
      </c>
      <c r="V532" s="51" t="s">
        <v>560</v>
      </c>
      <c r="W532" s="98" t="s">
        <v>5512</v>
      </c>
      <c r="X532" s="98" t="s">
        <v>5565</v>
      </c>
    </row>
    <row r="533" spans="1:24" s="51" customFormat="1" ht="15.5" x14ac:dyDescent="0.35">
      <c r="A533" s="99">
        <f t="shared" si="17"/>
        <v>12160</v>
      </c>
      <c r="B533" s="100" t="str">
        <f>IF(COUNTIF(Exceptions!F:F,(VLOOKUP(M533,Exceptions!F:F,1,FALSE)))&gt;0,"y","")</f>
        <v/>
      </c>
      <c r="C533" s="100" t="str">
        <f t="shared" si="18"/>
        <v>y</v>
      </c>
      <c r="D533" s="100" t="str">
        <f>IF(COUNTIF(Exceptions!B:B,(VLOOKUP(M533,Exceptions!$B:$B,1,FALSE)))&gt;0,"y","")</f>
        <v/>
      </c>
      <c r="E533" s="100" t="s">
        <v>5366</v>
      </c>
      <c r="F533" s="162" t="s">
        <v>4750</v>
      </c>
      <c r="G533" s="162" t="s">
        <v>5210</v>
      </c>
      <c r="H533" s="162" t="s">
        <v>5212</v>
      </c>
      <c r="I533" s="162" t="s">
        <v>5328</v>
      </c>
      <c r="J533" s="162" t="s">
        <v>440</v>
      </c>
      <c r="K533" s="162" t="s">
        <v>5275</v>
      </c>
      <c r="L533" s="163">
        <v>400415</v>
      </c>
      <c r="M533" s="95" t="s">
        <v>216</v>
      </c>
      <c r="N533" s="51" t="s">
        <v>347</v>
      </c>
      <c r="O533" s="51" t="s">
        <v>429</v>
      </c>
      <c r="P533" s="51" t="s">
        <v>460</v>
      </c>
      <c r="Q533" s="96" t="s">
        <v>14</v>
      </c>
      <c r="R533" s="97">
        <v>45382</v>
      </c>
      <c r="S533" s="97" t="s">
        <v>5532</v>
      </c>
      <c r="T533" s="51" t="s">
        <v>467</v>
      </c>
      <c r="U533" s="51" t="s">
        <v>468</v>
      </c>
      <c r="V533" s="51" t="s">
        <v>561</v>
      </c>
      <c r="W533" s="98" t="s">
        <v>5512</v>
      </c>
      <c r="X533" s="98" t="s">
        <v>5565</v>
      </c>
    </row>
    <row r="534" spans="1:24" s="51" customFormat="1" ht="15.5" x14ac:dyDescent="0.35">
      <c r="A534" s="99">
        <f t="shared" si="17"/>
        <v>12161</v>
      </c>
      <c r="B534" s="100" t="str">
        <f>IF(COUNTIF(Exceptions!F:F,(VLOOKUP(M534,Exceptions!F:F,1,FALSE)))&gt;0,"y","")</f>
        <v/>
      </c>
      <c r="C534" s="100" t="str">
        <f t="shared" si="18"/>
        <v/>
      </c>
      <c r="D534" s="100" t="str">
        <f>IF(COUNTIF(Exceptions!B:B,(VLOOKUP(M534,Exceptions!$B:$B,1,FALSE)))&gt;0,"y","")</f>
        <v/>
      </c>
      <c r="E534" s="100"/>
      <c r="F534" s="162" t="s">
        <v>4663</v>
      </c>
      <c r="G534" s="162" t="s">
        <v>3886</v>
      </c>
      <c r="H534" s="162" t="s">
        <v>5212</v>
      </c>
      <c r="I534" s="162" t="s">
        <v>440</v>
      </c>
      <c r="J534" s="162" t="s">
        <v>440</v>
      </c>
      <c r="K534" s="162" t="s">
        <v>3904</v>
      </c>
      <c r="L534" s="163">
        <v>111000</v>
      </c>
      <c r="M534" s="95" t="s">
        <v>2630</v>
      </c>
      <c r="N534" s="51" t="s">
        <v>2631</v>
      </c>
      <c r="O534" s="51" t="s">
        <v>2631</v>
      </c>
      <c r="P534" s="51" t="s">
        <v>440</v>
      </c>
      <c r="Q534" s="96" t="s">
        <v>14</v>
      </c>
      <c r="R534" s="97">
        <v>45774</v>
      </c>
      <c r="S534" s="97" t="s">
        <v>6885</v>
      </c>
      <c r="T534" s="51" t="s">
        <v>467</v>
      </c>
      <c r="U534" s="51" t="s">
        <v>468</v>
      </c>
      <c r="V534" s="51" t="s">
        <v>2632</v>
      </c>
      <c r="W534" s="98" t="s">
        <v>5512</v>
      </c>
      <c r="X534" s="98" t="s">
        <v>5556</v>
      </c>
    </row>
    <row r="535" spans="1:24" s="51" customFormat="1" ht="15.5" x14ac:dyDescent="0.35">
      <c r="A535" s="99">
        <f t="shared" si="17"/>
        <v>12162</v>
      </c>
      <c r="B535" s="100" t="str">
        <f>IF(COUNTIF(Exceptions!F:F,(VLOOKUP(M535,Exceptions!F:F,1,FALSE)))&gt;0,"y","")</f>
        <v/>
      </c>
      <c r="C535" s="100" t="str">
        <f t="shared" si="18"/>
        <v/>
      </c>
      <c r="D535" s="100" t="str">
        <f>IF(COUNTIF(Exceptions!B:B,(VLOOKUP(M535,Exceptions!$B:$B,1,FALSE)))&gt;0,"y","")</f>
        <v/>
      </c>
      <c r="E535" s="100"/>
      <c r="F535" s="162" t="s">
        <v>4731</v>
      </c>
      <c r="G535" s="162" t="s">
        <v>3884</v>
      </c>
      <c r="H535" s="162" t="s">
        <v>5212</v>
      </c>
      <c r="I535" s="162" t="s">
        <v>440</v>
      </c>
      <c r="J535" s="162" t="s">
        <v>440</v>
      </c>
      <c r="K535" s="162" t="s">
        <v>440</v>
      </c>
      <c r="L535" s="163">
        <v>350000</v>
      </c>
      <c r="M535" s="95" t="s">
        <v>2871</v>
      </c>
      <c r="N535" s="51" t="s">
        <v>2872</v>
      </c>
      <c r="O535" s="51" t="s">
        <v>2873</v>
      </c>
      <c r="P535" s="51" t="s">
        <v>440</v>
      </c>
      <c r="Q535" s="96" t="s">
        <v>14</v>
      </c>
      <c r="R535" s="97">
        <v>45322</v>
      </c>
      <c r="S535" s="97" t="s">
        <v>6063</v>
      </c>
      <c r="T535" s="51" t="s">
        <v>518</v>
      </c>
      <c r="U535" s="51" t="s">
        <v>519</v>
      </c>
      <c r="V535" s="51" t="s">
        <v>2874</v>
      </c>
      <c r="W535" s="98" t="s">
        <v>5512</v>
      </c>
      <c r="X535" s="98" t="s">
        <v>5659</v>
      </c>
    </row>
    <row r="536" spans="1:24" s="51" customFormat="1" ht="15.5" x14ac:dyDescent="0.35">
      <c r="A536" s="99">
        <f t="shared" si="17"/>
        <v>12163</v>
      </c>
      <c r="B536" s="100" t="str">
        <f>IF(COUNTIF(Exceptions!F:F,(VLOOKUP(M536,Exceptions!F:F,1,FALSE)))&gt;0,"y","")</f>
        <v/>
      </c>
      <c r="C536" s="100" t="str">
        <f t="shared" si="18"/>
        <v/>
      </c>
      <c r="D536" s="100" t="str">
        <f>IF(COUNTIF(Exceptions!B:B,(VLOOKUP(M536,Exceptions!$B:$B,1,FALSE)))&gt;0,"y","")</f>
        <v/>
      </c>
      <c r="E536" s="100"/>
      <c r="F536" s="162" t="s">
        <v>4751</v>
      </c>
      <c r="G536" s="162" t="s">
        <v>592</v>
      </c>
      <c r="H536" s="162" t="s">
        <v>5212</v>
      </c>
      <c r="I536" s="162" t="s">
        <v>440</v>
      </c>
      <c r="J536" s="162" t="s">
        <v>440</v>
      </c>
      <c r="K536" s="162" t="s">
        <v>5275</v>
      </c>
      <c r="L536" s="163">
        <v>300000</v>
      </c>
      <c r="M536" s="95" t="s">
        <v>217</v>
      </c>
      <c r="N536" s="51" t="s">
        <v>348</v>
      </c>
      <c r="O536" s="51" t="s">
        <v>348</v>
      </c>
      <c r="P536" s="51" t="s">
        <v>456</v>
      </c>
      <c r="Q536" s="96" t="s">
        <v>14</v>
      </c>
      <c r="R536" s="97">
        <v>45383</v>
      </c>
      <c r="S536" s="97" t="s">
        <v>5553</v>
      </c>
      <c r="T536" s="51" t="s">
        <v>467</v>
      </c>
      <c r="U536" s="51" t="s">
        <v>468</v>
      </c>
      <c r="V536" s="51" t="s">
        <v>2830</v>
      </c>
      <c r="W536" s="98" t="s">
        <v>5512</v>
      </c>
      <c r="X536" s="98" t="s">
        <v>5543</v>
      </c>
    </row>
    <row r="537" spans="1:24" s="51" customFormat="1" ht="15.5" x14ac:dyDescent="0.35">
      <c r="A537" s="99">
        <f t="shared" si="17"/>
        <v>12164</v>
      </c>
      <c r="B537" s="100" t="str">
        <f>IF(COUNTIF(Exceptions!F:F,(VLOOKUP(M537,Exceptions!F:F,1,FALSE)))&gt;0,"y","")</f>
        <v/>
      </c>
      <c r="C537" s="100" t="str">
        <f t="shared" si="18"/>
        <v/>
      </c>
      <c r="D537" s="100" t="str">
        <f>IF(COUNTIF(Exceptions!B:B,(VLOOKUP(M537,Exceptions!$B:$B,1,FALSE)))&gt;0,"y","")</f>
        <v/>
      </c>
      <c r="E537" s="100"/>
      <c r="F537" s="162" t="s">
        <v>4752</v>
      </c>
      <c r="G537" s="162" t="s">
        <v>3884</v>
      </c>
      <c r="H537" s="162" t="s">
        <v>5212</v>
      </c>
      <c r="I537" s="162" t="s">
        <v>440</v>
      </c>
      <c r="J537" s="162" t="s">
        <v>440</v>
      </c>
      <c r="K537" s="162" t="s">
        <v>440</v>
      </c>
      <c r="L537" s="163">
        <v>400000</v>
      </c>
      <c r="M537" s="95" t="s">
        <v>2826</v>
      </c>
      <c r="N537" s="51" t="s">
        <v>2827</v>
      </c>
      <c r="O537" s="51" t="s">
        <v>2828</v>
      </c>
      <c r="P537" s="51" t="s">
        <v>440</v>
      </c>
      <c r="Q537" s="96" t="s">
        <v>14</v>
      </c>
      <c r="R537" s="97">
        <v>45198</v>
      </c>
      <c r="S537" s="97" t="s">
        <v>6846</v>
      </c>
      <c r="T537" s="51" t="s">
        <v>518</v>
      </c>
      <c r="U537" s="51" t="s">
        <v>519</v>
      </c>
      <c r="V537" s="51" t="s">
        <v>2829</v>
      </c>
      <c r="W537" s="98" t="s">
        <v>5512</v>
      </c>
      <c r="X537" s="98" t="s">
        <v>5488</v>
      </c>
    </row>
    <row r="538" spans="1:24" s="51" customFormat="1" ht="15.5" x14ac:dyDescent="0.35">
      <c r="A538" s="99">
        <f t="shared" si="17"/>
        <v>12165</v>
      </c>
      <c r="B538" s="100" t="str">
        <f>IF(COUNTIF(Exceptions!F:F,(VLOOKUP(M538,Exceptions!F:F,1,FALSE)))&gt;0,"y","")</f>
        <v/>
      </c>
      <c r="C538" s="100" t="str">
        <f t="shared" si="18"/>
        <v/>
      </c>
      <c r="D538" s="100" t="str">
        <f>IF(COUNTIF(Exceptions!B:B,(VLOOKUP(M538,Exceptions!$B:$B,1,FALSE)))&gt;0,"y","")</f>
        <v/>
      </c>
      <c r="E538" s="100"/>
      <c r="F538" s="162" t="s">
        <v>4753</v>
      </c>
      <c r="G538" s="162" t="s">
        <v>3885</v>
      </c>
      <c r="H538" s="162" t="s">
        <v>5212</v>
      </c>
      <c r="I538" s="162" t="s">
        <v>440</v>
      </c>
      <c r="J538" s="162" t="s">
        <v>440</v>
      </c>
      <c r="K538" s="162" t="s">
        <v>440</v>
      </c>
      <c r="L538" s="163">
        <v>400000</v>
      </c>
      <c r="M538" s="95" t="s">
        <v>2822</v>
      </c>
      <c r="N538" s="51" t="s">
        <v>2823</v>
      </c>
      <c r="O538" s="51" t="s">
        <v>2824</v>
      </c>
      <c r="P538" s="51" t="s">
        <v>440</v>
      </c>
      <c r="Q538" s="96" t="s">
        <v>14</v>
      </c>
      <c r="R538" s="97">
        <v>45228</v>
      </c>
      <c r="S538" s="97" t="s">
        <v>6890</v>
      </c>
      <c r="T538" s="51" t="s">
        <v>467</v>
      </c>
      <c r="U538" s="51" t="s">
        <v>468</v>
      </c>
      <c r="V538" s="51" t="s">
        <v>2825</v>
      </c>
      <c r="W538" s="98" t="s">
        <v>5512</v>
      </c>
      <c r="X538" s="98" t="s">
        <v>6826</v>
      </c>
    </row>
    <row r="539" spans="1:24" s="51" customFormat="1" ht="15.5" x14ac:dyDescent="0.35">
      <c r="A539" s="99">
        <f t="shared" si="17"/>
        <v>12166</v>
      </c>
      <c r="B539" s="100" t="str">
        <f>IF(COUNTIF(Exceptions!F:F,(VLOOKUP(M539,Exceptions!F:F,1,FALSE)))&gt;0,"y","")</f>
        <v/>
      </c>
      <c r="C539" s="100" t="str">
        <f t="shared" si="18"/>
        <v/>
      </c>
      <c r="D539" s="100" t="str">
        <f>IF(COUNTIF(Exceptions!B:B,(VLOOKUP(M539,Exceptions!$B:$B,1,FALSE)))&gt;0,"y","")</f>
        <v/>
      </c>
      <c r="E539" s="100"/>
      <c r="F539" s="162" t="s">
        <v>4754</v>
      </c>
      <c r="G539" s="162" t="s">
        <v>3884</v>
      </c>
      <c r="H539" s="162" t="s">
        <v>5212</v>
      </c>
      <c r="I539" s="162" t="s">
        <v>440</v>
      </c>
      <c r="J539" s="162" t="s">
        <v>440</v>
      </c>
      <c r="K539" s="162" t="s">
        <v>440</v>
      </c>
      <c r="L539" s="163">
        <v>150000</v>
      </c>
      <c r="M539" s="95" t="s">
        <v>2818</v>
      </c>
      <c r="N539" s="51" t="s">
        <v>2819</v>
      </c>
      <c r="O539" s="51" t="s">
        <v>2820</v>
      </c>
      <c r="P539" s="51" t="s">
        <v>440</v>
      </c>
      <c r="Q539" s="96" t="s">
        <v>14</v>
      </c>
      <c r="R539" s="97">
        <v>44894</v>
      </c>
      <c r="S539" s="97" t="s">
        <v>5988</v>
      </c>
      <c r="T539" s="51" t="s">
        <v>467</v>
      </c>
      <c r="U539" s="51" t="s">
        <v>468</v>
      </c>
      <c r="V539" s="51" t="s">
        <v>2821</v>
      </c>
      <c r="W539" s="98" t="s">
        <v>5512</v>
      </c>
      <c r="X539" s="98" t="s">
        <v>5488</v>
      </c>
    </row>
    <row r="540" spans="1:24" s="51" customFormat="1" ht="15.5" x14ac:dyDescent="0.35">
      <c r="A540" s="99">
        <f t="shared" si="17"/>
        <v>12167</v>
      </c>
      <c r="B540" s="100" t="str">
        <f>IF(COUNTIF(Exceptions!F:F,(VLOOKUP(M540,Exceptions!F:F,1,FALSE)))&gt;0,"y","")</f>
        <v/>
      </c>
      <c r="C540" s="100" t="str">
        <f t="shared" si="18"/>
        <v>y</v>
      </c>
      <c r="D540" s="100" t="str">
        <f>IF(COUNTIF(Exceptions!B:B,(VLOOKUP(M540,Exceptions!$B:$B,1,FALSE)))&gt;0,"y","")</f>
        <v/>
      </c>
      <c r="E540" s="100"/>
      <c r="F540" s="162" t="s">
        <v>4744</v>
      </c>
      <c r="G540" s="162" t="s">
        <v>592</v>
      </c>
      <c r="H540" s="162" t="s">
        <v>5212</v>
      </c>
      <c r="I540" s="162" t="s">
        <v>5328</v>
      </c>
      <c r="J540" s="162" t="s">
        <v>440</v>
      </c>
      <c r="K540" s="162" t="s">
        <v>5275</v>
      </c>
      <c r="L540" s="163">
        <v>400000</v>
      </c>
      <c r="M540" s="95" t="s">
        <v>211</v>
      </c>
      <c r="N540" s="51" t="s">
        <v>342</v>
      </c>
      <c r="O540" s="51" t="s">
        <v>342</v>
      </c>
      <c r="P540" s="51" t="s">
        <v>460</v>
      </c>
      <c r="Q540" s="96" t="s">
        <v>14</v>
      </c>
      <c r="R540" s="97">
        <v>45382</v>
      </c>
      <c r="S540" s="97" t="s">
        <v>5532</v>
      </c>
      <c r="T540" s="51" t="s">
        <v>516</v>
      </c>
      <c r="U540" s="51" t="s">
        <v>517</v>
      </c>
      <c r="V540" s="51" t="s">
        <v>557</v>
      </c>
      <c r="W540" s="98" t="s">
        <v>5512</v>
      </c>
      <c r="X540" s="98" t="s">
        <v>5597</v>
      </c>
    </row>
    <row r="541" spans="1:24" s="51" customFormat="1" ht="15.5" x14ac:dyDescent="0.35">
      <c r="A541" s="99">
        <f t="shared" si="17"/>
        <v>12168</v>
      </c>
      <c r="B541" s="100" t="str">
        <f>IF(COUNTIF(Exceptions!F:F,(VLOOKUP(M541,Exceptions!F:F,1,FALSE)))&gt;0,"y","")</f>
        <v/>
      </c>
      <c r="C541" s="100" t="str">
        <f t="shared" si="18"/>
        <v/>
      </c>
      <c r="D541" s="100" t="str">
        <f>IF(COUNTIF(Exceptions!B:B,(VLOOKUP(M541,Exceptions!$B:$B,1,FALSE)))&gt;0,"y","")</f>
        <v/>
      </c>
      <c r="E541" s="100"/>
      <c r="F541" s="162" t="s">
        <v>4755</v>
      </c>
      <c r="G541" s="162" t="s">
        <v>3884</v>
      </c>
      <c r="H541" s="162" t="s">
        <v>5212</v>
      </c>
      <c r="I541" s="162" t="s">
        <v>440</v>
      </c>
      <c r="J541" s="162" t="s">
        <v>440</v>
      </c>
      <c r="K541" s="162" t="s">
        <v>440</v>
      </c>
      <c r="L541" s="163">
        <v>400000</v>
      </c>
      <c r="M541" s="95" t="s">
        <v>2814</v>
      </c>
      <c r="N541" s="51" t="s">
        <v>2815</v>
      </c>
      <c r="O541" s="51" t="s">
        <v>2816</v>
      </c>
      <c r="P541" s="51" t="s">
        <v>440</v>
      </c>
      <c r="Q541" s="96" t="s">
        <v>14</v>
      </c>
      <c r="R541" s="97">
        <v>45015</v>
      </c>
      <c r="S541" s="97" t="s">
        <v>5644</v>
      </c>
      <c r="T541" s="51" t="s">
        <v>467</v>
      </c>
      <c r="U541" s="51" t="s">
        <v>468</v>
      </c>
      <c r="V541" s="51" t="s">
        <v>2817</v>
      </c>
      <c r="W541" s="98" t="s">
        <v>5512</v>
      </c>
      <c r="X541" s="98" t="s">
        <v>5488</v>
      </c>
    </row>
    <row r="542" spans="1:24" s="51" customFormat="1" ht="15.5" x14ac:dyDescent="0.35">
      <c r="A542" s="99">
        <f t="shared" si="17"/>
        <v>12169</v>
      </c>
      <c r="B542" s="100" t="str">
        <f>IF(COUNTIF(Exceptions!F:F,(VLOOKUP(M542,Exceptions!F:F,1,FALSE)))&gt;0,"y","")</f>
        <v/>
      </c>
      <c r="C542" s="100" t="str">
        <f t="shared" si="18"/>
        <v/>
      </c>
      <c r="D542" s="100" t="str">
        <f>IF(COUNTIF(Exceptions!B:B,(VLOOKUP(M542,Exceptions!$B:$B,1,FALSE)))&gt;0,"y","")</f>
        <v/>
      </c>
      <c r="E542" s="100"/>
      <c r="F542" s="162" t="s">
        <v>4756</v>
      </c>
      <c r="G542" s="162" t="s">
        <v>3885</v>
      </c>
      <c r="H542" s="162" t="s">
        <v>5212</v>
      </c>
      <c r="I542" s="162" t="s">
        <v>440</v>
      </c>
      <c r="J542" s="162" t="s">
        <v>440</v>
      </c>
      <c r="K542" s="162" t="s">
        <v>3904</v>
      </c>
      <c r="L542" s="163">
        <v>173462</v>
      </c>
      <c r="M542" s="95" t="s">
        <v>218</v>
      </c>
      <c r="N542" s="51" t="s">
        <v>349</v>
      </c>
      <c r="O542" s="51" t="s">
        <v>349</v>
      </c>
      <c r="P542" s="51" t="s">
        <v>464</v>
      </c>
      <c r="Q542" s="96" t="s">
        <v>14</v>
      </c>
      <c r="R542" s="97">
        <v>45292</v>
      </c>
      <c r="S542" s="97" t="s">
        <v>5541</v>
      </c>
      <c r="T542" s="51" t="s">
        <v>467</v>
      </c>
      <c r="U542" s="51" t="s">
        <v>468</v>
      </c>
      <c r="V542" s="51" t="s">
        <v>562</v>
      </c>
      <c r="W542" s="98" t="s">
        <v>5512</v>
      </c>
      <c r="X542" s="98" t="s">
        <v>5640</v>
      </c>
    </row>
    <row r="543" spans="1:24" s="51" customFormat="1" ht="15.5" x14ac:dyDescent="0.35">
      <c r="A543" s="99">
        <f t="shared" si="17"/>
        <v>12170</v>
      </c>
      <c r="B543" s="100" t="str">
        <f>IF(COUNTIF(Exceptions!F:F,(VLOOKUP(M543,Exceptions!F:F,1,FALSE)))&gt;0,"y","")</f>
        <v/>
      </c>
      <c r="C543" s="100" t="str">
        <f t="shared" si="18"/>
        <v/>
      </c>
      <c r="D543" s="100" t="str">
        <f>IF(COUNTIF(Exceptions!B:B,(VLOOKUP(M543,Exceptions!$B:$B,1,FALSE)))&gt;0,"y","")</f>
        <v/>
      </c>
      <c r="E543" s="100"/>
      <c r="F543" s="162" t="s">
        <v>4622</v>
      </c>
      <c r="G543" s="162" t="s">
        <v>3884</v>
      </c>
      <c r="H543" s="162" t="s">
        <v>5212</v>
      </c>
      <c r="I543" s="162" t="s">
        <v>440</v>
      </c>
      <c r="J543" s="162" t="s">
        <v>440</v>
      </c>
      <c r="K543" s="162" t="s">
        <v>440</v>
      </c>
      <c r="L543" s="163">
        <v>300000</v>
      </c>
      <c r="M543" s="95" t="s">
        <v>2314</v>
      </c>
      <c r="N543" s="51" t="s">
        <v>2315</v>
      </c>
      <c r="O543" s="51" t="s">
        <v>2316</v>
      </c>
      <c r="P543" s="51" t="s">
        <v>440</v>
      </c>
      <c r="Q543" s="96" t="s">
        <v>14</v>
      </c>
      <c r="R543" s="97">
        <v>45198</v>
      </c>
      <c r="S543" s="97" t="s">
        <v>6846</v>
      </c>
      <c r="T543" s="51" t="s">
        <v>518</v>
      </c>
      <c r="U543" s="51" t="s">
        <v>519</v>
      </c>
      <c r="V543" s="51" t="s">
        <v>2317</v>
      </c>
      <c r="W543" s="98" t="s">
        <v>5512</v>
      </c>
      <c r="X543" s="98" t="s">
        <v>5488</v>
      </c>
    </row>
    <row r="544" spans="1:24" s="51" customFormat="1" ht="15.5" x14ac:dyDescent="0.35">
      <c r="A544" s="99">
        <f t="shared" si="17"/>
        <v>12171</v>
      </c>
      <c r="B544" s="100" t="str">
        <f>IF(COUNTIF(Exceptions!F:F,(VLOOKUP(M544,Exceptions!F:F,1,FALSE)))&gt;0,"y","")</f>
        <v/>
      </c>
      <c r="C544" s="100" t="str">
        <f t="shared" si="18"/>
        <v>y</v>
      </c>
      <c r="D544" s="100" t="str">
        <f>IF(COUNTIF(Exceptions!B:B,(VLOOKUP(M544,Exceptions!$B:$B,1,FALSE)))&gt;0,"y","")</f>
        <v/>
      </c>
      <c r="E544" s="100"/>
      <c r="F544" s="162" t="s">
        <v>4757</v>
      </c>
      <c r="G544" s="162" t="s">
        <v>592</v>
      </c>
      <c r="H544" s="162" t="s">
        <v>5212</v>
      </c>
      <c r="I544" s="162" t="s">
        <v>5252</v>
      </c>
      <c r="J544" s="162" t="s">
        <v>440</v>
      </c>
      <c r="K544" s="162" t="s">
        <v>5279</v>
      </c>
      <c r="L544" s="163">
        <v>117000</v>
      </c>
      <c r="M544" s="95" t="s">
        <v>219</v>
      </c>
      <c r="N544" s="51" t="s">
        <v>350</v>
      </c>
      <c r="O544" s="51" t="s">
        <v>430</v>
      </c>
      <c r="P544" s="51" t="s">
        <v>456</v>
      </c>
      <c r="Q544" s="96" t="s">
        <v>14</v>
      </c>
      <c r="R544" s="97">
        <v>45382</v>
      </c>
      <c r="S544" s="97" t="s">
        <v>5718</v>
      </c>
      <c r="T544" s="51" t="s">
        <v>518</v>
      </c>
      <c r="U544" s="51" t="s">
        <v>519</v>
      </c>
      <c r="V544" s="51" t="s">
        <v>563</v>
      </c>
      <c r="W544" s="98" t="s">
        <v>5512</v>
      </c>
      <c r="X544" s="98" t="s">
        <v>5589</v>
      </c>
    </row>
    <row r="545" spans="1:24" s="51" customFormat="1" ht="15.5" x14ac:dyDescent="0.35">
      <c r="A545" s="99">
        <f t="shared" si="17"/>
        <v>12172</v>
      </c>
      <c r="B545" s="100" t="str">
        <f>IF(COUNTIF(Exceptions!F:F,(VLOOKUP(M545,Exceptions!F:F,1,FALSE)))&gt;0,"y","")</f>
        <v/>
      </c>
      <c r="C545" s="100" t="str">
        <f t="shared" si="18"/>
        <v/>
      </c>
      <c r="D545" s="100" t="str">
        <f>IF(COUNTIF(Exceptions!B:B,(VLOOKUP(M545,Exceptions!$B:$B,1,FALSE)))&gt;0,"y","")</f>
        <v/>
      </c>
      <c r="E545" s="100"/>
      <c r="F545" s="162" t="s">
        <v>4758</v>
      </c>
      <c r="G545" s="162" t="s">
        <v>3886</v>
      </c>
      <c r="H545" s="162" t="s">
        <v>5212</v>
      </c>
      <c r="I545" s="162" t="s">
        <v>440</v>
      </c>
      <c r="J545" s="162" t="s">
        <v>440</v>
      </c>
      <c r="K545" s="162" t="s">
        <v>3904</v>
      </c>
      <c r="L545" s="163">
        <v>225701.67</v>
      </c>
      <c r="M545" s="95" t="s">
        <v>2810</v>
      </c>
      <c r="N545" s="51" t="s">
        <v>2811</v>
      </c>
      <c r="O545" s="51" t="s">
        <v>2812</v>
      </c>
      <c r="P545" s="51" t="s">
        <v>440</v>
      </c>
      <c r="Q545" s="96" t="s">
        <v>14</v>
      </c>
      <c r="R545" s="97">
        <v>45564</v>
      </c>
      <c r="S545" s="97" t="s">
        <v>6299</v>
      </c>
      <c r="T545" s="51" t="s">
        <v>467</v>
      </c>
      <c r="U545" s="51" t="s">
        <v>468</v>
      </c>
      <c r="V545" s="51" t="s">
        <v>2813</v>
      </c>
      <c r="W545" s="98" t="s">
        <v>5512</v>
      </c>
      <c r="X545" s="98" t="s">
        <v>5534</v>
      </c>
    </row>
    <row r="546" spans="1:24" s="51" customFormat="1" ht="15.5" x14ac:dyDescent="0.35">
      <c r="A546" s="99">
        <f t="shared" si="17"/>
        <v>12173</v>
      </c>
      <c r="B546" s="100" t="str">
        <f>IF(COUNTIF(Exceptions!F:F,(VLOOKUP(M546,Exceptions!F:F,1,FALSE)))&gt;0,"y","")</f>
        <v/>
      </c>
      <c r="C546" s="100" t="str">
        <f t="shared" si="18"/>
        <v>y</v>
      </c>
      <c r="D546" s="100" t="str">
        <f>IF(COUNTIF(Exceptions!B:B,(VLOOKUP(M546,Exceptions!$B:$B,1,FALSE)))&gt;0,"y","")</f>
        <v/>
      </c>
      <c r="E546" s="100" t="s">
        <v>5366</v>
      </c>
      <c r="F546" s="162" t="s">
        <v>4759</v>
      </c>
      <c r="G546" s="162" t="s">
        <v>3885</v>
      </c>
      <c r="H546" s="162" t="s">
        <v>5212</v>
      </c>
      <c r="I546" s="162" t="s">
        <v>6502</v>
      </c>
      <c r="J546" s="162" t="s">
        <v>440</v>
      </c>
      <c r="K546" s="162" t="s">
        <v>3904</v>
      </c>
      <c r="L546" s="163">
        <v>300000</v>
      </c>
      <c r="M546" s="95" t="s">
        <v>220</v>
      </c>
      <c r="N546" s="51" t="s">
        <v>351</v>
      </c>
      <c r="O546" s="51" t="s">
        <v>6503</v>
      </c>
      <c r="P546" s="51" t="s">
        <v>456</v>
      </c>
      <c r="Q546" s="96" t="s">
        <v>14</v>
      </c>
      <c r="R546" s="97">
        <v>45408</v>
      </c>
      <c r="S546" s="97" t="s">
        <v>6219</v>
      </c>
      <c r="T546" s="51" t="s">
        <v>518</v>
      </c>
      <c r="U546" s="51" t="s">
        <v>519</v>
      </c>
      <c r="V546" s="51" t="s">
        <v>564</v>
      </c>
      <c r="W546" s="98" t="s">
        <v>5512</v>
      </c>
      <c r="X546" s="98" t="s">
        <v>5945</v>
      </c>
    </row>
    <row r="547" spans="1:24" s="51" customFormat="1" ht="15.5" x14ac:dyDescent="0.35">
      <c r="A547" s="99">
        <f t="shared" si="17"/>
        <v>12174</v>
      </c>
      <c r="B547" s="100" t="str">
        <f>IF(COUNTIF(Exceptions!F:F,(VLOOKUP(M547,Exceptions!F:F,1,FALSE)))&gt;0,"y","")</f>
        <v/>
      </c>
      <c r="C547" s="100" t="str">
        <f t="shared" si="18"/>
        <v/>
      </c>
      <c r="D547" s="100" t="str">
        <f>IF(COUNTIF(Exceptions!B:B,(VLOOKUP(M547,Exceptions!$B:$B,1,FALSE)))&gt;0,"y","")</f>
        <v/>
      </c>
      <c r="E547" s="100"/>
      <c r="F547" s="162" t="s">
        <v>4760</v>
      </c>
      <c r="G547" s="162" t="s">
        <v>3886</v>
      </c>
      <c r="H547" s="162" t="s">
        <v>5212</v>
      </c>
      <c r="I547" s="162" t="s">
        <v>440</v>
      </c>
      <c r="J547" s="162" t="s">
        <v>440</v>
      </c>
      <c r="K547" s="162" t="s">
        <v>3904</v>
      </c>
      <c r="L547" s="163">
        <v>200000</v>
      </c>
      <c r="M547" s="95" t="s">
        <v>2807</v>
      </c>
      <c r="N547" s="51" t="s">
        <v>2808</v>
      </c>
      <c r="O547" s="51" t="s">
        <v>2808</v>
      </c>
      <c r="P547" s="51" t="s">
        <v>440</v>
      </c>
      <c r="Q547" s="96" t="s">
        <v>14</v>
      </c>
      <c r="R547" s="97">
        <v>45656</v>
      </c>
      <c r="S547" s="97" t="s">
        <v>6901</v>
      </c>
      <c r="T547" s="51" t="s">
        <v>467</v>
      </c>
      <c r="U547" s="51" t="s">
        <v>468</v>
      </c>
      <c r="V547" s="51" t="s">
        <v>2809</v>
      </c>
      <c r="W547" s="98" t="s">
        <v>5512</v>
      </c>
      <c r="X547" s="98" t="s">
        <v>5534</v>
      </c>
    </row>
    <row r="548" spans="1:24" s="51" customFormat="1" ht="15.5" x14ac:dyDescent="0.35">
      <c r="A548" s="99">
        <f t="shared" si="17"/>
        <v>12175</v>
      </c>
      <c r="B548" s="100" t="str">
        <f>IF(COUNTIF(Exceptions!F:F,(VLOOKUP(M548,Exceptions!F:F,1,FALSE)))&gt;0,"y","")</f>
        <v/>
      </c>
      <c r="C548" s="100" t="str">
        <f t="shared" si="18"/>
        <v/>
      </c>
      <c r="D548" s="100" t="str">
        <f>IF(COUNTIF(Exceptions!B:B,(VLOOKUP(M548,Exceptions!$B:$B,1,FALSE)))&gt;0,"y","")</f>
        <v/>
      </c>
      <c r="E548" s="100"/>
      <c r="F548" s="162" t="s">
        <v>4761</v>
      </c>
      <c r="G548" s="162" t="s">
        <v>3884</v>
      </c>
      <c r="H548" s="162" t="s">
        <v>5212</v>
      </c>
      <c r="I548" s="162" t="s">
        <v>440</v>
      </c>
      <c r="J548" s="162" t="s">
        <v>440</v>
      </c>
      <c r="K548" s="162" t="s">
        <v>440</v>
      </c>
      <c r="L548" s="163">
        <v>400000</v>
      </c>
      <c r="M548" s="95" t="s">
        <v>2803</v>
      </c>
      <c r="N548" s="51" t="s">
        <v>2804</v>
      </c>
      <c r="O548" s="51" t="s">
        <v>2805</v>
      </c>
      <c r="P548" s="51" t="s">
        <v>440</v>
      </c>
      <c r="Q548" s="96" t="s">
        <v>14</v>
      </c>
      <c r="R548" s="97">
        <v>45845</v>
      </c>
      <c r="S548" s="97" t="s">
        <v>6900</v>
      </c>
      <c r="T548" s="51" t="s">
        <v>467</v>
      </c>
      <c r="U548" s="51" t="s">
        <v>468</v>
      </c>
      <c r="V548" s="51" t="s">
        <v>2806</v>
      </c>
      <c r="W548" s="98" t="s">
        <v>5512</v>
      </c>
      <c r="X548" s="98" t="s">
        <v>5488</v>
      </c>
    </row>
    <row r="549" spans="1:24" s="51" customFormat="1" ht="15.5" x14ac:dyDescent="0.35">
      <c r="A549" s="99">
        <f t="shared" si="17"/>
        <v>12176</v>
      </c>
      <c r="B549" s="100" t="str">
        <f>IF(COUNTIF(Exceptions!F:F,(VLOOKUP(M549,Exceptions!F:F,1,FALSE)))&gt;0,"y","")</f>
        <v/>
      </c>
      <c r="C549" s="100" t="str">
        <f t="shared" si="18"/>
        <v/>
      </c>
      <c r="D549" s="100" t="str">
        <f>IF(COUNTIF(Exceptions!B:B,(VLOOKUP(M549,Exceptions!$B:$B,1,FALSE)))&gt;0,"y","")</f>
        <v/>
      </c>
      <c r="E549" s="100"/>
      <c r="F549" s="162" t="s">
        <v>4762</v>
      </c>
      <c r="G549" s="162" t="s">
        <v>3884</v>
      </c>
      <c r="H549" s="162" t="s">
        <v>5212</v>
      </c>
      <c r="I549" s="162" t="s">
        <v>440</v>
      </c>
      <c r="J549" s="162" t="s">
        <v>440</v>
      </c>
      <c r="K549" s="162" t="s">
        <v>440</v>
      </c>
      <c r="L549" s="163">
        <v>200000</v>
      </c>
      <c r="M549" s="95" t="s">
        <v>2799</v>
      </c>
      <c r="N549" s="51" t="s">
        <v>2800</v>
      </c>
      <c r="O549" s="51" t="s">
        <v>2801</v>
      </c>
      <c r="P549" s="51" t="s">
        <v>440</v>
      </c>
      <c r="Q549" s="96" t="s">
        <v>14</v>
      </c>
      <c r="R549" s="97">
        <v>45996</v>
      </c>
      <c r="S549" s="97" t="s">
        <v>6899</v>
      </c>
      <c r="T549" s="51" t="s">
        <v>467</v>
      </c>
      <c r="U549" s="51" t="s">
        <v>468</v>
      </c>
      <c r="V549" s="51" t="s">
        <v>2802</v>
      </c>
      <c r="W549" s="98" t="s">
        <v>5512</v>
      </c>
      <c r="X549" s="98" t="s">
        <v>5488</v>
      </c>
    </row>
    <row r="550" spans="1:24" s="51" customFormat="1" ht="15.5" x14ac:dyDescent="0.35">
      <c r="A550" s="99">
        <f t="shared" si="17"/>
        <v>12177</v>
      </c>
      <c r="B550" s="100" t="str">
        <f>IF(COUNTIF(Exceptions!F:F,(VLOOKUP(M550,Exceptions!F:F,1,FALSE)))&gt;0,"y","")</f>
        <v/>
      </c>
      <c r="C550" s="100" t="str">
        <f t="shared" si="18"/>
        <v/>
      </c>
      <c r="D550" s="100" t="str">
        <f>IF(COUNTIF(Exceptions!B:B,(VLOOKUP(M550,Exceptions!$B:$B,1,FALSE)))&gt;0,"y","")</f>
        <v/>
      </c>
      <c r="E550" s="100"/>
      <c r="F550" s="162" t="s">
        <v>4763</v>
      </c>
      <c r="G550" s="162" t="s">
        <v>3884</v>
      </c>
      <c r="H550" s="162" t="s">
        <v>5212</v>
      </c>
      <c r="I550" s="162" t="s">
        <v>440</v>
      </c>
      <c r="J550" s="162" t="s">
        <v>440</v>
      </c>
      <c r="K550" s="162" t="s">
        <v>440</v>
      </c>
      <c r="L550" s="163">
        <v>150000</v>
      </c>
      <c r="M550" s="95" t="s">
        <v>2795</v>
      </c>
      <c r="N550" s="51" t="s">
        <v>2796</v>
      </c>
      <c r="O550" s="51" t="s">
        <v>2797</v>
      </c>
      <c r="P550" s="51" t="s">
        <v>440</v>
      </c>
      <c r="Q550" s="96" t="s">
        <v>14</v>
      </c>
      <c r="R550" s="97">
        <v>46047</v>
      </c>
      <c r="S550" s="97" t="s">
        <v>6898</v>
      </c>
      <c r="T550" s="51" t="s">
        <v>467</v>
      </c>
      <c r="U550" s="51" t="s">
        <v>468</v>
      </c>
      <c r="V550" s="51" t="s">
        <v>2798</v>
      </c>
      <c r="W550" s="98" t="s">
        <v>5512</v>
      </c>
      <c r="X550" s="98" t="s">
        <v>5488</v>
      </c>
    </row>
    <row r="551" spans="1:24" s="51" customFormat="1" ht="15.5" x14ac:dyDescent="0.35">
      <c r="A551" s="99">
        <f t="shared" si="17"/>
        <v>12178</v>
      </c>
      <c r="B551" s="100" t="str">
        <f>IF(COUNTIF(Exceptions!F:F,(VLOOKUP(M551,Exceptions!F:F,1,FALSE)))&gt;0,"y","")</f>
        <v/>
      </c>
      <c r="C551" s="100" t="str">
        <f t="shared" si="18"/>
        <v/>
      </c>
      <c r="D551" s="100" t="str">
        <f>IF(COUNTIF(Exceptions!B:B,(VLOOKUP(M551,Exceptions!$B:$B,1,FALSE)))&gt;0,"y","")</f>
        <v/>
      </c>
      <c r="E551" s="100"/>
      <c r="F551" s="162" t="s">
        <v>4765</v>
      </c>
      <c r="G551" s="162" t="s">
        <v>3884</v>
      </c>
      <c r="H551" s="162" t="s">
        <v>5212</v>
      </c>
      <c r="I551" s="162" t="s">
        <v>440</v>
      </c>
      <c r="J551" s="162" t="s">
        <v>440</v>
      </c>
      <c r="K551" s="162" t="s">
        <v>440</v>
      </c>
      <c r="L551" s="163">
        <v>250000</v>
      </c>
      <c r="M551" s="95" t="s">
        <v>2789</v>
      </c>
      <c r="N551" s="51" t="s">
        <v>2790</v>
      </c>
      <c r="O551" s="51" t="s">
        <v>2791</v>
      </c>
      <c r="P551" s="51" t="s">
        <v>440</v>
      </c>
      <c r="Q551" s="96" t="s">
        <v>14</v>
      </c>
      <c r="R551" s="97">
        <v>46060</v>
      </c>
      <c r="S551" s="97" t="s">
        <v>6897</v>
      </c>
      <c r="T551" s="51" t="s">
        <v>467</v>
      </c>
      <c r="U551" s="51" t="s">
        <v>468</v>
      </c>
      <c r="V551" s="51" t="s">
        <v>2792</v>
      </c>
      <c r="W551" s="98" t="s">
        <v>5512</v>
      </c>
      <c r="X551" s="98" t="s">
        <v>5488</v>
      </c>
    </row>
    <row r="552" spans="1:24" s="51" customFormat="1" ht="15.5" x14ac:dyDescent="0.35">
      <c r="A552" s="99">
        <f t="shared" si="17"/>
        <v>12179</v>
      </c>
      <c r="B552" s="100" t="str">
        <f>IF(COUNTIF(Exceptions!F:F,(VLOOKUP(M552,Exceptions!F:F,1,FALSE)))&gt;0,"y","")</f>
        <v/>
      </c>
      <c r="C552" s="100" t="str">
        <f t="shared" si="18"/>
        <v/>
      </c>
      <c r="D552" s="100" t="str">
        <f>IF(COUNTIF(Exceptions!B:B,(VLOOKUP(M552,Exceptions!$B:$B,1,FALSE)))&gt;0,"y","")</f>
        <v/>
      </c>
      <c r="E552" s="100"/>
      <c r="F552" s="162" t="s">
        <v>4766</v>
      </c>
      <c r="G552" s="162" t="s">
        <v>3884</v>
      </c>
      <c r="H552" s="162" t="s">
        <v>5212</v>
      </c>
      <c r="I552" s="162" t="s">
        <v>440</v>
      </c>
      <c r="J552" s="162" t="s">
        <v>440</v>
      </c>
      <c r="K552" s="162" t="s">
        <v>440</v>
      </c>
      <c r="L552" s="163">
        <v>150000</v>
      </c>
      <c r="M552" s="95" t="s">
        <v>2785</v>
      </c>
      <c r="N552" s="51" t="s">
        <v>2786</v>
      </c>
      <c r="O552" s="51" t="s">
        <v>2787</v>
      </c>
      <c r="P552" s="51" t="s">
        <v>440</v>
      </c>
      <c r="Q552" s="96" t="s">
        <v>14</v>
      </c>
      <c r="R552" s="97">
        <v>46087</v>
      </c>
      <c r="S552" s="97" t="s">
        <v>6896</v>
      </c>
      <c r="T552" s="51" t="s">
        <v>467</v>
      </c>
      <c r="U552" s="51" t="s">
        <v>468</v>
      </c>
      <c r="V552" s="51" t="s">
        <v>2788</v>
      </c>
      <c r="W552" s="98" t="s">
        <v>5512</v>
      </c>
      <c r="X552" s="98" t="s">
        <v>5488</v>
      </c>
    </row>
    <row r="553" spans="1:24" s="51" customFormat="1" ht="15.5" x14ac:dyDescent="0.35">
      <c r="A553" s="99">
        <f t="shared" si="17"/>
        <v>12180</v>
      </c>
      <c r="B553" s="100" t="str">
        <f>IF(COUNTIF(Exceptions!F:F,(VLOOKUP(M553,Exceptions!F:F,1,FALSE)))&gt;0,"y","")</f>
        <v/>
      </c>
      <c r="C553" s="100" t="str">
        <f t="shared" si="18"/>
        <v/>
      </c>
      <c r="D553" s="100" t="str">
        <f>IF(COUNTIF(Exceptions!B:B,(VLOOKUP(M553,Exceptions!$B:$B,1,FALSE)))&gt;0,"y","")</f>
        <v/>
      </c>
      <c r="E553" s="100"/>
      <c r="F553" s="162" t="s">
        <v>4767</v>
      </c>
      <c r="G553" s="162" t="s">
        <v>3886</v>
      </c>
      <c r="H553" s="162" t="s">
        <v>5212</v>
      </c>
      <c r="I553" s="162" t="s">
        <v>440</v>
      </c>
      <c r="J553" s="162" t="s">
        <v>440</v>
      </c>
      <c r="K553" s="162" t="s">
        <v>5275</v>
      </c>
      <c r="L553" s="163">
        <v>1054407.08</v>
      </c>
      <c r="M553" s="95" t="s">
        <v>2781</v>
      </c>
      <c r="N553" s="51" t="s">
        <v>2782</v>
      </c>
      <c r="O553" s="51" t="s">
        <v>2783</v>
      </c>
      <c r="P553" s="51" t="s">
        <v>440</v>
      </c>
      <c r="Q553" s="96" t="s">
        <v>12</v>
      </c>
      <c r="R553" s="97">
        <v>45564</v>
      </c>
      <c r="S553" s="97" t="s">
        <v>6299</v>
      </c>
      <c r="T553" s="51" t="s">
        <v>467</v>
      </c>
      <c r="U553" s="51" t="s">
        <v>468</v>
      </c>
      <c r="V553" s="51" t="s">
        <v>2784</v>
      </c>
      <c r="W553" s="98" t="s">
        <v>5512</v>
      </c>
      <c r="X553" s="98" t="s">
        <v>5534</v>
      </c>
    </row>
    <row r="554" spans="1:24" s="51" customFormat="1" ht="15.5" x14ac:dyDescent="0.35">
      <c r="A554" s="99">
        <f t="shared" si="17"/>
        <v>12181</v>
      </c>
      <c r="B554" s="100" t="str">
        <f>IF(COUNTIF(Exceptions!F:F,(VLOOKUP(M554,Exceptions!F:F,1,FALSE)))&gt;0,"y","")</f>
        <v/>
      </c>
      <c r="C554" s="100" t="str">
        <f t="shared" si="18"/>
        <v/>
      </c>
      <c r="D554" s="100" t="str">
        <f>IF(COUNTIF(Exceptions!B:B,(VLOOKUP(M554,Exceptions!$B:$B,1,FALSE)))&gt;0,"y","")</f>
        <v/>
      </c>
      <c r="E554" s="100"/>
      <c r="F554" s="162" t="s">
        <v>4768</v>
      </c>
      <c r="G554" s="162" t="s">
        <v>3884</v>
      </c>
      <c r="H554" s="162" t="s">
        <v>5212</v>
      </c>
      <c r="I554" s="162" t="s">
        <v>440</v>
      </c>
      <c r="J554" s="162" t="s">
        <v>440</v>
      </c>
      <c r="K554" s="162" t="s">
        <v>5275</v>
      </c>
      <c r="L554" s="163">
        <v>700000</v>
      </c>
      <c r="M554" s="95" t="s">
        <v>221</v>
      </c>
      <c r="N554" s="51" t="s">
        <v>353</v>
      </c>
      <c r="O554" s="51" t="s">
        <v>431</v>
      </c>
      <c r="P554" s="51" t="s">
        <v>440</v>
      </c>
      <c r="Q554" s="96" t="s">
        <v>11</v>
      </c>
      <c r="R554" s="97">
        <v>45291</v>
      </c>
      <c r="S554" s="97" t="s">
        <v>6063</v>
      </c>
      <c r="T554" s="51" t="s">
        <v>467</v>
      </c>
      <c r="U554" s="51" t="s">
        <v>468</v>
      </c>
      <c r="V554" s="51" t="s">
        <v>565</v>
      </c>
      <c r="W554" s="98" t="s">
        <v>5512</v>
      </c>
      <c r="X554" s="98" t="s">
        <v>6126</v>
      </c>
    </row>
    <row r="555" spans="1:24" s="51" customFormat="1" ht="15.5" x14ac:dyDescent="0.35">
      <c r="A555" s="99">
        <f t="shared" si="17"/>
        <v>12182</v>
      </c>
      <c r="B555" s="100" t="str">
        <f>IF(COUNTIF(Exceptions!F:F,(VLOOKUP(M555,Exceptions!F:F,1,FALSE)))&gt;0,"y","")</f>
        <v/>
      </c>
      <c r="C555" s="100" t="str">
        <f t="shared" si="18"/>
        <v/>
      </c>
      <c r="D555" s="100" t="str">
        <f>IF(COUNTIF(Exceptions!B:B,(VLOOKUP(M555,Exceptions!$B:$B,1,FALSE)))&gt;0,"y","")</f>
        <v/>
      </c>
      <c r="E555" s="100"/>
      <c r="F555" s="162" t="s">
        <v>4654</v>
      </c>
      <c r="G555" s="162" t="s">
        <v>3885</v>
      </c>
      <c r="H555" s="162" t="s">
        <v>5212</v>
      </c>
      <c r="I555" s="162" t="s">
        <v>440</v>
      </c>
      <c r="J555" s="162" t="s">
        <v>440</v>
      </c>
      <c r="K555" s="162" t="s">
        <v>5275</v>
      </c>
      <c r="L555" s="163">
        <v>541328.59</v>
      </c>
      <c r="M555" s="95" t="s">
        <v>207</v>
      </c>
      <c r="N555" s="51" t="s">
        <v>338</v>
      </c>
      <c r="O555" s="51" t="s">
        <v>424</v>
      </c>
      <c r="P555" s="51" t="s">
        <v>456</v>
      </c>
      <c r="Q555" s="96" t="s">
        <v>11</v>
      </c>
      <c r="R555" s="97">
        <v>45292</v>
      </c>
      <c r="S555" s="97" t="s">
        <v>6188</v>
      </c>
      <c r="T555" s="51" t="s">
        <v>467</v>
      </c>
      <c r="U555" s="51" t="s">
        <v>468</v>
      </c>
      <c r="V555" s="51" t="s">
        <v>555</v>
      </c>
      <c r="W555" s="98" t="s">
        <v>5512</v>
      </c>
      <c r="X555" s="98" t="s">
        <v>5771</v>
      </c>
    </row>
    <row r="556" spans="1:24" s="51" customFormat="1" ht="15.5" x14ac:dyDescent="0.35">
      <c r="A556" s="99">
        <f t="shared" si="17"/>
        <v>12183</v>
      </c>
      <c r="B556" s="100" t="str">
        <f>IF(COUNTIF(Exceptions!F:F,(VLOOKUP(M556,Exceptions!F:F,1,FALSE)))&gt;0,"y","")</f>
        <v/>
      </c>
      <c r="C556" s="100" t="str">
        <f t="shared" si="18"/>
        <v/>
      </c>
      <c r="D556" s="100" t="str">
        <f>IF(COUNTIF(Exceptions!B:B,(VLOOKUP(M556,Exceptions!$B:$B,1,FALSE)))&gt;0,"y","")</f>
        <v/>
      </c>
      <c r="E556" s="100" t="s">
        <v>5366</v>
      </c>
      <c r="F556" s="162" t="s">
        <v>4769</v>
      </c>
      <c r="G556" s="162" t="s">
        <v>3885</v>
      </c>
      <c r="H556" s="162" t="s">
        <v>5212</v>
      </c>
      <c r="I556" s="162" t="s">
        <v>440</v>
      </c>
      <c r="J556" s="162" t="s">
        <v>440</v>
      </c>
      <c r="K556" s="162" t="s">
        <v>5275</v>
      </c>
      <c r="L556" s="163">
        <v>588966.6</v>
      </c>
      <c r="M556" s="95" t="s">
        <v>222</v>
      </c>
      <c r="N556" s="51" t="s">
        <v>354</v>
      </c>
      <c r="O556" s="51" t="s">
        <v>354</v>
      </c>
      <c r="P556" s="51" t="s">
        <v>460</v>
      </c>
      <c r="Q556" s="96" t="s">
        <v>11</v>
      </c>
      <c r="R556" s="97">
        <v>45292</v>
      </c>
      <c r="S556" s="97" t="s">
        <v>5541</v>
      </c>
      <c r="T556" s="51" t="s">
        <v>467</v>
      </c>
      <c r="U556" s="51" t="s">
        <v>468</v>
      </c>
      <c r="V556" s="51" t="s">
        <v>566</v>
      </c>
      <c r="W556" s="98" t="s">
        <v>5512</v>
      </c>
      <c r="X556" s="98" t="s">
        <v>5555</v>
      </c>
    </row>
    <row r="557" spans="1:24" s="51" customFormat="1" ht="15.5" x14ac:dyDescent="0.35">
      <c r="A557" s="99">
        <f t="shared" si="17"/>
        <v>12184</v>
      </c>
      <c r="B557" s="100" t="str">
        <f>IF(COUNTIF(Exceptions!F:F,(VLOOKUP(M557,Exceptions!F:F,1,FALSE)))&gt;0,"y","")</f>
        <v/>
      </c>
      <c r="C557" s="100" t="str">
        <f t="shared" si="18"/>
        <v/>
      </c>
      <c r="D557" s="100" t="str">
        <f>IF(COUNTIF(Exceptions!B:B,(VLOOKUP(M557,Exceptions!$B:$B,1,FALSE)))&gt;0,"y","")</f>
        <v/>
      </c>
      <c r="E557" s="100"/>
      <c r="F557" s="162" t="s">
        <v>4770</v>
      </c>
      <c r="G557" s="162" t="s">
        <v>3884</v>
      </c>
      <c r="H557" s="162" t="s">
        <v>5212</v>
      </c>
      <c r="I557" s="162" t="s">
        <v>440</v>
      </c>
      <c r="J557" s="162" t="s">
        <v>440</v>
      </c>
      <c r="K557" s="162" t="s">
        <v>440</v>
      </c>
      <c r="L557" s="163">
        <v>718569.95</v>
      </c>
      <c r="M557" s="95" t="s">
        <v>2777</v>
      </c>
      <c r="N557" s="51" t="s">
        <v>2778</v>
      </c>
      <c r="O557" s="51" t="s">
        <v>2779</v>
      </c>
      <c r="P557" s="51" t="s">
        <v>440</v>
      </c>
      <c r="Q557" s="96" t="s">
        <v>11</v>
      </c>
      <c r="R557" s="97">
        <v>45382</v>
      </c>
      <c r="S557" s="97" t="s">
        <v>5532</v>
      </c>
      <c r="T557" s="51" t="s">
        <v>467</v>
      </c>
      <c r="U557" s="51" t="s">
        <v>468</v>
      </c>
      <c r="V557" s="51" t="s">
        <v>2780</v>
      </c>
      <c r="W557" s="98" t="s">
        <v>5512</v>
      </c>
      <c r="X557" s="98" t="s">
        <v>5592</v>
      </c>
    </row>
    <row r="558" spans="1:24" s="51" customFormat="1" ht="15.5" x14ac:dyDescent="0.35">
      <c r="A558" s="99">
        <f t="shared" si="17"/>
        <v>12185</v>
      </c>
      <c r="B558" s="100" t="str">
        <f>IF(COUNTIF(Exceptions!F:F,(VLOOKUP(M558,Exceptions!F:F,1,FALSE)))&gt;0,"y","")</f>
        <v/>
      </c>
      <c r="C558" s="100" t="str">
        <f t="shared" si="18"/>
        <v>y</v>
      </c>
      <c r="D558" s="100" t="str">
        <f>IF(COUNTIF(Exceptions!B:B,(VLOOKUP(M558,Exceptions!$B:$B,1,FALSE)))&gt;0,"y","")</f>
        <v/>
      </c>
      <c r="E558" s="100"/>
      <c r="F558" s="162" t="s">
        <v>4771</v>
      </c>
      <c r="G558" s="162" t="s">
        <v>592</v>
      </c>
      <c r="H558" s="162" t="s">
        <v>5245</v>
      </c>
      <c r="I558" s="162" t="s">
        <v>5328</v>
      </c>
      <c r="J558" s="162" t="s">
        <v>440</v>
      </c>
      <c r="K558" s="162" t="s">
        <v>5275</v>
      </c>
      <c r="L558" s="163">
        <v>748572</v>
      </c>
      <c r="M558" s="95" t="s">
        <v>223</v>
      </c>
      <c r="N558" s="51" t="s">
        <v>355</v>
      </c>
      <c r="O558" s="51" t="s">
        <v>432</v>
      </c>
      <c r="P558" s="51" t="s">
        <v>460</v>
      </c>
      <c r="Q558" s="96" t="s">
        <v>11</v>
      </c>
      <c r="R558" s="97">
        <v>45383</v>
      </c>
      <c r="S558" s="97" t="s">
        <v>5634</v>
      </c>
      <c r="T558" s="51" t="s">
        <v>467</v>
      </c>
      <c r="U558" s="51" t="s">
        <v>468</v>
      </c>
      <c r="V558" s="51" t="s">
        <v>567</v>
      </c>
      <c r="W558" s="98" t="s">
        <v>5512</v>
      </c>
      <c r="X558" s="98" t="s">
        <v>6044</v>
      </c>
    </row>
    <row r="559" spans="1:24" s="51" customFormat="1" ht="15.5" x14ac:dyDescent="0.35">
      <c r="A559" s="99">
        <f t="shared" si="17"/>
        <v>12186</v>
      </c>
      <c r="B559" s="100" t="str">
        <f>IF(COUNTIF(Exceptions!F:F,(VLOOKUP(M559,Exceptions!F:F,1,FALSE)))&gt;0,"y","")</f>
        <v/>
      </c>
      <c r="C559" s="100" t="str">
        <f t="shared" si="18"/>
        <v>y</v>
      </c>
      <c r="D559" s="100" t="str">
        <f>IF(COUNTIF(Exceptions!B:B,(VLOOKUP(M559,Exceptions!$B:$B,1,FALSE)))&gt;0,"y","")</f>
        <v/>
      </c>
      <c r="E559" s="100" t="s">
        <v>5366</v>
      </c>
      <c r="F559" s="162" t="s">
        <v>4772</v>
      </c>
      <c r="G559" s="162" t="s">
        <v>3885</v>
      </c>
      <c r="H559" s="162" t="s">
        <v>5212</v>
      </c>
      <c r="I559" s="162" t="s">
        <v>5328</v>
      </c>
      <c r="J559" s="162" t="s">
        <v>440</v>
      </c>
      <c r="K559" s="162" t="s">
        <v>5275</v>
      </c>
      <c r="L559" s="163">
        <v>550000</v>
      </c>
      <c r="M559" s="95" t="s">
        <v>224</v>
      </c>
      <c r="N559" s="51" t="s">
        <v>356</v>
      </c>
      <c r="O559" s="51" t="s">
        <v>433</v>
      </c>
      <c r="P559" s="51" t="s">
        <v>456</v>
      </c>
      <c r="Q559" s="96" t="s">
        <v>11</v>
      </c>
      <c r="R559" s="97">
        <v>45349</v>
      </c>
      <c r="S559" s="97" t="s">
        <v>6307</v>
      </c>
      <c r="T559" s="51" t="s">
        <v>467</v>
      </c>
      <c r="U559" s="51" t="s">
        <v>468</v>
      </c>
      <c r="V559" s="51" t="s">
        <v>568</v>
      </c>
      <c r="W559" s="98" t="s">
        <v>5512</v>
      </c>
      <c r="X559" s="98" t="s">
        <v>5548</v>
      </c>
    </row>
    <row r="560" spans="1:24" s="51" customFormat="1" ht="15.5" x14ac:dyDescent="0.35">
      <c r="A560" s="99">
        <f t="shared" si="17"/>
        <v>12187</v>
      </c>
      <c r="B560" s="100" t="str">
        <f>IF(COUNTIF(Exceptions!F:F,(VLOOKUP(M560,Exceptions!F:F,1,FALSE)))&gt;0,"y","")</f>
        <v/>
      </c>
      <c r="C560" s="100" t="str">
        <f t="shared" si="18"/>
        <v>y</v>
      </c>
      <c r="D560" s="100" t="str">
        <f>IF(COUNTIF(Exceptions!B:B,(VLOOKUP(M560,Exceptions!$B:$B,1,FALSE)))&gt;0,"y","")</f>
        <v/>
      </c>
      <c r="E560" s="100"/>
      <c r="F560" s="162" t="s">
        <v>4773</v>
      </c>
      <c r="G560" s="162" t="s">
        <v>3884</v>
      </c>
      <c r="H560" s="162" t="s">
        <v>5212</v>
      </c>
      <c r="I560" s="162" t="s">
        <v>5331</v>
      </c>
      <c r="J560" s="162" t="s">
        <v>440</v>
      </c>
      <c r="K560" s="162" t="s">
        <v>5275</v>
      </c>
      <c r="L560" s="163">
        <v>980823.15</v>
      </c>
      <c r="M560" s="95" t="s">
        <v>225</v>
      </c>
      <c r="N560" s="51" t="s">
        <v>6471</v>
      </c>
      <c r="O560" s="51" t="s">
        <v>6472</v>
      </c>
      <c r="P560" s="51" t="s">
        <v>455</v>
      </c>
      <c r="Q560" s="96" t="s">
        <v>11</v>
      </c>
      <c r="R560" s="97">
        <v>45408</v>
      </c>
      <c r="S560" s="97" t="s">
        <v>6473</v>
      </c>
      <c r="T560" s="51" t="s">
        <v>516</v>
      </c>
      <c r="U560" s="51" t="s">
        <v>517</v>
      </c>
      <c r="V560" s="51" t="s">
        <v>6474</v>
      </c>
      <c r="W560" s="98" t="s">
        <v>5512</v>
      </c>
      <c r="X560" s="98" t="s">
        <v>6044</v>
      </c>
    </row>
    <row r="561" spans="1:24" s="51" customFormat="1" ht="15.5" x14ac:dyDescent="0.35">
      <c r="A561" s="99">
        <f t="shared" si="17"/>
        <v>12188</v>
      </c>
      <c r="B561" s="100" t="str">
        <f>IF(COUNTIF(Exceptions!F:F,(VLOOKUP(M561,Exceptions!F:F,1,FALSE)))&gt;0,"y","")</f>
        <v/>
      </c>
      <c r="C561" s="100" t="str">
        <f t="shared" si="18"/>
        <v/>
      </c>
      <c r="D561" s="100" t="str">
        <f>IF(COUNTIF(Exceptions!B:B,(VLOOKUP(M561,Exceptions!$B:$B,1,FALSE)))&gt;0,"y","")</f>
        <v/>
      </c>
      <c r="E561" s="100"/>
      <c r="F561" s="162" t="s">
        <v>4775</v>
      </c>
      <c r="G561" s="162" t="s">
        <v>3884</v>
      </c>
      <c r="H561" s="162" t="s">
        <v>5212</v>
      </c>
      <c r="I561" s="162" t="s">
        <v>440</v>
      </c>
      <c r="J561" s="162" t="s">
        <v>440</v>
      </c>
      <c r="K561" s="162" t="s">
        <v>440</v>
      </c>
      <c r="L561" s="163">
        <v>10000</v>
      </c>
      <c r="M561" s="95" t="s">
        <v>2769</v>
      </c>
      <c r="N561" s="51" t="s">
        <v>2770</v>
      </c>
      <c r="O561" s="51" t="s">
        <v>2771</v>
      </c>
      <c r="P561" s="51" t="s">
        <v>440</v>
      </c>
      <c r="Q561" s="96" t="s">
        <v>613</v>
      </c>
      <c r="R561" s="97">
        <v>44833</v>
      </c>
      <c r="S561" s="97" t="s">
        <v>5494</v>
      </c>
      <c r="T561" s="51" t="s">
        <v>467</v>
      </c>
      <c r="U561" s="51" t="s">
        <v>468</v>
      </c>
      <c r="V561" s="51" t="s">
        <v>2772</v>
      </c>
      <c r="W561" s="98" t="s">
        <v>5512</v>
      </c>
      <c r="X561" s="98" t="s">
        <v>5488</v>
      </c>
    </row>
    <row r="562" spans="1:24" s="51" customFormat="1" ht="15.5" x14ac:dyDescent="0.35">
      <c r="A562" s="99">
        <f t="shared" si="17"/>
        <v>12189</v>
      </c>
      <c r="B562" s="100" t="str">
        <f>IF(COUNTIF(Exceptions!F:F,(VLOOKUP(M562,Exceptions!F:F,1,FALSE)))&gt;0,"y","")</f>
        <v/>
      </c>
      <c r="C562" s="100" t="str">
        <f t="shared" si="18"/>
        <v/>
      </c>
      <c r="D562" s="100" t="str">
        <f>IF(COUNTIF(Exceptions!B:B,(VLOOKUP(M562,Exceptions!$B:$B,1,FALSE)))&gt;0,"y","")</f>
        <v/>
      </c>
      <c r="E562" s="100"/>
      <c r="F562" s="162" t="s">
        <v>4776</v>
      </c>
      <c r="G562" s="162" t="s">
        <v>3884</v>
      </c>
      <c r="H562" s="162" t="s">
        <v>5212</v>
      </c>
      <c r="I562" s="162" t="s">
        <v>440</v>
      </c>
      <c r="J562" s="162" t="s">
        <v>440</v>
      </c>
      <c r="K562" s="162" t="s">
        <v>440</v>
      </c>
      <c r="L562" s="163">
        <v>10000</v>
      </c>
      <c r="M562" s="95" t="s">
        <v>2766</v>
      </c>
      <c r="N562" s="51" t="s">
        <v>2349</v>
      </c>
      <c r="O562" s="51" t="s">
        <v>2767</v>
      </c>
      <c r="P562" s="51" t="s">
        <v>440</v>
      </c>
      <c r="Q562" s="96" t="s">
        <v>613</v>
      </c>
      <c r="R562" s="97">
        <v>44888</v>
      </c>
      <c r="S562" s="97" t="s">
        <v>6856</v>
      </c>
      <c r="T562" s="51" t="s">
        <v>467</v>
      </c>
      <c r="U562" s="51" t="s">
        <v>468</v>
      </c>
      <c r="V562" s="51" t="s">
        <v>2768</v>
      </c>
      <c r="W562" s="98" t="s">
        <v>5512</v>
      </c>
      <c r="X562" s="98" t="s">
        <v>5488</v>
      </c>
    </row>
    <row r="563" spans="1:24" s="51" customFormat="1" ht="15.5" x14ac:dyDescent="0.35">
      <c r="A563" s="99">
        <f t="shared" si="17"/>
        <v>12190</v>
      </c>
      <c r="B563" s="100" t="str">
        <f>IF(COUNTIF(Exceptions!F:F,(VLOOKUP(M563,Exceptions!F:F,1,FALSE)))&gt;0,"y","")</f>
        <v/>
      </c>
      <c r="C563" s="100" t="str">
        <f t="shared" si="18"/>
        <v/>
      </c>
      <c r="D563" s="100" t="str">
        <f>IF(COUNTIF(Exceptions!B:B,(VLOOKUP(M563,Exceptions!$B:$B,1,FALSE)))&gt;0,"y","")</f>
        <v/>
      </c>
      <c r="E563" s="100"/>
      <c r="F563" s="162" t="s">
        <v>4777</v>
      </c>
      <c r="G563" s="162" t="s">
        <v>3885</v>
      </c>
      <c r="H563" s="162" t="s">
        <v>5212</v>
      </c>
      <c r="I563" s="162" t="s">
        <v>440</v>
      </c>
      <c r="J563" s="162" t="s">
        <v>440</v>
      </c>
      <c r="K563" s="162" t="s">
        <v>440</v>
      </c>
      <c r="L563" s="163">
        <v>441.99</v>
      </c>
      <c r="M563" s="95" t="s">
        <v>2763</v>
      </c>
      <c r="N563" s="51" t="s">
        <v>2764</v>
      </c>
      <c r="O563" s="51" t="s">
        <v>2764</v>
      </c>
      <c r="P563" s="51" t="s">
        <v>440</v>
      </c>
      <c r="Q563" s="96" t="s">
        <v>613</v>
      </c>
      <c r="R563" s="97">
        <v>45269</v>
      </c>
      <c r="S563" s="97" t="s">
        <v>6895</v>
      </c>
      <c r="T563" s="51" t="s">
        <v>467</v>
      </c>
      <c r="U563" s="51" t="s">
        <v>468</v>
      </c>
      <c r="V563" s="51" t="s">
        <v>2765</v>
      </c>
      <c r="W563" s="98" t="s">
        <v>5512</v>
      </c>
      <c r="X563" s="98" t="s">
        <v>6138</v>
      </c>
    </row>
    <row r="564" spans="1:24" s="51" customFormat="1" ht="15.5" x14ac:dyDescent="0.35">
      <c r="A564" s="99">
        <f t="shared" si="17"/>
        <v>12191</v>
      </c>
      <c r="B564" s="100" t="str">
        <f>IF(COUNTIF(Exceptions!F:F,(VLOOKUP(M564,Exceptions!F:F,1,FALSE)))&gt;0,"y","")</f>
        <v/>
      </c>
      <c r="C564" s="100" t="str">
        <f t="shared" si="18"/>
        <v/>
      </c>
      <c r="D564" s="100" t="str">
        <f>IF(COUNTIF(Exceptions!B:B,(VLOOKUP(M564,Exceptions!$B:$B,1,FALSE)))&gt;0,"y","")</f>
        <v/>
      </c>
      <c r="E564" s="100"/>
      <c r="F564" s="162" t="s">
        <v>4778</v>
      </c>
      <c r="G564" s="162" t="s">
        <v>3884</v>
      </c>
      <c r="H564" s="162" t="s">
        <v>5212</v>
      </c>
      <c r="I564" s="162" t="s">
        <v>440</v>
      </c>
      <c r="J564" s="162" t="s">
        <v>440</v>
      </c>
      <c r="K564" s="162" t="s">
        <v>440</v>
      </c>
      <c r="L564" s="163">
        <v>75000</v>
      </c>
      <c r="M564" s="95" t="s">
        <v>2759</v>
      </c>
      <c r="N564" s="51" t="s">
        <v>2760</v>
      </c>
      <c r="O564" s="51" t="s">
        <v>2761</v>
      </c>
      <c r="P564" s="51" t="s">
        <v>440</v>
      </c>
      <c r="Q564" s="96" t="s">
        <v>613</v>
      </c>
      <c r="R564" s="97">
        <v>44910</v>
      </c>
      <c r="S564" s="97" t="s">
        <v>5527</v>
      </c>
      <c r="T564" s="51" t="s">
        <v>467</v>
      </c>
      <c r="U564" s="51" t="s">
        <v>468</v>
      </c>
      <c r="V564" s="51" t="s">
        <v>2762</v>
      </c>
      <c r="W564" s="98" t="s">
        <v>5512</v>
      </c>
      <c r="X564" s="98" t="s">
        <v>5488</v>
      </c>
    </row>
    <row r="565" spans="1:24" s="51" customFormat="1" ht="15.5" x14ac:dyDescent="0.35">
      <c r="A565" s="99">
        <f t="shared" si="17"/>
        <v>12192</v>
      </c>
      <c r="B565" s="100" t="str">
        <f>IF(COUNTIF(Exceptions!F:F,(VLOOKUP(M565,Exceptions!F:F,1,FALSE)))&gt;0,"y","")</f>
        <v/>
      </c>
      <c r="C565" s="100" t="str">
        <f t="shared" si="18"/>
        <v/>
      </c>
      <c r="D565" s="100" t="str">
        <f>IF(COUNTIF(Exceptions!B:B,(VLOOKUP(M565,Exceptions!$B:$B,1,FALSE)))&gt;0,"y","")</f>
        <v/>
      </c>
      <c r="E565" s="100"/>
      <c r="F565" s="162" t="s">
        <v>4649</v>
      </c>
      <c r="G565" s="162" t="s">
        <v>3885</v>
      </c>
      <c r="H565" s="162" t="s">
        <v>5212</v>
      </c>
      <c r="I565" s="162" t="s">
        <v>440</v>
      </c>
      <c r="J565" s="162" t="s">
        <v>440</v>
      </c>
      <c r="K565" s="162" t="s">
        <v>440</v>
      </c>
      <c r="L565" s="163">
        <v>4859</v>
      </c>
      <c r="M565" s="95" t="s">
        <v>2225</v>
      </c>
      <c r="N565" s="51" t="s">
        <v>2226</v>
      </c>
      <c r="O565" s="51" t="s">
        <v>2227</v>
      </c>
      <c r="P565" s="51" t="s">
        <v>440</v>
      </c>
      <c r="Q565" s="96" t="s">
        <v>613</v>
      </c>
      <c r="R565" s="97">
        <v>45290</v>
      </c>
      <c r="S565" s="97" t="s">
        <v>5511</v>
      </c>
      <c r="T565" s="51" t="s">
        <v>467</v>
      </c>
      <c r="U565" s="51" t="s">
        <v>468</v>
      </c>
      <c r="V565" s="51" t="s">
        <v>2228</v>
      </c>
      <c r="W565" s="98" t="s">
        <v>5512</v>
      </c>
      <c r="X565" s="98" t="s">
        <v>6136</v>
      </c>
    </row>
    <row r="566" spans="1:24" s="51" customFormat="1" ht="15.5" x14ac:dyDescent="0.35">
      <c r="A566" s="99">
        <f t="shared" si="17"/>
        <v>12193</v>
      </c>
      <c r="B566" s="100" t="str">
        <f>IF(COUNTIF(Exceptions!F:F,(VLOOKUP(M566,Exceptions!F:F,1,FALSE)))&gt;0,"y","")</f>
        <v/>
      </c>
      <c r="C566" s="100" t="str">
        <f t="shared" si="18"/>
        <v/>
      </c>
      <c r="D566" s="100" t="str">
        <f>IF(COUNTIF(Exceptions!B:B,(VLOOKUP(M566,Exceptions!$B:$B,1,FALSE)))&gt;0,"y","")</f>
        <v/>
      </c>
      <c r="E566" s="100" t="s">
        <v>5366</v>
      </c>
      <c r="F566" s="162" t="s">
        <v>4779</v>
      </c>
      <c r="G566" s="162" t="s">
        <v>3885</v>
      </c>
      <c r="H566" s="162" t="s">
        <v>5212</v>
      </c>
      <c r="I566" s="162" t="s">
        <v>440</v>
      </c>
      <c r="J566" s="162" t="s">
        <v>440</v>
      </c>
      <c r="K566" s="162" t="s">
        <v>440</v>
      </c>
      <c r="L566" s="163">
        <v>4327</v>
      </c>
      <c r="M566" s="95" t="s">
        <v>2756</v>
      </c>
      <c r="N566" s="51" t="s">
        <v>2757</v>
      </c>
      <c r="O566" s="51" t="s">
        <v>2757</v>
      </c>
      <c r="P566" s="51" t="s">
        <v>440</v>
      </c>
      <c r="Q566" s="96" t="s">
        <v>613</v>
      </c>
      <c r="R566" s="97">
        <v>45290</v>
      </c>
      <c r="S566" s="97" t="s">
        <v>5511</v>
      </c>
      <c r="T566" s="51" t="s">
        <v>467</v>
      </c>
      <c r="U566" s="51" t="s">
        <v>468</v>
      </c>
      <c r="V566" s="51" t="s">
        <v>2758</v>
      </c>
      <c r="W566" s="98" t="s">
        <v>5512</v>
      </c>
      <c r="X566" s="98" t="s">
        <v>6136</v>
      </c>
    </row>
    <row r="567" spans="1:24" s="51" customFormat="1" ht="15.5" x14ac:dyDescent="0.35">
      <c r="A567" s="99">
        <f t="shared" si="17"/>
        <v>12194</v>
      </c>
      <c r="B567" s="100" t="str">
        <f>IF(COUNTIF(Exceptions!F:F,(VLOOKUP(M567,Exceptions!F:F,1,FALSE)))&gt;0,"y","")</f>
        <v/>
      </c>
      <c r="C567" s="100" t="str">
        <f t="shared" si="18"/>
        <v/>
      </c>
      <c r="D567" s="100" t="str">
        <f>IF(COUNTIF(Exceptions!B:B,(VLOOKUP(M567,Exceptions!$B:$B,1,FALSE)))&gt;0,"y","")</f>
        <v/>
      </c>
      <c r="E567" s="100" t="s">
        <v>5366</v>
      </c>
      <c r="F567" s="162" t="s">
        <v>4780</v>
      </c>
      <c r="G567" s="162" t="s">
        <v>3885</v>
      </c>
      <c r="H567" s="162" t="s">
        <v>5212</v>
      </c>
      <c r="I567" s="162" t="s">
        <v>440</v>
      </c>
      <c r="J567" s="162" t="s">
        <v>440</v>
      </c>
      <c r="K567" s="162" t="s">
        <v>3904</v>
      </c>
      <c r="L567" s="163">
        <v>4355.34</v>
      </c>
      <c r="M567" s="95" t="s">
        <v>2753</v>
      </c>
      <c r="N567" s="51" t="s">
        <v>2754</v>
      </c>
      <c r="O567" s="51" t="s">
        <v>2754</v>
      </c>
      <c r="P567" s="51" t="s">
        <v>464</v>
      </c>
      <c r="Q567" s="96" t="s">
        <v>613</v>
      </c>
      <c r="R567" s="97">
        <v>45292</v>
      </c>
      <c r="S567" s="97" t="s">
        <v>5541</v>
      </c>
      <c r="T567" s="51" t="s">
        <v>467</v>
      </c>
      <c r="U567" s="51" t="s">
        <v>468</v>
      </c>
      <c r="V567" s="51" t="s">
        <v>2755</v>
      </c>
      <c r="W567" s="98" t="s">
        <v>5512</v>
      </c>
      <c r="X567" s="98" t="s">
        <v>5555</v>
      </c>
    </row>
    <row r="568" spans="1:24" s="51" customFormat="1" ht="15.5" x14ac:dyDescent="0.35">
      <c r="A568" s="99">
        <f t="shared" si="17"/>
        <v>12195</v>
      </c>
      <c r="B568" s="100" t="str">
        <f>IF(COUNTIF(Exceptions!F:F,(VLOOKUP(M568,Exceptions!F:F,1,FALSE)))&gt;0,"y","")</f>
        <v/>
      </c>
      <c r="C568" s="100" t="str">
        <f t="shared" si="18"/>
        <v/>
      </c>
      <c r="D568" s="100" t="str">
        <f>IF(COUNTIF(Exceptions!B:B,(VLOOKUP(M568,Exceptions!$B:$B,1,FALSE)))&gt;0,"y","")</f>
        <v/>
      </c>
      <c r="E568" s="100"/>
      <c r="F568" s="162" t="s">
        <v>4781</v>
      </c>
      <c r="G568" s="162" t="s">
        <v>3885</v>
      </c>
      <c r="H568" s="162" t="s">
        <v>5212</v>
      </c>
      <c r="I568" s="162" t="s">
        <v>440</v>
      </c>
      <c r="J568" s="162" t="s">
        <v>440</v>
      </c>
      <c r="K568" s="162" t="s">
        <v>3904</v>
      </c>
      <c r="L568" s="163">
        <v>11880</v>
      </c>
      <c r="M568" s="95" t="s">
        <v>2750</v>
      </c>
      <c r="N568" s="51" t="s">
        <v>2751</v>
      </c>
      <c r="O568" s="51" t="s">
        <v>2751</v>
      </c>
      <c r="P568" s="51" t="s">
        <v>464</v>
      </c>
      <c r="Q568" s="96" t="s">
        <v>613</v>
      </c>
      <c r="R568" s="97">
        <v>45383</v>
      </c>
      <c r="S568" s="97" t="s">
        <v>5541</v>
      </c>
      <c r="T568" s="51" t="s">
        <v>467</v>
      </c>
      <c r="U568" s="51" t="s">
        <v>468</v>
      </c>
      <c r="V568" s="51" t="s">
        <v>2752</v>
      </c>
      <c r="W568" s="98" t="s">
        <v>5512</v>
      </c>
      <c r="X568" s="98" t="s">
        <v>5689</v>
      </c>
    </row>
    <row r="569" spans="1:24" s="51" customFormat="1" ht="15.5" x14ac:dyDescent="0.35">
      <c r="A569" s="99">
        <f t="shared" si="17"/>
        <v>12196</v>
      </c>
      <c r="B569" s="100" t="str">
        <f>IF(COUNTIF(Exceptions!F:F,(VLOOKUP(M569,Exceptions!F:F,1,FALSE)))&gt;0,"y","")</f>
        <v/>
      </c>
      <c r="C569" s="100" t="str">
        <f t="shared" si="18"/>
        <v/>
      </c>
      <c r="D569" s="100" t="str">
        <f>IF(COUNTIF(Exceptions!B:B,(VLOOKUP(M569,Exceptions!$B:$B,1,FALSE)))&gt;0,"y","")</f>
        <v/>
      </c>
      <c r="E569" s="100"/>
      <c r="F569" s="162" t="s">
        <v>4782</v>
      </c>
      <c r="G569" s="162" t="s">
        <v>3885</v>
      </c>
      <c r="H569" s="162" t="s">
        <v>5212</v>
      </c>
      <c r="I569" s="162" t="s">
        <v>440</v>
      </c>
      <c r="J569" s="162" t="s">
        <v>440</v>
      </c>
      <c r="K569" s="162" t="s">
        <v>3904</v>
      </c>
      <c r="L569" s="163">
        <v>8092.22</v>
      </c>
      <c r="M569" s="95" t="s">
        <v>2747</v>
      </c>
      <c r="N569" s="51" t="s">
        <v>2748</v>
      </c>
      <c r="O569" s="51" t="s">
        <v>2748</v>
      </c>
      <c r="P569" s="51" t="s">
        <v>464</v>
      </c>
      <c r="Q569" s="96" t="s">
        <v>613</v>
      </c>
      <c r="R569" s="97">
        <v>45292</v>
      </c>
      <c r="S569" s="97" t="s">
        <v>5541</v>
      </c>
      <c r="T569" s="51" t="s">
        <v>467</v>
      </c>
      <c r="U569" s="51" t="s">
        <v>468</v>
      </c>
      <c r="V569" s="51" t="s">
        <v>2749</v>
      </c>
      <c r="W569" s="98" t="s">
        <v>5512</v>
      </c>
      <c r="X569" s="98" t="s">
        <v>5555</v>
      </c>
    </row>
    <row r="570" spans="1:24" s="51" customFormat="1" ht="15.5" x14ac:dyDescent="0.35">
      <c r="A570" s="99">
        <f t="shared" si="17"/>
        <v>12197</v>
      </c>
      <c r="B570" s="100" t="str">
        <f>IF(COUNTIF(Exceptions!F:F,(VLOOKUP(M570,Exceptions!F:F,1,FALSE)))&gt;0,"y","")</f>
        <v/>
      </c>
      <c r="C570" s="100" t="str">
        <f t="shared" si="18"/>
        <v>y</v>
      </c>
      <c r="D570" s="100" t="str">
        <f>IF(COUNTIF(Exceptions!B:B,(VLOOKUP(M570,Exceptions!$B:$B,1,FALSE)))&gt;0,"y","")</f>
        <v/>
      </c>
      <c r="E570" s="100"/>
      <c r="F570" s="162" t="s">
        <v>4296</v>
      </c>
      <c r="G570" s="162" t="s">
        <v>3885</v>
      </c>
      <c r="H570" s="162" t="s">
        <v>5212</v>
      </c>
      <c r="I570" s="162" t="s">
        <v>6216</v>
      </c>
      <c r="J570" s="162" t="s">
        <v>440</v>
      </c>
      <c r="K570" s="162" t="s">
        <v>3904</v>
      </c>
      <c r="L570" s="163">
        <v>36705</v>
      </c>
      <c r="M570" s="95" t="s">
        <v>1517</v>
      </c>
      <c r="N570" s="51" t="s">
        <v>1518</v>
      </c>
      <c r="O570" s="51" t="s">
        <v>1519</v>
      </c>
      <c r="P570" s="51" t="s">
        <v>456</v>
      </c>
      <c r="Q570" s="96" t="s">
        <v>613</v>
      </c>
      <c r="R570" s="97">
        <v>45323</v>
      </c>
      <c r="S570" s="97" t="s">
        <v>6074</v>
      </c>
      <c r="T570" s="51" t="s">
        <v>467</v>
      </c>
      <c r="U570" s="51" t="s">
        <v>468</v>
      </c>
      <c r="V570" s="51" t="s">
        <v>1520</v>
      </c>
      <c r="W570" s="98" t="s">
        <v>5512</v>
      </c>
      <c r="X570" s="98" t="s">
        <v>5501</v>
      </c>
    </row>
    <row r="571" spans="1:24" s="51" customFormat="1" ht="15.5" x14ac:dyDescent="0.35">
      <c r="A571" s="99">
        <f t="shared" si="17"/>
        <v>12198</v>
      </c>
      <c r="B571" s="100" t="str">
        <f>IF(COUNTIF(Exceptions!F:F,(VLOOKUP(M571,Exceptions!F:F,1,FALSE)))&gt;0,"y","")</f>
        <v/>
      </c>
      <c r="C571" s="100" t="str">
        <f t="shared" si="18"/>
        <v/>
      </c>
      <c r="D571" s="100" t="str">
        <f>IF(COUNTIF(Exceptions!B:B,(VLOOKUP(M571,Exceptions!$B:$B,1,FALSE)))&gt;0,"y","")</f>
        <v/>
      </c>
      <c r="E571" s="100"/>
      <c r="F571" s="162" t="s">
        <v>4783</v>
      </c>
      <c r="G571" s="162" t="s">
        <v>3884</v>
      </c>
      <c r="H571" s="162" t="s">
        <v>5212</v>
      </c>
      <c r="I571" s="162" t="s">
        <v>440</v>
      </c>
      <c r="J571" s="162" t="s">
        <v>440</v>
      </c>
      <c r="K571" s="162" t="s">
        <v>440</v>
      </c>
      <c r="L571" s="163">
        <v>56250</v>
      </c>
      <c r="M571" s="95" t="s">
        <v>2743</v>
      </c>
      <c r="N571" s="51" t="s">
        <v>2744</v>
      </c>
      <c r="O571" s="51" t="s">
        <v>2745</v>
      </c>
      <c r="P571" s="51" t="s">
        <v>440</v>
      </c>
      <c r="Q571" s="96" t="s">
        <v>613</v>
      </c>
      <c r="R571" s="97">
        <v>45346</v>
      </c>
      <c r="S571" s="97" t="s">
        <v>6894</v>
      </c>
      <c r="T571" s="51" t="s">
        <v>467</v>
      </c>
      <c r="U571" s="51" t="s">
        <v>468</v>
      </c>
      <c r="V571" s="51" t="s">
        <v>2746</v>
      </c>
      <c r="W571" s="98" t="s">
        <v>5512</v>
      </c>
      <c r="X571" s="98" t="s">
        <v>5504</v>
      </c>
    </row>
    <row r="572" spans="1:24" s="51" customFormat="1" ht="15.5" x14ac:dyDescent="0.35">
      <c r="A572" s="99">
        <f t="shared" si="17"/>
        <v>12199</v>
      </c>
      <c r="B572" s="100" t="str">
        <f>IF(COUNTIF(Exceptions!F:F,(VLOOKUP(M572,Exceptions!F:F,1,FALSE)))&gt;0,"y","")</f>
        <v/>
      </c>
      <c r="C572" s="100" t="str">
        <f t="shared" si="18"/>
        <v>y</v>
      </c>
      <c r="D572" s="100" t="str">
        <f>IF(COUNTIF(Exceptions!B:B,(VLOOKUP(M572,Exceptions!$B:$B,1,FALSE)))&gt;0,"y","")</f>
        <v/>
      </c>
      <c r="E572" s="100"/>
      <c r="F572" s="162" t="s">
        <v>4711</v>
      </c>
      <c r="G572" s="162" t="s">
        <v>3885</v>
      </c>
      <c r="H572" s="162" t="s">
        <v>5212</v>
      </c>
      <c r="I572" s="162" t="s">
        <v>5328</v>
      </c>
      <c r="J572" s="162" t="s">
        <v>440</v>
      </c>
      <c r="K572" s="162" t="s">
        <v>3904</v>
      </c>
      <c r="L572" s="163">
        <v>10000</v>
      </c>
      <c r="M572" s="95" t="s">
        <v>2467</v>
      </c>
      <c r="N572" s="51" t="s">
        <v>2468</v>
      </c>
      <c r="O572" s="51" t="s">
        <v>2468</v>
      </c>
      <c r="P572" s="51" t="s">
        <v>456</v>
      </c>
      <c r="Q572" s="96" t="s">
        <v>613</v>
      </c>
      <c r="R572" s="97">
        <v>45199</v>
      </c>
      <c r="S572" s="97" t="s">
        <v>6296</v>
      </c>
      <c r="T572" s="51" t="s">
        <v>467</v>
      </c>
      <c r="U572" s="51" t="s">
        <v>468</v>
      </c>
      <c r="V572" s="51" t="s">
        <v>2469</v>
      </c>
      <c r="W572" s="98" t="s">
        <v>5512</v>
      </c>
      <c r="X572" s="98" t="s">
        <v>5600</v>
      </c>
    </row>
    <row r="573" spans="1:24" s="51" customFormat="1" ht="15.5" x14ac:dyDescent="0.35">
      <c r="A573" s="99">
        <f t="shared" si="17"/>
        <v>12200</v>
      </c>
      <c r="B573" s="100" t="str">
        <f>IF(COUNTIF(Exceptions!F:F,(VLOOKUP(M573,Exceptions!F:F,1,FALSE)))&gt;0,"y","")</f>
        <v/>
      </c>
      <c r="C573" s="100" t="str">
        <f t="shared" si="18"/>
        <v>y</v>
      </c>
      <c r="D573" s="100" t="str">
        <f>IF(COUNTIF(Exceptions!B:B,(VLOOKUP(M573,Exceptions!$B:$B,1,FALSE)))&gt;0,"y","")</f>
        <v/>
      </c>
      <c r="E573" s="100"/>
      <c r="F573" s="162" t="s">
        <v>4271</v>
      </c>
      <c r="G573" s="162" t="s">
        <v>5210</v>
      </c>
      <c r="H573" s="162" t="s">
        <v>5212</v>
      </c>
      <c r="I573" s="162" t="s">
        <v>6216</v>
      </c>
      <c r="J573" s="162" t="s">
        <v>440</v>
      </c>
      <c r="K573" s="162" t="s">
        <v>3904</v>
      </c>
      <c r="L573" s="163">
        <v>769.35</v>
      </c>
      <c r="M573" s="95" t="s">
        <v>1480</v>
      </c>
      <c r="N573" s="51" t="s">
        <v>5382</v>
      </c>
      <c r="O573" s="51" t="s">
        <v>5382</v>
      </c>
      <c r="P573" s="51" t="s">
        <v>456</v>
      </c>
      <c r="Q573" s="96" t="s">
        <v>613</v>
      </c>
      <c r="R573" s="97">
        <v>45368</v>
      </c>
      <c r="S573" s="97" t="s">
        <v>6244</v>
      </c>
      <c r="T573" s="51" t="s">
        <v>467</v>
      </c>
      <c r="U573" s="51" t="s">
        <v>468</v>
      </c>
      <c r="V573" s="51" t="s">
        <v>6245</v>
      </c>
      <c r="W573" s="98" t="s">
        <v>5512</v>
      </c>
      <c r="X573" s="98" t="s">
        <v>5589</v>
      </c>
    </row>
    <row r="574" spans="1:24" s="51" customFormat="1" ht="15.5" x14ac:dyDescent="0.35">
      <c r="A574" s="99">
        <f t="shared" si="17"/>
        <v>12201</v>
      </c>
      <c r="B574" s="100" t="str">
        <f>IF(COUNTIF(Exceptions!F:F,(VLOOKUP(M574,Exceptions!F:F,1,FALSE)))&gt;0,"y","")</f>
        <v/>
      </c>
      <c r="C574" s="100" t="str">
        <f t="shared" si="18"/>
        <v/>
      </c>
      <c r="D574" s="100" t="str">
        <f>IF(COUNTIF(Exceptions!B:B,(VLOOKUP(M574,Exceptions!$B:$B,1,FALSE)))&gt;0,"y","")</f>
        <v/>
      </c>
      <c r="E574" s="100"/>
      <c r="F574" s="162" t="s">
        <v>4736</v>
      </c>
      <c r="G574" s="162" t="s">
        <v>592</v>
      </c>
      <c r="H574" s="162" t="s">
        <v>5212</v>
      </c>
      <c r="I574" s="162" t="s">
        <v>440</v>
      </c>
      <c r="J574" s="162" t="s">
        <v>440</v>
      </c>
      <c r="K574" s="162" t="s">
        <v>3904</v>
      </c>
      <c r="L574" s="163">
        <v>35000</v>
      </c>
      <c r="M574" s="95" t="s">
        <v>2852</v>
      </c>
      <c r="N574" s="51" t="s">
        <v>2853</v>
      </c>
      <c r="O574" s="51" t="s">
        <v>2854</v>
      </c>
      <c r="P574" s="51" t="s">
        <v>456</v>
      </c>
      <c r="Q574" s="96" t="s">
        <v>613</v>
      </c>
      <c r="R574" s="97">
        <v>45376</v>
      </c>
      <c r="S574" s="97" t="s">
        <v>6330</v>
      </c>
      <c r="T574" s="51" t="s">
        <v>518</v>
      </c>
      <c r="U574" s="51" t="s">
        <v>519</v>
      </c>
      <c r="V574" s="51" t="s">
        <v>2855</v>
      </c>
      <c r="W574" s="98" t="s">
        <v>5512</v>
      </c>
      <c r="X574" s="98" t="s">
        <v>5762</v>
      </c>
    </row>
    <row r="575" spans="1:24" s="51" customFormat="1" ht="15.5" x14ac:dyDescent="0.35">
      <c r="A575" s="99">
        <f t="shared" si="17"/>
        <v>12202</v>
      </c>
      <c r="B575" s="100" t="str">
        <f>IF(COUNTIF(Exceptions!F:F,(VLOOKUP(M575,Exceptions!F:F,1,FALSE)))&gt;0,"y","")</f>
        <v/>
      </c>
      <c r="C575" s="100" t="str">
        <f t="shared" si="18"/>
        <v>y</v>
      </c>
      <c r="D575" s="100" t="str">
        <f>IF(COUNTIF(Exceptions!B:B,(VLOOKUP(M575,Exceptions!$B:$B,1,FALSE)))&gt;0,"y","")</f>
        <v/>
      </c>
      <c r="E575" s="100"/>
      <c r="F575" s="162" t="s">
        <v>4295</v>
      </c>
      <c r="G575" s="162" t="s">
        <v>592</v>
      </c>
      <c r="H575" s="162" t="s">
        <v>5212</v>
      </c>
      <c r="I575" s="162" t="s">
        <v>6216</v>
      </c>
      <c r="J575" s="162" t="s">
        <v>440</v>
      </c>
      <c r="K575" s="162" t="s">
        <v>3904</v>
      </c>
      <c r="L575" s="163">
        <v>34020.620000000003</v>
      </c>
      <c r="M575" s="95" t="s">
        <v>1521</v>
      </c>
      <c r="N575" s="51" t="s">
        <v>1522</v>
      </c>
      <c r="O575" s="51" t="s">
        <v>1523</v>
      </c>
      <c r="P575" s="51" t="s">
        <v>456</v>
      </c>
      <c r="Q575" s="96" t="s">
        <v>613</v>
      </c>
      <c r="R575" s="97">
        <v>45382</v>
      </c>
      <c r="S575" s="97" t="s">
        <v>5532</v>
      </c>
      <c r="T575" s="51" t="s">
        <v>467</v>
      </c>
      <c r="U575" s="51" t="s">
        <v>468</v>
      </c>
      <c r="V575" s="51" t="s">
        <v>6267</v>
      </c>
      <c r="W575" s="98" t="s">
        <v>5512</v>
      </c>
      <c r="X575" s="98" t="s">
        <v>5589</v>
      </c>
    </row>
    <row r="576" spans="1:24" s="51" customFormat="1" ht="15.5" x14ac:dyDescent="0.35">
      <c r="A576" s="99">
        <f t="shared" si="17"/>
        <v>12203</v>
      </c>
      <c r="B576" s="100" t="str">
        <f>IF(COUNTIF(Exceptions!F:F,(VLOOKUP(M576,Exceptions!F:F,1,FALSE)))&gt;0,"y","")</f>
        <v/>
      </c>
      <c r="C576" s="100" t="str">
        <f t="shared" si="18"/>
        <v/>
      </c>
      <c r="D576" s="100" t="str">
        <f>IF(COUNTIF(Exceptions!B:B,(VLOOKUP(M576,Exceptions!$B:$B,1,FALSE)))&gt;0,"y","")</f>
        <v/>
      </c>
      <c r="E576" s="100"/>
      <c r="F576" s="162" t="s">
        <v>4784</v>
      </c>
      <c r="G576" s="162" t="s">
        <v>3884</v>
      </c>
      <c r="H576" s="162" t="s">
        <v>5212</v>
      </c>
      <c r="I576" s="162" t="s">
        <v>440</v>
      </c>
      <c r="J576" s="162" t="s">
        <v>440</v>
      </c>
      <c r="K576" s="162" t="s">
        <v>440</v>
      </c>
      <c r="L576" s="163">
        <v>5558.97</v>
      </c>
      <c r="M576" s="95" t="s">
        <v>2739</v>
      </c>
      <c r="N576" s="51" t="s">
        <v>2740</v>
      </c>
      <c r="O576" s="51" t="s">
        <v>2741</v>
      </c>
      <c r="P576" s="51" t="s">
        <v>440</v>
      </c>
      <c r="Q576" s="96" t="s">
        <v>613</v>
      </c>
      <c r="R576" s="97">
        <v>45015</v>
      </c>
      <c r="S576" s="97" t="s">
        <v>5644</v>
      </c>
      <c r="T576" s="51" t="s">
        <v>467</v>
      </c>
      <c r="U576" s="51" t="s">
        <v>468</v>
      </c>
      <c r="V576" s="101" t="s">
        <v>2742</v>
      </c>
      <c r="W576" s="98" t="s">
        <v>5512</v>
      </c>
      <c r="X576" s="98" t="s">
        <v>5488</v>
      </c>
    </row>
    <row r="577" spans="1:24" s="51" customFormat="1" ht="15.5" x14ac:dyDescent="0.35">
      <c r="A577" s="99">
        <f t="shared" si="17"/>
        <v>12204</v>
      </c>
      <c r="B577" s="100" t="str">
        <f>IF(COUNTIF(Exceptions!F:F,(VLOOKUP(M577,Exceptions!F:F,1,FALSE)))&gt;0,"y","")</f>
        <v/>
      </c>
      <c r="C577" s="100" t="str">
        <f t="shared" si="18"/>
        <v/>
      </c>
      <c r="D577" s="100" t="str">
        <f>IF(COUNTIF(Exceptions!B:B,(VLOOKUP(M577,Exceptions!$B:$B,1,FALSE)))&gt;0,"y","")</f>
        <v/>
      </c>
      <c r="E577" s="100"/>
      <c r="F577" s="162" t="s">
        <v>4785</v>
      </c>
      <c r="G577" s="162" t="s">
        <v>3886</v>
      </c>
      <c r="H577" s="162" t="s">
        <v>5212</v>
      </c>
      <c r="I577" s="162" t="s">
        <v>440</v>
      </c>
      <c r="J577" s="162" t="s">
        <v>440</v>
      </c>
      <c r="K577" s="162" t="s">
        <v>3904</v>
      </c>
      <c r="L577" s="163">
        <v>75000</v>
      </c>
      <c r="M577" s="95" t="s">
        <v>2736</v>
      </c>
      <c r="N577" s="51" t="s">
        <v>2737</v>
      </c>
      <c r="O577" s="51" t="s">
        <v>2737</v>
      </c>
      <c r="P577" s="51" t="s">
        <v>440</v>
      </c>
      <c r="Q577" s="96" t="s">
        <v>613</v>
      </c>
      <c r="R577" s="97">
        <v>45748</v>
      </c>
      <c r="S577" s="97" t="s">
        <v>5505</v>
      </c>
      <c r="T577" s="51" t="s">
        <v>467</v>
      </c>
      <c r="U577" s="51" t="s">
        <v>468</v>
      </c>
      <c r="V577" s="51" t="s">
        <v>2738</v>
      </c>
      <c r="W577" s="98" t="s">
        <v>5512</v>
      </c>
      <c r="X577" s="98" t="s">
        <v>5534</v>
      </c>
    </row>
    <row r="578" spans="1:24" s="51" customFormat="1" ht="15.5" x14ac:dyDescent="0.35">
      <c r="A578" s="99">
        <f t="shared" si="17"/>
        <v>12205</v>
      </c>
      <c r="B578" s="100" t="str">
        <f>IF(COUNTIF(Exceptions!F:F,(VLOOKUP(M578,Exceptions!F:F,1,FALSE)))&gt;0,"y","")</f>
        <v/>
      </c>
      <c r="C578" s="100" t="str">
        <f t="shared" si="18"/>
        <v>y</v>
      </c>
      <c r="D578" s="100" t="str">
        <f>IF(COUNTIF(Exceptions!B:B,(VLOOKUP(M578,Exceptions!$B:$B,1,FALSE)))&gt;0,"y","")</f>
        <v/>
      </c>
      <c r="E578" s="100"/>
      <c r="F578" s="162" t="s">
        <v>4297</v>
      </c>
      <c r="G578" s="162" t="s">
        <v>592</v>
      </c>
      <c r="H578" s="162" t="s">
        <v>5212</v>
      </c>
      <c r="I578" s="162" t="s">
        <v>6216</v>
      </c>
      <c r="J578" s="162" t="s">
        <v>440</v>
      </c>
      <c r="K578" s="162" t="s">
        <v>3904</v>
      </c>
      <c r="L578" s="163">
        <v>35000</v>
      </c>
      <c r="M578" s="95" t="s">
        <v>1514</v>
      </c>
      <c r="N578" s="51" t="s">
        <v>1515</v>
      </c>
      <c r="O578" s="51" t="s">
        <v>1516</v>
      </c>
      <c r="P578" s="51" t="s">
        <v>456</v>
      </c>
      <c r="Q578" s="96" t="s">
        <v>613</v>
      </c>
      <c r="R578" s="97">
        <v>45340</v>
      </c>
      <c r="S578" s="97" t="s">
        <v>6265</v>
      </c>
      <c r="T578" s="51" t="s">
        <v>467</v>
      </c>
      <c r="U578" s="51" t="s">
        <v>468</v>
      </c>
      <c r="V578" s="51" t="s">
        <v>6266</v>
      </c>
      <c r="W578" s="98" t="s">
        <v>5512</v>
      </c>
      <c r="X578" s="98" t="s">
        <v>5589</v>
      </c>
    </row>
    <row r="579" spans="1:24" s="51" customFormat="1" ht="15.5" x14ac:dyDescent="0.35">
      <c r="A579" s="99">
        <f t="shared" si="17"/>
        <v>12206</v>
      </c>
      <c r="B579" s="100" t="str">
        <f>IF(COUNTIF(Exceptions!F:F,(VLOOKUP(M579,Exceptions!F:F,1,FALSE)))&gt;0,"y","")</f>
        <v/>
      </c>
      <c r="C579" s="100" t="str">
        <f t="shared" si="18"/>
        <v>y</v>
      </c>
      <c r="D579" s="100" t="str">
        <f>IF(COUNTIF(Exceptions!B:B,(VLOOKUP(M579,Exceptions!$B:$B,1,FALSE)))&gt;0,"y","")</f>
        <v/>
      </c>
      <c r="E579" s="100"/>
      <c r="F579" s="162" t="s">
        <v>4298</v>
      </c>
      <c r="G579" s="162" t="s">
        <v>592</v>
      </c>
      <c r="H579" s="162" t="s">
        <v>5212</v>
      </c>
      <c r="I579" s="162" t="s">
        <v>6216</v>
      </c>
      <c r="J579" s="162" t="s">
        <v>440</v>
      </c>
      <c r="K579" s="162" t="s">
        <v>3904</v>
      </c>
      <c r="L579" s="163">
        <v>16496.740000000002</v>
      </c>
      <c r="M579" s="95" t="s">
        <v>1511</v>
      </c>
      <c r="N579" s="51" t="s">
        <v>1512</v>
      </c>
      <c r="O579" s="51" t="s">
        <v>1513</v>
      </c>
      <c r="P579" s="51" t="s">
        <v>456</v>
      </c>
      <c r="Q579" s="96" t="s">
        <v>613</v>
      </c>
      <c r="R579" s="97">
        <v>45384</v>
      </c>
      <c r="S579" s="97" t="s">
        <v>5546</v>
      </c>
      <c r="T579" s="51" t="s">
        <v>467</v>
      </c>
      <c r="U579" s="51" t="s">
        <v>468</v>
      </c>
      <c r="V579" s="51" t="s">
        <v>6264</v>
      </c>
      <c r="W579" s="98" t="s">
        <v>5512</v>
      </c>
      <c r="X579" s="98" t="s">
        <v>5589</v>
      </c>
    </row>
    <row r="580" spans="1:24" s="51" customFormat="1" ht="15.5" x14ac:dyDescent="0.35">
      <c r="A580" s="99">
        <f t="shared" si="17"/>
        <v>12207</v>
      </c>
      <c r="B580" s="100" t="str">
        <f>IF(COUNTIF(Exceptions!F:F,(VLOOKUP(M580,Exceptions!F:F,1,FALSE)))&gt;0,"y","")</f>
        <v/>
      </c>
      <c r="C580" s="100" t="str">
        <f t="shared" si="18"/>
        <v>y</v>
      </c>
      <c r="D580" s="100" t="str">
        <f>IF(COUNTIF(Exceptions!B:B,(VLOOKUP(M580,Exceptions!$B:$B,1,FALSE)))&gt;0,"y","")</f>
        <v/>
      </c>
      <c r="E580" s="100" t="s">
        <v>5366</v>
      </c>
      <c r="F580" s="162" t="s">
        <v>4299</v>
      </c>
      <c r="G580" s="162" t="s">
        <v>592</v>
      </c>
      <c r="H580" s="162" t="s">
        <v>5212</v>
      </c>
      <c r="I580" s="162" t="s">
        <v>6216</v>
      </c>
      <c r="J580" s="162" t="s">
        <v>440</v>
      </c>
      <c r="K580" s="162" t="s">
        <v>3904</v>
      </c>
      <c r="L580" s="163">
        <v>1113</v>
      </c>
      <c r="M580" s="95" t="s">
        <v>1510</v>
      </c>
      <c r="N580" s="51" t="s">
        <v>5383</v>
      </c>
      <c r="O580" s="51" t="s">
        <v>5383</v>
      </c>
      <c r="P580" s="51" t="s">
        <v>456</v>
      </c>
      <c r="Q580" s="96" t="s">
        <v>613</v>
      </c>
      <c r="R580" s="97">
        <v>45391</v>
      </c>
      <c r="S580" s="97" t="s">
        <v>6261</v>
      </c>
      <c r="T580" s="51" t="s">
        <v>467</v>
      </c>
      <c r="U580" s="51" t="s">
        <v>468</v>
      </c>
      <c r="V580" s="51" t="s">
        <v>6262</v>
      </c>
      <c r="W580" s="98" t="s">
        <v>5512</v>
      </c>
      <c r="X580" s="98" t="s">
        <v>5762</v>
      </c>
    </row>
    <row r="581" spans="1:24" s="51" customFormat="1" ht="15.5" x14ac:dyDescent="0.35">
      <c r="A581" s="99">
        <f t="shared" si="17"/>
        <v>12208</v>
      </c>
      <c r="B581" s="100" t="str">
        <f>IF(COUNTIF(Exceptions!F:F,(VLOOKUP(M581,Exceptions!F:F,1,FALSE)))&gt;0,"y","")</f>
        <v/>
      </c>
      <c r="C581" s="100" t="str">
        <f t="shared" si="18"/>
        <v>y</v>
      </c>
      <c r="D581" s="100" t="str">
        <f>IF(COUNTIF(Exceptions!B:B,(VLOOKUP(M581,Exceptions!$B:$B,1,FALSE)))&gt;0,"y","")</f>
        <v/>
      </c>
      <c r="E581" s="100" t="s">
        <v>5366</v>
      </c>
      <c r="F581" s="162" t="s">
        <v>4300</v>
      </c>
      <c r="G581" s="162" t="s">
        <v>5210</v>
      </c>
      <c r="H581" s="162" t="s">
        <v>5212</v>
      </c>
      <c r="I581" s="162" t="s">
        <v>6216</v>
      </c>
      <c r="J581" s="162" t="s">
        <v>440</v>
      </c>
      <c r="K581" s="162" t="s">
        <v>3904</v>
      </c>
      <c r="L581" s="163">
        <v>13146.23</v>
      </c>
      <c r="M581" s="95" t="s">
        <v>1507</v>
      </c>
      <c r="N581" s="51" t="s">
        <v>1508</v>
      </c>
      <c r="O581" s="51" t="s">
        <v>1509</v>
      </c>
      <c r="P581" s="51" t="s">
        <v>456</v>
      </c>
      <c r="Q581" s="96" t="s">
        <v>613</v>
      </c>
      <c r="R581" s="97">
        <v>45395</v>
      </c>
      <c r="S581" s="97" t="s">
        <v>6259</v>
      </c>
      <c r="T581" s="51" t="s">
        <v>467</v>
      </c>
      <c r="U581" s="51" t="s">
        <v>468</v>
      </c>
      <c r="V581" s="51" t="s">
        <v>6260</v>
      </c>
      <c r="W581" s="98" t="s">
        <v>5512</v>
      </c>
      <c r="X581" s="98" t="s">
        <v>5589</v>
      </c>
    </row>
    <row r="582" spans="1:24" s="51" customFormat="1" ht="15.5" x14ac:dyDescent="0.35">
      <c r="A582" s="99">
        <f t="shared" si="17"/>
        <v>12209</v>
      </c>
      <c r="B582" s="100" t="str">
        <f>IF(COUNTIF(Exceptions!F:F,(VLOOKUP(M582,Exceptions!F:F,1,FALSE)))&gt;0,"y","")</f>
        <v/>
      </c>
      <c r="C582" s="100" t="str">
        <f t="shared" si="18"/>
        <v/>
      </c>
      <c r="D582" s="100" t="str">
        <f>IF(COUNTIF(Exceptions!B:B,(VLOOKUP(M582,Exceptions!$B:$B,1,FALSE)))&gt;0,"y","")</f>
        <v/>
      </c>
      <c r="E582" s="100"/>
      <c r="F582" s="162" t="s">
        <v>4786</v>
      </c>
      <c r="G582" s="162" t="s">
        <v>3886</v>
      </c>
      <c r="H582" s="162" t="s">
        <v>5212</v>
      </c>
      <c r="I582" s="162" t="s">
        <v>440</v>
      </c>
      <c r="J582" s="162" t="s">
        <v>440</v>
      </c>
      <c r="K582" s="162" t="s">
        <v>3904</v>
      </c>
      <c r="L582" s="163">
        <v>44115</v>
      </c>
      <c r="M582" s="95" t="s">
        <v>2733</v>
      </c>
      <c r="N582" s="51" t="s">
        <v>2734</v>
      </c>
      <c r="O582" s="51" t="s">
        <v>2734</v>
      </c>
      <c r="P582" s="51" t="s">
        <v>440</v>
      </c>
      <c r="Q582" s="96" t="s">
        <v>613</v>
      </c>
      <c r="R582" s="97">
        <v>45775</v>
      </c>
      <c r="S582" s="97" t="s">
        <v>6893</v>
      </c>
      <c r="T582" s="51" t="s">
        <v>467</v>
      </c>
      <c r="U582" s="51" t="s">
        <v>468</v>
      </c>
      <c r="V582" s="51" t="s">
        <v>2735</v>
      </c>
      <c r="W582" s="98" t="s">
        <v>5512</v>
      </c>
      <c r="X582" s="98" t="s">
        <v>5534</v>
      </c>
    </row>
    <row r="583" spans="1:24" s="51" customFormat="1" ht="15.5" x14ac:dyDescent="0.35">
      <c r="A583" s="99">
        <f t="shared" ref="A583:A646" si="19">(MID(M583,2,6))*1</f>
        <v>12210</v>
      </c>
      <c r="B583" s="100" t="str">
        <f>IF(COUNTIF(Exceptions!F:F,(VLOOKUP(M583,Exceptions!F:F,1,FALSE)))&gt;0,"y","")</f>
        <v/>
      </c>
      <c r="C583" s="100" t="str">
        <f t="shared" si="18"/>
        <v>y</v>
      </c>
      <c r="D583" s="100" t="str">
        <f>IF(COUNTIF(Exceptions!B:B,(VLOOKUP(M583,Exceptions!$B:$B,1,FALSE)))&gt;0,"y","")</f>
        <v/>
      </c>
      <c r="E583" s="100"/>
      <c r="F583" s="162" t="s">
        <v>4301</v>
      </c>
      <c r="G583" s="162" t="s">
        <v>592</v>
      </c>
      <c r="H583" s="162" t="s">
        <v>5212</v>
      </c>
      <c r="I583" s="162" t="s">
        <v>6216</v>
      </c>
      <c r="J583" s="162" t="s">
        <v>440</v>
      </c>
      <c r="K583" s="162" t="s">
        <v>3904</v>
      </c>
      <c r="L583" s="163">
        <v>4187.3999999999996</v>
      </c>
      <c r="M583" s="95" t="s">
        <v>1504</v>
      </c>
      <c r="N583" s="51" t="s">
        <v>1505</v>
      </c>
      <c r="O583" s="51" t="s">
        <v>1506</v>
      </c>
      <c r="P583" s="51" t="s">
        <v>456</v>
      </c>
      <c r="Q583" s="96" t="s">
        <v>613</v>
      </c>
      <c r="R583" s="97">
        <v>45413</v>
      </c>
      <c r="S583" s="97" t="s">
        <v>6217</v>
      </c>
      <c r="T583" s="51" t="s">
        <v>467</v>
      </c>
      <c r="U583" s="51" t="s">
        <v>468</v>
      </c>
      <c r="V583" s="51" t="s">
        <v>6258</v>
      </c>
      <c r="W583" s="98" t="s">
        <v>5512</v>
      </c>
      <c r="X583" s="98" t="s">
        <v>5589</v>
      </c>
    </row>
    <row r="584" spans="1:24" s="51" customFormat="1" ht="15.5" x14ac:dyDescent="0.35">
      <c r="A584" s="99">
        <f t="shared" si="19"/>
        <v>12211</v>
      </c>
      <c r="B584" s="100" t="str">
        <f>IF(COUNTIF(Exceptions!F:F,(VLOOKUP(M584,Exceptions!F:F,1,FALSE)))&gt;0,"y","")</f>
        <v/>
      </c>
      <c r="C584" s="100" t="str">
        <f t="shared" ref="C584:C647" si="20">IF(COUNTIF(N584,"*call*"),"y",IF(COUNTIF(P584,"*call*"),"y",IF(I584&lt;&gt;"","y","")))</f>
        <v>y</v>
      </c>
      <c r="D584" s="100" t="str">
        <f>IF(COUNTIF(Exceptions!B:B,(VLOOKUP(M584,Exceptions!$B:$B,1,FALSE)))&gt;0,"y","")</f>
        <v/>
      </c>
      <c r="E584" s="100"/>
      <c r="F584" s="162" t="s">
        <v>4302</v>
      </c>
      <c r="G584" s="162" t="s">
        <v>592</v>
      </c>
      <c r="H584" s="162" t="s">
        <v>5212</v>
      </c>
      <c r="I584" s="162" t="s">
        <v>6216</v>
      </c>
      <c r="J584" s="162" t="s">
        <v>440</v>
      </c>
      <c r="K584" s="162" t="s">
        <v>3904</v>
      </c>
      <c r="L584" s="163">
        <v>3590.72</v>
      </c>
      <c r="M584" s="95" t="s">
        <v>1500</v>
      </c>
      <c r="N584" s="51" t="s">
        <v>1501</v>
      </c>
      <c r="O584" s="51" t="s">
        <v>1502</v>
      </c>
      <c r="P584" s="51" t="s">
        <v>456</v>
      </c>
      <c r="Q584" s="96" t="s">
        <v>613</v>
      </c>
      <c r="R584" s="97">
        <v>45429</v>
      </c>
      <c r="S584" s="97" t="s">
        <v>6256</v>
      </c>
      <c r="T584" s="51" t="s">
        <v>467</v>
      </c>
      <c r="U584" s="51" t="s">
        <v>468</v>
      </c>
      <c r="V584" s="51" t="s">
        <v>1503</v>
      </c>
      <c r="W584" s="98" t="s">
        <v>5512</v>
      </c>
      <c r="X584" s="98" t="s">
        <v>6257</v>
      </c>
    </row>
    <row r="585" spans="1:24" s="51" customFormat="1" ht="15.5" x14ac:dyDescent="0.35">
      <c r="A585" s="99">
        <f t="shared" si="19"/>
        <v>12212</v>
      </c>
      <c r="B585" s="100" t="str">
        <f>IF(COUNTIF(Exceptions!F:F,(VLOOKUP(M585,Exceptions!F:F,1,FALSE)))&gt;0,"y","")</f>
        <v/>
      </c>
      <c r="C585" s="100" t="str">
        <f t="shared" si="20"/>
        <v>y</v>
      </c>
      <c r="D585" s="100" t="str">
        <f>IF(COUNTIF(Exceptions!B:B,(VLOOKUP(M585,Exceptions!$B:$B,1,FALSE)))&gt;0,"y","")</f>
        <v/>
      </c>
      <c r="E585" s="100"/>
      <c r="F585" s="162" t="s">
        <v>4303</v>
      </c>
      <c r="G585" s="162" t="s">
        <v>592</v>
      </c>
      <c r="H585" s="162" t="s">
        <v>5212</v>
      </c>
      <c r="I585" s="162" t="s">
        <v>6216</v>
      </c>
      <c r="J585" s="162" t="s">
        <v>440</v>
      </c>
      <c r="K585" s="162" t="s">
        <v>3904</v>
      </c>
      <c r="L585" s="163">
        <v>1192.29</v>
      </c>
      <c r="M585" s="95" t="s">
        <v>1498</v>
      </c>
      <c r="N585" s="51" t="s">
        <v>5448</v>
      </c>
      <c r="O585" s="51" t="s">
        <v>5448</v>
      </c>
      <c r="P585" s="51" t="s">
        <v>456</v>
      </c>
      <c r="Q585" s="96" t="s">
        <v>613</v>
      </c>
      <c r="R585" s="97">
        <v>45436</v>
      </c>
      <c r="S585" s="97" t="s">
        <v>6254</v>
      </c>
      <c r="T585" s="51" t="s">
        <v>467</v>
      </c>
      <c r="U585" s="51" t="s">
        <v>468</v>
      </c>
      <c r="V585" s="51" t="s">
        <v>1499</v>
      </c>
      <c r="W585" s="98" t="s">
        <v>5512</v>
      </c>
      <c r="X585" s="98" t="s">
        <v>5547</v>
      </c>
    </row>
    <row r="586" spans="1:24" s="51" customFormat="1" ht="15.5" x14ac:dyDescent="0.35">
      <c r="A586" s="99">
        <f t="shared" si="19"/>
        <v>12213</v>
      </c>
      <c r="B586" s="100" t="str">
        <f>IF(COUNTIF(Exceptions!F:F,(VLOOKUP(M586,Exceptions!F:F,1,FALSE)))&gt;0,"y","")</f>
        <v/>
      </c>
      <c r="C586" s="100" t="str">
        <f t="shared" si="20"/>
        <v/>
      </c>
      <c r="D586" s="100" t="str">
        <f>IF(COUNTIF(Exceptions!B:B,(VLOOKUP(M586,Exceptions!$B:$B,1,FALSE)))&gt;0,"y","")</f>
        <v/>
      </c>
      <c r="E586" s="100"/>
      <c r="F586" s="162" t="s">
        <v>4747</v>
      </c>
      <c r="G586" s="162" t="s">
        <v>3885</v>
      </c>
      <c r="H586" s="162" t="s">
        <v>5212</v>
      </c>
      <c r="I586" s="162" t="s">
        <v>440</v>
      </c>
      <c r="J586" s="162" t="s">
        <v>440</v>
      </c>
      <c r="K586" s="162" t="s">
        <v>440</v>
      </c>
      <c r="L586" s="163">
        <v>19991.75</v>
      </c>
      <c r="M586" s="95" t="s">
        <v>2831</v>
      </c>
      <c r="N586" s="51" t="s">
        <v>2832</v>
      </c>
      <c r="O586" s="51" t="s">
        <v>2833</v>
      </c>
      <c r="P586" s="51" t="s">
        <v>440</v>
      </c>
      <c r="Q586" s="96" t="s">
        <v>613</v>
      </c>
      <c r="R586" s="97">
        <v>45106</v>
      </c>
      <c r="S586" s="97" t="s">
        <v>5645</v>
      </c>
      <c r="T586" s="51" t="s">
        <v>467</v>
      </c>
      <c r="U586" s="51" t="s">
        <v>468</v>
      </c>
      <c r="V586" s="51" t="s">
        <v>2834</v>
      </c>
      <c r="W586" s="98" t="s">
        <v>5512</v>
      </c>
      <c r="X586" s="98" t="s">
        <v>5488</v>
      </c>
    </row>
    <row r="587" spans="1:24" s="51" customFormat="1" ht="15.5" x14ac:dyDescent="0.35">
      <c r="A587" s="99">
        <f t="shared" si="19"/>
        <v>12214</v>
      </c>
      <c r="B587" s="100" t="str">
        <f>IF(COUNTIF(Exceptions!F:F,(VLOOKUP(M587,Exceptions!F:F,1,FALSE)))&gt;0,"y","")</f>
        <v/>
      </c>
      <c r="C587" s="100" t="str">
        <f t="shared" si="20"/>
        <v>y</v>
      </c>
      <c r="D587" s="100" t="str">
        <f>IF(COUNTIF(Exceptions!B:B,(VLOOKUP(M587,Exceptions!$B:$B,1,FALSE)))&gt;0,"y","")</f>
        <v/>
      </c>
      <c r="E587" s="100"/>
      <c r="F587" s="162" t="s">
        <v>4737</v>
      </c>
      <c r="G587" s="162" t="s">
        <v>3886</v>
      </c>
      <c r="H587" s="162" t="s">
        <v>5212</v>
      </c>
      <c r="I587" s="162" t="s">
        <v>5328</v>
      </c>
      <c r="J587" s="162" t="s">
        <v>440</v>
      </c>
      <c r="K587" s="162" t="s">
        <v>3904</v>
      </c>
      <c r="L587" s="163">
        <v>35000</v>
      </c>
      <c r="M587" s="95" t="s">
        <v>2849</v>
      </c>
      <c r="N587" s="51" t="s">
        <v>2850</v>
      </c>
      <c r="O587" s="51" t="s">
        <v>2850</v>
      </c>
      <c r="P587" s="51" t="s">
        <v>440</v>
      </c>
      <c r="Q587" s="96" t="s">
        <v>613</v>
      </c>
      <c r="R587" s="97">
        <v>45486</v>
      </c>
      <c r="S587" s="97" t="s">
        <v>6313</v>
      </c>
      <c r="T587" s="51" t="s">
        <v>467</v>
      </c>
      <c r="U587" s="51" t="s">
        <v>468</v>
      </c>
      <c r="V587" s="51" t="s">
        <v>2851</v>
      </c>
      <c r="W587" s="98" t="s">
        <v>5512</v>
      </c>
      <c r="X587" s="98" t="s">
        <v>5534</v>
      </c>
    </row>
    <row r="588" spans="1:24" s="51" customFormat="1" ht="15.5" x14ac:dyDescent="0.35">
      <c r="A588" s="99">
        <f t="shared" si="19"/>
        <v>12215</v>
      </c>
      <c r="B588" s="100" t="str">
        <f>IF(COUNTIF(Exceptions!F:F,(VLOOKUP(M588,Exceptions!F:F,1,FALSE)))&gt;0,"y","")</f>
        <v/>
      </c>
      <c r="C588" s="100" t="str">
        <f t="shared" si="20"/>
        <v>y</v>
      </c>
      <c r="D588" s="100" t="str">
        <f>IF(COUNTIF(Exceptions!B:B,(VLOOKUP(M588,Exceptions!$B:$B,1,FALSE)))&gt;0,"y","")</f>
        <v/>
      </c>
      <c r="E588" s="100"/>
      <c r="F588" s="162" t="s">
        <v>4787</v>
      </c>
      <c r="G588" s="162" t="s">
        <v>3886</v>
      </c>
      <c r="H588" s="162" t="s">
        <v>5212</v>
      </c>
      <c r="I588" s="162" t="s">
        <v>5328</v>
      </c>
      <c r="J588" s="162" t="s">
        <v>440</v>
      </c>
      <c r="K588" s="162" t="s">
        <v>3904</v>
      </c>
      <c r="L588" s="163">
        <v>5482.62</v>
      </c>
      <c r="M588" s="95" t="s">
        <v>2729</v>
      </c>
      <c r="N588" s="51" t="s">
        <v>2730</v>
      </c>
      <c r="O588" s="51" t="s">
        <v>2731</v>
      </c>
      <c r="P588" s="51" t="s">
        <v>440</v>
      </c>
      <c r="Q588" s="96" t="s">
        <v>613</v>
      </c>
      <c r="R588" s="97">
        <v>45495</v>
      </c>
      <c r="S588" s="97" t="s">
        <v>6306</v>
      </c>
      <c r="T588" s="51" t="s">
        <v>467</v>
      </c>
      <c r="U588" s="51" t="s">
        <v>468</v>
      </c>
      <c r="V588" s="51" t="s">
        <v>2732</v>
      </c>
      <c r="W588" s="98" t="s">
        <v>5512</v>
      </c>
      <c r="X588" s="98" t="s">
        <v>5534</v>
      </c>
    </row>
    <row r="589" spans="1:24" s="51" customFormat="1" ht="15.5" x14ac:dyDescent="0.35">
      <c r="A589" s="99">
        <f t="shared" si="19"/>
        <v>12216</v>
      </c>
      <c r="B589" s="100" t="str">
        <f>IF(COUNTIF(Exceptions!F:F,(VLOOKUP(M589,Exceptions!F:F,1,FALSE)))&gt;0,"y","")</f>
        <v/>
      </c>
      <c r="C589" s="100" t="str">
        <f t="shared" si="20"/>
        <v/>
      </c>
      <c r="D589" s="100" t="str">
        <f>IF(COUNTIF(Exceptions!B:B,(VLOOKUP(M589,Exceptions!$B:$B,1,FALSE)))&gt;0,"y","")</f>
        <v/>
      </c>
      <c r="E589" s="100"/>
      <c r="F589" s="162" t="s">
        <v>4788</v>
      </c>
      <c r="G589" s="162" t="s">
        <v>3885</v>
      </c>
      <c r="H589" s="162" t="s">
        <v>5212</v>
      </c>
      <c r="I589" s="162" t="s">
        <v>440</v>
      </c>
      <c r="J589" s="162" t="s">
        <v>440</v>
      </c>
      <c r="K589" s="162" t="s">
        <v>440</v>
      </c>
      <c r="L589" s="163">
        <v>29097.599999999999</v>
      </c>
      <c r="M589" s="95" t="s">
        <v>2726</v>
      </c>
      <c r="N589" s="51" t="s">
        <v>2727</v>
      </c>
      <c r="O589" s="51" t="s">
        <v>2727</v>
      </c>
      <c r="P589" s="51" t="s">
        <v>440</v>
      </c>
      <c r="Q589" s="96" t="s">
        <v>613</v>
      </c>
      <c r="R589" s="97">
        <v>45160</v>
      </c>
      <c r="S589" s="97" t="s">
        <v>6892</v>
      </c>
      <c r="T589" s="51" t="s">
        <v>467</v>
      </c>
      <c r="U589" s="51" t="s">
        <v>468</v>
      </c>
      <c r="V589" s="51" t="s">
        <v>2728</v>
      </c>
      <c r="W589" s="98" t="s">
        <v>5512</v>
      </c>
      <c r="X589" s="98" t="s">
        <v>5568</v>
      </c>
    </row>
    <row r="590" spans="1:24" s="51" customFormat="1" ht="15.5" x14ac:dyDescent="0.35">
      <c r="A590" s="99">
        <f t="shared" si="19"/>
        <v>12217</v>
      </c>
      <c r="B590" s="100" t="str">
        <f>IF(COUNTIF(Exceptions!F:F,(VLOOKUP(M590,Exceptions!F:F,1,FALSE)))&gt;0,"y","")</f>
        <v/>
      </c>
      <c r="C590" s="100" t="str">
        <f t="shared" si="20"/>
        <v/>
      </c>
      <c r="D590" s="100" t="str">
        <f>IF(COUNTIF(Exceptions!B:B,(VLOOKUP(M590,Exceptions!$B:$B,1,FALSE)))&gt;0,"y","")</f>
        <v/>
      </c>
      <c r="E590" s="100" t="s">
        <v>5366</v>
      </c>
      <c r="F590" s="162" t="s">
        <v>4789</v>
      </c>
      <c r="G590" s="162" t="s">
        <v>3885</v>
      </c>
      <c r="H590" s="162" t="s">
        <v>5212</v>
      </c>
      <c r="I590" s="162" t="s">
        <v>440</v>
      </c>
      <c r="J590" s="162" t="s">
        <v>440</v>
      </c>
      <c r="K590" s="162" t="s">
        <v>440</v>
      </c>
      <c r="L590" s="163">
        <v>1545</v>
      </c>
      <c r="M590" s="95" t="s">
        <v>2722</v>
      </c>
      <c r="N590" s="51" t="s">
        <v>2723</v>
      </c>
      <c r="O590" s="51" t="s">
        <v>2724</v>
      </c>
      <c r="P590" s="51" t="s">
        <v>440</v>
      </c>
      <c r="Q590" s="96" t="s">
        <v>613</v>
      </c>
      <c r="R590" s="97">
        <v>45168</v>
      </c>
      <c r="S590" s="97" t="s">
        <v>6877</v>
      </c>
      <c r="T590" s="51" t="s">
        <v>467</v>
      </c>
      <c r="U590" s="51" t="s">
        <v>468</v>
      </c>
      <c r="V590" s="51" t="s">
        <v>2725</v>
      </c>
      <c r="W590" s="98" t="s">
        <v>5512</v>
      </c>
      <c r="X590" s="98" t="s">
        <v>5518</v>
      </c>
    </row>
    <row r="591" spans="1:24" s="51" customFormat="1" ht="15.5" x14ac:dyDescent="0.35">
      <c r="A591" s="99">
        <f t="shared" si="19"/>
        <v>12218</v>
      </c>
      <c r="B591" s="100" t="str">
        <f>IF(COUNTIF(Exceptions!F:F,(VLOOKUP(M591,Exceptions!F:F,1,FALSE)))&gt;0,"y","")</f>
        <v/>
      </c>
      <c r="C591" s="100" t="str">
        <f t="shared" si="20"/>
        <v/>
      </c>
      <c r="D591" s="100" t="str">
        <f>IF(COUNTIF(Exceptions!B:B,(VLOOKUP(M591,Exceptions!$B:$B,1,FALSE)))&gt;0,"y","")</f>
        <v/>
      </c>
      <c r="E591" s="100"/>
      <c r="F591" s="162" t="s">
        <v>4790</v>
      </c>
      <c r="G591" s="162" t="s">
        <v>3885</v>
      </c>
      <c r="H591" s="162" t="s">
        <v>5212</v>
      </c>
      <c r="I591" s="162" t="s">
        <v>440</v>
      </c>
      <c r="J591" s="162" t="s">
        <v>440</v>
      </c>
      <c r="K591" s="162" t="s">
        <v>440</v>
      </c>
      <c r="L591" s="163">
        <v>2911.89</v>
      </c>
      <c r="M591" s="95" t="s">
        <v>2718</v>
      </c>
      <c r="N591" s="51" t="s">
        <v>2719</v>
      </c>
      <c r="O591" s="51" t="s">
        <v>2720</v>
      </c>
      <c r="P591" s="51" t="s">
        <v>440</v>
      </c>
      <c r="Q591" s="96" t="s">
        <v>613</v>
      </c>
      <c r="R591" s="97">
        <v>45169</v>
      </c>
      <c r="S591" s="97" t="s">
        <v>5515</v>
      </c>
      <c r="T591" s="51" t="s">
        <v>467</v>
      </c>
      <c r="U591" s="51" t="s">
        <v>468</v>
      </c>
      <c r="V591" s="51" t="s">
        <v>2721</v>
      </c>
      <c r="W591" s="98" t="s">
        <v>5512</v>
      </c>
      <c r="X591" s="98" t="s">
        <v>6030</v>
      </c>
    </row>
    <row r="592" spans="1:24" s="51" customFormat="1" ht="15.5" x14ac:dyDescent="0.35">
      <c r="A592" s="99">
        <f t="shared" si="19"/>
        <v>12219</v>
      </c>
      <c r="B592" s="100" t="str">
        <f>IF(COUNTIF(Exceptions!F:F,(VLOOKUP(M592,Exceptions!F:F,1,FALSE)))&gt;0,"y","")</f>
        <v/>
      </c>
      <c r="C592" s="100" t="str">
        <f t="shared" si="20"/>
        <v>y</v>
      </c>
      <c r="D592" s="100" t="str">
        <f>IF(COUNTIF(Exceptions!B:B,(VLOOKUP(M592,Exceptions!$B:$B,1,FALSE)))&gt;0,"y","")</f>
        <v/>
      </c>
      <c r="E592" s="100"/>
      <c r="F592" s="162" t="s">
        <v>4695</v>
      </c>
      <c r="G592" s="162" t="s">
        <v>3886</v>
      </c>
      <c r="H592" s="162" t="s">
        <v>5212</v>
      </c>
      <c r="I592" s="162" t="s">
        <v>5328</v>
      </c>
      <c r="J592" s="162" t="s">
        <v>440</v>
      </c>
      <c r="K592" s="162" t="s">
        <v>3904</v>
      </c>
      <c r="L592" s="163">
        <v>5104.5600000000004</v>
      </c>
      <c r="M592" s="95" t="s">
        <v>2523</v>
      </c>
      <c r="N592" s="51" t="s">
        <v>2524</v>
      </c>
      <c r="O592" s="51" t="s">
        <v>2524</v>
      </c>
      <c r="P592" s="51" t="s">
        <v>440</v>
      </c>
      <c r="Q592" s="96" t="s">
        <v>613</v>
      </c>
      <c r="R592" s="97">
        <v>45548</v>
      </c>
      <c r="S592" s="97" t="s">
        <v>6301</v>
      </c>
      <c r="T592" s="51" t="s">
        <v>467</v>
      </c>
      <c r="U592" s="51" t="s">
        <v>468</v>
      </c>
      <c r="V592" s="51" t="s">
        <v>2525</v>
      </c>
      <c r="W592" s="98" t="s">
        <v>5512</v>
      </c>
      <c r="X592" s="98" t="s">
        <v>5534</v>
      </c>
    </row>
    <row r="593" spans="1:24" s="51" customFormat="1" ht="15.5" x14ac:dyDescent="0.35">
      <c r="A593" s="99">
        <f t="shared" si="19"/>
        <v>12220</v>
      </c>
      <c r="B593" s="100" t="str">
        <f>IF(COUNTIF(Exceptions!F:F,(VLOOKUP(M593,Exceptions!F:F,1,FALSE)))&gt;0,"y","")</f>
        <v/>
      </c>
      <c r="C593" s="100" t="str">
        <f t="shared" si="20"/>
        <v>y</v>
      </c>
      <c r="D593" s="100" t="str">
        <f>IF(COUNTIF(Exceptions!B:B,(VLOOKUP(M593,Exceptions!$B:$B,1,FALSE)))&gt;0,"y","")</f>
        <v/>
      </c>
      <c r="E593" s="100"/>
      <c r="F593" s="162" t="s">
        <v>4791</v>
      </c>
      <c r="G593" s="162" t="s">
        <v>3886</v>
      </c>
      <c r="H593" s="162" t="s">
        <v>5212</v>
      </c>
      <c r="I593" s="162" t="s">
        <v>5328</v>
      </c>
      <c r="J593" s="162" t="s">
        <v>440</v>
      </c>
      <c r="K593" s="162" t="s">
        <v>3904</v>
      </c>
      <c r="L593" s="163">
        <v>35000</v>
      </c>
      <c r="M593" s="95" t="s">
        <v>2714</v>
      </c>
      <c r="N593" s="51" t="s">
        <v>2715</v>
      </c>
      <c r="O593" s="51" t="s">
        <v>2716</v>
      </c>
      <c r="P593" s="51" t="s">
        <v>440</v>
      </c>
      <c r="Q593" s="96" t="s">
        <v>613</v>
      </c>
      <c r="R593" s="97">
        <v>45558</v>
      </c>
      <c r="S593" s="97" t="s">
        <v>6305</v>
      </c>
      <c r="T593" s="51" t="s">
        <v>467</v>
      </c>
      <c r="U593" s="51" t="s">
        <v>468</v>
      </c>
      <c r="V593" s="51" t="s">
        <v>2717</v>
      </c>
      <c r="W593" s="98" t="s">
        <v>5512</v>
      </c>
      <c r="X593" s="98" t="s">
        <v>5534</v>
      </c>
    </row>
    <row r="594" spans="1:24" s="51" customFormat="1" ht="15.5" x14ac:dyDescent="0.35">
      <c r="A594" s="99">
        <f t="shared" si="19"/>
        <v>12221</v>
      </c>
      <c r="B594" s="100" t="str">
        <f>IF(COUNTIF(Exceptions!F:F,(VLOOKUP(M594,Exceptions!F:F,1,FALSE)))&gt;0,"y","")</f>
        <v/>
      </c>
      <c r="C594" s="100" t="str">
        <f t="shared" si="20"/>
        <v/>
      </c>
      <c r="D594" s="100" t="str">
        <f>IF(COUNTIF(Exceptions!B:B,(VLOOKUP(M594,Exceptions!$B:$B,1,FALSE)))&gt;0,"y","")</f>
        <v/>
      </c>
      <c r="E594" s="100"/>
      <c r="F594" s="162" t="s">
        <v>4792</v>
      </c>
      <c r="G594" s="162" t="s">
        <v>3885</v>
      </c>
      <c r="H594" s="162" t="s">
        <v>5212</v>
      </c>
      <c r="I594" s="162" t="s">
        <v>440</v>
      </c>
      <c r="J594" s="162" t="s">
        <v>440</v>
      </c>
      <c r="K594" s="162" t="s">
        <v>440</v>
      </c>
      <c r="L594" s="163">
        <v>53321.41</v>
      </c>
      <c r="M594" s="95" t="s">
        <v>2711</v>
      </c>
      <c r="N594" s="51" t="s">
        <v>2712</v>
      </c>
      <c r="O594" s="51" t="s">
        <v>2712</v>
      </c>
      <c r="P594" s="51" t="s">
        <v>440</v>
      </c>
      <c r="Q594" s="96" t="s">
        <v>613</v>
      </c>
      <c r="R594" s="97">
        <v>45197</v>
      </c>
      <c r="S594" s="97" t="s">
        <v>5998</v>
      </c>
      <c r="T594" s="51" t="s">
        <v>467</v>
      </c>
      <c r="U594" s="51" t="s">
        <v>468</v>
      </c>
      <c r="V594" s="51" t="s">
        <v>2713</v>
      </c>
      <c r="W594" s="98" t="s">
        <v>5512</v>
      </c>
      <c r="X594" s="98" t="s">
        <v>6132</v>
      </c>
    </row>
    <row r="595" spans="1:24" s="51" customFormat="1" ht="15.5" x14ac:dyDescent="0.35">
      <c r="A595" s="99">
        <f t="shared" si="19"/>
        <v>12222</v>
      </c>
      <c r="B595" s="100" t="str">
        <f>IF(COUNTIF(Exceptions!F:F,(VLOOKUP(M595,Exceptions!F:F,1,FALSE)))&gt;0,"y","")</f>
        <v/>
      </c>
      <c r="C595" s="100" t="str">
        <f t="shared" si="20"/>
        <v/>
      </c>
      <c r="D595" s="100" t="str">
        <f>IF(COUNTIF(Exceptions!B:B,(VLOOKUP(M595,Exceptions!$B:$B,1,FALSE)))&gt;0,"y","")</f>
        <v/>
      </c>
      <c r="E595" s="100"/>
      <c r="F595" s="162" t="s">
        <v>4793</v>
      </c>
      <c r="G595" s="162" t="s">
        <v>3885</v>
      </c>
      <c r="H595" s="162" t="s">
        <v>5212</v>
      </c>
      <c r="I595" s="162" t="s">
        <v>440</v>
      </c>
      <c r="J595" s="162" t="s">
        <v>440</v>
      </c>
      <c r="K595" s="162" t="s">
        <v>440</v>
      </c>
      <c r="L595" s="163">
        <v>5408.25</v>
      </c>
      <c r="M595" s="95" t="s">
        <v>2707</v>
      </c>
      <c r="N595" s="51" t="s">
        <v>2708</v>
      </c>
      <c r="O595" s="51" t="s">
        <v>2709</v>
      </c>
      <c r="P595" s="51" t="s">
        <v>440</v>
      </c>
      <c r="Q595" s="96" t="s">
        <v>613</v>
      </c>
      <c r="R595" s="97">
        <v>45199</v>
      </c>
      <c r="S595" s="97" t="s">
        <v>6296</v>
      </c>
      <c r="T595" s="51" t="s">
        <v>467</v>
      </c>
      <c r="U595" s="51" t="s">
        <v>468</v>
      </c>
      <c r="V595" s="51" t="s">
        <v>2710</v>
      </c>
      <c r="W595" s="98" t="s">
        <v>5512</v>
      </c>
      <c r="X595" s="98" t="s">
        <v>5986</v>
      </c>
    </row>
    <row r="596" spans="1:24" s="51" customFormat="1" ht="15.5" x14ac:dyDescent="0.35">
      <c r="A596" s="99">
        <f t="shared" si="19"/>
        <v>12223</v>
      </c>
      <c r="B596" s="100" t="str">
        <f>IF(COUNTIF(Exceptions!F:F,(VLOOKUP(M596,Exceptions!F:F,1,FALSE)))&gt;0,"y","")</f>
        <v/>
      </c>
      <c r="C596" s="100" t="str">
        <f t="shared" si="20"/>
        <v/>
      </c>
      <c r="D596" s="100" t="str">
        <f>IF(COUNTIF(Exceptions!B:B,(VLOOKUP(M596,Exceptions!$B:$B,1,FALSE)))&gt;0,"y","")</f>
        <v/>
      </c>
      <c r="E596" s="100"/>
      <c r="F596" s="162" t="s">
        <v>4794</v>
      </c>
      <c r="G596" s="162" t="s">
        <v>3885</v>
      </c>
      <c r="H596" s="162" t="s">
        <v>5212</v>
      </c>
      <c r="I596" s="162" t="s">
        <v>440</v>
      </c>
      <c r="J596" s="162" t="s">
        <v>440</v>
      </c>
      <c r="K596" s="162" t="s">
        <v>440</v>
      </c>
      <c r="L596" s="163">
        <v>2028</v>
      </c>
      <c r="M596" s="95" t="s">
        <v>2703</v>
      </c>
      <c r="N596" s="51" t="s">
        <v>2704</v>
      </c>
      <c r="O596" s="51" t="s">
        <v>2705</v>
      </c>
      <c r="P596" s="51" t="s">
        <v>440</v>
      </c>
      <c r="Q596" s="96" t="s">
        <v>613</v>
      </c>
      <c r="R596" s="97">
        <v>45209</v>
      </c>
      <c r="S596" s="97" t="s">
        <v>6891</v>
      </c>
      <c r="T596" s="51" t="s">
        <v>467</v>
      </c>
      <c r="U596" s="51" t="s">
        <v>468</v>
      </c>
      <c r="V596" s="51" t="s">
        <v>2706</v>
      </c>
      <c r="W596" s="98" t="s">
        <v>5512</v>
      </c>
      <c r="X596" s="98" t="s">
        <v>5513</v>
      </c>
    </row>
    <row r="597" spans="1:24" s="51" customFormat="1" ht="15.5" x14ac:dyDescent="0.35">
      <c r="A597" s="99">
        <f t="shared" si="19"/>
        <v>12224</v>
      </c>
      <c r="B597" s="100" t="str">
        <f>IF(COUNTIF(Exceptions!F:F,(VLOOKUP(M597,Exceptions!F:F,1,FALSE)))&gt;0,"y","")</f>
        <v/>
      </c>
      <c r="C597" s="100" t="str">
        <f t="shared" si="20"/>
        <v/>
      </c>
      <c r="D597" s="100" t="str">
        <f>IF(COUNTIF(Exceptions!B:B,(VLOOKUP(M597,Exceptions!$B:$B,1,FALSE)))&gt;0,"y","")</f>
        <v/>
      </c>
      <c r="E597" s="100"/>
      <c r="F597" s="162" t="s">
        <v>4795</v>
      </c>
      <c r="G597" s="162" t="s">
        <v>3885</v>
      </c>
      <c r="H597" s="162" t="s">
        <v>5212</v>
      </c>
      <c r="I597" s="162" t="s">
        <v>440</v>
      </c>
      <c r="J597" s="162" t="s">
        <v>440</v>
      </c>
      <c r="K597" s="162" t="s">
        <v>440</v>
      </c>
      <c r="L597" s="163">
        <v>14522.84</v>
      </c>
      <c r="M597" s="95" t="s">
        <v>2699</v>
      </c>
      <c r="N597" s="51" t="s">
        <v>2700</v>
      </c>
      <c r="O597" s="51" t="s">
        <v>2701</v>
      </c>
      <c r="P597" s="51" t="s">
        <v>440</v>
      </c>
      <c r="Q597" s="96" t="s">
        <v>613</v>
      </c>
      <c r="R597" s="97">
        <v>45228</v>
      </c>
      <c r="S597" s="97" t="s">
        <v>6890</v>
      </c>
      <c r="T597" s="51" t="s">
        <v>467</v>
      </c>
      <c r="U597" s="51" t="s">
        <v>468</v>
      </c>
      <c r="V597" s="51" t="s">
        <v>2702</v>
      </c>
      <c r="W597" s="98" t="s">
        <v>5512</v>
      </c>
      <c r="X597" s="98" t="s">
        <v>5653</v>
      </c>
    </row>
    <row r="598" spans="1:24" s="51" customFormat="1" ht="15.5" x14ac:dyDescent="0.35">
      <c r="A598" s="99">
        <f t="shared" si="19"/>
        <v>12225</v>
      </c>
      <c r="B598" s="100" t="str">
        <f>IF(COUNTIF(Exceptions!F:F,(VLOOKUP(M598,Exceptions!F:F,1,FALSE)))&gt;0,"y","")</f>
        <v/>
      </c>
      <c r="C598" s="100" t="str">
        <f t="shared" si="20"/>
        <v/>
      </c>
      <c r="D598" s="100" t="str">
        <f>IF(COUNTIF(Exceptions!B:B,(VLOOKUP(M598,Exceptions!$B:$B,1,FALSE)))&gt;0,"y","")</f>
        <v/>
      </c>
      <c r="E598" s="100"/>
      <c r="F598" s="162" t="s">
        <v>4796</v>
      </c>
      <c r="G598" s="162" t="s">
        <v>3885</v>
      </c>
      <c r="H598" s="162" t="s">
        <v>5212</v>
      </c>
      <c r="I598" s="162" t="s">
        <v>440</v>
      </c>
      <c r="J598" s="162" t="s">
        <v>440</v>
      </c>
      <c r="K598" s="162" t="s">
        <v>440</v>
      </c>
      <c r="L598" s="163">
        <v>7603.8</v>
      </c>
      <c r="M598" s="95" t="s">
        <v>2695</v>
      </c>
      <c r="N598" s="51" t="s">
        <v>2696</v>
      </c>
      <c r="O598" s="51" t="s">
        <v>2697</v>
      </c>
      <c r="P598" s="51" t="s">
        <v>440</v>
      </c>
      <c r="Q598" s="96" t="s">
        <v>613</v>
      </c>
      <c r="R598" s="97">
        <v>45237</v>
      </c>
      <c r="S598" s="97" t="s">
        <v>6889</v>
      </c>
      <c r="T598" s="51" t="s">
        <v>467</v>
      </c>
      <c r="U598" s="51" t="s">
        <v>468</v>
      </c>
      <c r="V598" s="51" t="s">
        <v>2698</v>
      </c>
      <c r="W598" s="98" t="s">
        <v>5512</v>
      </c>
      <c r="X598" s="98" t="s">
        <v>5653</v>
      </c>
    </row>
    <row r="599" spans="1:24" s="51" customFormat="1" ht="15.5" x14ac:dyDescent="0.35">
      <c r="A599" s="99">
        <f t="shared" si="19"/>
        <v>12226</v>
      </c>
      <c r="B599" s="100" t="str">
        <f>IF(COUNTIF(Exceptions!F:F,(VLOOKUP(M599,Exceptions!F:F,1,FALSE)))&gt;0,"y","")</f>
        <v/>
      </c>
      <c r="C599" s="100" t="str">
        <f t="shared" si="20"/>
        <v/>
      </c>
      <c r="D599" s="100" t="str">
        <f>IF(COUNTIF(Exceptions!B:B,(VLOOKUP(M599,Exceptions!$B:$B,1,FALSE)))&gt;0,"y","")</f>
        <v/>
      </c>
      <c r="E599" s="100"/>
      <c r="F599" s="162" t="s">
        <v>4726</v>
      </c>
      <c r="G599" s="162" t="s">
        <v>3885</v>
      </c>
      <c r="H599" s="162" t="s">
        <v>5212</v>
      </c>
      <c r="I599" s="162" t="s">
        <v>440</v>
      </c>
      <c r="J599" s="162" t="s">
        <v>440</v>
      </c>
      <c r="K599" s="162" t="s">
        <v>440</v>
      </c>
      <c r="L599" s="163">
        <v>7117.74</v>
      </c>
      <c r="M599" s="95" t="s">
        <v>2417</v>
      </c>
      <c r="N599" s="51" t="s">
        <v>2418</v>
      </c>
      <c r="O599" s="51" t="s">
        <v>2419</v>
      </c>
      <c r="P599" s="51" t="s">
        <v>440</v>
      </c>
      <c r="Q599" s="96" t="s">
        <v>613</v>
      </c>
      <c r="R599" s="97">
        <v>45260</v>
      </c>
      <c r="S599" s="97" t="s">
        <v>6855</v>
      </c>
      <c r="T599" s="51" t="s">
        <v>467</v>
      </c>
      <c r="U599" s="51" t="s">
        <v>468</v>
      </c>
      <c r="V599" s="51" t="s">
        <v>2420</v>
      </c>
      <c r="W599" s="98" t="s">
        <v>5512</v>
      </c>
      <c r="X599" s="98" t="s">
        <v>6856</v>
      </c>
    </row>
    <row r="600" spans="1:24" s="51" customFormat="1" ht="15.5" x14ac:dyDescent="0.35">
      <c r="A600" s="99">
        <f t="shared" si="19"/>
        <v>12227</v>
      </c>
      <c r="B600" s="100" t="str">
        <f>IF(COUNTIF(Exceptions!F:F,(VLOOKUP(M600,Exceptions!F:F,1,FALSE)))&gt;0,"y","")</f>
        <v/>
      </c>
      <c r="C600" s="100" t="str">
        <f t="shared" si="20"/>
        <v>y</v>
      </c>
      <c r="D600" s="100" t="str">
        <f>IF(COUNTIF(Exceptions!B:B,(VLOOKUP(M600,Exceptions!$B:$B,1,FALSE)))&gt;0,"y","")</f>
        <v/>
      </c>
      <c r="E600" s="100"/>
      <c r="F600" s="162" t="s">
        <v>4797</v>
      </c>
      <c r="G600" s="162" t="s">
        <v>592</v>
      </c>
      <c r="H600" s="162" t="s">
        <v>5212</v>
      </c>
      <c r="I600" s="162" t="s">
        <v>5328</v>
      </c>
      <c r="J600" s="162" t="s">
        <v>440</v>
      </c>
      <c r="K600" s="162" t="s">
        <v>3904</v>
      </c>
      <c r="L600" s="163">
        <v>10000</v>
      </c>
      <c r="M600" s="95" t="s">
        <v>2692</v>
      </c>
      <c r="N600" s="51" t="s">
        <v>2693</v>
      </c>
      <c r="O600" s="51" t="s">
        <v>2694</v>
      </c>
      <c r="P600" s="51" t="s">
        <v>456</v>
      </c>
      <c r="Q600" s="96" t="s">
        <v>613</v>
      </c>
      <c r="R600" s="97">
        <v>45322</v>
      </c>
      <c r="S600" s="97" t="s">
        <v>6303</v>
      </c>
      <c r="T600" s="51" t="s">
        <v>467</v>
      </c>
      <c r="U600" s="51" t="s">
        <v>468</v>
      </c>
      <c r="V600" s="51" t="s">
        <v>6304</v>
      </c>
      <c r="W600" s="98" t="s">
        <v>5512</v>
      </c>
      <c r="X600" s="98" t="s">
        <v>5597</v>
      </c>
    </row>
    <row r="601" spans="1:24" s="51" customFormat="1" ht="15.5" x14ac:dyDescent="0.35">
      <c r="A601" s="99">
        <f t="shared" si="19"/>
        <v>12228</v>
      </c>
      <c r="B601" s="100" t="str">
        <f>IF(COUNTIF(Exceptions!F:F,(VLOOKUP(M601,Exceptions!F:F,1,FALSE)))&gt;0,"y","")</f>
        <v/>
      </c>
      <c r="C601" s="100" t="str">
        <f t="shared" si="20"/>
        <v>y</v>
      </c>
      <c r="D601" s="100" t="str">
        <f>IF(COUNTIF(Exceptions!B:B,(VLOOKUP(M601,Exceptions!$B:$B,1,FALSE)))&gt;0,"y","")</f>
        <v/>
      </c>
      <c r="E601" s="100"/>
      <c r="F601" s="162" t="s">
        <v>4798</v>
      </c>
      <c r="G601" s="162" t="s">
        <v>592</v>
      </c>
      <c r="H601" s="162" t="s">
        <v>5212</v>
      </c>
      <c r="I601" s="162" t="s">
        <v>5328</v>
      </c>
      <c r="J601" s="162" t="s">
        <v>440</v>
      </c>
      <c r="K601" s="162" t="s">
        <v>3904</v>
      </c>
      <c r="L601" s="163">
        <v>64890</v>
      </c>
      <c r="M601" s="95" t="s">
        <v>2688</v>
      </c>
      <c r="N601" s="51" t="s">
        <v>2689</v>
      </c>
      <c r="O601" s="51" t="s">
        <v>2690</v>
      </c>
      <c r="P601" s="51" t="s">
        <v>456</v>
      </c>
      <c r="Q601" s="96" t="s">
        <v>613</v>
      </c>
      <c r="R601" s="97">
        <v>45381</v>
      </c>
      <c r="S601" s="97" t="s">
        <v>5532</v>
      </c>
      <c r="T601" s="51" t="s">
        <v>467</v>
      </c>
      <c r="U601" s="51" t="s">
        <v>468</v>
      </c>
      <c r="V601" s="51" t="s">
        <v>2691</v>
      </c>
      <c r="W601" s="98" t="s">
        <v>5512</v>
      </c>
      <c r="X601" s="98" t="s">
        <v>6044</v>
      </c>
    </row>
    <row r="602" spans="1:24" s="51" customFormat="1" ht="15.5" x14ac:dyDescent="0.35">
      <c r="A602" s="99">
        <f t="shared" si="19"/>
        <v>12229</v>
      </c>
      <c r="B602" s="100" t="str">
        <f>IF(COUNTIF(Exceptions!F:F,(VLOOKUP(M602,Exceptions!F:F,1,FALSE)))&gt;0,"y","")</f>
        <v/>
      </c>
      <c r="C602" s="100" t="str">
        <f t="shared" si="20"/>
        <v>y</v>
      </c>
      <c r="D602" s="100" t="str">
        <f>IF(COUNTIF(Exceptions!B:B,(VLOOKUP(M602,Exceptions!$B:$B,1,FALSE)))&gt;0,"y","")</f>
        <v/>
      </c>
      <c r="E602" s="100"/>
      <c r="F602" s="162" t="s">
        <v>4304</v>
      </c>
      <c r="G602" s="162" t="s">
        <v>592</v>
      </c>
      <c r="H602" s="162" t="s">
        <v>5212</v>
      </c>
      <c r="I602" s="162" t="s">
        <v>6216</v>
      </c>
      <c r="J602" s="162" t="s">
        <v>440</v>
      </c>
      <c r="K602" s="162" t="s">
        <v>3904</v>
      </c>
      <c r="L602" s="163">
        <v>1507.72</v>
      </c>
      <c r="M602" s="95" t="s">
        <v>1497</v>
      </c>
      <c r="N602" s="51" t="s">
        <v>5447</v>
      </c>
      <c r="O602" s="51" t="s">
        <v>5447</v>
      </c>
      <c r="P602" s="51" t="s">
        <v>456</v>
      </c>
      <c r="Q602" s="96" t="s">
        <v>613</v>
      </c>
      <c r="R602" s="97">
        <v>45419</v>
      </c>
      <c r="S602" s="97" t="s">
        <v>6252</v>
      </c>
      <c r="T602" s="51" t="s">
        <v>467</v>
      </c>
      <c r="U602" s="51" t="s">
        <v>468</v>
      </c>
      <c r="V602" s="51" t="s">
        <v>6253</v>
      </c>
      <c r="W602" s="98" t="s">
        <v>5512</v>
      </c>
      <c r="X602" s="98" t="s">
        <v>5589</v>
      </c>
    </row>
    <row r="603" spans="1:24" s="51" customFormat="1" ht="15.5" x14ac:dyDescent="0.35">
      <c r="A603" s="99">
        <f t="shared" si="19"/>
        <v>12230</v>
      </c>
      <c r="B603" s="100" t="str">
        <f>IF(COUNTIF(Exceptions!F:F,(VLOOKUP(M603,Exceptions!F:F,1,FALSE)))&gt;0,"y","")</f>
        <v/>
      </c>
      <c r="C603" s="100" t="str">
        <f t="shared" si="20"/>
        <v>y</v>
      </c>
      <c r="D603" s="100" t="str">
        <f>IF(COUNTIF(Exceptions!B:B,(VLOOKUP(M603,Exceptions!$B:$B,1,FALSE)))&gt;0,"y","")</f>
        <v/>
      </c>
      <c r="E603" s="100"/>
      <c r="F603" s="162" t="s">
        <v>4799</v>
      </c>
      <c r="G603" s="162" t="s">
        <v>3886</v>
      </c>
      <c r="H603" s="162" t="s">
        <v>5212</v>
      </c>
      <c r="I603" s="162" t="s">
        <v>5328</v>
      </c>
      <c r="J603" s="162" t="s">
        <v>440</v>
      </c>
      <c r="K603" s="162" t="s">
        <v>3904</v>
      </c>
      <c r="L603" s="163">
        <v>76500</v>
      </c>
      <c r="M603" s="95" t="s">
        <v>2684</v>
      </c>
      <c r="N603" s="51" t="s">
        <v>2685</v>
      </c>
      <c r="O603" s="51" t="s">
        <v>2686</v>
      </c>
      <c r="P603" s="51" t="s">
        <v>440</v>
      </c>
      <c r="Q603" s="96" t="s">
        <v>613</v>
      </c>
      <c r="R603" s="97">
        <v>45564</v>
      </c>
      <c r="S603" s="97" t="s">
        <v>6299</v>
      </c>
      <c r="T603" s="51" t="s">
        <v>467</v>
      </c>
      <c r="U603" s="51" t="s">
        <v>468</v>
      </c>
      <c r="V603" s="51" t="s">
        <v>2687</v>
      </c>
      <c r="W603" s="98" t="s">
        <v>5512</v>
      </c>
      <c r="X603" s="98" t="s">
        <v>5534</v>
      </c>
    </row>
    <row r="604" spans="1:24" s="51" customFormat="1" ht="15.5" x14ac:dyDescent="0.35">
      <c r="A604" s="99">
        <f t="shared" si="19"/>
        <v>12231</v>
      </c>
      <c r="B604" s="100" t="str">
        <f>IF(COUNTIF(Exceptions!F:F,(VLOOKUP(M604,Exceptions!F:F,1,FALSE)))&gt;0,"y","")</f>
        <v/>
      </c>
      <c r="C604" s="100" t="str">
        <f t="shared" si="20"/>
        <v/>
      </c>
      <c r="D604" s="100" t="str">
        <f>IF(COUNTIF(Exceptions!B:B,(VLOOKUP(M604,Exceptions!$B:$B,1,FALSE)))&gt;0,"y","")</f>
        <v/>
      </c>
      <c r="E604" s="100" t="s">
        <v>5366</v>
      </c>
      <c r="F604" s="162" t="s">
        <v>4637</v>
      </c>
      <c r="G604" s="162" t="s">
        <v>3884</v>
      </c>
      <c r="H604" s="162" t="s">
        <v>5212</v>
      </c>
      <c r="I604" s="162" t="s">
        <v>440</v>
      </c>
      <c r="J604" s="162" t="s">
        <v>440</v>
      </c>
      <c r="K604" s="162" t="s">
        <v>440</v>
      </c>
      <c r="L604" s="163">
        <v>10000</v>
      </c>
      <c r="M604" s="95" t="s">
        <v>2267</v>
      </c>
      <c r="N604" s="51" t="s">
        <v>2268</v>
      </c>
      <c r="O604" s="51" t="s">
        <v>2269</v>
      </c>
      <c r="P604" s="51" t="s">
        <v>440</v>
      </c>
      <c r="Q604" s="96" t="s">
        <v>613</v>
      </c>
      <c r="R604" s="97">
        <v>46574</v>
      </c>
      <c r="S604" s="97" t="s">
        <v>6843</v>
      </c>
      <c r="T604" s="51" t="s">
        <v>467</v>
      </c>
      <c r="U604" s="51" t="s">
        <v>468</v>
      </c>
      <c r="V604" s="51" t="s">
        <v>2270</v>
      </c>
      <c r="W604" s="98" t="s">
        <v>5512</v>
      </c>
      <c r="X604" s="98" t="s">
        <v>5488</v>
      </c>
    </row>
    <row r="605" spans="1:24" s="51" customFormat="1" ht="15.5" x14ac:dyDescent="0.35">
      <c r="A605" s="99">
        <f t="shared" si="19"/>
        <v>12232</v>
      </c>
      <c r="B605" s="100" t="str">
        <f>IF(COUNTIF(Exceptions!F:F,(VLOOKUP(M605,Exceptions!F:F,1,FALSE)))&gt;0,"y","")</f>
        <v/>
      </c>
      <c r="C605" s="100" t="str">
        <f t="shared" si="20"/>
        <v>y</v>
      </c>
      <c r="D605" s="100" t="str">
        <f>IF(COUNTIF(Exceptions!B:B,(VLOOKUP(M605,Exceptions!$B:$B,1,FALSE)))&gt;0,"y","")</f>
        <v/>
      </c>
      <c r="E605" s="100"/>
      <c r="F605" s="162" t="s">
        <v>4800</v>
      </c>
      <c r="G605" s="162" t="s">
        <v>592</v>
      </c>
      <c r="H605" s="162" t="s">
        <v>5212</v>
      </c>
      <c r="I605" s="162" t="s">
        <v>5328</v>
      </c>
      <c r="J605" s="162" t="s">
        <v>440</v>
      </c>
      <c r="K605" s="162" t="s">
        <v>3904</v>
      </c>
      <c r="L605" s="163">
        <v>75000</v>
      </c>
      <c r="M605" s="95" t="s">
        <v>2680</v>
      </c>
      <c r="N605" s="51" t="s">
        <v>2681</v>
      </c>
      <c r="O605" s="51" t="s">
        <v>2682</v>
      </c>
      <c r="P605" s="51" t="s">
        <v>456</v>
      </c>
      <c r="Q605" s="96" t="s">
        <v>613</v>
      </c>
      <c r="R605" s="97">
        <v>45383</v>
      </c>
      <c r="S605" s="97" t="s">
        <v>5553</v>
      </c>
      <c r="T605" s="51" t="s">
        <v>467</v>
      </c>
      <c r="U605" s="51" t="s">
        <v>468</v>
      </c>
      <c r="V605" s="51" t="s">
        <v>2683</v>
      </c>
      <c r="W605" s="98" t="s">
        <v>5512</v>
      </c>
      <c r="X605" s="98" t="s">
        <v>5534</v>
      </c>
    </row>
    <row r="606" spans="1:24" s="51" customFormat="1" ht="15.5" x14ac:dyDescent="0.35">
      <c r="A606" s="99">
        <f t="shared" si="19"/>
        <v>12233</v>
      </c>
      <c r="B606" s="100" t="str">
        <f>IF(COUNTIF(Exceptions!F:F,(VLOOKUP(M606,Exceptions!F:F,1,FALSE)))&gt;0,"y","")</f>
        <v/>
      </c>
      <c r="C606" s="100" t="str">
        <f t="shared" si="20"/>
        <v/>
      </c>
      <c r="D606" s="100" t="str">
        <f>IF(COUNTIF(Exceptions!B:B,(VLOOKUP(M606,Exceptions!$B:$B,1,FALSE)))&gt;0,"y","")</f>
        <v/>
      </c>
      <c r="E606" s="100"/>
      <c r="F606" s="162" t="s">
        <v>4801</v>
      </c>
      <c r="G606" s="162" t="s">
        <v>3884</v>
      </c>
      <c r="H606" s="162" t="s">
        <v>5212</v>
      </c>
      <c r="I606" s="162" t="s">
        <v>440</v>
      </c>
      <c r="J606" s="162" t="s">
        <v>440</v>
      </c>
      <c r="K606" s="162" t="s">
        <v>440</v>
      </c>
      <c r="L606" s="163">
        <v>10000</v>
      </c>
      <c r="M606" s="95" t="s">
        <v>2676</v>
      </c>
      <c r="N606" s="51" t="s">
        <v>2677</v>
      </c>
      <c r="O606" s="51" t="s">
        <v>2678</v>
      </c>
      <c r="P606" s="51" t="s">
        <v>440</v>
      </c>
      <c r="Q606" s="96" t="s">
        <v>613</v>
      </c>
      <c r="R606" s="97">
        <v>45303</v>
      </c>
      <c r="S606" s="97" t="s">
        <v>6920</v>
      </c>
      <c r="T606" s="51" t="s">
        <v>518</v>
      </c>
      <c r="U606" s="51" t="s">
        <v>519</v>
      </c>
      <c r="V606" s="51" t="s">
        <v>2679</v>
      </c>
      <c r="W606" s="98" t="s">
        <v>5512</v>
      </c>
      <c r="X606" s="98" t="s">
        <v>5659</v>
      </c>
    </row>
    <row r="607" spans="1:24" s="51" customFormat="1" ht="15.5" x14ac:dyDescent="0.35">
      <c r="A607" s="99">
        <f t="shared" si="19"/>
        <v>12234</v>
      </c>
      <c r="B607" s="100" t="str">
        <f>IF(COUNTIF(Exceptions!F:F,(VLOOKUP(M607,Exceptions!F:F,1,FALSE)))&gt;0,"y","")</f>
        <v/>
      </c>
      <c r="C607" s="100" t="str">
        <f t="shared" si="20"/>
        <v/>
      </c>
      <c r="D607" s="100" t="str">
        <f>IF(COUNTIF(Exceptions!B:B,(VLOOKUP(M607,Exceptions!$B:$B,1,FALSE)))&gt;0,"y","")</f>
        <v/>
      </c>
      <c r="E607" s="100"/>
      <c r="F607" s="162" t="s">
        <v>4802</v>
      </c>
      <c r="G607" s="162" t="s">
        <v>3884</v>
      </c>
      <c r="H607" s="162" t="s">
        <v>5212</v>
      </c>
      <c r="I607" s="162" t="s">
        <v>440</v>
      </c>
      <c r="J607" s="162" t="s">
        <v>440</v>
      </c>
      <c r="K607" s="162" t="s">
        <v>440</v>
      </c>
      <c r="L607" s="163">
        <v>75000</v>
      </c>
      <c r="M607" s="95" t="s">
        <v>3013</v>
      </c>
      <c r="N607" s="51" t="s">
        <v>3014</v>
      </c>
      <c r="O607" s="51" t="s">
        <v>3015</v>
      </c>
      <c r="P607" s="51" t="s">
        <v>440</v>
      </c>
      <c r="Q607" s="96" t="s">
        <v>613</v>
      </c>
      <c r="R607" s="97">
        <v>44923</v>
      </c>
      <c r="S607" s="97" t="s">
        <v>6919</v>
      </c>
      <c r="T607" s="51" t="s">
        <v>467</v>
      </c>
      <c r="U607" s="51" t="s">
        <v>468</v>
      </c>
      <c r="V607" s="51" t="s">
        <v>3016</v>
      </c>
      <c r="W607" s="98" t="s">
        <v>5512</v>
      </c>
      <c r="X607" s="98" t="s">
        <v>5488</v>
      </c>
    </row>
    <row r="608" spans="1:24" s="51" customFormat="1" ht="15.5" x14ac:dyDescent="0.35">
      <c r="A608" s="99">
        <f t="shared" si="19"/>
        <v>12235</v>
      </c>
      <c r="B608" s="100" t="str">
        <f>IF(COUNTIF(Exceptions!F:F,(VLOOKUP(M608,Exceptions!F:F,1,FALSE)))&gt;0,"y","")</f>
        <v/>
      </c>
      <c r="C608" s="100" t="str">
        <f t="shared" si="20"/>
        <v/>
      </c>
      <c r="D608" s="100" t="str">
        <f>IF(COUNTIF(Exceptions!B:B,(VLOOKUP(M608,Exceptions!$B:$B,1,FALSE)))&gt;0,"y","")</f>
        <v/>
      </c>
      <c r="E608" s="100"/>
      <c r="F608" s="162" t="s">
        <v>4803</v>
      </c>
      <c r="G608" s="162" t="s">
        <v>3885</v>
      </c>
      <c r="H608" s="162" t="s">
        <v>5212</v>
      </c>
      <c r="I608" s="162" t="s">
        <v>440</v>
      </c>
      <c r="J608" s="162" t="s">
        <v>440</v>
      </c>
      <c r="K608" s="162" t="s">
        <v>3904</v>
      </c>
      <c r="L608" s="163">
        <v>3800</v>
      </c>
      <c r="M608" s="95" t="s">
        <v>3010</v>
      </c>
      <c r="N608" s="51" t="s">
        <v>3011</v>
      </c>
      <c r="O608" s="51" t="s">
        <v>3011</v>
      </c>
      <c r="P608" s="51" t="s">
        <v>456</v>
      </c>
      <c r="Q608" s="96" t="s">
        <v>613</v>
      </c>
      <c r="R608" s="97">
        <v>45290</v>
      </c>
      <c r="S608" s="97" t="s">
        <v>5511</v>
      </c>
      <c r="T608" s="51" t="s">
        <v>467</v>
      </c>
      <c r="U608" s="51" t="s">
        <v>468</v>
      </c>
      <c r="V608" s="51" t="s">
        <v>3012</v>
      </c>
      <c r="W608" s="98" t="s">
        <v>5512</v>
      </c>
      <c r="X608" s="98" t="s">
        <v>5526</v>
      </c>
    </row>
    <row r="609" spans="1:24" s="51" customFormat="1" ht="15.5" x14ac:dyDescent="0.35">
      <c r="A609" s="99">
        <f t="shared" si="19"/>
        <v>12236</v>
      </c>
      <c r="B609" s="100" t="str">
        <f>IF(COUNTIF(Exceptions!F:F,(VLOOKUP(M609,Exceptions!F:F,1,FALSE)))&gt;0,"y","")</f>
        <v/>
      </c>
      <c r="C609" s="100" t="str">
        <f t="shared" si="20"/>
        <v/>
      </c>
      <c r="D609" s="100" t="str">
        <f>IF(COUNTIF(Exceptions!B:B,(VLOOKUP(M609,Exceptions!$B:$B,1,FALSE)))&gt;0,"y","")</f>
        <v/>
      </c>
      <c r="E609" s="100"/>
      <c r="F609" s="162" t="s">
        <v>4804</v>
      </c>
      <c r="G609" s="162" t="s">
        <v>3884</v>
      </c>
      <c r="H609" s="162" t="s">
        <v>5212</v>
      </c>
      <c r="I609" s="162" t="s">
        <v>440</v>
      </c>
      <c r="J609" s="162" t="s">
        <v>440</v>
      </c>
      <c r="K609" s="162" t="s">
        <v>440</v>
      </c>
      <c r="L609" s="163">
        <v>35000</v>
      </c>
      <c r="M609" s="95" t="s">
        <v>3006</v>
      </c>
      <c r="N609" s="51" t="s">
        <v>3007</v>
      </c>
      <c r="O609" s="51" t="s">
        <v>3008</v>
      </c>
      <c r="P609" s="51" t="s">
        <v>440</v>
      </c>
      <c r="Q609" s="96" t="s">
        <v>613</v>
      </c>
      <c r="R609" s="97">
        <v>44943</v>
      </c>
      <c r="S609" s="97" t="s">
        <v>5729</v>
      </c>
      <c r="T609" s="51" t="s">
        <v>467</v>
      </c>
      <c r="U609" s="51" t="s">
        <v>468</v>
      </c>
      <c r="V609" s="51" t="s">
        <v>3009</v>
      </c>
      <c r="W609" s="98" t="s">
        <v>5512</v>
      </c>
      <c r="X609" s="98" t="s">
        <v>5488</v>
      </c>
    </row>
    <row r="610" spans="1:24" s="51" customFormat="1" ht="15.5" x14ac:dyDescent="0.35">
      <c r="A610" s="99">
        <f t="shared" si="19"/>
        <v>12237</v>
      </c>
      <c r="B610" s="100" t="str">
        <f>IF(COUNTIF(Exceptions!F:F,(VLOOKUP(M610,Exceptions!F:F,1,FALSE)))&gt;0,"y","")</f>
        <v/>
      </c>
      <c r="C610" s="100" t="str">
        <f t="shared" si="20"/>
        <v>y</v>
      </c>
      <c r="D610" s="100" t="str">
        <f>IF(COUNTIF(Exceptions!B:B,(VLOOKUP(M610,Exceptions!$B:$B,1,FALSE)))&gt;0,"y","")</f>
        <v/>
      </c>
      <c r="E610" s="100" t="s">
        <v>5366</v>
      </c>
      <c r="F610" s="162" t="s">
        <v>4293</v>
      </c>
      <c r="G610" s="162" t="s">
        <v>592</v>
      </c>
      <c r="H610" s="162" t="s">
        <v>5212</v>
      </c>
      <c r="I610" s="162" t="s">
        <v>6216</v>
      </c>
      <c r="J610" s="162" t="s">
        <v>440</v>
      </c>
      <c r="K610" s="162" t="s">
        <v>3904</v>
      </c>
      <c r="L610" s="163">
        <v>35000</v>
      </c>
      <c r="M610" s="95" t="s">
        <v>1484</v>
      </c>
      <c r="N610" s="51" t="s">
        <v>1485</v>
      </c>
      <c r="O610" s="51" t="s">
        <v>1486</v>
      </c>
      <c r="P610" s="51" t="s">
        <v>456</v>
      </c>
      <c r="Q610" s="96" t="s">
        <v>613</v>
      </c>
      <c r="R610" s="97">
        <v>45381</v>
      </c>
      <c r="S610" s="97" t="s">
        <v>6248</v>
      </c>
      <c r="T610" s="51" t="s">
        <v>467</v>
      </c>
      <c r="U610" s="51" t="s">
        <v>468</v>
      </c>
      <c r="V610" s="51" t="s">
        <v>6249</v>
      </c>
      <c r="W610" s="98" t="s">
        <v>5512</v>
      </c>
      <c r="X610" s="98" t="s">
        <v>5589</v>
      </c>
    </row>
    <row r="611" spans="1:24" s="51" customFormat="1" ht="15.5" x14ac:dyDescent="0.35">
      <c r="A611" s="99">
        <f t="shared" si="19"/>
        <v>12238</v>
      </c>
      <c r="B611" s="100" t="str">
        <f>IF(COUNTIF(Exceptions!F:F,(VLOOKUP(M611,Exceptions!F:F,1,FALSE)))&gt;0,"y","")</f>
        <v/>
      </c>
      <c r="C611" s="100" t="str">
        <f t="shared" si="20"/>
        <v/>
      </c>
      <c r="D611" s="100" t="str">
        <f>IF(COUNTIF(Exceptions!B:B,(VLOOKUP(M611,Exceptions!$B:$B,1,FALSE)))&gt;0,"y","")</f>
        <v/>
      </c>
      <c r="E611" s="100"/>
      <c r="F611" s="162" t="s">
        <v>4805</v>
      </c>
      <c r="G611" s="162" t="s">
        <v>3884</v>
      </c>
      <c r="H611" s="162" t="s">
        <v>5212</v>
      </c>
      <c r="I611" s="162" t="s">
        <v>440</v>
      </c>
      <c r="J611" s="162" t="s">
        <v>440</v>
      </c>
      <c r="K611" s="162" t="s">
        <v>440</v>
      </c>
      <c r="L611" s="163">
        <v>35000</v>
      </c>
      <c r="M611" s="95" t="s">
        <v>3002</v>
      </c>
      <c r="N611" s="51" t="s">
        <v>3003</v>
      </c>
      <c r="O611" s="51" t="s">
        <v>3004</v>
      </c>
      <c r="P611" s="51" t="s">
        <v>440</v>
      </c>
      <c r="Q611" s="96" t="s">
        <v>613</v>
      </c>
      <c r="R611" s="97">
        <v>45100</v>
      </c>
      <c r="S611" s="97" t="s">
        <v>6918</v>
      </c>
      <c r="T611" s="51" t="s">
        <v>518</v>
      </c>
      <c r="U611" s="51" t="s">
        <v>519</v>
      </c>
      <c r="V611" s="51" t="s">
        <v>3005</v>
      </c>
      <c r="W611" s="98" t="s">
        <v>5512</v>
      </c>
      <c r="X611" s="98" t="s">
        <v>5488</v>
      </c>
    </row>
    <row r="612" spans="1:24" s="51" customFormat="1" ht="15.5" x14ac:dyDescent="0.35">
      <c r="A612" s="99">
        <f t="shared" si="19"/>
        <v>12239</v>
      </c>
      <c r="B612" s="100" t="str">
        <f>IF(COUNTIF(Exceptions!F:F,(VLOOKUP(M612,Exceptions!F:F,1,FALSE)))&gt;0,"y","")</f>
        <v/>
      </c>
      <c r="C612" s="100" t="str">
        <f t="shared" si="20"/>
        <v/>
      </c>
      <c r="D612" s="100" t="str">
        <f>IF(COUNTIF(Exceptions!B:B,(VLOOKUP(M612,Exceptions!$B:$B,1,FALSE)))&gt;0,"y","")</f>
        <v/>
      </c>
      <c r="E612" s="100"/>
      <c r="F612" s="162" t="s">
        <v>4806</v>
      </c>
      <c r="G612" s="162" t="s">
        <v>3884</v>
      </c>
      <c r="H612" s="162" t="s">
        <v>5212</v>
      </c>
      <c r="I612" s="162" t="s">
        <v>440</v>
      </c>
      <c r="J612" s="162" t="s">
        <v>440</v>
      </c>
      <c r="K612" s="162" t="s">
        <v>440</v>
      </c>
      <c r="L612" s="163">
        <v>75000</v>
      </c>
      <c r="M612" s="95" t="s">
        <v>2999</v>
      </c>
      <c r="N612" s="51" t="s">
        <v>3000</v>
      </c>
      <c r="O612" s="51" t="s">
        <v>3000</v>
      </c>
      <c r="P612" s="51" t="s">
        <v>440</v>
      </c>
      <c r="Q612" s="96" t="s">
        <v>613</v>
      </c>
      <c r="R612" s="97">
        <v>45113</v>
      </c>
      <c r="S612" s="97" t="s">
        <v>5764</v>
      </c>
      <c r="T612" s="51" t="s">
        <v>467</v>
      </c>
      <c r="U612" s="51" t="s">
        <v>468</v>
      </c>
      <c r="V612" s="51" t="s">
        <v>3001</v>
      </c>
      <c r="W612" s="98" t="s">
        <v>5512</v>
      </c>
      <c r="X612" s="98" t="s">
        <v>5488</v>
      </c>
    </row>
    <row r="613" spans="1:24" s="51" customFormat="1" ht="15.5" x14ac:dyDescent="0.35">
      <c r="A613" s="99">
        <f t="shared" si="19"/>
        <v>12240</v>
      </c>
      <c r="B613" s="100" t="str">
        <f>IF(COUNTIF(Exceptions!F:F,(VLOOKUP(M613,Exceptions!F:F,1,FALSE)))&gt;0,"y","")</f>
        <v/>
      </c>
      <c r="C613" s="100" t="str">
        <f t="shared" si="20"/>
        <v/>
      </c>
      <c r="D613" s="100" t="str">
        <f>IF(COUNTIF(Exceptions!B:B,(VLOOKUP(M613,Exceptions!$B:$B,1,FALSE)))&gt;0,"y","")</f>
        <v/>
      </c>
      <c r="E613" s="100"/>
      <c r="F613" s="162" t="s">
        <v>4774</v>
      </c>
      <c r="G613" s="162" t="s">
        <v>3885</v>
      </c>
      <c r="H613" s="162" t="s">
        <v>5212</v>
      </c>
      <c r="I613" s="162" t="s">
        <v>440</v>
      </c>
      <c r="J613" s="162" t="s">
        <v>440</v>
      </c>
      <c r="K613" s="162" t="s">
        <v>440</v>
      </c>
      <c r="L613" s="163">
        <v>10000</v>
      </c>
      <c r="M613" s="95" t="s">
        <v>2773</v>
      </c>
      <c r="N613" s="51" t="s">
        <v>2774</v>
      </c>
      <c r="O613" s="51" t="s">
        <v>2775</v>
      </c>
      <c r="P613" s="51" t="s">
        <v>440</v>
      </c>
      <c r="Q613" s="96" t="s">
        <v>613</v>
      </c>
      <c r="R613" s="97">
        <v>45137</v>
      </c>
      <c r="S613" s="97" t="s">
        <v>6047</v>
      </c>
      <c r="T613" s="51" t="s">
        <v>467</v>
      </c>
      <c r="U613" s="51" t="s">
        <v>468</v>
      </c>
      <c r="V613" s="51" t="s">
        <v>2776</v>
      </c>
      <c r="W613" s="98" t="s">
        <v>5512</v>
      </c>
      <c r="X613" s="98" t="s">
        <v>5488</v>
      </c>
    </row>
    <row r="614" spans="1:24" s="51" customFormat="1" ht="15.5" x14ac:dyDescent="0.35">
      <c r="A614" s="99">
        <f t="shared" si="19"/>
        <v>12241</v>
      </c>
      <c r="B614" s="100" t="str">
        <f>IF(COUNTIF(Exceptions!F:F,(VLOOKUP(M614,Exceptions!F:F,1,FALSE)))&gt;0,"y","")</f>
        <v/>
      </c>
      <c r="C614" s="100" t="str">
        <f t="shared" si="20"/>
        <v/>
      </c>
      <c r="D614" s="100" t="str">
        <f>IF(COUNTIF(Exceptions!B:B,(VLOOKUP(M614,Exceptions!$B:$B,1,FALSE)))&gt;0,"y","")</f>
        <v/>
      </c>
      <c r="E614" s="100"/>
      <c r="F614" s="162" t="s">
        <v>4807</v>
      </c>
      <c r="G614" s="162" t="s">
        <v>3884</v>
      </c>
      <c r="H614" s="162" t="s">
        <v>5212</v>
      </c>
      <c r="I614" s="162" t="s">
        <v>440</v>
      </c>
      <c r="J614" s="162" t="s">
        <v>440</v>
      </c>
      <c r="K614" s="162" t="s">
        <v>440</v>
      </c>
      <c r="L614" s="163">
        <v>10000</v>
      </c>
      <c r="M614" s="95" t="s">
        <v>2995</v>
      </c>
      <c r="N614" s="51" t="s">
        <v>2996</v>
      </c>
      <c r="O614" s="51" t="s">
        <v>2997</v>
      </c>
      <c r="P614" s="51" t="s">
        <v>440</v>
      </c>
      <c r="Q614" s="96" t="s">
        <v>613</v>
      </c>
      <c r="R614" s="97">
        <v>45276</v>
      </c>
      <c r="S614" s="97" t="s">
        <v>6614</v>
      </c>
      <c r="T614" s="51" t="s">
        <v>518</v>
      </c>
      <c r="U614" s="51" t="s">
        <v>519</v>
      </c>
      <c r="V614" s="51" t="s">
        <v>2998</v>
      </c>
      <c r="W614" s="98" t="s">
        <v>5512</v>
      </c>
      <c r="X614" s="98" t="s">
        <v>5659</v>
      </c>
    </row>
    <row r="615" spans="1:24" s="51" customFormat="1" ht="15.5" x14ac:dyDescent="0.35">
      <c r="A615" s="99">
        <f t="shared" si="19"/>
        <v>12242</v>
      </c>
      <c r="B615" s="100" t="str">
        <f>IF(COUNTIF(Exceptions!F:F,(VLOOKUP(M615,Exceptions!F:F,1,FALSE)))&gt;0,"y","")</f>
        <v/>
      </c>
      <c r="C615" s="100" t="str">
        <f t="shared" si="20"/>
        <v/>
      </c>
      <c r="D615" s="100" t="str">
        <f>IF(COUNTIF(Exceptions!B:B,(VLOOKUP(M615,Exceptions!$B:$B,1,FALSE)))&gt;0,"y","")</f>
        <v/>
      </c>
      <c r="E615" s="100"/>
      <c r="F615" s="162" t="s">
        <v>4808</v>
      </c>
      <c r="G615" s="162" t="s">
        <v>3885</v>
      </c>
      <c r="H615" s="162" t="s">
        <v>5212</v>
      </c>
      <c r="I615" s="162" t="s">
        <v>440</v>
      </c>
      <c r="J615" s="162" t="s">
        <v>440</v>
      </c>
      <c r="K615" s="162" t="s">
        <v>440</v>
      </c>
      <c r="L615" s="163">
        <v>75000</v>
      </c>
      <c r="M615" s="95" t="s">
        <v>2991</v>
      </c>
      <c r="N615" s="51" t="s">
        <v>2992</v>
      </c>
      <c r="O615" s="51" t="s">
        <v>2993</v>
      </c>
      <c r="P615" s="51" t="s">
        <v>440</v>
      </c>
      <c r="Q615" s="96" t="s">
        <v>613</v>
      </c>
      <c r="R615" s="97">
        <v>45290</v>
      </c>
      <c r="S615" s="97" t="s">
        <v>5511</v>
      </c>
      <c r="T615" s="51" t="s">
        <v>467</v>
      </c>
      <c r="U615" s="51" t="s">
        <v>468</v>
      </c>
      <c r="V615" s="51" t="s">
        <v>2994</v>
      </c>
      <c r="W615" s="98" t="s">
        <v>5512</v>
      </c>
      <c r="X615" s="98" t="s">
        <v>6136</v>
      </c>
    </row>
    <row r="616" spans="1:24" s="51" customFormat="1" ht="15.5" x14ac:dyDescent="0.35">
      <c r="A616" s="99">
        <f t="shared" si="19"/>
        <v>12243</v>
      </c>
      <c r="B616" s="100" t="str">
        <f>IF(COUNTIF(Exceptions!F:F,(VLOOKUP(M616,Exceptions!F:F,1,FALSE)))&gt;0,"y","")</f>
        <v/>
      </c>
      <c r="C616" s="100" t="str">
        <f t="shared" si="20"/>
        <v/>
      </c>
      <c r="D616" s="100" t="str">
        <f>IF(COUNTIF(Exceptions!B:B,(VLOOKUP(M616,Exceptions!$B:$B,1,FALSE)))&gt;0,"y","")</f>
        <v/>
      </c>
      <c r="E616" s="100"/>
      <c r="F616" s="162" t="s">
        <v>4809</v>
      </c>
      <c r="G616" s="162" t="s">
        <v>3884</v>
      </c>
      <c r="H616" s="162" t="s">
        <v>5212</v>
      </c>
      <c r="I616" s="162" t="s">
        <v>440</v>
      </c>
      <c r="J616" s="162" t="s">
        <v>440</v>
      </c>
      <c r="K616" s="162" t="s">
        <v>440</v>
      </c>
      <c r="L616" s="163">
        <v>75000</v>
      </c>
      <c r="M616" s="95" t="s">
        <v>2988</v>
      </c>
      <c r="N616" s="51" t="s">
        <v>2989</v>
      </c>
      <c r="O616" s="51" t="s">
        <v>2989</v>
      </c>
      <c r="P616" s="51" t="s">
        <v>440</v>
      </c>
      <c r="Q616" s="96" t="s">
        <v>613</v>
      </c>
      <c r="R616" s="97">
        <v>45899</v>
      </c>
      <c r="S616" s="97" t="s">
        <v>6917</v>
      </c>
      <c r="T616" s="51" t="s">
        <v>467</v>
      </c>
      <c r="U616" s="51" t="s">
        <v>468</v>
      </c>
      <c r="V616" s="51" t="s">
        <v>2990</v>
      </c>
      <c r="W616" s="98" t="s">
        <v>5512</v>
      </c>
      <c r="X616" s="98" t="s">
        <v>5488</v>
      </c>
    </row>
    <row r="617" spans="1:24" s="51" customFormat="1" ht="15.5" x14ac:dyDescent="0.35">
      <c r="A617" s="99">
        <f t="shared" si="19"/>
        <v>12244</v>
      </c>
      <c r="B617" s="100" t="str">
        <f>IF(COUNTIF(Exceptions!F:F,(VLOOKUP(M617,Exceptions!F:F,1,FALSE)))&gt;0,"y","")</f>
        <v/>
      </c>
      <c r="C617" s="100" t="str">
        <f t="shared" si="20"/>
        <v/>
      </c>
      <c r="D617" s="100" t="str">
        <f>IF(COUNTIF(Exceptions!B:B,(VLOOKUP(M617,Exceptions!$B:$B,1,FALSE)))&gt;0,"y","")</f>
        <v/>
      </c>
      <c r="E617" s="100"/>
      <c r="F617" s="162" t="s">
        <v>4810</v>
      </c>
      <c r="G617" s="162" t="s">
        <v>3884</v>
      </c>
      <c r="H617" s="162" t="s">
        <v>5212</v>
      </c>
      <c r="I617" s="162" t="s">
        <v>440</v>
      </c>
      <c r="J617" s="162" t="s">
        <v>440</v>
      </c>
      <c r="K617" s="162" t="s">
        <v>440</v>
      </c>
      <c r="L617" s="163">
        <v>75000</v>
      </c>
      <c r="M617" s="95" t="s">
        <v>2985</v>
      </c>
      <c r="N617" s="51" t="s">
        <v>2986</v>
      </c>
      <c r="O617" s="51" t="s">
        <v>2986</v>
      </c>
      <c r="P617" s="51" t="s">
        <v>440</v>
      </c>
      <c r="Q617" s="96" t="s">
        <v>613</v>
      </c>
      <c r="R617" s="97">
        <v>45935</v>
      </c>
      <c r="S617" s="97" t="s">
        <v>6916</v>
      </c>
      <c r="T617" s="51" t="s">
        <v>467</v>
      </c>
      <c r="U617" s="51" t="s">
        <v>468</v>
      </c>
      <c r="V617" s="51" t="s">
        <v>2987</v>
      </c>
      <c r="W617" s="98" t="s">
        <v>5512</v>
      </c>
      <c r="X617" s="98" t="s">
        <v>5488</v>
      </c>
    </row>
    <row r="618" spans="1:24" s="51" customFormat="1" ht="15.5" x14ac:dyDescent="0.35">
      <c r="A618" s="99">
        <f t="shared" si="19"/>
        <v>12245</v>
      </c>
      <c r="B618" s="100" t="str">
        <f>IF(COUNTIF(Exceptions!F:F,(VLOOKUP(M618,Exceptions!F:F,1,FALSE)))&gt;0,"y","")</f>
        <v/>
      </c>
      <c r="C618" s="100" t="str">
        <f t="shared" si="20"/>
        <v>y</v>
      </c>
      <c r="D618" s="100" t="str">
        <f>IF(COUNTIF(Exceptions!B:B,(VLOOKUP(M618,Exceptions!$B:$B,1,FALSE)))&gt;0,"y","")</f>
        <v/>
      </c>
      <c r="E618" s="100"/>
      <c r="F618" s="162" t="s">
        <v>4811</v>
      </c>
      <c r="G618" s="162" t="s">
        <v>3886</v>
      </c>
      <c r="H618" s="162" t="s">
        <v>5212</v>
      </c>
      <c r="I618" s="162" t="s">
        <v>5252</v>
      </c>
      <c r="J618" s="162" t="s">
        <v>5301</v>
      </c>
      <c r="K618" s="162" t="s">
        <v>5279</v>
      </c>
      <c r="L618" s="163">
        <v>10000</v>
      </c>
      <c r="M618" s="95" t="s">
        <v>2981</v>
      </c>
      <c r="N618" s="51" t="s">
        <v>2982</v>
      </c>
      <c r="O618" s="51" t="s">
        <v>2983</v>
      </c>
      <c r="P618" s="51" t="s">
        <v>456</v>
      </c>
      <c r="Q618" s="96" t="s">
        <v>613</v>
      </c>
      <c r="R618" s="97">
        <v>45999</v>
      </c>
      <c r="S618" s="97" t="s">
        <v>6055</v>
      </c>
      <c r="T618" s="51" t="s">
        <v>518</v>
      </c>
      <c r="U618" s="51" t="s">
        <v>519</v>
      </c>
      <c r="V618" s="51" t="s">
        <v>2984</v>
      </c>
      <c r="W618" s="98" t="s">
        <v>5512</v>
      </c>
      <c r="X618" s="98" t="s">
        <v>5589</v>
      </c>
    </row>
    <row r="619" spans="1:24" s="51" customFormat="1" ht="15.5" x14ac:dyDescent="0.35">
      <c r="A619" s="99">
        <f t="shared" si="19"/>
        <v>12246</v>
      </c>
      <c r="B619" s="100" t="str">
        <f>IF(COUNTIF(Exceptions!F:F,(VLOOKUP(M619,Exceptions!F:F,1,FALSE)))&gt;0,"y","")</f>
        <v/>
      </c>
      <c r="C619" s="100" t="str">
        <f t="shared" si="20"/>
        <v/>
      </c>
      <c r="D619" s="100" t="str">
        <f>IF(COUNTIF(Exceptions!B:B,(VLOOKUP(M619,Exceptions!$B:$B,1,FALSE)))&gt;0,"y","")</f>
        <v/>
      </c>
      <c r="E619" s="100"/>
      <c r="F619" s="162" t="s">
        <v>4812</v>
      </c>
      <c r="G619" s="162" t="s">
        <v>3884</v>
      </c>
      <c r="H619" s="162" t="s">
        <v>5212</v>
      </c>
      <c r="I619" s="162" t="s">
        <v>440</v>
      </c>
      <c r="J619" s="162" t="s">
        <v>440</v>
      </c>
      <c r="K619" s="162" t="s">
        <v>440</v>
      </c>
      <c r="L619" s="163">
        <v>75000</v>
      </c>
      <c r="M619" s="95" t="s">
        <v>2979</v>
      </c>
      <c r="N619" s="51" t="s">
        <v>2980</v>
      </c>
      <c r="O619" s="51" t="s">
        <v>2980</v>
      </c>
      <c r="P619" s="51" t="s">
        <v>440</v>
      </c>
      <c r="Q619" s="96" t="s">
        <v>613</v>
      </c>
      <c r="R619" s="97">
        <v>46077</v>
      </c>
      <c r="S619" s="97" t="s">
        <v>6915</v>
      </c>
      <c r="T619" s="51" t="s">
        <v>467</v>
      </c>
      <c r="U619" s="51" t="s">
        <v>468</v>
      </c>
      <c r="W619" s="98" t="s">
        <v>5512</v>
      </c>
      <c r="X619" s="98" t="s">
        <v>5488</v>
      </c>
    </row>
    <row r="620" spans="1:24" s="51" customFormat="1" ht="15.5" x14ac:dyDescent="0.35">
      <c r="A620" s="99">
        <f t="shared" si="19"/>
        <v>12247</v>
      </c>
      <c r="B620" s="100" t="str">
        <f>IF(COUNTIF(Exceptions!F:F,(VLOOKUP(M620,Exceptions!F:F,1,FALSE)))&gt;0,"y","")</f>
        <v/>
      </c>
      <c r="C620" s="100" t="str">
        <f t="shared" si="20"/>
        <v/>
      </c>
      <c r="D620" s="100" t="str">
        <f>IF(COUNTIF(Exceptions!B:B,(VLOOKUP(M620,Exceptions!$B:$B,1,FALSE)))&gt;0,"y","")</f>
        <v/>
      </c>
      <c r="E620" s="100"/>
      <c r="F620" s="162" t="s">
        <v>4813</v>
      </c>
      <c r="G620" s="162" t="s">
        <v>3884</v>
      </c>
      <c r="H620" s="162" t="s">
        <v>5212</v>
      </c>
      <c r="I620" s="162" t="s">
        <v>440</v>
      </c>
      <c r="J620" s="162" t="s">
        <v>440</v>
      </c>
      <c r="K620" s="162" t="s">
        <v>440</v>
      </c>
      <c r="L620" s="163">
        <v>35000</v>
      </c>
      <c r="M620" s="95" t="s">
        <v>2976</v>
      </c>
      <c r="N620" s="51" t="s">
        <v>2977</v>
      </c>
      <c r="O620" s="51" t="s">
        <v>2977</v>
      </c>
      <c r="P620" s="51" t="s">
        <v>440</v>
      </c>
      <c r="Q620" s="96" t="s">
        <v>613</v>
      </c>
      <c r="R620" s="97">
        <v>46110</v>
      </c>
      <c r="S620" s="97" t="s">
        <v>6157</v>
      </c>
      <c r="T620" s="51" t="s">
        <v>467</v>
      </c>
      <c r="U620" s="51" t="s">
        <v>468</v>
      </c>
      <c r="V620" s="51" t="s">
        <v>2978</v>
      </c>
      <c r="W620" s="98" t="s">
        <v>5512</v>
      </c>
      <c r="X620" s="98" t="s">
        <v>5488</v>
      </c>
    </row>
    <row r="621" spans="1:24" s="51" customFormat="1" ht="15.5" x14ac:dyDescent="0.35">
      <c r="A621" s="99">
        <f t="shared" si="19"/>
        <v>12248</v>
      </c>
      <c r="B621" s="100" t="str">
        <f>IF(COUNTIF(Exceptions!F:F,(VLOOKUP(M621,Exceptions!F:F,1,FALSE)))&gt;0,"y","")</f>
        <v/>
      </c>
      <c r="C621" s="100" t="str">
        <f t="shared" si="20"/>
        <v>y</v>
      </c>
      <c r="D621" s="100" t="str">
        <f>IF(COUNTIF(Exceptions!B:B,(VLOOKUP(M621,Exceptions!$B:$B,1,FALSE)))&gt;0,"y","")</f>
        <v/>
      </c>
      <c r="E621" s="100"/>
      <c r="F621" s="162" t="s">
        <v>4814</v>
      </c>
      <c r="G621" s="162" t="s">
        <v>592</v>
      </c>
      <c r="H621" s="162" t="s">
        <v>3902</v>
      </c>
      <c r="I621" s="162" t="s">
        <v>5252</v>
      </c>
      <c r="J621" s="162" t="s">
        <v>440</v>
      </c>
      <c r="K621" s="162" t="s">
        <v>5279</v>
      </c>
      <c r="L621" s="163">
        <v>75000</v>
      </c>
      <c r="M621" s="95" t="s">
        <v>2973</v>
      </c>
      <c r="N621" s="51" t="s">
        <v>2974</v>
      </c>
      <c r="O621" s="51" t="s">
        <v>2974</v>
      </c>
      <c r="P621" s="51" t="s">
        <v>456</v>
      </c>
      <c r="Q621" s="96" t="s">
        <v>613</v>
      </c>
      <c r="R621" s="97">
        <v>45381</v>
      </c>
      <c r="S621" s="97" t="s">
        <v>5644</v>
      </c>
      <c r="T621" s="51" t="s">
        <v>518</v>
      </c>
      <c r="U621" s="51" t="s">
        <v>519</v>
      </c>
      <c r="V621" s="51" t="s">
        <v>2975</v>
      </c>
      <c r="W621" s="98" t="s">
        <v>5512</v>
      </c>
      <c r="X621" s="98" t="s">
        <v>5603</v>
      </c>
    </row>
    <row r="622" spans="1:24" s="51" customFormat="1" ht="15.5" x14ac:dyDescent="0.35">
      <c r="A622" s="99">
        <f t="shared" si="19"/>
        <v>12249</v>
      </c>
      <c r="B622" s="100" t="str">
        <f>IF(COUNTIF(Exceptions!F:F,(VLOOKUP(M622,Exceptions!F:F,1,FALSE)))&gt;0,"y","")</f>
        <v/>
      </c>
      <c r="C622" s="100" t="str">
        <f t="shared" si="20"/>
        <v/>
      </c>
      <c r="D622" s="100" t="str">
        <f>IF(COUNTIF(Exceptions!B:B,(VLOOKUP(M622,Exceptions!$B:$B,1,FALSE)))&gt;0,"y","")</f>
        <v/>
      </c>
      <c r="E622" s="100"/>
      <c r="F622" s="162" t="s">
        <v>4815</v>
      </c>
      <c r="G622" s="162" t="s">
        <v>3885</v>
      </c>
      <c r="H622" s="162" t="s">
        <v>5212</v>
      </c>
      <c r="I622" s="162" t="s">
        <v>440</v>
      </c>
      <c r="J622" s="162" t="s">
        <v>440</v>
      </c>
      <c r="K622" s="162" t="s">
        <v>440</v>
      </c>
      <c r="L622" s="163">
        <v>134125</v>
      </c>
      <c r="M622" s="95" t="s">
        <v>2969</v>
      </c>
      <c r="N622" s="51" t="s">
        <v>2970</v>
      </c>
      <c r="O622" s="51" t="s">
        <v>2971</v>
      </c>
      <c r="P622" s="51" t="s">
        <v>440</v>
      </c>
      <c r="Q622" s="96" t="s">
        <v>14</v>
      </c>
      <c r="R622" s="97">
        <v>45292</v>
      </c>
      <c r="S622" s="97" t="s">
        <v>5541</v>
      </c>
      <c r="T622" s="51" t="s">
        <v>467</v>
      </c>
      <c r="U622" s="51" t="s">
        <v>468</v>
      </c>
      <c r="V622" s="51" t="s">
        <v>2972</v>
      </c>
      <c r="W622" s="98" t="s">
        <v>5512</v>
      </c>
      <c r="X622" s="98" t="s">
        <v>5545</v>
      </c>
    </row>
    <row r="623" spans="1:24" s="51" customFormat="1" ht="15.5" x14ac:dyDescent="0.35">
      <c r="A623" s="99">
        <f t="shared" si="19"/>
        <v>12250</v>
      </c>
      <c r="B623" s="100" t="str">
        <f>IF(COUNTIF(Exceptions!F:F,(VLOOKUP(M623,Exceptions!F:F,1,FALSE)))&gt;0,"y","")</f>
        <v/>
      </c>
      <c r="C623" s="100" t="str">
        <f t="shared" si="20"/>
        <v/>
      </c>
      <c r="D623" s="100" t="str">
        <f>IF(COUNTIF(Exceptions!B:B,(VLOOKUP(M623,Exceptions!$B:$B,1,FALSE)))&gt;0,"y","")</f>
        <v/>
      </c>
      <c r="E623" s="100"/>
      <c r="F623" s="162" t="s">
        <v>4630</v>
      </c>
      <c r="G623" s="162" t="s">
        <v>3885</v>
      </c>
      <c r="H623" s="162" t="s">
        <v>5212</v>
      </c>
      <c r="I623" s="162" t="s">
        <v>440</v>
      </c>
      <c r="J623" s="162" t="s">
        <v>440</v>
      </c>
      <c r="K623" s="162" t="s">
        <v>5275</v>
      </c>
      <c r="L623" s="163">
        <v>440535</v>
      </c>
      <c r="M623" s="95" t="s">
        <v>206</v>
      </c>
      <c r="N623" s="51" t="s">
        <v>337</v>
      </c>
      <c r="O623" s="51" t="s">
        <v>423</v>
      </c>
      <c r="P623" s="51" t="s">
        <v>460</v>
      </c>
      <c r="Q623" s="96" t="s">
        <v>14</v>
      </c>
      <c r="R623" s="97">
        <v>45292</v>
      </c>
      <c r="S623" s="97" t="s">
        <v>5541</v>
      </c>
      <c r="T623" s="51" t="s">
        <v>467</v>
      </c>
      <c r="U623" s="51" t="s">
        <v>468</v>
      </c>
      <c r="V623" s="51" t="s">
        <v>554</v>
      </c>
      <c r="W623" s="98" t="s">
        <v>5512</v>
      </c>
      <c r="X623" s="98" t="s">
        <v>5501</v>
      </c>
    </row>
    <row r="624" spans="1:24" s="51" customFormat="1" ht="15.5" x14ac:dyDescent="0.35">
      <c r="A624" s="99">
        <f t="shared" si="19"/>
        <v>12251</v>
      </c>
      <c r="B624" s="100" t="str">
        <f>IF(COUNTIF(Exceptions!F:F,(VLOOKUP(M624,Exceptions!F:F,1,FALSE)))&gt;0,"y","")</f>
        <v/>
      </c>
      <c r="C624" s="100" t="str">
        <f t="shared" si="20"/>
        <v>y</v>
      </c>
      <c r="D624" s="100" t="str">
        <f>IF(COUNTIF(Exceptions!B:B,(VLOOKUP(M624,Exceptions!$B:$B,1,FALSE)))&gt;0,"y","")</f>
        <v/>
      </c>
      <c r="E624" s="100"/>
      <c r="F624" s="162" t="s">
        <v>4816</v>
      </c>
      <c r="G624" s="162" t="s">
        <v>5210</v>
      </c>
      <c r="H624" s="162" t="s">
        <v>5212</v>
      </c>
      <c r="I624" s="162" t="s">
        <v>5328</v>
      </c>
      <c r="J624" s="162" t="s">
        <v>440</v>
      </c>
      <c r="K624" s="162" t="s">
        <v>5275</v>
      </c>
      <c r="L624" s="163">
        <v>100000</v>
      </c>
      <c r="M624" s="95" t="s">
        <v>226</v>
      </c>
      <c r="N624" s="51" t="s">
        <v>357</v>
      </c>
      <c r="O624" s="51" t="s">
        <v>434</v>
      </c>
      <c r="P624" s="51" t="s">
        <v>455</v>
      </c>
      <c r="Q624" s="96" t="s">
        <v>14</v>
      </c>
      <c r="R624" s="97">
        <v>45382</v>
      </c>
      <c r="S624" s="97" t="s">
        <v>5532</v>
      </c>
      <c r="T624" s="51" t="s">
        <v>467</v>
      </c>
      <c r="U624" s="51" t="s">
        <v>468</v>
      </c>
      <c r="V624" s="51" t="s">
        <v>569</v>
      </c>
      <c r="W624" s="98" t="s">
        <v>5512</v>
      </c>
      <c r="X624" s="98" t="s">
        <v>5565</v>
      </c>
    </row>
    <row r="625" spans="1:24" s="51" customFormat="1" ht="15.5" x14ac:dyDescent="0.35">
      <c r="A625" s="99">
        <f t="shared" si="19"/>
        <v>12252</v>
      </c>
      <c r="B625" s="100" t="str">
        <f>IF(COUNTIF(Exceptions!F:F,(VLOOKUP(M625,Exceptions!F:F,1,FALSE)))&gt;0,"y","")</f>
        <v/>
      </c>
      <c r="C625" s="100" t="str">
        <f t="shared" si="20"/>
        <v>y</v>
      </c>
      <c r="D625" s="100" t="str">
        <f>IF(COUNTIF(Exceptions!B:B,(VLOOKUP(M625,Exceptions!$B:$B,1,FALSE)))&gt;0,"y","")</f>
        <v/>
      </c>
      <c r="E625" s="100"/>
      <c r="F625" s="162" t="s">
        <v>4817</v>
      </c>
      <c r="G625" s="162" t="s">
        <v>5210</v>
      </c>
      <c r="H625" s="162" t="s">
        <v>5212</v>
      </c>
      <c r="I625" s="162" t="s">
        <v>5328</v>
      </c>
      <c r="J625" s="162" t="s">
        <v>440</v>
      </c>
      <c r="K625" s="162" t="s">
        <v>3904</v>
      </c>
      <c r="L625" s="163">
        <v>150000</v>
      </c>
      <c r="M625" s="95" t="s">
        <v>227</v>
      </c>
      <c r="N625" s="51" t="s">
        <v>358</v>
      </c>
      <c r="O625" s="51" t="s">
        <v>358</v>
      </c>
      <c r="P625" s="51" t="s">
        <v>456</v>
      </c>
      <c r="Q625" s="96" t="s">
        <v>14</v>
      </c>
      <c r="R625" s="97">
        <v>45382</v>
      </c>
      <c r="S625" s="97" t="s">
        <v>5532</v>
      </c>
      <c r="T625" s="51" t="s">
        <v>467</v>
      </c>
      <c r="U625" s="51" t="s">
        <v>468</v>
      </c>
      <c r="V625" s="51" t="s">
        <v>570</v>
      </c>
      <c r="W625" s="98" t="s">
        <v>5512</v>
      </c>
      <c r="X625" s="98" t="s">
        <v>5565</v>
      </c>
    </row>
    <row r="626" spans="1:24" s="51" customFormat="1" ht="15.5" x14ac:dyDescent="0.35">
      <c r="A626" s="99">
        <f t="shared" si="19"/>
        <v>12253</v>
      </c>
      <c r="B626" s="100" t="str">
        <f>IF(COUNTIF(Exceptions!F:F,(VLOOKUP(M626,Exceptions!F:F,1,FALSE)))&gt;0,"y","")</f>
        <v/>
      </c>
      <c r="C626" s="100" t="str">
        <f t="shared" si="20"/>
        <v/>
      </c>
      <c r="D626" s="100" t="str">
        <f>IF(COUNTIF(Exceptions!B:B,(VLOOKUP(M626,Exceptions!$B:$B,1,FALSE)))&gt;0,"y","")</f>
        <v/>
      </c>
      <c r="E626" s="100"/>
      <c r="F626" s="162" t="s">
        <v>4764</v>
      </c>
      <c r="G626" s="162" t="s">
        <v>3885</v>
      </c>
      <c r="H626" s="162" t="s">
        <v>5212</v>
      </c>
      <c r="I626" s="162" t="s">
        <v>440</v>
      </c>
      <c r="J626" s="162" t="s">
        <v>440</v>
      </c>
      <c r="K626" s="162" t="s">
        <v>440</v>
      </c>
      <c r="L626" s="163">
        <v>241282.8</v>
      </c>
      <c r="M626" s="95" t="s">
        <v>2793</v>
      </c>
      <c r="N626" s="51" t="s">
        <v>352</v>
      </c>
      <c r="O626" s="51" t="s">
        <v>352</v>
      </c>
      <c r="P626" s="51" t="s">
        <v>440</v>
      </c>
      <c r="Q626" s="96" t="s">
        <v>14</v>
      </c>
      <c r="R626" s="97">
        <v>45104</v>
      </c>
      <c r="S626" s="97" t="s">
        <v>6274</v>
      </c>
      <c r="T626" s="51" t="s">
        <v>467</v>
      </c>
      <c r="U626" s="51" t="s">
        <v>468</v>
      </c>
      <c r="V626" s="51" t="s">
        <v>2794</v>
      </c>
      <c r="W626" s="98" t="s">
        <v>5512</v>
      </c>
      <c r="X626" s="98" t="s">
        <v>5488</v>
      </c>
    </row>
    <row r="627" spans="1:24" s="51" customFormat="1" ht="15.5" x14ac:dyDescent="0.35">
      <c r="A627" s="99">
        <f t="shared" si="19"/>
        <v>12254</v>
      </c>
      <c r="B627" s="100" t="str">
        <f>IF(COUNTIF(Exceptions!F:F,(VLOOKUP(M627,Exceptions!F:F,1,FALSE)))&gt;0,"y","")</f>
        <v/>
      </c>
      <c r="C627" s="100" t="str">
        <f t="shared" si="20"/>
        <v/>
      </c>
      <c r="D627" s="100" t="str">
        <f>IF(COUNTIF(Exceptions!B:B,(VLOOKUP(M627,Exceptions!$B:$B,1,FALSE)))&gt;0,"y","")</f>
        <v/>
      </c>
      <c r="E627" s="100"/>
      <c r="F627" s="162" t="s">
        <v>4818</v>
      </c>
      <c r="G627" s="162" t="s">
        <v>3885</v>
      </c>
      <c r="H627" s="162" t="s">
        <v>5212</v>
      </c>
      <c r="I627" s="162" t="s">
        <v>440</v>
      </c>
      <c r="J627" s="162" t="s">
        <v>440</v>
      </c>
      <c r="K627" s="162" t="s">
        <v>440</v>
      </c>
      <c r="L627" s="163">
        <v>100000</v>
      </c>
      <c r="M627" s="95" t="s">
        <v>2967</v>
      </c>
      <c r="N627" s="51" t="s">
        <v>359</v>
      </c>
      <c r="O627" s="51" t="s">
        <v>359</v>
      </c>
      <c r="P627" s="51" t="s">
        <v>440</v>
      </c>
      <c r="Q627" s="96" t="s">
        <v>14</v>
      </c>
      <c r="R627" s="97">
        <v>45106</v>
      </c>
      <c r="S627" s="97" t="s">
        <v>5645</v>
      </c>
      <c r="T627" s="51" t="s">
        <v>467</v>
      </c>
      <c r="U627" s="51" t="s">
        <v>468</v>
      </c>
      <c r="V627" s="51" t="s">
        <v>2968</v>
      </c>
      <c r="W627" s="98" t="s">
        <v>5512</v>
      </c>
      <c r="X627" s="98" t="s">
        <v>5488</v>
      </c>
    </row>
    <row r="628" spans="1:24" s="51" customFormat="1" ht="15.5" x14ac:dyDescent="0.35">
      <c r="A628" s="99">
        <f t="shared" si="19"/>
        <v>12255</v>
      </c>
      <c r="B628" s="100" t="str">
        <f>IF(COUNTIF(Exceptions!F:F,(VLOOKUP(M628,Exceptions!F:F,1,FALSE)))&gt;0,"y","")</f>
        <v/>
      </c>
      <c r="C628" s="100" t="str">
        <f t="shared" si="20"/>
        <v>y</v>
      </c>
      <c r="D628" s="100" t="str">
        <f>IF(COUNTIF(Exceptions!B:B,(VLOOKUP(M628,Exceptions!$B:$B,1,FALSE)))&gt;0,"y","")</f>
        <v/>
      </c>
      <c r="E628" s="100"/>
      <c r="F628" s="162" t="s">
        <v>4819</v>
      </c>
      <c r="G628" s="162" t="s">
        <v>592</v>
      </c>
      <c r="H628" s="162" t="s">
        <v>5212</v>
      </c>
      <c r="I628" s="162" t="s">
        <v>5328</v>
      </c>
      <c r="J628" s="162" t="s">
        <v>440</v>
      </c>
      <c r="K628" s="162" t="s">
        <v>3904</v>
      </c>
      <c r="L628" s="163">
        <v>200000</v>
      </c>
      <c r="M628" s="95" t="s">
        <v>228</v>
      </c>
      <c r="N628" s="51" t="s">
        <v>360</v>
      </c>
      <c r="O628" s="51" t="s">
        <v>360</v>
      </c>
      <c r="P628" s="51" t="s">
        <v>456</v>
      </c>
      <c r="Q628" s="96" t="s">
        <v>14</v>
      </c>
      <c r="R628" s="97">
        <v>45382</v>
      </c>
      <c r="S628" s="97" t="s">
        <v>5532</v>
      </c>
      <c r="T628" s="51" t="s">
        <v>467</v>
      </c>
      <c r="U628" s="51" t="s">
        <v>468</v>
      </c>
      <c r="V628" s="51" t="s">
        <v>571</v>
      </c>
      <c r="W628" s="98" t="s">
        <v>5512</v>
      </c>
      <c r="X628" s="98" t="s">
        <v>6044</v>
      </c>
    </row>
    <row r="629" spans="1:24" s="51" customFormat="1" ht="15.5" x14ac:dyDescent="0.35">
      <c r="A629" s="99">
        <f t="shared" si="19"/>
        <v>12256</v>
      </c>
      <c r="B629" s="100" t="str">
        <f>IF(COUNTIF(Exceptions!F:F,(VLOOKUP(M629,Exceptions!F:F,1,FALSE)))&gt;0,"y","")</f>
        <v/>
      </c>
      <c r="C629" s="100" t="str">
        <f t="shared" si="20"/>
        <v/>
      </c>
      <c r="D629" s="100" t="str">
        <f>IF(COUNTIF(Exceptions!B:B,(VLOOKUP(M629,Exceptions!$B:$B,1,FALSE)))&gt;0,"y","")</f>
        <v/>
      </c>
      <c r="E629" s="100"/>
      <c r="F629" s="162" t="s">
        <v>4820</v>
      </c>
      <c r="G629" s="162" t="s">
        <v>3886</v>
      </c>
      <c r="H629" s="162" t="s">
        <v>5212</v>
      </c>
      <c r="I629" s="162" t="s">
        <v>440</v>
      </c>
      <c r="J629" s="162" t="s">
        <v>440</v>
      </c>
      <c r="K629" s="162" t="s">
        <v>3904</v>
      </c>
      <c r="L629" s="163">
        <v>200000</v>
      </c>
      <c r="M629" s="95" t="s">
        <v>2964</v>
      </c>
      <c r="N629" s="51" t="s">
        <v>2965</v>
      </c>
      <c r="O629" s="51" t="s">
        <v>2965</v>
      </c>
      <c r="P629" s="51" t="s">
        <v>440</v>
      </c>
      <c r="Q629" s="96" t="s">
        <v>14</v>
      </c>
      <c r="R629" s="97">
        <v>45656</v>
      </c>
      <c r="S629" s="97" t="s">
        <v>6901</v>
      </c>
      <c r="T629" s="51" t="s">
        <v>467</v>
      </c>
      <c r="U629" s="51" t="s">
        <v>468</v>
      </c>
      <c r="V629" s="51" t="s">
        <v>2966</v>
      </c>
      <c r="W629" s="98" t="s">
        <v>5512</v>
      </c>
      <c r="X629" s="98" t="s">
        <v>5534</v>
      </c>
    </row>
    <row r="630" spans="1:24" s="51" customFormat="1" ht="15.5" x14ac:dyDescent="0.35">
      <c r="A630" s="99">
        <f t="shared" si="19"/>
        <v>12257</v>
      </c>
      <c r="B630" s="100" t="str">
        <f>IF(COUNTIF(Exceptions!F:F,(VLOOKUP(M630,Exceptions!F:F,1,FALSE)))&gt;0,"y","")</f>
        <v/>
      </c>
      <c r="C630" s="100" t="str">
        <f t="shared" si="20"/>
        <v/>
      </c>
      <c r="D630" s="100" t="str">
        <f>IF(COUNTIF(Exceptions!B:B,(VLOOKUP(M630,Exceptions!$B:$B,1,FALSE)))&gt;0,"y","")</f>
        <v/>
      </c>
      <c r="E630" s="100" t="s">
        <v>5366</v>
      </c>
      <c r="F630" s="162" t="s">
        <v>4821</v>
      </c>
      <c r="G630" s="162" t="s">
        <v>3886</v>
      </c>
      <c r="H630" s="162" t="s">
        <v>5212</v>
      </c>
      <c r="I630" s="162" t="s">
        <v>440</v>
      </c>
      <c r="J630" s="162" t="s">
        <v>440</v>
      </c>
      <c r="K630" s="162" t="s">
        <v>5275</v>
      </c>
      <c r="L630" s="163">
        <v>300000</v>
      </c>
      <c r="M630" s="95" t="s">
        <v>2960</v>
      </c>
      <c r="N630" s="51" t="s">
        <v>2961</v>
      </c>
      <c r="O630" s="51" t="s">
        <v>2962</v>
      </c>
      <c r="P630" s="51" t="s">
        <v>440</v>
      </c>
      <c r="Q630" s="96" t="s">
        <v>14</v>
      </c>
      <c r="R630" s="97">
        <v>45746</v>
      </c>
      <c r="S630" s="97" t="s">
        <v>6137</v>
      </c>
      <c r="T630" s="51" t="s">
        <v>467</v>
      </c>
      <c r="U630" s="51" t="s">
        <v>468</v>
      </c>
      <c r="V630" s="51" t="s">
        <v>2963</v>
      </c>
      <c r="W630" s="98" t="s">
        <v>5512</v>
      </c>
      <c r="X630" s="98" t="s">
        <v>5534</v>
      </c>
    </row>
    <row r="631" spans="1:24" s="51" customFormat="1" ht="15.5" x14ac:dyDescent="0.35">
      <c r="A631" s="99">
        <f t="shared" si="19"/>
        <v>12268</v>
      </c>
      <c r="B631" s="100" t="str">
        <f>IF(COUNTIF(Exceptions!F:F,(VLOOKUP(M631,Exceptions!F:F,1,FALSE)))&gt;0,"y","")</f>
        <v/>
      </c>
      <c r="C631" s="100" t="str">
        <f t="shared" si="20"/>
        <v/>
      </c>
      <c r="D631" s="100" t="str">
        <f>IF(COUNTIF(Exceptions!B:B,(VLOOKUP(M631,Exceptions!$B:$B,1,FALSE)))&gt;0,"y","")</f>
        <v/>
      </c>
      <c r="E631" s="100"/>
      <c r="F631" s="162" t="s">
        <v>4822</v>
      </c>
      <c r="G631" s="162" t="s">
        <v>592</v>
      </c>
      <c r="H631" s="162" t="s">
        <v>5248</v>
      </c>
      <c r="I631" s="162" t="s">
        <v>440</v>
      </c>
      <c r="J631" s="162" t="s">
        <v>440</v>
      </c>
      <c r="K631" s="162" t="s">
        <v>5289</v>
      </c>
      <c r="L631" s="173">
        <v>150000000</v>
      </c>
      <c r="M631" s="95" t="s">
        <v>229</v>
      </c>
      <c r="N631" s="51" t="s">
        <v>361</v>
      </c>
      <c r="O631" s="51" t="s">
        <v>435</v>
      </c>
      <c r="P631" s="51" t="s">
        <v>440</v>
      </c>
      <c r="Q631" s="96" t="s">
        <v>18</v>
      </c>
      <c r="R631" s="97">
        <v>46996</v>
      </c>
      <c r="S631" s="97" t="s">
        <v>6914</v>
      </c>
      <c r="T631" s="51" t="s">
        <v>514</v>
      </c>
      <c r="U631" s="51" t="s">
        <v>515</v>
      </c>
      <c r="V631" s="51" t="s">
        <v>1765</v>
      </c>
      <c r="W631" s="98" t="s">
        <v>5704</v>
      </c>
      <c r="X631" s="98" t="s">
        <v>5603</v>
      </c>
    </row>
    <row r="632" spans="1:24" s="51" customFormat="1" ht="15.5" x14ac:dyDescent="0.35">
      <c r="A632" s="99">
        <f t="shared" si="19"/>
        <v>12294</v>
      </c>
      <c r="B632" s="100" t="str">
        <f>IF(COUNTIF(Exceptions!F:F,(VLOOKUP(M632,Exceptions!F:F,1,FALSE)))&gt;0,"y","")</f>
        <v/>
      </c>
      <c r="C632" s="100" t="str">
        <f t="shared" si="20"/>
        <v/>
      </c>
      <c r="D632" s="100" t="str">
        <f>IF(COUNTIF(Exceptions!B:B,(VLOOKUP(M632,Exceptions!$B:$B,1,FALSE)))&gt;0,"y","")</f>
        <v/>
      </c>
      <c r="E632" s="100"/>
      <c r="F632" s="162" t="s">
        <v>4823</v>
      </c>
      <c r="G632" s="162" t="s">
        <v>3885</v>
      </c>
      <c r="H632" s="162" t="s">
        <v>5215</v>
      </c>
      <c r="I632" s="162" t="s">
        <v>440</v>
      </c>
      <c r="J632" s="162" t="s">
        <v>5295</v>
      </c>
      <c r="K632" s="162" t="s">
        <v>5276</v>
      </c>
      <c r="L632" s="163">
        <v>850000</v>
      </c>
      <c r="M632" s="95" t="s">
        <v>2957</v>
      </c>
      <c r="N632" s="51" t="s">
        <v>2958</v>
      </c>
      <c r="O632" s="51" t="s">
        <v>2958</v>
      </c>
      <c r="P632" s="51" t="s">
        <v>460</v>
      </c>
      <c r="Q632" s="96" t="s">
        <v>11</v>
      </c>
      <c r="R632" s="97">
        <v>44937</v>
      </c>
      <c r="S632" s="97" t="s">
        <v>6913</v>
      </c>
      <c r="T632" s="51" t="s">
        <v>470</v>
      </c>
      <c r="U632" s="51" t="s">
        <v>471</v>
      </c>
      <c r="V632" s="51" t="s">
        <v>2959</v>
      </c>
      <c r="W632" s="98" t="s">
        <v>6913</v>
      </c>
      <c r="X632" s="98" t="s">
        <v>5488</v>
      </c>
    </row>
    <row r="633" spans="1:24" s="51" customFormat="1" ht="15.5" x14ac:dyDescent="0.35">
      <c r="A633" s="99">
        <f t="shared" si="19"/>
        <v>12312</v>
      </c>
      <c r="B633" s="100" t="str">
        <f>IF(COUNTIF(Exceptions!F:F,(VLOOKUP(M633,Exceptions!F:F,1,FALSE)))&gt;0,"y","")</f>
        <v/>
      </c>
      <c r="C633" s="100" t="str">
        <f t="shared" si="20"/>
        <v>y</v>
      </c>
      <c r="D633" s="100" t="str">
        <f>IF(COUNTIF(Exceptions!B:B,(VLOOKUP(M633,Exceptions!$B:$B,1,FALSE)))&gt;0,"y","")</f>
        <v/>
      </c>
      <c r="E633" s="100"/>
      <c r="F633" s="162" t="s">
        <v>4135</v>
      </c>
      <c r="G633" s="162" t="s">
        <v>593</v>
      </c>
      <c r="H633" s="162" t="s">
        <v>5237</v>
      </c>
      <c r="I633" s="162" t="s">
        <v>5238</v>
      </c>
      <c r="J633" s="162" t="s">
        <v>5300</v>
      </c>
      <c r="K633" s="162" t="s">
        <v>5275</v>
      </c>
      <c r="L633" s="163">
        <v>7000000</v>
      </c>
      <c r="M633" s="95" t="s">
        <v>158</v>
      </c>
      <c r="N633" s="51" t="s">
        <v>290</v>
      </c>
      <c r="O633" s="51" t="s">
        <v>403</v>
      </c>
      <c r="P633" s="51" t="s">
        <v>455</v>
      </c>
      <c r="Q633" s="96" t="s">
        <v>10</v>
      </c>
      <c r="R633" s="97">
        <v>45483</v>
      </c>
      <c r="S633" s="97" t="s">
        <v>5967</v>
      </c>
      <c r="T633" s="51" t="s">
        <v>508</v>
      </c>
      <c r="U633" s="51" t="s">
        <v>509</v>
      </c>
      <c r="W633" s="98" t="s">
        <v>5968</v>
      </c>
      <c r="X633" s="98" t="s">
        <v>5969</v>
      </c>
    </row>
    <row r="634" spans="1:24" s="51" customFormat="1" ht="15.5" x14ac:dyDescent="0.35">
      <c r="A634" s="99">
        <f t="shared" si="19"/>
        <v>12315</v>
      </c>
      <c r="B634" s="100" t="str">
        <f>IF(COUNTIF(Exceptions!F:F,(VLOOKUP(M634,Exceptions!F:F,1,FALSE)))&gt;0,"y","")</f>
        <v/>
      </c>
      <c r="C634" s="100" t="str">
        <f t="shared" si="20"/>
        <v/>
      </c>
      <c r="D634" s="100" t="str">
        <f>IF(COUNTIF(Exceptions!B:B,(VLOOKUP(M634,Exceptions!$B:$B,1,FALSE)))&gt;0,"y","")</f>
        <v/>
      </c>
      <c r="E634" s="100"/>
      <c r="F634" s="162" t="s">
        <v>4824</v>
      </c>
      <c r="G634" s="162" t="s">
        <v>3885</v>
      </c>
      <c r="H634" s="162" t="s">
        <v>5269</v>
      </c>
      <c r="I634" s="162" t="s">
        <v>440</v>
      </c>
      <c r="J634" s="162" t="s">
        <v>5317</v>
      </c>
      <c r="K634" s="162" t="s">
        <v>5287</v>
      </c>
      <c r="L634" s="163">
        <v>11563000</v>
      </c>
      <c r="M634" s="95" t="s">
        <v>2955</v>
      </c>
      <c r="N634" s="51" t="s">
        <v>2956</v>
      </c>
      <c r="O634" s="51" t="s">
        <v>2956</v>
      </c>
      <c r="P634" s="51" t="s">
        <v>440</v>
      </c>
      <c r="Q634" s="96" t="s">
        <v>15</v>
      </c>
      <c r="R634" s="97">
        <v>44891</v>
      </c>
      <c r="S634" s="97" t="s">
        <v>6855</v>
      </c>
      <c r="T634" s="51" t="s">
        <v>587</v>
      </c>
      <c r="U634" s="51" t="s">
        <v>588</v>
      </c>
      <c r="W634" s="98" t="s">
        <v>5968</v>
      </c>
      <c r="X634" s="98" t="s">
        <v>5488</v>
      </c>
    </row>
    <row r="635" spans="1:24" s="51" customFormat="1" ht="15.5" x14ac:dyDescent="0.35">
      <c r="A635" s="99">
        <f t="shared" si="19"/>
        <v>12349</v>
      </c>
      <c r="B635" s="100" t="str">
        <f>IF(COUNTIF(Exceptions!F:F,(VLOOKUP(M635,Exceptions!F:F,1,FALSE)))&gt;0,"y","")</f>
        <v/>
      </c>
      <c r="C635" s="100" t="str">
        <f t="shared" si="20"/>
        <v/>
      </c>
      <c r="D635" s="100" t="str">
        <f>IF(COUNTIF(Exceptions!B:B,(VLOOKUP(M635,Exceptions!$B:$B,1,FALSE)))&gt;0,"y","")</f>
        <v/>
      </c>
      <c r="E635" s="100"/>
      <c r="F635" s="162" t="s">
        <v>4825</v>
      </c>
      <c r="G635" s="162" t="s">
        <v>3885</v>
      </c>
      <c r="H635" s="162" t="s">
        <v>5215</v>
      </c>
      <c r="I635" s="162" t="s">
        <v>440</v>
      </c>
      <c r="J635" s="162" t="s">
        <v>5295</v>
      </c>
      <c r="K635" s="162" t="s">
        <v>3904</v>
      </c>
      <c r="L635" s="163">
        <v>270000</v>
      </c>
      <c r="M635" s="95" t="s">
        <v>2953</v>
      </c>
      <c r="N635" s="51" t="s">
        <v>2954</v>
      </c>
      <c r="O635" s="51" t="s">
        <v>2954</v>
      </c>
      <c r="P635" s="51" t="s">
        <v>461</v>
      </c>
      <c r="Q635" s="96" t="s">
        <v>14</v>
      </c>
      <c r="R635" s="97">
        <v>45016</v>
      </c>
      <c r="S635" s="97" t="s">
        <v>5522</v>
      </c>
      <c r="T635" s="51" t="s">
        <v>581</v>
      </c>
      <c r="U635" s="51" t="s">
        <v>582</v>
      </c>
      <c r="W635" s="98" t="s">
        <v>5678</v>
      </c>
      <c r="X635" s="98" t="s">
        <v>5488</v>
      </c>
    </row>
    <row r="636" spans="1:24" s="51" customFormat="1" ht="15.5" x14ac:dyDescent="0.35">
      <c r="A636" s="99">
        <f t="shared" si="19"/>
        <v>12362</v>
      </c>
      <c r="B636" s="100" t="str">
        <f>IF(COUNTIF(Exceptions!F:F,(VLOOKUP(M636,Exceptions!F:F,1,FALSE)))&gt;0,"y","")</f>
        <v/>
      </c>
      <c r="C636" s="100" t="str">
        <f t="shared" si="20"/>
        <v>y</v>
      </c>
      <c r="D636" s="100" t="str">
        <f>IF(COUNTIF(Exceptions!B:B,(VLOOKUP(M636,Exceptions!$B:$B,1,FALSE)))&gt;0,"y","")</f>
        <v/>
      </c>
      <c r="E636" s="100"/>
      <c r="F636" s="162" t="s">
        <v>4170</v>
      </c>
      <c r="G636" s="162" t="s">
        <v>592</v>
      </c>
      <c r="H636" s="162" t="s">
        <v>5248</v>
      </c>
      <c r="I636" s="162" t="s">
        <v>5249</v>
      </c>
      <c r="J636" s="162" t="s">
        <v>5320</v>
      </c>
      <c r="K636" s="162" t="s">
        <v>5284</v>
      </c>
      <c r="L636" s="163">
        <v>42600000</v>
      </c>
      <c r="M636" s="95" t="s">
        <v>161</v>
      </c>
      <c r="N636" s="51" t="s">
        <v>293</v>
      </c>
      <c r="O636" s="51" t="s">
        <v>404</v>
      </c>
      <c r="P636" s="51" t="s">
        <v>440</v>
      </c>
      <c r="Q636" s="96" t="s">
        <v>14</v>
      </c>
      <c r="R636" s="97"/>
      <c r="S636" s="97"/>
      <c r="T636" s="51" t="s">
        <v>476</v>
      </c>
      <c r="U636" s="51" t="s">
        <v>477</v>
      </c>
      <c r="W636" s="98" t="s">
        <v>5496</v>
      </c>
      <c r="X636" s="98" t="s">
        <v>5679</v>
      </c>
    </row>
    <row r="637" spans="1:24" s="51" customFormat="1" ht="15.5" x14ac:dyDescent="0.35">
      <c r="A637" s="99">
        <f t="shared" si="19"/>
        <v>12395</v>
      </c>
      <c r="B637" s="100" t="str">
        <f>IF(COUNTIF(Exceptions!F:F,(VLOOKUP(M637,Exceptions!F:F,1,FALSE)))&gt;0,"y","")</f>
        <v/>
      </c>
      <c r="C637" s="100" t="str">
        <f t="shared" si="20"/>
        <v>y</v>
      </c>
      <c r="D637" s="100" t="str">
        <f>IF(COUNTIF(Exceptions!B:B,(VLOOKUP(M637,Exceptions!$B:$B,1,FALSE)))&gt;0,"y","")</f>
        <v/>
      </c>
      <c r="E637" s="100" t="s">
        <v>5366</v>
      </c>
      <c r="F637" s="162" t="s">
        <v>4225</v>
      </c>
      <c r="G637" s="162" t="s">
        <v>3885</v>
      </c>
      <c r="H637" s="162" t="s">
        <v>5211</v>
      </c>
      <c r="I637" s="162" t="s">
        <v>2925</v>
      </c>
      <c r="J637" s="162" t="s">
        <v>5298</v>
      </c>
      <c r="K637" s="162" t="s">
        <v>5277</v>
      </c>
      <c r="L637" s="163">
        <v>600000</v>
      </c>
      <c r="M637" s="95" t="s">
        <v>1331</v>
      </c>
      <c r="N637" s="51" t="s">
        <v>1332</v>
      </c>
      <c r="O637" s="51" t="s">
        <v>1333</v>
      </c>
      <c r="P637" s="51" t="s">
        <v>463</v>
      </c>
      <c r="Q637" s="96" t="s">
        <v>11</v>
      </c>
      <c r="R637" s="97">
        <v>45176</v>
      </c>
      <c r="S637" s="97" t="s">
        <v>6118</v>
      </c>
      <c r="T637" s="51" t="s">
        <v>589</v>
      </c>
      <c r="U637" s="51" t="s">
        <v>590</v>
      </c>
      <c r="W637" s="98" t="s">
        <v>6119</v>
      </c>
      <c r="X637" s="98" t="s">
        <v>5488</v>
      </c>
    </row>
    <row r="638" spans="1:24" s="51" customFormat="1" ht="15.5" x14ac:dyDescent="0.35">
      <c r="A638" s="99">
        <f t="shared" si="19"/>
        <v>12451</v>
      </c>
      <c r="B638" s="100" t="str">
        <f>IF(COUNTIF(Exceptions!F:F,(VLOOKUP(M638,Exceptions!F:F,1,FALSE)))&gt;0,"y","")</f>
        <v/>
      </c>
      <c r="C638" s="100" t="str">
        <f t="shared" si="20"/>
        <v/>
      </c>
      <c r="D638" s="100" t="str">
        <f>IF(COUNTIF(Exceptions!B:B,(VLOOKUP(M638,Exceptions!$B:$B,1,FALSE)))&gt;0,"y","")</f>
        <v/>
      </c>
      <c r="E638" s="100"/>
      <c r="F638" s="162" t="s">
        <v>4826</v>
      </c>
      <c r="G638" s="162" t="s">
        <v>3885</v>
      </c>
      <c r="H638" s="162" t="s">
        <v>5215</v>
      </c>
      <c r="I638" s="162" t="s">
        <v>440</v>
      </c>
      <c r="J638" s="162" t="s">
        <v>5295</v>
      </c>
      <c r="K638" s="162" t="s">
        <v>5276</v>
      </c>
      <c r="L638" s="163">
        <v>90000</v>
      </c>
      <c r="M638" s="95" t="s">
        <v>2950</v>
      </c>
      <c r="N638" s="51" t="s">
        <v>2951</v>
      </c>
      <c r="O638" s="51" t="s">
        <v>2952</v>
      </c>
      <c r="P638" s="51" t="s">
        <v>461</v>
      </c>
      <c r="Q638" s="96" t="s">
        <v>613</v>
      </c>
      <c r="R638" s="97">
        <v>45016</v>
      </c>
      <c r="S638" s="97" t="s">
        <v>5644</v>
      </c>
      <c r="T638" s="51" t="s">
        <v>2065</v>
      </c>
      <c r="U638" s="51" t="s">
        <v>2066</v>
      </c>
      <c r="W638" s="98" t="s">
        <v>6081</v>
      </c>
      <c r="X638" s="98" t="s">
        <v>5488</v>
      </c>
    </row>
    <row r="639" spans="1:24" s="51" customFormat="1" ht="15.5" x14ac:dyDescent="0.35">
      <c r="A639" s="99">
        <f t="shared" si="19"/>
        <v>12459</v>
      </c>
      <c r="B639" s="100" t="str">
        <f>IF(COUNTIF(Exceptions!F:F,(VLOOKUP(M639,Exceptions!F:F,1,FALSE)))&gt;0,"y","")</f>
        <v/>
      </c>
      <c r="C639" s="100" t="str">
        <f t="shared" si="20"/>
        <v/>
      </c>
      <c r="D639" s="100" t="str">
        <f>IF(COUNTIF(Exceptions!B:B,(VLOOKUP(M639,Exceptions!$B:$B,1,FALSE)))&gt;0,"y","")</f>
        <v/>
      </c>
      <c r="E639" s="100"/>
      <c r="F639" s="162" t="s">
        <v>4827</v>
      </c>
      <c r="G639" s="162" t="s">
        <v>3885</v>
      </c>
      <c r="H639" s="162" t="s">
        <v>5215</v>
      </c>
      <c r="I639" s="162" t="s">
        <v>440</v>
      </c>
      <c r="J639" s="162" t="s">
        <v>440</v>
      </c>
      <c r="K639" s="162" t="s">
        <v>440</v>
      </c>
      <c r="L639" s="163">
        <v>30200</v>
      </c>
      <c r="M639" s="95" t="s">
        <v>2947</v>
      </c>
      <c r="N639" s="51" t="s">
        <v>2948</v>
      </c>
      <c r="O639" s="51" t="s">
        <v>2949</v>
      </c>
      <c r="P639" s="51" t="s">
        <v>464</v>
      </c>
      <c r="Q639" s="96" t="s">
        <v>613</v>
      </c>
      <c r="R639" s="97">
        <v>44835</v>
      </c>
      <c r="S639" s="97" t="s">
        <v>5520</v>
      </c>
      <c r="T639" s="51" t="s">
        <v>587</v>
      </c>
      <c r="U639" s="51" t="s">
        <v>588</v>
      </c>
      <c r="W639" s="98" t="s">
        <v>6081</v>
      </c>
      <c r="X639" s="98" t="s">
        <v>5488</v>
      </c>
    </row>
    <row r="640" spans="1:24" s="51" customFormat="1" ht="15.5" x14ac:dyDescent="0.35">
      <c r="A640" s="99">
        <f t="shared" si="19"/>
        <v>12461</v>
      </c>
      <c r="B640" s="100" t="str">
        <f>IF(COUNTIF(Exceptions!F:F,(VLOOKUP(M640,Exceptions!F:F,1,FALSE)))&gt;0,"y","")</f>
        <v/>
      </c>
      <c r="C640" s="100" t="str">
        <f t="shared" si="20"/>
        <v>y</v>
      </c>
      <c r="D640" s="100" t="str">
        <f>IF(COUNTIF(Exceptions!B:B,(VLOOKUP(M640,Exceptions!$B:$B,1,FALSE)))&gt;0,"y","")</f>
        <v/>
      </c>
      <c r="E640" s="100"/>
      <c r="F640" s="162" t="s">
        <v>4212</v>
      </c>
      <c r="G640" s="162" t="s">
        <v>3885</v>
      </c>
      <c r="H640" s="162" t="s">
        <v>5245</v>
      </c>
      <c r="I640" s="162" t="s">
        <v>5255</v>
      </c>
      <c r="J640" s="162" t="s">
        <v>440</v>
      </c>
      <c r="K640" s="162" t="s">
        <v>440</v>
      </c>
      <c r="L640" s="163"/>
      <c r="M640" s="95" t="s">
        <v>1302</v>
      </c>
      <c r="N640" s="51" t="s">
        <v>1303</v>
      </c>
      <c r="O640" s="51" t="s">
        <v>1304</v>
      </c>
      <c r="P640" s="51" t="s">
        <v>464</v>
      </c>
      <c r="Q640" s="96" t="s">
        <v>613</v>
      </c>
      <c r="R640" s="97"/>
      <c r="S640" s="97"/>
      <c r="T640" s="51" t="s">
        <v>587</v>
      </c>
      <c r="U640" s="51" t="s">
        <v>588</v>
      </c>
      <c r="W640" s="98" t="s">
        <v>6081</v>
      </c>
      <c r="X640" s="98" t="s">
        <v>5488</v>
      </c>
    </row>
    <row r="641" spans="1:24" s="51" customFormat="1" ht="15.5" x14ac:dyDescent="0.35">
      <c r="A641" s="99">
        <f t="shared" si="19"/>
        <v>12479</v>
      </c>
      <c r="B641" s="100" t="str">
        <f>IF(COUNTIF(Exceptions!F:F,(VLOOKUP(M641,Exceptions!F:F,1,FALSE)))&gt;0,"y","")</f>
        <v/>
      </c>
      <c r="C641" s="100" t="str">
        <f t="shared" si="20"/>
        <v>y</v>
      </c>
      <c r="D641" s="100" t="str">
        <f>IF(COUNTIF(Exceptions!B:B,(VLOOKUP(M641,Exceptions!$B:$B,1,FALSE)))&gt;0,"y","")</f>
        <v/>
      </c>
      <c r="E641" s="100"/>
      <c r="F641" s="162" t="s">
        <v>4039</v>
      </c>
      <c r="G641" s="162" t="s">
        <v>3885</v>
      </c>
      <c r="H641" s="162" t="s">
        <v>3902</v>
      </c>
      <c r="I641" s="162" t="s">
        <v>5227</v>
      </c>
      <c r="J641" s="162" t="s">
        <v>5295</v>
      </c>
      <c r="K641" s="162" t="s">
        <v>5276</v>
      </c>
      <c r="L641" s="163">
        <v>2700000</v>
      </c>
      <c r="M641" s="95" t="s">
        <v>925</v>
      </c>
      <c r="N641" s="51" t="s">
        <v>926</v>
      </c>
      <c r="O641" s="51" t="s">
        <v>926</v>
      </c>
      <c r="P641" s="51" t="s">
        <v>440</v>
      </c>
      <c r="Q641" s="96" t="s">
        <v>12</v>
      </c>
      <c r="R641" s="97">
        <v>45017</v>
      </c>
      <c r="S641" s="97" t="s">
        <v>5553</v>
      </c>
      <c r="T641" s="51" t="s">
        <v>845</v>
      </c>
      <c r="U641" s="51" t="s">
        <v>846</v>
      </c>
      <c r="W641" s="98" t="s">
        <v>5696</v>
      </c>
      <c r="X641" s="98" t="s">
        <v>5592</v>
      </c>
    </row>
    <row r="642" spans="1:24" s="51" customFormat="1" ht="15.5" x14ac:dyDescent="0.35">
      <c r="A642" s="99">
        <f t="shared" si="19"/>
        <v>12483</v>
      </c>
      <c r="B642" s="100" t="str">
        <f>IF(COUNTIF(Exceptions!F:F,(VLOOKUP(M642,Exceptions!F:F,1,FALSE)))&gt;0,"y","")</f>
        <v/>
      </c>
      <c r="C642" s="100" t="str">
        <f t="shared" si="20"/>
        <v>y</v>
      </c>
      <c r="D642" s="100" t="str">
        <f>IF(COUNTIF(Exceptions!B:B,(VLOOKUP(M642,Exceptions!$B:$B,1,FALSE)))&gt;0,"y","")</f>
        <v/>
      </c>
      <c r="E642" s="100"/>
      <c r="F642" s="162" t="s">
        <v>4040</v>
      </c>
      <c r="G642" s="162" t="s">
        <v>3885</v>
      </c>
      <c r="H642" s="162" t="s">
        <v>3902</v>
      </c>
      <c r="I642" s="162" t="s">
        <v>5227</v>
      </c>
      <c r="J642" s="162" t="s">
        <v>5295</v>
      </c>
      <c r="K642" s="162" t="s">
        <v>5276</v>
      </c>
      <c r="L642" s="163">
        <v>1600000</v>
      </c>
      <c r="M642" s="95" t="s">
        <v>923</v>
      </c>
      <c r="N642" s="51" t="s">
        <v>924</v>
      </c>
      <c r="O642" s="51" t="s">
        <v>924</v>
      </c>
      <c r="P642" s="51" t="s">
        <v>440</v>
      </c>
      <c r="Q642" s="96" t="s">
        <v>12</v>
      </c>
      <c r="R642" s="97">
        <v>45017</v>
      </c>
      <c r="S642" s="97" t="s">
        <v>5553</v>
      </c>
      <c r="T642" s="51" t="s">
        <v>845</v>
      </c>
      <c r="U642" s="51" t="s">
        <v>846</v>
      </c>
      <c r="W642" s="98" t="s">
        <v>5696</v>
      </c>
      <c r="X642" s="98" t="s">
        <v>5592</v>
      </c>
    </row>
    <row r="643" spans="1:24" s="51" customFormat="1" ht="15.5" x14ac:dyDescent="0.35">
      <c r="A643" s="99">
        <f t="shared" si="19"/>
        <v>12512</v>
      </c>
      <c r="B643" s="100" t="str">
        <f>IF(COUNTIF(Exceptions!F:F,(VLOOKUP(M643,Exceptions!F:F,1,FALSE)))&gt;0,"y","")</f>
        <v/>
      </c>
      <c r="C643" s="100" t="str">
        <f t="shared" si="20"/>
        <v>y</v>
      </c>
      <c r="D643" s="100" t="str">
        <f>IF(COUNTIF(Exceptions!B:B,(VLOOKUP(M643,Exceptions!$B:$B,1,FALSE)))&gt;0,"y","")</f>
        <v/>
      </c>
      <c r="E643" s="100"/>
      <c r="F643" s="162" t="s">
        <v>4041</v>
      </c>
      <c r="G643" s="162" t="s">
        <v>3884</v>
      </c>
      <c r="H643" s="162" t="s">
        <v>5229</v>
      </c>
      <c r="I643" s="162" t="s">
        <v>5227</v>
      </c>
      <c r="J643" s="162" t="s">
        <v>5301</v>
      </c>
      <c r="K643" s="162" t="s">
        <v>3904</v>
      </c>
      <c r="L643" s="163">
        <v>90000</v>
      </c>
      <c r="M643" s="95" t="s">
        <v>920</v>
      </c>
      <c r="N643" s="51" t="s">
        <v>921</v>
      </c>
      <c r="O643" s="51" t="s">
        <v>922</v>
      </c>
      <c r="P643" s="51" t="s">
        <v>440</v>
      </c>
      <c r="Q643" s="96" t="s">
        <v>613</v>
      </c>
      <c r="R643" s="97">
        <v>45077</v>
      </c>
      <c r="S643" s="97" t="s">
        <v>5637</v>
      </c>
      <c r="T643" s="51" t="s">
        <v>791</v>
      </c>
      <c r="U643" s="51" t="s">
        <v>792</v>
      </c>
      <c r="W643" s="98" t="s">
        <v>5695</v>
      </c>
      <c r="X643" s="98" t="s">
        <v>5488</v>
      </c>
    </row>
    <row r="644" spans="1:24" s="51" customFormat="1" ht="15.5" x14ac:dyDescent="0.35">
      <c r="A644" s="99">
        <f t="shared" si="19"/>
        <v>12529</v>
      </c>
      <c r="B644" s="100" t="str">
        <f>IF(COUNTIF(Exceptions!F:F,(VLOOKUP(M644,Exceptions!F:F,1,FALSE)))&gt;0,"y","")</f>
        <v/>
      </c>
      <c r="C644" s="100" t="str">
        <f t="shared" si="20"/>
        <v>y</v>
      </c>
      <c r="D644" s="100" t="str">
        <f>IF(COUNTIF(Exceptions!B:B,(VLOOKUP(M644,Exceptions!$B:$B,1,FALSE)))&gt;0,"y","")</f>
        <v>y</v>
      </c>
      <c r="E644" s="100"/>
      <c r="F644" s="162" t="s">
        <v>3967</v>
      </c>
      <c r="G644" s="162" t="s">
        <v>3885</v>
      </c>
      <c r="H644" s="162" t="s">
        <v>5221</v>
      </c>
      <c r="I644" s="162" t="s">
        <v>309</v>
      </c>
      <c r="J644" s="162" t="s">
        <v>5298</v>
      </c>
      <c r="K644" s="162" t="s">
        <v>5277</v>
      </c>
      <c r="L644" s="163">
        <v>0</v>
      </c>
      <c r="M644" s="95" t="s">
        <v>114</v>
      </c>
      <c r="N644" s="51" t="s">
        <v>115</v>
      </c>
      <c r="O644" s="51" t="s">
        <v>749</v>
      </c>
      <c r="P644" s="51" t="s">
        <v>440</v>
      </c>
      <c r="Q644" s="96" t="s">
        <v>17</v>
      </c>
      <c r="R644" s="97">
        <v>44977</v>
      </c>
      <c r="S644" s="97" t="s">
        <v>5573</v>
      </c>
      <c r="T644" s="51" t="s">
        <v>536</v>
      </c>
      <c r="U644" s="51" t="s">
        <v>537</v>
      </c>
      <c r="V644" s="51" t="s">
        <v>747</v>
      </c>
      <c r="W644" s="98" t="s">
        <v>5574</v>
      </c>
      <c r="X644" s="98" t="s">
        <v>5488</v>
      </c>
    </row>
    <row r="645" spans="1:24" s="51" customFormat="1" ht="15.5" x14ac:dyDescent="0.35">
      <c r="A645" s="99">
        <f t="shared" si="19"/>
        <v>12552</v>
      </c>
      <c r="B645" s="100" t="str">
        <f>IF(COUNTIF(Exceptions!F:F,(VLOOKUP(M645,Exceptions!F:F,1,FALSE)))&gt;0,"y","")</f>
        <v/>
      </c>
      <c r="C645" s="100" t="str">
        <f t="shared" si="20"/>
        <v>y</v>
      </c>
      <c r="D645" s="100" t="str">
        <f>IF(COUNTIF(Exceptions!B:B,(VLOOKUP(M645,Exceptions!$B:$B,1,FALSE)))&gt;0,"y","")</f>
        <v/>
      </c>
      <c r="E645" s="100"/>
      <c r="F645" s="162" t="s">
        <v>4175</v>
      </c>
      <c r="G645" s="162" t="s">
        <v>3886</v>
      </c>
      <c r="H645" s="162" t="s">
        <v>5232</v>
      </c>
      <c r="I645" s="162" t="s">
        <v>5250</v>
      </c>
      <c r="J645" s="162" t="s">
        <v>440</v>
      </c>
      <c r="K645" s="162" t="s">
        <v>3904</v>
      </c>
      <c r="L645" s="163">
        <v>180000</v>
      </c>
      <c r="M645" s="95" t="s">
        <v>1206</v>
      </c>
      <c r="N645" s="51" t="s">
        <v>1207</v>
      </c>
      <c r="O645" s="51" t="s">
        <v>1208</v>
      </c>
      <c r="P645" s="51" t="s">
        <v>440</v>
      </c>
      <c r="Q645" s="96" t="s">
        <v>14</v>
      </c>
      <c r="R645" s="97">
        <v>45691</v>
      </c>
      <c r="S645" s="97" t="s">
        <v>6026</v>
      </c>
      <c r="T645" s="51" t="s">
        <v>512</v>
      </c>
      <c r="U645" s="51" t="s">
        <v>513</v>
      </c>
      <c r="W645" s="98" t="s">
        <v>6027</v>
      </c>
      <c r="X645" s="98" t="s">
        <v>5569</v>
      </c>
    </row>
    <row r="646" spans="1:24" s="51" customFormat="1" ht="15.5" x14ac:dyDescent="0.35">
      <c r="A646" s="99">
        <f t="shared" si="19"/>
        <v>12553</v>
      </c>
      <c r="B646" s="100" t="str">
        <f>IF(COUNTIF(Exceptions!F:F,(VLOOKUP(M646,Exceptions!F:F,1,FALSE)))&gt;0,"y","")</f>
        <v/>
      </c>
      <c r="C646" s="100" t="str">
        <f t="shared" si="20"/>
        <v>y</v>
      </c>
      <c r="D646" s="100" t="str">
        <f>IF(COUNTIF(Exceptions!B:B,(VLOOKUP(M646,Exceptions!$B:$B,1,FALSE)))&gt;0,"y","")</f>
        <v/>
      </c>
      <c r="E646" s="100" t="s">
        <v>5366</v>
      </c>
      <c r="F646" s="162" t="s">
        <v>4261</v>
      </c>
      <c r="G646" s="162" t="s">
        <v>3885</v>
      </c>
      <c r="H646" s="162" t="s">
        <v>5248</v>
      </c>
      <c r="I646" s="162" t="s">
        <v>3054</v>
      </c>
      <c r="J646" s="162" t="s">
        <v>5317</v>
      </c>
      <c r="K646" s="162" t="s">
        <v>5287</v>
      </c>
      <c r="L646" s="163">
        <v>126459.84</v>
      </c>
      <c r="M646" s="95" t="s">
        <v>1402</v>
      </c>
      <c r="N646" s="51" t="s">
        <v>1403</v>
      </c>
      <c r="O646" s="51" t="s">
        <v>1404</v>
      </c>
      <c r="P646" s="51" t="s">
        <v>440</v>
      </c>
      <c r="Q646" s="96" t="s">
        <v>14</v>
      </c>
      <c r="R646" s="97">
        <v>44952</v>
      </c>
      <c r="S646" s="97" t="s">
        <v>6151</v>
      </c>
      <c r="T646" s="51" t="s">
        <v>516</v>
      </c>
      <c r="U646" s="51" t="s">
        <v>517</v>
      </c>
      <c r="W646" s="98" t="s">
        <v>6027</v>
      </c>
      <c r="X646" s="98" t="s">
        <v>5488</v>
      </c>
    </row>
    <row r="647" spans="1:24" s="51" customFormat="1" ht="15.5" x14ac:dyDescent="0.35">
      <c r="A647" s="99">
        <f t="shared" ref="A647:A710" si="21">(MID(M647,2,6))*1</f>
        <v>12566</v>
      </c>
      <c r="B647" s="100" t="str">
        <f>IF(COUNTIF(Exceptions!F:F,(VLOOKUP(M647,Exceptions!F:F,1,FALSE)))&gt;0,"y","")</f>
        <v/>
      </c>
      <c r="C647" s="100" t="str">
        <f t="shared" si="20"/>
        <v>y</v>
      </c>
      <c r="D647" s="100" t="str">
        <f>IF(COUNTIF(Exceptions!B:B,(VLOOKUP(M647,Exceptions!$B:$B,1,FALSE)))&gt;0,"y","")</f>
        <v/>
      </c>
      <c r="E647" s="100"/>
      <c r="F647" s="162" t="s">
        <v>4042</v>
      </c>
      <c r="G647" s="162" t="s">
        <v>3884</v>
      </c>
      <c r="H647" s="162" t="s">
        <v>3902</v>
      </c>
      <c r="I647" s="162" t="s">
        <v>5227</v>
      </c>
      <c r="J647" s="162" t="s">
        <v>5295</v>
      </c>
      <c r="K647" s="162" t="s">
        <v>3904</v>
      </c>
      <c r="L647" s="163">
        <v>750000</v>
      </c>
      <c r="M647" s="95" t="s">
        <v>917</v>
      </c>
      <c r="N647" s="51" t="s">
        <v>918</v>
      </c>
      <c r="O647" s="51" t="s">
        <v>919</v>
      </c>
      <c r="P647" s="51" t="s">
        <v>440</v>
      </c>
      <c r="Q647" s="96" t="s">
        <v>11</v>
      </c>
      <c r="R647" s="97">
        <v>45107</v>
      </c>
      <c r="S647" s="97" t="s">
        <v>5692</v>
      </c>
      <c r="T647" s="51" t="s">
        <v>496</v>
      </c>
      <c r="U647" s="51" t="s">
        <v>497</v>
      </c>
      <c r="W647" s="98" t="s">
        <v>5693</v>
      </c>
      <c r="X647" s="98" t="s">
        <v>5635</v>
      </c>
    </row>
    <row r="648" spans="1:24" s="51" customFormat="1" ht="15.5" x14ac:dyDescent="0.35">
      <c r="A648" s="99">
        <f t="shared" si="21"/>
        <v>12577</v>
      </c>
      <c r="B648" s="100" t="str">
        <f>IF(COUNTIF(Exceptions!F:F,(VLOOKUP(M648,Exceptions!F:F,1,FALSE)))&gt;0,"y","")</f>
        <v/>
      </c>
      <c r="C648" s="100" t="str">
        <f t="shared" ref="C648:C711" si="22">IF(COUNTIF(N648,"*call*"),"y",IF(COUNTIF(P648,"*call*"),"y",IF(I648&lt;&gt;"","y","")))</f>
        <v/>
      </c>
      <c r="D648" s="100" t="str">
        <f>IF(COUNTIF(Exceptions!B:B,(VLOOKUP(M648,Exceptions!$B:$B,1,FALSE)))&gt;0,"y","")</f>
        <v/>
      </c>
      <c r="E648" s="100"/>
      <c r="F648" s="162" t="s">
        <v>4828</v>
      </c>
      <c r="G648" s="162" t="s">
        <v>3884</v>
      </c>
      <c r="H648" s="162" t="s">
        <v>5215</v>
      </c>
      <c r="I648" s="162" t="s">
        <v>440</v>
      </c>
      <c r="J648" s="162" t="s">
        <v>5295</v>
      </c>
      <c r="K648" s="162" t="s">
        <v>3904</v>
      </c>
      <c r="L648" s="163">
        <v>750000</v>
      </c>
      <c r="M648" s="95" t="s">
        <v>2945</v>
      </c>
      <c r="N648" s="51" t="s">
        <v>2946</v>
      </c>
      <c r="O648" s="51" t="s">
        <v>2946</v>
      </c>
      <c r="P648" s="51" t="s">
        <v>440</v>
      </c>
      <c r="Q648" s="96" t="s">
        <v>11</v>
      </c>
      <c r="R648" s="97">
        <v>45016</v>
      </c>
      <c r="S648" s="97" t="s">
        <v>5752</v>
      </c>
      <c r="T648" s="51" t="s">
        <v>480</v>
      </c>
      <c r="U648" s="51" t="s">
        <v>481</v>
      </c>
      <c r="W648" s="98" t="s">
        <v>6817</v>
      </c>
      <c r="X648" s="98" t="s">
        <v>5635</v>
      </c>
    </row>
    <row r="649" spans="1:24" s="51" customFormat="1" ht="15.5" x14ac:dyDescent="0.35">
      <c r="A649" s="99">
        <f t="shared" si="21"/>
        <v>12579</v>
      </c>
      <c r="B649" s="100" t="str">
        <f>IF(COUNTIF(Exceptions!F:F,(VLOOKUP(M649,Exceptions!F:F,1,FALSE)))&gt;0,"y","")</f>
        <v/>
      </c>
      <c r="C649" s="100" t="str">
        <f t="shared" si="22"/>
        <v/>
      </c>
      <c r="D649" s="100" t="str">
        <f>IF(COUNTIF(Exceptions!B:B,(VLOOKUP(M649,Exceptions!$B:$B,1,FALSE)))&gt;0,"y","")</f>
        <v/>
      </c>
      <c r="E649" s="100"/>
      <c r="F649" s="162" t="s">
        <v>4829</v>
      </c>
      <c r="G649" s="162" t="s">
        <v>593</v>
      </c>
      <c r="H649" s="162" t="s">
        <v>5215</v>
      </c>
      <c r="I649" s="162" t="s">
        <v>440</v>
      </c>
      <c r="J649" s="162" t="s">
        <v>5321</v>
      </c>
      <c r="K649" s="162" t="s">
        <v>3904</v>
      </c>
      <c r="L649" s="163">
        <v>150000</v>
      </c>
      <c r="M649" s="95" t="s">
        <v>230</v>
      </c>
      <c r="N649" s="51" t="s">
        <v>362</v>
      </c>
      <c r="O649" s="51" t="s">
        <v>436</v>
      </c>
      <c r="P649" s="51" t="s">
        <v>457</v>
      </c>
      <c r="Q649" s="96" t="s">
        <v>14</v>
      </c>
      <c r="R649" s="97">
        <v>45627</v>
      </c>
      <c r="S649" s="97" t="s">
        <v>5995</v>
      </c>
      <c r="T649" s="51" t="s">
        <v>551</v>
      </c>
      <c r="U649" s="51" t="s">
        <v>552</v>
      </c>
      <c r="V649" s="51" t="s">
        <v>2944</v>
      </c>
      <c r="W649" s="98" t="s">
        <v>6817</v>
      </c>
      <c r="X649" s="98" t="s">
        <v>5556</v>
      </c>
    </row>
    <row r="650" spans="1:24" s="51" customFormat="1" ht="15.5" x14ac:dyDescent="0.35">
      <c r="A650" s="99">
        <f t="shared" si="21"/>
        <v>12580</v>
      </c>
      <c r="B650" s="100" t="str">
        <f>IF(COUNTIF(Exceptions!F:F,(VLOOKUP(M650,Exceptions!F:F,1,FALSE)))&gt;0,"y","")</f>
        <v/>
      </c>
      <c r="C650" s="100" t="str">
        <f t="shared" si="22"/>
        <v/>
      </c>
      <c r="D650" s="100" t="str">
        <f>IF(COUNTIF(Exceptions!B:B,(VLOOKUP(M650,Exceptions!$B:$B,1,FALSE)))&gt;0,"y","")</f>
        <v/>
      </c>
      <c r="E650" s="100"/>
      <c r="F650" s="162" t="s">
        <v>4830</v>
      </c>
      <c r="G650" s="162" t="s">
        <v>3885</v>
      </c>
      <c r="H650" s="162" t="s">
        <v>5215</v>
      </c>
      <c r="I650" s="162" t="s">
        <v>440</v>
      </c>
      <c r="J650" s="162" t="s">
        <v>5295</v>
      </c>
      <c r="K650" s="162" t="s">
        <v>3904</v>
      </c>
      <c r="L650" s="163">
        <v>150000</v>
      </c>
      <c r="M650" s="95" t="s">
        <v>2941</v>
      </c>
      <c r="N650" s="51" t="s">
        <v>2942</v>
      </c>
      <c r="O650" s="51" t="s">
        <v>2943</v>
      </c>
      <c r="P650" s="51" t="s">
        <v>440</v>
      </c>
      <c r="Q650" s="96" t="s">
        <v>14</v>
      </c>
      <c r="R650" s="97">
        <v>45199</v>
      </c>
      <c r="S650" s="97" t="s">
        <v>6912</v>
      </c>
      <c r="T650" s="51" t="s">
        <v>551</v>
      </c>
      <c r="U650" s="51" t="s">
        <v>552</v>
      </c>
      <c r="W650" s="98" t="s">
        <v>6817</v>
      </c>
      <c r="X650" s="98" t="s">
        <v>5568</v>
      </c>
    </row>
    <row r="651" spans="1:24" s="51" customFormat="1" ht="15.5" x14ac:dyDescent="0.35">
      <c r="A651" s="99">
        <f t="shared" si="21"/>
        <v>12581</v>
      </c>
      <c r="B651" s="100" t="str">
        <f>IF(COUNTIF(Exceptions!F:F,(VLOOKUP(M651,Exceptions!F:F,1,FALSE)))&gt;0,"y","")</f>
        <v/>
      </c>
      <c r="C651" s="100" t="str">
        <f t="shared" si="22"/>
        <v/>
      </c>
      <c r="D651" s="100" t="str">
        <f>IF(COUNTIF(Exceptions!B:B,(VLOOKUP(M651,Exceptions!$B:$B,1,FALSE)))&gt;0,"y","")</f>
        <v/>
      </c>
      <c r="E651" s="100"/>
      <c r="F651" s="162" t="s">
        <v>4831</v>
      </c>
      <c r="G651" s="162" t="s">
        <v>593</v>
      </c>
      <c r="H651" s="162" t="s">
        <v>5215</v>
      </c>
      <c r="I651" s="162" t="s">
        <v>440</v>
      </c>
      <c r="J651" s="162" t="s">
        <v>5297</v>
      </c>
      <c r="K651" s="162" t="s">
        <v>5275</v>
      </c>
      <c r="L651" s="163">
        <v>700000</v>
      </c>
      <c r="M651" s="95" t="s">
        <v>231</v>
      </c>
      <c r="N651" s="51" t="s">
        <v>363</v>
      </c>
      <c r="O651" s="51" t="s">
        <v>363</v>
      </c>
      <c r="P651" s="51" t="s">
        <v>457</v>
      </c>
      <c r="Q651" s="96" t="s">
        <v>11</v>
      </c>
      <c r="R651" s="97">
        <v>45658</v>
      </c>
      <c r="S651" s="97" t="s">
        <v>6188</v>
      </c>
      <c r="T651" s="51" t="s">
        <v>551</v>
      </c>
      <c r="U651" s="51" t="s">
        <v>552</v>
      </c>
      <c r="W651" s="98" t="s">
        <v>6817</v>
      </c>
      <c r="X651" s="98" t="s">
        <v>5640</v>
      </c>
    </row>
    <row r="652" spans="1:24" s="51" customFormat="1" ht="15.5" x14ac:dyDescent="0.35">
      <c r="A652" s="99">
        <f t="shared" si="21"/>
        <v>12591</v>
      </c>
      <c r="B652" s="100" t="str">
        <f>IF(COUNTIF(Exceptions!F:F,(VLOOKUP(M652,Exceptions!F:F,1,FALSE)))&gt;0,"y","")</f>
        <v/>
      </c>
      <c r="C652" s="100" t="str">
        <f t="shared" si="22"/>
        <v>y</v>
      </c>
      <c r="D652" s="100" t="str">
        <f>IF(COUNTIF(Exceptions!B:B,(VLOOKUP(M652,Exceptions!$B:$B,1,FALSE)))&gt;0,"y","")</f>
        <v/>
      </c>
      <c r="E652" s="100" t="s">
        <v>5366</v>
      </c>
      <c r="F652" s="162" t="s">
        <v>4043</v>
      </c>
      <c r="G652" s="162" t="s">
        <v>3884</v>
      </c>
      <c r="H652" s="162" t="s">
        <v>3902</v>
      </c>
      <c r="I652" s="162" t="s">
        <v>5227</v>
      </c>
      <c r="J652" s="162" t="s">
        <v>5300</v>
      </c>
      <c r="K652" s="162" t="s">
        <v>5280</v>
      </c>
      <c r="L652" s="163">
        <v>850000</v>
      </c>
      <c r="M652" s="95" t="s">
        <v>915</v>
      </c>
      <c r="N652" s="51" t="s">
        <v>916</v>
      </c>
      <c r="O652" s="51" t="s">
        <v>916</v>
      </c>
      <c r="P652" s="51" t="s">
        <v>455</v>
      </c>
      <c r="Q652" s="96" t="s">
        <v>11</v>
      </c>
      <c r="R652" s="97">
        <v>45260</v>
      </c>
      <c r="S652" s="97" t="s">
        <v>5579</v>
      </c>
      <c r="T652" s="51" t="s">
        <v>845</v>
      </c>
      <c r="U652" s="51" t="s">
        <v>846</v>
      </c>
      <c r="W652" s="98" t="s">
        <v>5668</v>
      </c>
      <c r="X652" s="98" t="s">
        <v>5691</v>
      </c>
    </row>
    <row r="653" spans="1:24" s="51" customFormat="1" ht="15.5" x14ac:dyDescent="0.35">
      <c r="A653" s="99">
        <f t="shared" si="21"/>
        <v>12595</v>
      </c>
      <c r="B653" s="100" t="str">
        <f>IF(COUNTIF(Exceptions!F:F,(VLOOKUP(M653,Exceptions!F:F,1,FALSE)))&gt;0,"y","")</f>
        <v/>
      </c>
      <c r="C653" s="100" t="str">
        <f t="shared" si="22"/>
        <v/>
      </c>
      <c r="D653" s="100" t="str">
        <f>IF(COUNTIF(Exceptions!B:B,(VLOOKUP(M653,Exceptions!$B:$B,1,FALSE)))&gt;0,"y","")</f>
        <v/>
      </c>
      <c r="E653" s="100"/>
      <c r="F653" s="162" t="s">
        <v>4832</v>
      </c>
      <c r="G653" s="162" t="s">
        <v>3884</v>
      </c>
      <c r="H653" s="162" t="s">
        <v>5215</v>
      </c>
      <c r="I653" s="162" t="s">
        <v>440</v>
      </c>
      <c r="J653" s="162" t="s">
        <v>5297</v>
      </c>
      <c r="K653" s="162" t="s">
        <v>3904</v>
      </c>
      <c r="L653" s="163">
        <v>400000</v>
      </c>
      <c r="M653" s="95" t="s">
        <v>2938</v>
      </c>
      <c r="N653" s="51" t="s">
        <v>2939</v>
      </c>
      <c r="O653" s="51" t="s">
        <v>2940</v>
      </c>
      <c r="P653" s="51" t="s">
        <v>463</v>
      </c>
      <c r="Q653" s="96" t="s">
        <v>14</v>
      </c>
      <c r="R653" s="97">
        <v>45231</v>
      </c>
      <c r="S653" s="97" t="s">
        <v>5879</v>
      </c>
      <c r="T653" s="51" t="s">
        <v>551</v>
      </c>
      <c r="U653" s="51" t="s">
        <v>552</v>
      </c>
      <c r="W653" s="98" t="s">
        <v>5668</v>
      </c>
      <c r="X653" s="98" t="s">
        <v>5613</v>
      </c>
    </row>
    <row r="654" spans="1:24" s="51" customFormat="1" ht="15.5" x14ac:dyDescent="0.35">
      <c r="A654" s="99">
        <f t="shared" si="21"/>
        <v>12613</v>
      </c>
      <c r="B654" s="100" t="str">
        <f>IF(COUNTIF(Exceptions!F:F,(VLOOKUP(M654,Exceptions!F:F,1,FALSE)))&gt;0,"y","")</f>
        <v/>
      </c>
      <c r="C654" s="100" t="str">
        <f t="shared" si="22"/>
        <v/>
      </c>
      <c r="D654" s="100" t="str">
        <f>IF(COUNTIF(Exceptions!B:B,(VLOOKUP(M654,Exceptions!$B:$B,1,FALSE)))&gt;0,"y","")</f>
        <v/>
      </c>
      <c r="E654" s="100"/>
      <c r="F654" s="162" t="s">
        <v>4833</v>
      </c>
      <c r="G654" s="162" t="s">
        <v>3885</v>
      </c>
      <c r="H654" s="162" t="s">
        <v>5215</v>
      </c>
      <c r="I654" s="162" t="s">
        <v>440</v>
      </c>
      <c r="J654" s="162" t="s">
        <v>5295</v>
      </c>
      <c r="K654" s="162" t="s">
        <v>5276</v>
      </c>
      <c r="L654" s="163">
        <v>79343</v>
      </c>
      <c r="M654" s="95" t="s">
        <v>2935</v>
      </c>
      <c r="N654" s="51" t="s">
        <v>2936</v>
      </c>
      <c r="O654" s="51" t="s">
        <v>2937</v>
      </c>
      <c r="P654" s="51" t="s">
        <v>464</v>
      </c>
      <c r="Q654" s="96" t="s">
        <v>613</v>
      </c>
      <c r="R654" s="97">
        <v>45121</v>
      </c>
      <c r="S654" s="97" t="s">
        <v>5712</v>
      </c>
      <c r="T654" s="51" t="s">
        <v>581</v>
      </c>
      <c r="U654" s="51" t="s">
        <v>582</v>
      </c>
      <c r="W654" s="98" t="s">
        <v>6911</v>
      </c>
      <c r="X654" s="98" t="s">
        <v>5488</v>
      </c>
    </row>
    <row r="655" spans="1:24" s="51" customFormat="1" ht="15.5" x14ac:dyDescent="0.35">
      <c r="A655" s="99">
        <f t="shared" si="21"/>
        <v>12616</v>
      </c>
      <c r="B655" s="100" t="str">
        <f>IF(COUNTIF(Exceptions!F:F,(VLOOKUP(M655,Exceptions!F:F,1,FALSE)))&gt;0,"y","")</f>
        <v/>
      </c>
      <c r="C655" s="100" t="str">
        <f t="shared" si="22"/>
        <v/>
      </c>
      <c r="D655" s="100" t="str">
        <f>IF(COUNTIF(Exceptions!B:B,(VLOOKUP(M655,Exceptions!$B:$B,1,FALSE)))&gt;0,"y","")</f>
        <v/>
      </c>
      <c r="E655" s="100"/>
      <c r="F655" s="162" t="s">
        <v>4834</v>
      </c>
      <c r="G655" s="162" t="s">
        <v>3885</v>
      </c>
      <c r="H655" s="162" t="s">
        <v>5215</v>
      </c>
      <c r="I655" s="162" t="s">
        <v>440</v>
      </c>
      <c r="J655" s="162" t="s">
        <v>5295</v>
      </c>
      <c r="K655" s="162" t="s">
        <v>5276</v>
      </c>
      <c r="L655" s="163">
        <v>253038</v>
      </c>
      <c r="M655" s="95" t="s">
        <v>2932</v>
      </c>
      <c r="N655" s="51" t="s">
        <v>2933</v>
      </c>
      <c r="O655" s="51" t="s">
        <v>2934</v>
      </c>
      <c r="P655" s="51" t="s">
        <v>460</v>
      </c>
      <c r="Q655" s="96" t="s">
        <v>14</v>
      </c>
      <c r="R655" s="97">
        <v>45107</v>
      </c>
      <c r="S655" s="97" t="s">
        <v>5712</v>
      </c>
      <c r="T655" s="51" t="s">
        <v>581</v>
      </c>
      <c r="U655" s="51" t="s">
        <v>582</v>
      </c>
      <c r="V655" s="51" t="s">
        <v>2934</v>
      </c>
      <c r="W655" s="98" t="s">
        <v>6911</v>
      </c>
      <c r="X655" s="98" t="s">
        <v>5488</v>
      </c>
    </row>
    <row r="656" spans="1:24" s="51" customFormat="1" ht="15.5" x14ac:dyDescent="0.35">
      <c r="A656" s="99">
        <f t="shared" si="21"/>
        <v>12649</v>
      </c>
      <c r="B656" s="100" t="str">
        <f>IF(COUNTIF(Exceptions!F:F,(VLOOKUP(M656,Exceptions!F:F,1,FALSE)))&gt;0,"y","")</f>
        <v/>
      </c>
      <c r="C656" s="100" t="str">
        <f t="shared" si="22"/>
        <v/>
      </c>
      <c r="D656" s="100" t="str">
        <f>IF(COUNTIF(Exceptions!B:B,(VLOOKUP(M656,Exceptions!$B:$B,1,FALSE)))&gt;0,"y","")</f>
        <v>y</v>
      </c>
      <c r="E656" s="100"/>
      <c r="F656" s="162" t="s">
        <v>4835</v>
      </c>
      <c r="G656" s="162" t="s">
        <v>3885</v>
      </c>
      <c r="H656" s="162" t="s">
        <v>5211</v>
      </c>
      <c r="I656" s="162" t="s">
        <v>440</v>
      </c>
      <c r="J656" s="162" t="s">
        <v>5295</v>
      </c>
      <c r="K656" s="162" t="s">
        <v>5276</v>
      </c>
      <c r="L656" s="163">
        <v>58000</v>
      </c>
      <c r="M656" s="95" t="s">
        <v>49</v>
      </c>
      <c r="N656" s="51" t="s">
        <v>50</v>
      </c>
      <c r="O656" s="51" t="s">
        <v>2931</v>
      </c>
      <c r="P656" s="51" t="s">
        <v>460</v>
      </c>
      <c r="Q656" s="96" t="s">
        <v>613</v>
      </c>
      <c r="R656" s="97">
        <v>44986</v>
      </c>
      <c r="S656" s="97"/>
      <c r="T656" s="51" t="s">
        <v>522</v>
      </c>
      <c r="U656" s="51" t="s">
        <v>523</v>
      </c>
      <c r="W656" s="98" t="s">
        <v>6910</v>
      </c>
      <c r="X656" s="98" t="s">
        <v>5501</v>
      </c>
    </row>
    <row r="657" spans="1:24" s="51" customFormat="1" ht="15.5" x14ac:dyDescent="0.35">
      <c r="A657" s="99">
        <f t="shared" si="21"/>
        <v>12652</v>
      </c>
      <c r="B657" s="100" t="str">
        <f>IF(COUNTIF(Exceptions!F:F,(VLOOKUP(M657,Exceptions!F:F,1,FALSE)))&gt;0,"y","")</f>
        <v/>
      </c>
      <c r="C657" s="100" t="str">
        <f t="shared" si="22"/>
        <v/>
      </c>
      <c r="D657" s="100" t="str">
        <f>IF(COUNTIF(Exceptions!B:B,(VLOOKUP(M657,Exceptions!$B:$B,1,FALSE)))&gt;0,"y","")</f>
        <v/>
      </c>
      <c r="E657" s="100"/>
      <c r="F657" s="162" t="s">
        <v>4836</v>
      </c>
      <c r="G657" s="162" t="s">
        <v>3886</v>
      </c>
      <c r="H657" s="162" t="s">
        <v>5211</v>
      </c>
      <c r="I657" s="162" t="s">
        <v>440</v>
      </c>
      <c r="J657" s="162" t="s">
        <v>5338</v>
      </c>
      <c r="K657" s="162" t="s">
        <v>5275</v>
      </c>
      <c r="L657" s="163">
        <v>9000000</v>
      </c>
      <c r="M657" s="95" t="s">
        <v>2927</v>
      </c>
      <c r="N657" s="51" t="s">
        <v>2928</v>
      </c>
      <c r="O657" s="51" t="s">
        <v>2929</v>
      </c>
      <c r="P657" s="51" t="s">
        <v>463</v>
      </c>
      <c r="Q657" s="96" t="s">
        <v>10</v>
      </c>
      <c r="R657" s="97">
        <v>45747</v>
      </c>
      <c r="S657" s="97" t="s">
        <v>6754</v>
      </c>
      <c r="T657" s="51" t="s">
        <v>480</v>
      </c>
      <c r="U657" s="51" t="s">
        <v>481</v>
      </c>
      <c r="V657" s="51" t="s">
        <v>2930</v>
      </c>
      <c r="W657" s="98" t="s">
        <v>6910</v>
      </c>
      <c r="X657" s="98" t="s">
        <v>5556</v>
      </c>
    </row>
    <row r="658" spans="1:24" s="51" customFormat="1" ht="15.5" x14ac:dyDescent="0.35">
      <c r="A658" s="99">
        <f t="shared" si="21"/>
        <v>12662</v>
      </c>
      <c r="B658" s="100" t="str">
        <f>IF(COUNTIF(Exceptions!F:F,(VLOOKUP(M658,Exceptions!F:F,1,FALSE)))&gt;0,"y","")</f>
        <v/>
      </c>
      <c r="C658" s="100" t="str">
        <f t="shared" si="22"/>
        <v>y</v>
      </c>
      <c r="D658" s="100" t="str">
        <f>IF(COUNTIF(Exceptions!B:B,(VLOOKUP(M658,Exceptions!$B:$B,1,FALSE)))&gt;0,"y","")</f>
        <v/>
      </c>
      <c r="E658" s="100" t="s">
        <v>5366</v>
      </c>
      <c r="F658" s="162" t="s">
        <v>4044</v>
      </c>
      <c r="G658" s="162" t="s">
        <v>3885</v>
      </c>
      <c r="H658" s="162" t="s">
        <v>3902</v>
      </c>
      <c r="I658" s="162" t="s">
        <v>5227</v>
      </c>
      <c r="J658" s="162" t="s">
        <v>5295</v>
      </c>
      <c r="K658" s="162" t="s">
        <v>5276</v>
      </c>
      <c r="L658" s="163">
        <v>1200000</v>
      </c>
      <c r="M658" s="95" t="s">
        <v>913</v>
      </c>
      <c r="N658" s="51" t="s">
        <v>914</v>
      </c>
      <c r="O658" s="51" t="s">
        <v>914</v>
      </c>
      <c r="P658" s="51" t="s">
        <v>440</v>
      </c>
      <c r="Q658" s="96" t="s">
        <v>12</v>
      </c>
      <c r="R658" s="97">
        <v>45017</v>
      </c>
      <c r="S658" s="97" t="s">
        <v>5553</v>
      </c>
      <c r="T658" s="51" t="s">
        <v>845</v>
      </c>
      <c r="U658" s="51" t="s">
        <v>846</v>
      </c>
      <c r="W658" s="98" t="s">
        <v>5690</v>
      </c>
      <c r="X658" s="98" t="s">
        <v>5670</v>
      </c>
    </row>
    <row r="659" spans="1:24" s="51" customFormat="1" ht="15.5" x14ac:dyDescent="0.35">
      <c r="A659" s="99">
        <f t="shared" si="21"/>
        <v>12691</v>
      </c>
      <c r="B659" s="100" t="str">
        <f>IF(COUNTIF(Exceptions!F:F,(VLOOKUP(M659,Exceptions!F:F,1,FALSE)))&gt;0,"y","")</f>
        <v/>
      </c>
      <c r="C659" s="100" t="str">
        <f t="shared" si="22"/>
        <v>y</v>
      </c>
      <c r="D659" s="100" t="str">
        <f>IF(COUNTIF(Exceptions!B:B,(VLOOKUP(M659,Exceptions!$B:$B,1,FALSE)))&gt;0,"y","")</f>
        <v/>
      </c>
      <c r="E659" s="100"/>
      <c r="F659" s="162" t="s">
        <v>4045</v>
      </c>
      <c r="G659" s="162" t="s">
        <v>3885</v>
      </c>
      <c r="H659" s="162" t="s">
        <v>3902</v>
      </c>
      <c r="I659" s="162" t="s">
        <v>5227</v>
      </c>
      <c r="J659" s="162" t="s">
        <v>5295</v>
      </c>
      <c r="K659" s="162" t="s">
        <v>5276</v>
      </c>
      <c r="L659" s="163">
        <v>102718.99</v>
      </c>
      <c r="M659" s="95" t="s">
        <v>909</v>
      </c>
      <c r="N659" s="51" t="s">
        <v>910</v>
      </c>
      <c r="O659" s="51" t="s">
        <v>911</v>
      </c>
      <c r="P659" s="51" t="s">
        <v>456</v>
      </c>
      <c r="Q659" s="96" t="s">
        <v>14</v>
      </c>
      <c r="R659" s="97">
        <v>45138</v>
      </c>
      <c r="S659" s="97" t="s">
        <v>5483</v>
      </c>
      <c r="T659" s="51" t="s">
        <v>480</v>
      </c>
      <c r="U659" s="51" t="s">
        <v>481</v>
      </c>
      <c r="V659" s="51" t="s">
        <v>912</v>
      </c>
      <c r="W659" s="98" t="s">
        <v>5516</v>
      </c>
      <c r="X659" s="98" t="s">
        <v>5689</v>
      </c>
    </row>
    <row r="660" spans="1:24" s="51" customFormat="1" ht="15.5" x14ac:dyDescent="0.35">
      <c r="A660" s="99">
        <f t="shared" si="21"/>
        <v>12697</v>
      </c>
      <c r="B660" s="100" t="str">
        <f>IF(COUNTIF(Exceptions!F:F,(VLOOKUP(M660,Exceptions!F:F,1,FALSE)))&gt;0,"y","")</f>
        <v/>
      </c>
      <c r="C660" s="100" t="str">
        <f t="shared" si="22"/>
        <v>y</v>
      </c>
      <c r="D660" s="100" t="str">
        <f>IF(COUNTIF(Exceptions!B:B,(VLOOKUP(M660,Exceptions!$B:$B,1,FALSE)))&gt;0,"y","")</f>
        <v/>
      </c>
      <c r="E660" s="100"/>
      <c r="F660" s="162" t="s">
        <v>3934</v>
      </c>
      <c r="G660" s="162" t="s">
        <v>3885</v>
      </c>
      <c r="H660" s="162" t="s">
        <v>5211</v>
      </c>
      <c r="I660" s="162" t="s">
        <v>3903</v>
      </c>
      <c r="J660" s="162" t="s">
        <v>440</v>
      </c>
      <c r="K660" s="162" t="s">
        <v>440</v>
      </c>
      <c r="L660" s="163">
        <v>150000</v>
      </c>
      <c r="M660" s="95" t="s">
        <v>678</v>
      </c>
      <c r="N660" s="51" t="s">
        <v>679</v>
      </c>
      <c r="O660" s="51" t="s">
        <v>680</v>
      </c>
      <c r="P660" s="51" t="s">
        <v>440</v>
      </c>
      <c r="Q660" s="96" t="s">
        <v>14</v>
      </c>
      <c r="R660" s="97">
        <v>45016</v>
      </c>
      <c r="S660" s="97" t="s">
        <v>5521</v>
      </c>
      <c r="T660" s="51" t="s">
        <v>650</v>
      </c>
      <c r="U660" s="51" t="s">
        <v>651</v>
      </c>
      <c r="W660" s="98" t="s">
        <v>5516</v>
      </c>
      <c r="X660" s="98" t="s">
        <v>5488</v>
      </c>
    </row>
    <row r="661" spans="1:24" s="51" customFormat="1" ht="15.5" x14ac:dyDescent="0.35">
      <c r="A661" s="99">
        <f t="shared" si="21"/>
        <v>12699</v>
      </c>
      <c r="B661" s="100" t="str">
        <f>IF(COUNTIF(Exceptions!F:F,(VLOOKUP(M661,Exceptions!F:F,1,FALSE)))&gt;0,"y","")</f>
        <v/>
      </c>
      <c r="C661" s="100" t="str">
        <f t="shared" si="22"/>
        <v>y</v>
      </c>
      <c r="D661" s="100" t="str">
        <f>IF(COUNTIF(Exceptions!B:B,(VLOOKUP(M661,Exceptions!$B:$B,1,FALSE)))&gt;0,"y","")</f>
        <v/>
      </c>
      <c r="E661" s="100"/>
      <c r="F661" s="162" t="s">
        <v>3935</v>
      </c>
      <c r="G661" s="162" t="s">
        <v>3885</v>
      </c>
      <c r="H661" s="162" t="s">
        <v>5211</v>
      </c>
      <c r="I661" s="162" t="s">
        <v>3903</v>
      </c>
      <c r="J661" s="162" t="s">
        <v>440</v>
      </c>
      <c r="K661" s="162" t="s">
        <v>440</v>
      </c>
      <c r="L661" s="163">
        <v>41000</v>
      </c>
      <c r="M661" s="95" t="s">
        <v>675</v>
      </c>
      <c r="N661" s="51" t="s">
        <v>676</v>
      </c>
      <c r="O661" s="51" t="s">
        <v>677</v>
      </c>
      <c r="P661" s="51" t="s">
        <v>440</v>
      </c>
      <c r="Q661" s="96" t="s">
        <v>613</v>
      </c>
      <c r="R661" s="97">
        <v>44981</v>
      </c>
      <c r="S661" s="97" t="s">
        <v>5519</v>
      </c>
      <c r="T661" s="51" t="s">
        <v>650</v>
      </c>
      <c r="U661" s="51" t="s">
        <v>651</v>
      </c>
      <c r="W661" s="98" t="s">
        <v>5516</v>
      </c>
      <c r="X661" s="98" t="s">
        <v>5488</v>
      </c>
    </row>
    <row r="662" spans="1:24" s="51" customFormat="1" ht="15.5" x14ac:dyDescent="0.35">
      <c r="A662" s="99">
        <f t="shared" si="21"/>
        <v>12700</v>
      </c>
      <c r="B662" s="100" t="str">
        <f>IF(COUNTIF(Exceptions!F:F,(VLOOKUP(M662,Exceptions!F:F,1,FALSE)))&gt;0,"y","")</f>
        <v/>
      </c>
      <c r="C662" s="100" t="str">
        <f t="shared" si="22"/>
        <v>y</v>
      </c>
      <c r="D662" s="100" t="str">
        <f>IF(COUNTIF(Exceptions!B:B,(VLOOKUP(M662,Exceptions!$B:$B,1,FALSE)))&gt;0,"y","")</f>
        <v/>
      </c>
      <c r="E662" s="100"/>
      <c r="F662" s="162" t="s">
        <v>3936</v>
      </c>
      <c r="G662" s="162" t="s">
        <v>3884</v>
      </c>
      <c r="H662" s="162" t="s">
        <v>5211</v>
      </c>
      <c r="I662" s="162" t="s">
        <v>3903</v>
      </c>
      <c r="J662" s="162" t="s">
        <v>440</v>
      </c>
      <c r="K662" s="162" t="s">
        <v>440</v>
      </c>
      <c r="L662" s="163">
        <v>30500</v>
      </c>
      <c r="M662" s="95" t="s">
        <v>672</v>
      </c>
      <c r="N662" s="51" t="s">
        <v>673</v>
      </c>
      <c r="O662" s="51" t="s">
        <v>674</v>
      </c>
      <c r="P662" s="51" t="s">
        <v>440</v>
      </c>
      <c r="Q662" s="96" t="s">
        <v>613</v>
      </c>
      <c r="R662" s="97">
        <v>45169</v>
      </c>
      <c r="S662" s="97" t="s">
        <v>5515</v>
      </c>
      <c r="T662" s="51" t="s">
        <v>518</v>
      </c>
      <c r="U662" s="51" t="s">
        <v>519</v>
      </c>
      <c r="W662" s="98" t="s">
        <v>5516</v>
      </c>
      <c r="X662" s="98" t="s">
        <v>5518</v>
      </c>
    </row>
    <row r="663" spans="1:24" s="51" customFormat="1" ht="15.5" x14ac:dyDescent="0.35">
      <c r="A663" s="99">
        <f t="shared" si="21"/>
        <v>12702</v>
      </c>
      <c r="B663" s="100" t="str">
        <f>IF(COUNTIF(Exceptions!F:F,(VLOOKUP(M663,Exceptions!F:F,1,FALSE)))&gt;0,"y","")</f>
        <v/>
      </c>
      <c r="C663" s="100" t="str">
        <f t="shared" si="22"/>
        <v>y</v>
      </c>
      <c r="D663" s="100" t="str">
        <f>IF(COUNTIF(Exceptions!B:B,(VLOOKUP(M663,Exceptions!$B:$B,1,FALSE)))&gt;0,"y","")</f>
        <v/>
      </c>
      <c r="E663" s="100"/>
      <c r="F663" s="162" t="s">
        <v>3937</v>
      </c>
      <c r="G663" s="162" t="s">
        <v>3884</v>
      </c>
      <c r="H663" s="162" t="s">
        <v>5211</v>
      </c>
      <c r="I663" s="162" t="s">
        <v>3903</v>
      </c>
      <c r="J663" s="162" t="s">
        <v>440</v>
      </c>
      <c r="K663" s="162" t="s">
        <v>440</v>
      </c>
      <c r="L663" s="163">
        <v>83000</v>
      </c>
      <c r="M663" s="95" t="s">
        <v>669</v>
      </c>
      <c r="N663" s="51" t="s">
        <v>670</v>
      </c>
      <c r="O663" s="51" t="s">
        <v>671</v>
      </c>
      <c r="P663" s="51" t="s">
        <v>440</v>
      </c>
      <c r="Q663" s="96" t="s">
        <v>613</v>
      </c>
      <c r="R663" s="97">
        <v>45169</v>
      </c>
      <c r="S663" s="97" t="s">
        <v>5515</v>
      </c>
      <c r="T663" s="51" t="s">
        <v>518</v>
      </c>
      <c r="U663" s="51" t="s">
        <v>519</v>
      </c>
      <c r="W663" s="98" t="s">
        <v>5516</v>
      </c>
      <c r="X663" s="98" t="s">
        <v>5517</v>
      </c>
    </row>
    <row r="664" spans="1:24" s="51" customFormat="1" ht="15.5" x14ac:dyDescent="0.35">
      <c r="A664" s="99">
        <f t="shared" si="21"/>
        <v>12714</v>
      </c>
      <c r="B664" s="100" t="str">
        <f>IF(COUNTIF(Exceptions!F:F,(VLOOKUP(M664,Exceptions!F:F,1,FALSE)))&gt;0,"y","")</f>
        <v/>
      </c>
      <c r="C664" s="100" t="str">
        <f t="shared" si="22"/>
        <v/>
      </c>
      <c r="D664" s="100" t="str">
        <f>IF(COUNTIF(Exceptions!B:B,(VLOOKUP(M664,Exceptions!$B:$B,1,FALSE)))&gt;0,"y","")</f>
        <v/>
      </c>
      <c r="E664" s="100"/>
      <c r="F664" s="162" t="s">
        <v>4837</v>
      </c>
      <c r="G664" s="162" t="s">
        <v>3885</v>
      </c>
      <c r="H664" s="162" t="s">
        <v>5211</v>
      </c>
      <c r="I664" s="162" t="s">
        <v>440</v>
      </c>
      <c r="J664" s="162" t="s">
        <v>5295</v>
      </c>
      <c r="K664" s="162" t="s">
        <v>5275</v>
      </c>
      <c r="L664" s="163">
        <v>600000</v>
      </c>
      <c r="M664" s="95" t="s">
        <v>2924</v>
      </c>
      <c r="N664" s="51" t="s">
        <v>2925</v>
      </c>
      <c r="O664" s="51" t="s">
        <v>2926</v>
      </c>
      <c r="P664" s="51" t="s">
        <v>463</v>
      </c>
      <c r="Q664" s="96" t="s">
        <v>11</v>
      </c>
      <c r="R664" s="97">
        <v>45176</v>
      </c>
      <c r="S664" s="97" t="s">
        <v>6118</v>
      </c>
      <c r="T664" s="51" t="s">
        <v>1062</v>
      </c>
      <c r="U664" s="51" t="s">
        <v>1063</v>
      </c>
      <c r="W664" s="98" t="s">
        <v>5688</v>
      </c>
      <c r="X664" s="98" t="s">
        <v>5488</v>
      </c>
    </row>
    <row r="665" spans="1:24" s="51" customFormat="1" ht="15.5" x14ac:dyDescent="0.35">
      <c r="A665" s="99">
        <f t="shared" si="21"/>
        <v>12715</v>
      </c>
      <c r="B665" s="100" t="str">
        <f>IF(COUNTIF(Exceptions!F:F,(VLOOKUP(M665,Exceptions!F:F,1,FALSE)))&gt;0,"y","")</f>
        <v/>
      </c>
      <c r="C665" s="100" t="str">
        <f t="shared" si="22"/>
        <v/>
      </c>
      <c r="D665" s="100" t="str">
        <f>IF(COUNTIF(Exceptions!B:B,(VLOOKUP(M665,Exceptions!$B:$B,1,FALSE)))&gt;0,"y","")</f>
        <v/>
      </c>
      <c r="E665" s="100"/>
      <c r="F665" s="162" t="s">
        <v>4838</v>
      </c>
      <c r="G665" s="162" t="s">
        <v>3885</v>
      </c>
      <c r="H665" s="162" t="s">
        <v>5211</v>
      </c>
      <c r="I665" s="162" t="s">
        <v>440</v>
      </c>
      <c r="J665" s="162" t="s">
        <v>5295</v>
      </c>
      <c r="K665" s="162" t="s">
        <v>5281</v>
      </c>
      <c r="L665" s="163">
        <v>23356377</v>
      </c>
      <c r="M665" s="95" t="s">
        <v>2922</v>
      </c>
      <c r="N665" s="51" t="s">
        <v>2923</v>
      </c>
      <c r="O665" s="51" t="s">
        <v>2923</v>
      </c>
      <c r="P665" s="51" t="s">
        <v>460</v>
      </c>
      <c r="Q665" s="96" t="s">
        <v>15</v>
      </c>
      <c r="R665" s="97">
        <v>45017</v>
      </c>
      <c r="S665" s="97" t="s">
        <v>5483</v>
      </c>
      <c r="T665" s="51" t="s">
        <v>776</v>
      </c>
      <c r="U665" s="51" t="s">
        <v>777</v>
      </c>
      <c r="W665" s="98" t="s">
        <v>5688</v>
      </c>
      <c r="X665" s="98" t="s">
        <v>5488</v>
      </c>
    </row>
    <row r="666" spans="1:24" s="51" customFormat="1" ht="15.5" x14ac:dyDescent="0.35">
      <c r="A666" s="99">
        <f t="shared" si="21"/>
        <v>12721</v>
      </c>
      <c r="B666" s="100" t="str">
        <f>IF(COUNTIF(Exceptions!F:F,(VLOOKUP(M666,Exceptions!F:F,1,FALSE)))&gt;0,"y","")</f>
        <v/>
      </c>
      <c r="C666" s="100" t="str">
        <f t="shared" si="22"/>
        <v/>
      </c>
      <c r="D666" s="100" t="str">
        <f>IF(COUNTIF(Exceptions!B:B,(VLOOKUP(M666,Exceptions!$B:$B,1,FALSE)))&gt;0,"y","")</f>
        <v/>
      </c>
      <c r="E666" s="100"/>
      <c r="F666" s="162" t="s">
        <v>4839</v>
      </c>
      <c r="G666" s="162" t="s">
        <v>3885</v>
      </c>
      <c r="H666" s="162" t="s">
        <v>5211</v>
      </c>
      <c r="I666" s="162" t="s">
        <v>440</v>
      </c>
      <c r="J666" s="162" t="s">
        <v>5295</v>
      </c>
      <c r="K666" s="162" t="s">
        <v>3904</v>
      </c>
      <c r="L666" s="163">
        <v>56595.360000000001</v>
      </c>
      <c r="M666" s="95" t="s">
        <v>2920</v>
      </c>
      <c r="N666" s="51" t="s">
        <v>2921</v>
      </c>
      <c r="O666" s="51" t="s">
        <v>2921</v>
      </c>
      <c r="P666" s="51" t="s">
        <v>440</v>
      </c>
      <c r="Q666" s="96" t="s">
        <v>613</v>
      </c>
      <c r="R666" s="97">
        <v>44958</v>
      </c>
      <c r="S666" s="97" t="s">
        <v>5570</v>
      </c>
      <c r="T666" s="51" t="s">
        <v>776</v>
      </c>
      <c r="U666" s="51" t="s">
        <v>777</v>
      </c>
      <c r="W666" s="98" t="s">
        <v>5688</v>
      </c>
      <c r="X666" s="98" t="s">
        <v>5488</v>
      </c>
    </row>
    <row r="667" spans="1:24" s="51" customFormat="1" ht="15.5" x14ac:dyDescent="0.35">
      <c r="A667" s="99">
        <f t="shared" si="21"/>
        <v>12723</v>
      </c>
      <c r="B667" s="100" t="str">
        <f>IF(COUNTIF(Exceptions!F:F,(VLOOKUP(M667,Exceptions!F:F,1,FALSE)))&gt;0,"y","")</f>
        <v/>
      </c>
      <c r="C667" s="100" t="str">
        <f t="shared" si="22"/>
        <v/>
      </c>
      <c r="D667" s="100" t="str">
        <f>IF(COUNTIF(Exceptions!B:B,(VLOOKUP(M667,Exceptions!$B:$B,1,FALSE)))&gt;0,"y","")</f>
        <v/>
      </c>
      <c r="E667" s="100"/>
      <c r="F667" s="162" t="s">
        <v>4840</v>
      </c>
      <c r="G667" s="162" t="s">
        <v>3885</v>
      </c>
      <c r="H667" s="162" t="s">
        <v>5211</v>
      </c>
      <c r="I667" s="162" t="s">
        <v>440</v>
      </c>
      <c r="J667" s="162" t="s">
        <v>5298</v>
      </c>
      <c r="K667" s="162" t="s">
        <v>5277</v>
      </c>
      <c r="L667" s="163">
        <v>2500000</v>
      </c>
      <c r="M667" s="95" t="s">
        <v>51</v>
      </c>
      <c r="N667" s="51" t="s">
        <v>52</v>
      </c>
      <c r="O667" s="51" t="s">
        <v>2919</v>
      </c>
      <c r="P667" s="51" t="s">
        <v>440</v>
      </c>
      <c r="Q667" s="96" t="s">
        <v>12</v>
      </c>
      <c r="R667" s="97">
        <v>45324</v>
      </c>
      <c r="S667" s="97" t="s">
        <v>5633</v>
      </c>
      <c r="T667" s="51" t="s">
        <v>589</v>
      </c>
      <c r="U667" s="51" t="s">
        <v>590</v>
      </c>
      <c r="W667" s="98" t="s">
        <v>5688</v>
      </c>
      <c r="X667" s="98" t="s">
        <v>5732</v>
      </c>
    </row>
    <row r="668" spans="1:24" s="51" customFormat="1" ht="15.5" x14ac:dyDescent="0.35">
      <c r="A668" s="99">
        <f t="shared" si="21"/>
        <v>12726</v>
      </c>
      <c r="B668" s="100" t="str">
        <f>IF(COUNTIF(Exceptions!F:F,(VLOOKUP(M668,Exceptions!F:F,1,FALSE)))&gt;0,"y","")</f>
        <v/>
      </c>
      <c r="C668" s="100" t="str">
        <f t="shared" si="22"/>
        <v>y</v>
      </c>
      <c r="D668" s="100" t="str">
        <f>IF(COUNTIF(Exceptions!B:B,(VLOOKUP(M668,Exceptions!$B:$B,1,FALSE)))&gt;0,"y","")</f>
        <v/>
      </c>
      <c r="E668" s="100"/>
      <c r="F668" s="162" t="s">
        <v>4046</v>
      </c>
      <c r="G668" s="162" t="s">
        <v>3885</v>
      </c>
      <c r="H668" s="162" t="s">
        <v>3902</v>
      </c>
      <c r="I668" s="162" t="s">
        <v>5227</v>
      </c>
      <c r="J668" s="162" t="s">
        <v>5295</v>
      </c>
      <c r="K668" s="162" t="s">
        <v>3904</v>
      </c>
      <c r="L668" s="163">
        <v>13500000</v>
      </c>
      <c r="M668" s="95" t="s">
        <v>907</v>
      </c>
      <c r="N668" s="51" t="s">
        <v>908</v>
      </c>
      <c r="O668" s="51" t="s">
        <v>908</v>
      </c>
      <c r="P668" s="51" t="s">
        <v>456</v>
      </c>
      <c r="Q668" s="96" t="s">
        <v>15</v>
      </c>
      <c r="R668" s="97">
        <v>45016</v>
      </c>
      <c r="S668" s="97" t="s">
        <v>5483</v>
      </c>
      <c r="T668" s="51" t="s">
        <v>839</v>
      </c>
      <c r="U668" s="51" t="s">
        <v>840</v>
      </c>
      <c r="W668" s="98" t="s">
        <v>5688</v>
      </c>
      <c r="X668" s="98" t="s">
        <v>5670</v>
      </c>
    </row>
    <row r="669" spans="1:24" s="51" customFormat="1" ht="15.5" x14ac:dyDescent="0.35">
      <c r="A669" s="99">
        <f t="shared" si="21"/>
        <v>12727</v>
      </c>
      <c r="B669" s="100" t="str">
        <f>IF(COUNTIF(Exceptions!F:F,(VLOOKUP(M669,Exceptions!F:F,1,FALSE)))&gt;0,"y","")</f>
        <v/>
      </c>
      <c r="C669" s="100" t="str">
        <f t="shared" si="22"/>
        <v/>
      </c>
      <c r="D669" s="100" t="str">
        <f>IF(COUNTIF(Exceptions!B:B,(VLOOKUP(M669,Exceptions!$B:$B,1,FALSE)))&gt;0,"y","")</f>
        <v/>
      </c>
      <c r="E669" s="100"/>
      <c r="F669" s="162" t="s">
        <v>4841</v>
      </c>
      <c r="G669" s="162" t="s">
        <v>3885</v>
      </c>
      <c r="H669" s="162" t="s">
        <v>5245</v>
      </c>
      <c r="I669" s="162" t="s">
        <v>440</v>
      </c>
      <c r="J669" s="162" t="s">
        <v>440</v>
      </c>
      <c r="K669" s="162" t="s">
        <v>440</v>
      </c>
      <c r="L669" s="163"/>
      <c r="M669" s="95" t="s">
        <v>2915</v>
      </c>
      <c r="N669" s="51" t="s">
        <v>2916</v>
      </c>
      <c r="O669" s="51" t="s">
        <v>2917</v>
      </c>
      <c r="P669" s="51" t="s">
        <v>461</v>
      </c>
      <c r="Q669" s="96" t="s">
        <v>11</v>
      </c>
      <c r="R669" s="97">
        <v>44981</v>
      </c>
      <c r="S669" s="97" t="s">
        <v>5901</v>
      </c>
      <c r="T669" s="51" t="s">
        <v>516</v>
      </c>
      <c r="U669" s="51" t="s">
        <v>517</v>
      </c>
      <c r="V669" s="51" t="s">
        <v>2918</v>
      </c>
      <c r="W669" s="98" t="s">
        <v>5688</v>
      </c>
      <c r="X669" s="98" t="s">
        <v>5488</v>
      </c>
    </row>
    <row r="670" spans="1:24" s="51" customFormat="1" ht="15.5" x14ac:dyDescent="0.35">
      <c r="A670" s="99">
        <f t="shared" si="21"/>
        <v>12755</v>
      </c>
      <c r="B670" s="100" t="str">
        <f>IF(COUNTIF(Exceptions!F:F,(VLOOKUP(M670,Exceptions!F:F,1,FALSE)))&gt;0,"y","")</f>
        <v/>
      </c>
      <c r="C670" s="100" t="str">
        <f t="shared" si="22"/>
        <v/>
      </c>
      <c r="D670" s="100" t="str">
        <f>IF(COUNTIF(Exceptions!B:B,(VLOOKUP(M670,Exceptions!$B:$B,1,FALSE)))&gt;0,"y","")</f>
        <v/>
      </c>
      <c r="E670" s="100"/>
      <c r="F670" s="162" t="s">
        <v>4842</v>
      </c>
      <c r="G670" s="162" t="s">
        <v>3884</v>
      </c>
      <c r="H670" s="162" t="s">
        <v>5211</v>
      </c>
      <c r="I670" s="162" t="s">
        <v>440</v>
      </c>
      <c r="J670" s="162" t="s">
        <v>440</v>
      </c>
      <c r="K670" s="162" t="s">
        <v>440</v>
      </c>
      <c r="L670" s="163"/>
      <c r="M670" s="95" t="s">
        <v>2914</v>
      </c>
      <c r="N670" s="51" t="s">
        <v>2071</v>
      </c>
      <c r="O670" s="51" t="s">
        <v>2071</v>
      </c>
      <c r="P670" s="51" t="s">
        <v>440</v>
      </c>
      <c r="Q670" s="96" t="s">
        <v>613</v>
      </c>
      <c r="R670" s="97"/>
      <c r="S670" s="97"/>
      <c r="T670" s="51" t="s">
        <v>587</v>
      </c>
      <c r="U670" s="51" t="s">
        <v>588</v>
      </c>
      <c r="W670" s="98" t="s">
        <v>6832</v>
      </c>
      <c r="X670" s="98" t="s">
        <v>5560</v>
      </c>
    </row>
    <row r="671" spans="1:24" s="51" customFormat="1" ht="15.5" x14ac:dyDescent="0.35">
      <c r="A671" s="99">
        <f t="shared" si="21"/>
        <v>12773</v>
      </c>
      <c r="B671" s="100" t="str">
        <f>IF(COUNTIF(Exceptions!F:F,(VLOOKUP(M671,Exceptions!F:F,1,FALSE)))&gt;0,"y","")</f>
        <v/>
      </c>
      <c r="C671" s="100" t="str">
        <f t="shared" si="22"/>
        <v>y</v>
      </c>
      <c r="D671" s="100" t="str">
        <f>IF(COUNTIF(Exceptions!B:B,(VLOOKUP(M671,Exceptions!$B:$B,1,FALSE)))&gt;0,"y","")</f>
        <v/>
      </c>
      <c r="E671" s="100"/>
      <c r="F671" s="162" t="s">
        <v>4124</v>
      </c>
      <c r="G671" s="162" t="s">
        <v>3885</v>
      </c>
      <c r="H671" s="162" t="s">
        <v>3902</v>
      </c>
      <c r="I671" s="162" t="s">
        <v>5233</v>
      </c>
      <c r="J671" s="162" t="s">
        <v>5300</v>
      </c>
      <c r="K671" s="162" t="s">
        <v>3904</v>
      </c>
      <c r="L671" s="163">
        <v>19842</v>
      </c>
      <c r="M671" s="95" t="s">
        <v>1072</v>
      </c>
      <c r="N671" s="51" t="s">
        <v>1073</v>
      </c>
      <c r="O671" s="51" t="s">
        <v>1073</v>
      </c>
      <c r="P671" s="51" t="s">
        <v>455</v>
      </c>
      <c r="Q671" s="96" t="s">
        <v>14</v>
      </c>
      <c r="R671" s="97">
        <v>45017</v>
      </c>
      <c r="S671" s="97" t="s">
        <v>5694</v>
      </c>
      <c r="T671" s="51" t="s">
        <v>504</v>
      </c>
      <c r="U671" s="51" t="s">
        <v>505</v>
      </c>
      <c r="W671" s="98" t="s">
        <v>5947</v>
      </c>
      <c r="X671" s="98" t="s">
        <v>5488</v>
      </c>
    </row>
    <row r="672" spans="1:24" s="51" customFormat="1" ht="15.5" x14ac:dyDescent="0.35">
      <c r="A672" s="99">
        <f t="shared" si="21"/>
        <v>12777</v>
      </c>
      <c r="B672" s="100" t="str">
        <f>IF(COUNTIF(Exceptions!F:F,(VLOOKUP(M672,Exceptions!F:F,1,FALSE)))&gt;0,"y","")</f>
        <v/>
      </c>
      <c r="C672" s="100" t="str">
        <f t="shared" si="22"/>
        <v>y</v>
      </c>
      <c r="D672" s="100" t="str">
        <f>IF(COUNTIF(Exceptions!B:B,(VLOOKUP(M672,Exceptions!$B:$B,1,FALSE)))&gt;0,"y","")</f>
        <v/>
      </c>
      <c r="E672" s="100" t="s">
        <v>5366</v>
      </c>
      <c r="F672" s="162" t="s">
        <v>4125</v>
      </c>
      <c r="G672" s="162" t="s">
        <v>3885</v>
      </c>
      <c r="H672" s="162" t="s">
        <v>3902</v>
      </c>
      <c r="I672" s="162" t="s">
        <v>5233</v>
      </c>
      <c r="J672" s="162" t="s">
        <v>5300</v>
      </c>
      <c r="K672" s="162" t="s">
        <v>3904</v>
      </c>
      <c r="L672" s="163">
        <v>27783</v>
      </c>
      <c r="M672" s="95" t="s">
        <v>1070</v>
      </c>
      <c r="N672" s="51" t="s">
        <v>1071</v>
      </c>
      <c r="O672" s="51" t="s">
        <v>1071</v>
      </c>
      <c r="P672" s="51" t="s">
        <v>455</v>
      </c>
      <c r="Q672" s="96" t="s">
        <v>14</v>
      </c>
      <c r="R672" s="97">
        <v>45019</v>
      </c>
      <c r="S672" s="97" t="s">
        <v>5694</v>
      </c>
      <c r="T672" s="51" t="s">
        <v>504</v>
      </c>
      <c r="U672" s="51" t="s">
        <v>505</v>
      </c>
      <c r="W672" s="98" t="s">
        <v>5947</v>
      </c>
      <c r="X672" s="98" t="s">
        <v>5488</v>
      </c>
    </row>
    <row r="673" spans="1:24" s="51" customFormat="1" ht="15.5" x14ac:dyDescent="0.35">
      <c r="A673" s="99">
        <f t="shared" si="21"/>
        <v>12781</v>
      </c>
      <c r="B673" s="100" t="str">
        <f>IF(COUNTIF(Exceptions!F:F,(VLOOKUP(M673,Exceptions!F:F,1,FALSE)))&gt;0,"y","")</f>
        <v/>
      </c>
      <c r="C673" s="100" t="str">
        <f t="shared" si="22"/>
        <v/>
      </c>
      <c r="D673" s="100" t="str">
        <f>IF(COUNTIF(Exceptions!B:B,(VLOOKUP(M673,Exceptions!$B:$B,1,FALSE)))&gt;0,"y","")</f>
        <v/>
      </c>
      <c r="E673" s="100"/>
      <c r="F673" s="162" t="s">
        <v>4843</v>
      </c>
      <c r="G673" s="162" t="s">
        <v>3884</v>
      </c>
      <c r="H673" s="162" t="s">
        <v>5215</v>
      </c>
      <c r="I673" s="162" t="s">
        <v>440</v>
      </c>
      <c r="J673" s="162" t="s">
        <v>440</v>
      </c>
      <c r="K673" s="162" t="s">
        <v>3904</v>
      </c>
      <c r="L673" s="163">
        <v>100000</v>
      </c>
      <c r="M673" s="95" t="s">
        <v>2910</v>
      </c>
      <c r="N673" s="51" t="s">
        <v>2911</v>
      </c>
      <c r="O673" s="51" t="s">
        <v>2912</v>
      </c>
      <c r="P673" s="51" t="s">
        <v>440</v>
      </c>
      <c r="Q673" s="96" t="s">
        <v>14</v>
      </c>
      <c r="R673" s="97"/>
      <c r="S673" s="97"/>
      <c r="T673" s="51" t="s">
        <v>480</v>
      </c>
      <c r="U673" s="51" t="s">
        <v>481</v>
      </c>
      <c r="V673" s="51" t="s">
        <v>2913</v>
      </c>
      <c r="W673" s="98" t="s">
        <v>5947</v>
      </c>
      <c r="X673" s="98" t="s">
        <v>5495</v>
      </c>
    </row>
    <row r="674" spans="1:24" s="51" customFormat="1" ht="15.5" x14ac:dyDescent="0.35">
      <c r="A674" s="99">
        <f t="shared" si="21"/>
        <v>12782</v>
      </c>
      <c r="B674" s="100" t="str">
        <f>IF(COUNTIF(Exceptions!F:F,(VLOOKUP(M674,Exceptions!F:F,1,FALSE)))&gt;0,"y","")</f>
        <v/>
      </c>
      <c r="C674" s="100" t="str">
        <f t="shared" si="22"/>
        <v/>
      </c>
      <c r="D674" s="100" t="str">
        <f>IF(COUNTIF(Exceptions!B:B,(VLOOKUP(M674,Exceptions!$B:$B,1,FALSE)))&gt;0,"y","")</f>
        <v/>
      </c>
      <c r="E674" s="100"/>
      <c r="F674" s="162" t="s">
        <v>4844</v>
      </c>
      <c r="G674" s="162" t="s">
        <v>3886</v>
      </c>
      <c r="H674" s="162" t="s">
        <v>5215</v>
      </c>
      <c r="I674" s="162" t="s">
        <v>440</v>
      </c>
      <c r="J674" s="162" t="s">
        <v>440</v>
      </c>
      <c r="K674" s="162" t="s">
        <v>3904</v>
      </c>
      <c r="L674" s="163">
        <v>100000</v>
      </c>
      <c r="M674" s="95" t="s">
        <v>2906</v>
      </c>
      <c r="N674" s="51" t="s">
        <v>2907</v>
      </c>
      <c r="O674" s="51" t="s">
        <v>2908</v>
      </c>
      <c r="P674" s="51" t="s">
        <v>464</v>
      </c>
      <c r="Q674" s="96" t="s">
        <v>14</v>
      </c>
      <c r="R674" s="97">
        <v>45471</v>
      </c>
      <c r="S674" s="97" t="s">
        <v>5553</v>
      </c>
      <c r="T674" s="51" t="s">
        <v>480</v>
      </c>
      <c r="U674" s="51" t="s">
        <v>481</v>
      </c>
      <c r="V674" s="51" t="s">
        <v>2909</v>
      </c>
      <c r="W674" s="98" t="s">
        <v>5947</v>
      </c>
      <c r="X674" s="98" t="s">
        <v>5762</v>
      </c>
    </row>
    <row r="675" spans="1:24" s="51" customFormat="1" ht="15.5" x14ac:dyDescent="0.35">
      <c r="A675" s="99">
        <f t="shared" si="21"/>
        <v>12801</v>
      </c>
      <c r="B675" s="100" t="str">
        <f>IF(COUNTIF(Exceptions!F:F,(VLOOKUP(M675,Exceptions!F:F,1,FALSE)))&gt;0,"y","")</f>
        <v/>
      </c>
      <c r="C675" s="100" t="str">
        <f t="shared" si="22"/>
        <v>y</v>
      </c>
      <c r="D675" s="100" t="str">
        <f>IF(COUNTIF(Exceptions!B:B,(VLOOKUP(M675,Exceptions!$B:$B,1,FALSE)))&gt;0,"y","")</f>
        <v/>
      </c>
      <c r="E675" s="100"/>
      <c r="F675" s="162" t="s">
        <v>4176</v>
      </c>
      <c r="G675" s="162" t="s">
        <v>3885</v>
      </c>
      <c r="H675" s="162" t="s">
        <v>5215</v>
      </c>
      <c r="I675" s="162" t="s">
        <v>5250</v>
      </c>
      <c r="J675" s="162" t="s">
        <v>5321</v>
      </c>
      <c r="K675" s="162" t="s">
        <v>3904</v>
      </c>
      <c r="L675" s="163">
        <v>120000</v>
      </c>
      <c r="M675" s="95" t="s">
        <v>1203</v>
      </c>
      <c r="N675" s="51" t="s">
        <v>1204</v>
      </c>
      <c r="O675" s="51" t="s">
        <v>363</v>
      </c>
      <c r="P675" s="51" t="s">
        <v>457</v>
      </c>
      <c r="Q675" s="96" t="s">
        <v>14</v>
      </c>
      <c r="R675" s="97">
        <v>45260</v>
      </c>
      <c r="S675" s="97" t="s">
        <v>5483</v>
      </c>
      <c r="T675" s="51" t="s">
        <v>551</v>
      </c>
      <c r="U675" s="51" t="s">
        <v>552</v>
      </c>
      <c r="V675" s="51" t="s">
        <v>1205</v>
      </c>
      <c r="W675" s="98" t="s">
        <v>5993</v>
      </c>
      <c r="X675" s="98" t="s">
        <v>5717</v>
      </c>
    </row>
    <row r="676" spans="1:24" s="51" customFormat="1" ht="15.5" x14ac:dyDescent="0.35">
      <c r="A676" s="99">
        <f t="shared" si="21"/>
        <v>12804</v>
      </c>
      <c r="B676" s="100" t="str">
        <f>IF(COUNTIF(Exceptions!F:F,(VLOOKUP(M676,Exceptions!F:F,1,FALSE)))&gt;0,"y","")</f>
        <v/>
      </c>
      <c r="C676" s="100" t="str">
        <f t="shared" si="22"/>
        <v>y</v>
      </c>
      <c r="D676" s="100" t="str">
        <f>IF(COUNTIF(Exceptions!B:B,(VLOOKUP(M676,Exceptions!$B:$B,1,FALSE)))&gt;0,"y","")</f>
        <v/>
      </c>
      <c r="E676" s="100" t="s">
        <v>5366</v>
      </c>
      <c r="F676" s="162" t="s">
        <v>4148</v>
      </c>
      <c r="G676" s="162" t="s">
        <v>3885</v>
      </c>
      <c r="H676" s="162" t="s">
        <v>5243</v>
      </c>
      <c r="I676" s="162" t="s">
        <v>5244</v>
      </c>
      <c r="J676" s="162" t="s">
        <v>440</v>
      </c>
      <c r="K676" s="162" t="s">
        <v>440</v>
      </c>
      <c r="L676" s="163">
        <v>0</v>
      </c>
      <c r="M676" s="95" t="s">
        <v>1136</v>
      </c>
      <c r="N676" s="51" t="s">
        <v>1137</v>
      </c>
      <c r="O676" s="51" t="s">
        <v>1138</v>
      </c>
      <c r="P676" s="51" t="s">
        <v>456</v>
      </c>
      <c r="Q676" s="96" t="s">
        <v>14</v>
      </c>
      <c r="R676" s="97">
        <v>45047</v>
      </c>
      <c r="S676" s="97" t="s">
        <v>5992</v>
      </c>
      <c r="T676" s="51" t="s">
        <v>516</v>
      </c>
      <c r="U676" s="51" t="s">
        <v>517</v>
      </c>
      <c r="W676" s="98" t="s">
        <v>5993</v>
      </c>
      <c r="X676" s="98" t="s">
        <v>5488</v>
      </c>
    </row>
    <row r="677" spans="1:24" s="51" customFormat="1" ht="15.5" x14ac:dyDescent="0.35">
      <c r="A677" s="99">
        <f t="shared" si="21"/>
        <v>12875</v>
      </c>
      <c r="B677" s="100" t="str">
        <f>IF(COUNTIF(Exceptions!F:F,(VLOOKUP(M677,Exceptions!F:F,1,FALSE)))&gt;0,"y","")</f>
        <v/>
      </c>
      <c r="C677" s="100" t="str">
        <f t="shared" si="22"/>
        <v>y</v>
      </c>
      <c r="D677" s="100" t="str">
        <f>IF(COUNTIF(Exceptions!B:B,(VLOOKUP(M677,Exceptions!$B:$B,1,FALSE)))&gt;0,"y","")</f>
        <v>y</v>
      </c>
      <c r="E677" s="100"/>
      <c r="F677" s="162" t="s">
        <v>3989</v>
      </c>
      <c r="G677" s="162" t="s">
        <v>3885</v>
      </c>
      <c r="H677" s="162" t="s">
        <v>5211</v>
      </c>
      <c r="I677" s="162" t="s">
        <v>328</v>
      </c>
      <c r="J677" s="162" t="s">
        <v>5298</v>
      </c>
      <c r="K677" s="162" t="s">
        <v>5277</v>
      </c>
      <c r="L677" s="163">
        <v>128000000</v>
      </c>
      <c r="M677" s="95" t="s">
        <v>110</v>
      </c>
      <c r="N677" s="51" t="s">
        <v>111</v>
      </c>
      <c r="O677" s="51" t="s">
        <v>775</v>
      </c>
      <c r="P677" s="51" t="s">
        <v>440</v>
      </c>
      <c r="Q677" s="96" t="s">
        <v>13</v>
      </c>
      <c r="R677" s="97">
        <v>45852</v>
      </c>
      <c r="S677" s="97" t="s">
        <v>5609</v>
      </c>
      <c r="T677" s="51" t="s">
        <v>776</v>
      </c>
      <c r="U677" s="51" t="s">
        <v>777</v>
      </c>
      <c r="W677" s="98" t="s">
        <v>5610</v>
      </c>
      <c r="X677" s="98" t="s">
        <v>5488</v>
      </c>
    </row>
    <row r="678" spans="1:24" s="51" customFormat="1" ht="15.5" x14ac:dyDescent="0.35">
      <c r="A678" s="99">
        <f t="shared" si="21"/>
        <v>12895</v>
      </c>
      <c r="B678" s="100" t="str">
        <f>IF(COUNTIF(Exceptions!F:F,(VLOOKUP(M678,Exceptions!F:F,1,FALSE)))&gt;0,"y","")</f>
        <v/>
      </c>
      <c r="C678" s="100" t="str">
        <f t="shared" si="22"/>
        <v/>
      </c>
      <c r="D678" s="100" t="str">
        <f>IF(COUNTIF(Exceptions!B:B,(VLOOKUP(M678,Exceptions!$B:$B,1,FALSE)))&gt;0,"y","")</f>
        <v/>
      </c>
      <c r="E678" s="100"/>
      <c r="F678" s="162" t="s">
        <v>4845</v>
      </c>
      <c r="G678" s="162" t="s">
        <v>3885</v>
      </c>
      <c r="H678" s="162" t="s">
        <v>5215</v>
      </c>
      <c r="I678" s="162" t="s">
        <v>440</v>
      </c>
      <c r="J678" s="162" t="s">
        <v>440</v>
      </c>
      <c r="K678" s="162" t="s">
        <v>3904</v>
      </c>
      <c r="L678" s="163">
        <v>143000</v>
      </c>
      <c r="M678" s="95" t="s">
        <v>2903</v>
      </c>
      <c r="N678" s="51" t="s">
        <v>2904</v>
      </c>
      <c r="O678" s="51" t="s">
        <v>2905</v>
      </c>
      <c r="P678" s="51" t="s">
        <v>440</v>
      </c>
      <c r="Q678" s="96" t="s">
        <v>14</v>
      </c>
      <c r="R678" s="97">
        <v>45016</v>
      </c>
      <c r="S678" s="97" t="s">
        <v>5644</v>
      </c>
      <c r="T678" s="51" t="s">
        <v>581</v>
      </c>
      <c r="U678" s="51" t="s">
        <v>582</v>
      </c>
      <c r="W678" s="98" t="s">
        <v>5610</v>
      </c>
      <c r="X678" s="98" t="s">
        <v>5488</v>
      </c>
    </row>
    <row r="679" spans="1:24" s="51" customFormat="1" ht="15.5" x14ac:dyDescent="0.35">
      <c r="A679" s="99">
        <f t="shared" si="21"/>
        <v>12908</v>
      </c>
      <c r="B679" s="100" t="str">
        <f>IF(COUNTIF(Exceptions!F:F,(VLOOKUP(M679,Exceptions!F:F,1,FALSE)))&gt;0,"y","")</f>
        <v/>
      </c>
      <c r="C679" s="100" t="str">
        <f t="shared" si="22"/>
        <v/>
      </c>
      <c r="D679" s="100" t="str">
        <f>IF(COUNTIF(Exceptions!B:B,(VLOOKUP(M679,Exceptions!$B:$B,1,FALSE)))&gt;0,"y","")</f>
        <v/>
      </c>
      <c r="E679" s="100"/>
      <c r="F679" s="162" t="s">
        <v>4846</v>
      </c>
      <c r="G679" s="162" t="s">
        <v>3885</v>
      </c>
      <c r="H679" s="162" t="s">
        <v>5243</v>
      </c>
      <c r="I679" s="162" t="s">
        <v>440</v>
      </c>
      <c r="J679" s="162" t="s">
        <v>440</v>
      </c>
      <c r="K679" s="162" t="s">
        <v>440</v>
      </c>
      <c r="L679" s="163">
        <v>200000</v>
      </c>
      <c r="M679" s="95" t="s">
        <v>2900</v>
      </c>
      <c r="N679" s="51" t="s">
        <v>2901</v>
      </c>
      <c r="O679" s="51" t="s">
        <v>2902</v>
      </c>
      <c r="P679" s="51" t="s">
        <v>440</v>
      </c>
      <c r="Q679" s="96" t="s">
        <v>14</v>
      </c>
      <c r="R679" s="97">
        <v>44986</v>
      </c>
      <c r="S679" s="97" t="s">
        <v>5752</v>
      </c>
      <c r="T679" s="51" t="s">
        <v>516</v>
      </c>
      <c r="U679" s="51" t="s">
        <v>517</v>
      </c>
      <c r="W679" s="98" t="s">
        <v>5610</v>
      </c>
      <c r="X679" s="98" t="s">
        <v>5488</v>
      </c>
    </row>
    <row r="680" spans="1:24" s="51" customFormat="1" ht="15.5" x14ac:dyDescent="0.35">
      <c r="A680" s="99">
        <f t="shared" si="21"/>
        <v>12919</v>
      </c>
      <c r="B680" s="100" t="str">
        <f>IF(COUNTIF(Exceptions!F:F,(VLOOKUP(M680,Exceptions!F:F,1,FALSE)))&gt;0,"y","")</f>
        <v/>
      </c>
      <c r="C680" s="100" t="str">
        <f t="shared" si="22"/>
        <v>y</v>
      </c>
      <c r="D680" s="100" t="str">
        <f>IF(COUNTIF(Exceptions!B:B,(VLOOKUP(M680,Exceptions!$B:$B,1,FALSE)))&gt;0,"y","")</f>
        <v/>
      </c>
      <c r="E680" s="100"/>
      <c r="F680" s="162" t="s">
        <v>4177</v>
      </c>
      <c r="G680" s="162" t="s">
        <v>3885</v>
      </c>
      <c r="H680" s="162" t="s">
        <v>5215</v>
      </c>
      <c r="I680" s="162" t="s">
        <v>5250</v>
      </c>
      <c r="J680" s="162" t="s">
        <v>5300</v>
      </c>
      <c r="K680" s="162" t="s">
        <v>3904</v>
      </c>
      <c r="L680" s="163">
        <v>170000</v>
      </c>
      <c r="M680" s="95" t="s">
        <v>1201</v>
      </c>
      <c r="N680" s="51" t="s">
        <v>1202</v>
      </c>
      <c r="O680" s="51" t="s">
        <v>1202</v>
      </c>
      <c r="P680" s="51" t="s">
        <v>457</v>
      </c>
      <c r="Q680" s="96" t="s">
        <v>14</v>
      </c>
      <c r="R680" s="97">
        <v>45019</v>
      </c>
      <c r="S680" s="97" t="s">
        <v>5505</v>
      </c>
      <c r="T680" s="51" t="s">
        <v>587</v>
      </c>
      <c r="U680" s="51" t="s">
        <v>588</v>
      </c>
      <c r="W680" s="98" t="s">
        <v>6024</v>
      </c>
      <c r="X680" s="98" t="s">
        <v>5488</v>
      </c>
    </row>
    <row r="681" spans="1:24" s="51" customFormat="1" ht="15.5" x14ac:dyDescent="0.35">
      <c r="A681" s="99">
        <f t="shared" si="21"/>
        <v>12951</v>
      </c>
      <c r="B681" s="100" t="str">
        <f>IF(COUNTIF(Exceptions!F:F,(VLOOKUP(M681,Exceptions!F:F,1,FALSE)))&gt;0,"y","")</f>
        <v/>
      </c>
      <c r="C681" s="100" t="str">
        <f t="shared" si="22"/>
        <v/>
      </c>
      <c r="D681" s="100" t="str">
        <f>IF(COUNTIF(Exceptions!B:B,(VLOOKUP(M681,Exceptions!$B:$B,1,FALSE)))&gt;0,"y","")</f>
        <v/>
      </c>
      <c r="E681" s="100"/>
      <c r="F681" s="162" t="s">
        <v>4847</v>
      </c>
      <c r="G681" s="162" t="s">
        <v>3885</v>
      </c>
      <c r="H681" s="162" t="s">
        <v>5215</v>
      </c>
      <c r="I681" s="162" t="s">
        <v>440</v>
      </c>
      <c r="J681" s="162" t="s">
        <v>5295</v>
      </c>
      <c r="K681" s="162" t="s">
        <v>3904</v>
      </c>
      <c r="L681" s="163">
        <v>29935</v>
      </c>
      <c r="M681" s="95" t="s">
        <v>2897</v>
      </c>
      <c r="N681" s="51" t="s">
        <v>2898</v>
      </c>
      <c r="O681" s="51" t="s">
        <v>2899</v>
      </c>
      <c r="P681" s="51" t="s">
        <v>440</v>
      </c>
      <c r="Q681" s="96" t="s">
        <v>613</v>
      </c>
      <c r="R681" s="97">
        <v>45016</v>
      </c>
      <c r="S681" s="97" t="s">
        <v>5483</v>
      </c>
      <c r="T681" s="51" t="s">
        <v>2065</v>
      </c>
      <c r="U681" s="51" t="s">
        <v>2066</v>
      </c>
      <c r="W681" s="98" t="s">
        <v>6909</v>
      </c>
      <c r="X681" s="98" t="s">
        <v>5488</v>
      </c>
    </row>
    <row r="682" spans="1:24" s="51" customFormat="1" ht="15.5" x14ac:dyDescent="0.35">
      <c r="A682" s="99">
        <f t="shared" si="21"/>
        <v>12992</v>
      </c>
      <c r="B682" s="100" t="str">
        <f>IF(COUNTIF(Exceptions!F:F,(VLOOKUP(M682,Exceptions!F:F,1,FALSE)))&gt;0,"y","")</f>
        <v/>
      </c>
      <c r="C682" s="100" t="str">
        <f t="shared" si="22"/>
        <v/>
      </c>
      <c r="D682" s="100" t="str">
        <f>IF(COUNTIF(Exceptions!B:B,(VLOOKUP(M682,Exceptions!$B:$B,1,FALSE)))&gt;0,"y","")</f>
        <v/>
      </c>
      <c r="E682" s="100"/>
      <c r="F682" s="162" t="s">
        <v>4848</v>
      </c>
      <c r="G682" s="162" t="s">
        <v>3885</v>
      </c>
      <c r="H682" s="162" t="s">
        <v>5211</v>
      </c>
      <c r="I682" s="162" t="s">
        <v>440</v>
      </c>
      <c r="J682" s="162" t="s">
        <v>5295</v>
      </c>
      <c r="K682" s="162" t="s">
        <v>5283</v>
      </c>
      <c r="L682" s="163">
        <v>499999</v>
      </c>
      <c r="M682" s="95" t="s">
        <v>2893</v>
      </c>
      <c r="N682" s="51" t="s">
        <v>2894</v>
      </c>
      <c r="O682" s="51" t="s">
        <v>2895</v>
      </c>
      <c r="P682" s="51" t="s">
        <v>460</v>
      </c>
      <c r="Q682" s="96" t="s">
        <v>14</v>
      </c>
      <c r="R682" s="97">
        <v>45198</v>
      </c>
      <c r="S682" s="97" t="s">
        <v>6789</v>
      </c>
      <c r="T682" s="51" t="s">
        <v>583</v>
      </c>
      <c r="U682" s="51" t="s">
        <v>584</v>
      </c>
      <c r="V682" s="51" t="s">
        <v>2896</v>
      </c>
      <c r="W682" s="98" t="s">
        <v>5675</v>
      </c>
      <c r="X682" s="98" t="s">
        <v>5754</v>
      </c>
    </row>
    <row r="683" spans="1:24" s="51" customFormat="1" ht="15.5" x14ac:dyDescent="0.35">
      <c r="A683" s="99">
        <f t="shared" si="21"/>
        <v>13007</v>
      </c>
      <c r="B683" s="100" t="str">
        <f>IF(COUNTIF(Exceptions!F:F,(VLOOKUP(M683,Exceptions!F:F,1,FALSE)))&gt;0,"y","")</f>
        <v/>
      </c>
      <c r="C683" s="100" t="str">
        <f t="shared" si="22"/>
        <v/>
      </c>
      <c r="D683" s="100" t="str">
        <f>IF(COUNTIF(Exceptions!B:B,(VLOOKUP(M683,Exceptions!$B:$B,1,FALSE)))&gt;0,"y","")</f>
        <v/>
      </c>
      <c r="E683" s="100" t="s">
        <v>5366</v>
      </c>
      <c r="F683" s="162" t="s">
        <v>4849</v>
      </c>
      <c r="G683" s="162" t="s">
        <v>3885</v>
      </c>
      <c r="H683" s="162" t="s">
        <v>5215</v>
      </c>
      <c r="I683" s="162" t="s">
        <v>440</v>
      </c>
      <c r="J683" s="162" t="s">
        <v>5295</v>
      </c>
      <c r="K683" s="162" t="s">
        <v>3904</v>
      </c>
      <c r="L683" s="163">
        <v>400000</v>
      </c>
      <c r="M683" s="95" t="s">
        <v>2891</v>
      </c>
      <c r="N683" s="51" t="s">
        <v>2892</v>
      </c>
      <c r="O683" s="51" t="s">
        <v>2892</v>
      </c>
      <c r="P683" s="51" t="s">
        <v>440</v>
      </c>
      <c r="Q683" s="96" t="s">
        <v>14</v>
      </c>
      <c r="R683" s="97">
        <v>45200</v>
      </c>
      <c r="S683" s="97" t="s">
        <v>5835</v>
      </c>
      <c r="T683" s="51" t="s">
        <v>551</v>
      </c>
      <c r="U683" s="51" t="s">
        <v>552</v>
      </c>
      <c r="W683" s="98" t="s">
        <v>6760</v>
      </c>
      <c r="X683" s="98" t="s">
        <v>5568</v>
      </c>
    </row>
    <row r="684" spans="1:24" s="51" customFormat="1" ht="15.5" x14ac:dyDescent="0.35">
      <c r="A684" s="99">
        <f t="shared" si="21"/>
        <v>13017</v>
      </c>
      <c r="B684" s="100" t="str">
        <f>IF(COUNTIF(Exceptions!F:F,(VLOOKUP(M684,Exceptions!F:F,1,FALSE)))&gt;0,"y","")</f>
        <v/>
      </c>
      <c r="C684" s="100" t="str">
        <f t="shared" si="22"/>
        <v/>
      </c>
      <c r="D684" s="100" t="str">
        <f>IF(COUNTIF(Exceptions!B:B,(VLOOKUP(M684,Exceptions!$B:$B,1,FALSE)))&gt;0,"y","")</f>
        <v/>
      </c>
      <c r="E684" s="100"/>
      <c r="F684" s="162" t="s">
        <v>4850</v>
      </c>
      <c r="G684" s="162" t="s">
        <v>3884</v>
      </c>
      <c r="H684" s="162" t="s">
        <v>5215</v>
      </c>
      <c r="I684" s="162" t="s">
        <v>440</v>
      </c>
      <c r="J684" s="162" t="s">
        <v>5321</v>
      </c>
      <c r="K684" s="162" t="s">
        <v>3904</v>
      </c>
      <c r="L684" s="163">
        <v>150000</v>
      </c>
      <c r="M684" s="95" t="s">
        <v>2888</v>
      </c>
      <c r="N684" s="51" t="s">
        <v>2889</v>
      </c>
      <c r="O684" s="51" t="s">
        <v>2889</v>
      </c>
      <c r="P684" s="51" t="s">
        <v>457</v>
      </c>
      <c r="Q684" s="96" t="s">
        <v>14</v>
      </c>
      <c r="R684" s="97">
        <v>45200</v>
      </c>
      <c r="S684" s="97" t="s">
        <v>5522</v>
      </c>
      <c r="T684" s="51" t="s">
        <v>470</v>
      </c>
      <c r="U684" s="51" t="s">
        <v>471</v>
      </c>
      <c r="V684" s="51" t="s">
        <v>2890</v>
      </c>
      <c r="W684" s="98" t="s">
        <v>6760</v>
      </c>
      <c r="X684" s="98" t="s">
        <v>5488</v>
      </c>
    </row>
    <row r="685" spans="1:24" s="51" customFormat="1" ht="15.5" x14ac:dyDescent="0.35">
      <c r="A685" s="99">
        <f t="shared" si="21"/>
        <v>13045</v>
      </c>
      <c r="B685" s="100" t="str">
        <f>IF(COUNTIF(Exceptions!F:F,(VLOOKUP(M685,Exceptions!F:F,1,FALSE)))&gt;0,"y","")</f>
        <v/>
      </c>
      <c r="C685" s="100" t="str">
        <f t="shared" si="22"/>
        <v/>
      </c>
      <c r="D685" s="100" t="str">
        <f>IF(COUNTIF(Exceptions!B:B,(VLOOKUP(M685,Exceptions!$B:$B,1,FALSE)))&gt;0,"y","")</f>
        <v/>
      </c>
      <c r="E685" s="100"/>
      <c r="F685" s="162" t="s">
        <v>4851</v>
      </c>
      <c r="G685" s="162" t="s">
        <v>3885</v>
      </c>
      <c r="H685" s="162" t="s">
        <v>5245</v>
      </c>
      <c r="I685" s="162" t="s">
        <v>440</v>
      </c>
      <c r="J685" s="162" t="s">
        <v>5317</v>
      </c>
      <c r="K685" s="162" t="s">
        <v>5287</v>
      </c>
      <c r="L685" s="163">
        <v>7800</v>
      </c>
      <c r="M685" s="95" t="s">
        <v>2884</v>
      </c>
      <c r="N685" s="51" t="s">
        <v>2885</v>
      </c>
      <c r="O685" s="51" t="s">
        <v>2886</v>
      </c>
      <c r="P685" s="51" t="s">
        <v>2887</v>
      </c>
      <c r="Q685" s="96" t="s">
        <v>613</v>
      </c>
      <c r="R685" s="97">
        <v>45170</v>
      </c>
      <c r="S685" s="97" t="s">
        <v>5735</v>
      </c>
      <c r="T685" s="51" t="s">
        <v>467</v>
      </c>
      <c r="U685" s="51" t="s">
        <v>468</v>
      </c>
      <c r="W685" s="98" t="s">
        <v>6760</v>
      </c>
      <c r="X685" s="98" t="s">
        <v>5488</v>
      </c>
    </row>
    <row r="686" spans="1:24" s="51" customFormat="1" ht="15.5" x14ac:dyDescent="0.35">
      <c r="A686" s="99">
        <f t="shared" si="21"/>
        <v>13054</v>
      </c>
      <c r="B686" s="100" t="str">
        <f>IF(COUNTIF(Exceptions!F:F,(VLOOKUP(M686,Exceptions!F:F,1,FALSE)))&gt;0,"y","")</f>
        <v/>
      </c>
      <c r="C686" s="100" t="str">
        <f t="shared" si="22"/>
        <v/>
      </c>
      <c r="D686" s="100" t="str">
        <f>IF(COUNTIF(Exceptions!B:B,(VLOOKUP(M686,Exceptions!$B:$B,1,FALSE)))&gt;0,"y","")</f>
        <v/>
      </c>
      <c r="E686" s="100"/>
      <c r="F686" s="162" t="s">
        <v>4852</v>
      </c>
      <c r="G686" s="162" t="s">
        <v>3884</v>
      </c>
      <c r="H686" s="162" t="s">
        <v>5211</v>
      </c>
      <c r="I686" s="162" t="s">
        <v>440</v>
      </c>
      <c r="J686" s="162" t="s">
        <v>5297</v>
      </c>
      <c r="K686" s="162" t="s">
        <v>5281</v>
      </c>
      <c r="L686" s="163">
        <v>30790000</v>
      </c>
      <c r="M686" s="95" t="s">
        <v>2880</v>
      </c>
      <c r="N686" s="51" t="s">
        <v>2881</v>
      </c>
      <c r="O686" s="51" t="s">
        <v>2882</v>
      </c>
      <c r="P686" s="51" t="s">
        <v>463</v>
      </c>
      <c r="Q686" s="96" t="s">
        <v>16</v>
      </c>
      <c r="R686" s="97">
        <v>45259</v>
      </c>
      <c r="S686" s="97" t="s">
        <v>6908</v>
      </c>
      <c r="T686" s="51" t="s">
        <v>1215</v>
      </c>
      <c r="U686" s="51" t="s">
        <v>1216</v>
      </c>
      <c r="V686" s="51" t="s">
        <v>2883</v>
      </c>
      <c r="W686" s="98" t="s">
        <v>6864</v>
      </c>
      <c r="X686" s="98" t="s">
        <v>5488</v>
      </c>
    </row>
    <row r="687" spans="1:24" s="51" customFormat="1" ht="15.5" x14ac:dyDescent="0.35">
      <c r="A687" s="99">
        <f t="shared" si="21"/>
        <v>13059</v>
      </c>
      <c r="B687" s="100" t="str">
        <f>IF(COUNTIF(Exceptions!F:F,(VLOOKUP(M687,Exceptions!F:F,1,FALSE)))&gt;0,"y","")</f>
        <v/>
      </c>
      <c r="C687" s="100" t="str">
        <f t="shared" si="22"/>
        <v/>
      </c>
      <c r="D687" s="100" t="str">
        <f>IF(COUNTIF(Exceptions!B:B,(VLOOKUP(M687,Exceptions!$B:$B,1,FALSE)))&gt;0,"y","")</f>
        <v/>
      </c>
      <c r="E687" s="100"/>
      <c r="F687" s="162" t="s">
        <v>4853</v>
      </c>
      <c r="G687" s="162" t="s">
        <v>3884</v>
      </c>
      <c r="H687" s="162" t="s">
        <v>5245</v>
      </c>
      <c r="I687" s="162" t="s">
        <v>440</v>
      </c>
      <c r="J687" s="162" t="s">
        <v>440</v>
      </c>
      <c r="K687" s="162" t="s">
        <v>440</v>
      </c>
      <c r="L687" s="163"/>
      <c r="M687" s="95" t="s">
        <v>2877</v>
      </c>
      <c r="N687" s="51" t="s">
        <v>2878</v>
      </c>
      <c r="O687" s="51" t="s">
        <v>2879</v>
      </c>
      <c r="P687" s="51" t="s">
        <v>440</v>
      </c>
      <c r="Q687" s="96" t="s">
        <v>14</v>
      </c>
      <c r="R687" s="97"/>
      <c r="S687" s="97"/>
      <c r="T687" s="51" t="s">
        <v>516</v>
      </c>
      <c r="U687" s="51" t="s">
        <v>517</v>
      </c>
      <c r="W687" s="98" t="s">
        <v>6864</v>
      </c>
      <c r="X687" s="98" t="s">
        <v>5488</v>
      </c>
    </row>
    <row r="688" spans="1:24" s="51" customFormat="1" ht="15.5" x14ac:dyDescent="0.35">
      <c r="A688" s="99">
        <f t="shared" si="21"/>
        <v>13115</v>
      </c>
      <c r="B688" s="100" t="str">
        <f>IF(COUNTIF(Exceptions!F:F,(VLOOKUP(M688,Exceptions!F:F,1,FALSE)))&gt;0,"y","")</f>
        <v/>
      </c>
      <c r="C688" s="100" t="str">
        <f t="shared" si="22"/>
        <v>y</v>
      </c>
      <c r="D688" s="100" t="str">
        <f>IF(COUNTIF(Exceptions!B:B,(VLOOKUP(M688,Exceptions!$B:$B,1,FALSE)))&gt;0,"y","")</f>
        <v/>
      </c>
      <c r="E688" s="100" t="s">
        <v>5366</v>
      </c>
      <c r="F688" s="162" t="s">
        <v>4149</v>
      </c>
      <c r="G688" s="162" t="s">
        <v>592</v>
      </c>
      <c r="H688" s="162" t="s">
        <v>5243</v>
      </c>
      <c r="I688" s="162" t="s">
        <v>5244</v>
      </c>
      <c r="J688" s="162" t="s">
        <v>440</v>
      </c>
      <c r="K688" s="162" t="s">
        <v>440</v>
      </c>
      <c r="L688" s="163">
        <v>150000</v>
      </c>
      <c r="M688" s="95" t="s">
        <v>1134</v>
      </c>
      <c r="N688" s="51" t="s">
        <v>1135</v>
      </c>
      <c r="O688" s="51" t="s">
        <v>1135</v>
      </c>
      <c r="P688" s="51" t="s">
        <v>456</v>
      </c>
      <c r="Q688" s="96" t="s">
        <v>14</v>
      </c>
      <c r="R688" s="97">
        <v>45382</v>
      </c>
      <c r="S688" s="97" t="s">
        <v>5532</v>
      </c>
      <c r="T688" s="51" t="s">
        <v>467</v>
      </c>
      <c r="U688" s="51" t="s">
        <v>468</v>
      </c>
      <c r="W688" s="98" t="s">
        <v>5991</v>
      </c>
      <c r="X688" s="98" t="s">
        <v>5738</v>
      </c>
    </row>
    <row r="689" spans="1:24" s="51" customFormat="1" ht="15.5" x14ac:dyDescent="0.35">
      <c r="A689" s="99">
        <f t="shared" si="21"/>
        <v>13117</v>
      </c>
      <c r="B689" s="100" t="str">
        <f>IF(COUNTIF(Exceptions!F:F,(VLOOKUP(M689,Exceptions!F:F,1,FALSE)))&gt;0,"y","")</f>
        <v/>
      </c>
      <c r="C689" s="100" t="str">
        <f t="shared" si="22"/>
        <v>y</v>
      </c>
      <c r="D689" s="100" t="str">
        <f>IF(COUNTIF(Exceptions!B:B,(VLOOKUP(M689,Exceptions!$B:$B,1,FALSE)))&gt;0,"y","")</f>
        <v/>
      </c>
      <c r="E689" s="100"/>
      <c r="F689" s="162" t="s">
        <v>4178</v>
      </c>
      <c r="G689" s="162" t="s">
        <v>3885</v>
      </c>
      <c r="H689" s="162" t="s">
        <v>5232</v>
      </c>
      <c r="I689" s="162" t="s">
        <v>5250</v>
      </c>
      <c r="J689" s="162" t="s">
        <v>5300</v>
      </c>
      <c r="K689" s="162" t="s">
        <v>3904</v>
      </c>
      <c r="L689" s="163">
        <v>180000</v>
      </c>
      <c r="M689" s="95" t="s">
        <v>1198</v>
      </c>
      <c r="N689" s="51" t="s">
        <v>1199</v>
      </c>
      <c r="O689" s="51" t="s">
        <v>1200</v>
      </c>
      <c r="P689" s="51" t="s">
        <v>440</v>
      </c>
      <c r="Q689" s="96" t="s">
        <v>14</v>
      </c>
      <c r="R689" s="97">
        <v>45033</v>
      </c>
      <c r="S689" s="97" t="s">
        <v>5718</v>
      </c>
      <c r="T689" s="51" t="s">
        <v>512</v>
      </c>
      <c r="U689" s="51" t="s">
        <v>513</v>
      </c>
      <c r="W689" s="98" t="s">
        <v>5991</v>
      </c>
      <c r="X689" s="98" t="s">
        <v>5488</v>
      </c>
    </row>
    <row r="690" spans="1:24" s="51" customFormat="1" ht="15.5" x14ac:dyDescent="0.35">
      <c r="A690" s="99">
        <f t="shared" si="21"/>
        <v>13123</v>
      </c>
      <c r="B690" s="100" t="str">
        <f>IF(COUNTIF(Exceptions!F:F,(VLOOKUP(M690,Exceptions!F:F,1,FALSE)))&gt;0,"y","")</f>
        <v/>
      </c>
      <c r="C690" s="100" t="str">
        <f t="shared" si="22"/>
        <v/>
      </c>
      <c r="D690" s="100" t="str">
        <f>IF(COUNTIF(Exceptions!B:B,(VLOOKUP(M690,Exceptions!$B:$B,1,FALSE)))&gt;0,"y","")</f>
        <v/>
      </c>
      <c r="E690" s="100"/>
      <c r="F690" s="162" t="s">
        <v>4854</v>
      </c>
      <c r="G690" s="162" t="s">
        <v>3885</v>
      </c>
      <c r="H690" s="162" t="s">
        <v>5237</v>
      </c>
      <c r="I690" s="162" t="s">
        <v>440</v>
      </c>
      <c r="J690" s="162" t="s">
        <v>440</v>
      </c>
      <c r="K690" s="162" t="s">
        <v>440</v>
      </c>
      <c r="L690" s="163"/>
      <c r="M690" s="95" t="s">
        <v>2875</v>
      </c>
      <c r="N690" s="51" t="s">
        <v>2876</v>
      </c>
      <c r="O690" s="51" t="s">
        <v>2876</v>
      </c>
      <c r="P690" s="51" t="s">
        <v>440</v>
      </c>
      <c r="Q690" s="96" t="s">
        <v>12</v>
      </c>
      <c r="R690" s="97"/>
      <c r="S690" s="97"/>
      <c r="T690" s="51" t="s">
        <v>518</v>
      </c>
      <c r="U690" s="51" t="s">
        <v>519</v>
      </c>
      <c r="W690" s="98" t="s">
        <v>5991</v>
      </c>
      <c r="X690" s="98" t="s">
        <v>5488</v>
      </c>
    </row>
    <row r="691" spans="1:24" s="51" customFormat="1" ht="15.5" x14ac:dyDescent="0.35">
      <c r="A691" s="99">
        <f t="shared" si="21"/>
        <v>13138</v>
      </c>
      <c r="B691" s="100" t="str">
        <f>IF(COUNTIF(Exceptions!F:F,(VLOOKUP(M691,Exceptions!F:F,1,FALSE)))&gt;0,"y","")</f>
        <v/>
      </c>
      <c r="C691" s="100" t="str">
        <f t="shared" si="22"/>
        <v/>
      </c>
      <c r="D691" s="100" t="str">
        <f>IF(COUNTIF(Exceptions!B:B,(VLOOKUP(M691,Exceptions!$B:$B,1,FALSE)))&gt;0,"y","")</f>
        <v/>
      </c>
      <c r="E691" s="100"/>
      <c r="F691" s="162" t="s">
        <v>4855</v>
      </c>
      <c r="G691" s="162" t="s">
        <v>592</v>
      </c>
      <c r="H691" s="162" t="s">
        <v>5229</v>
      </c>
      <c r="I691" s="162" t="s">
        <v>440</v>
      </c>
      <c r="J691" s="162" t="s">
        <v>5297</v>
      </c>
      <c r="K691" s="162" t="s">
        <v>5275</v>
      </c>
      <c r="L691" s="163">
        <v>17000000</v>
      </c>
      <c r="M691" s="95" t="s">
        <v>232</v>
      </c>
      <c r="N691" s="51" t="s">
        <v>315</v>
      </c>
      <c r="O691" s="51" t="s">
        <v>315</v>
      </c>
      <c r="P691" s="51" t="s">
        <v>463</v>
      </c>
      <c r="Q691" s="96" t="s">
        <v>15</v>
      </c>
      <c r="R691" s="97">
        <v>45691</v>
      </c>
      <c r="S691" s="97" t="s">
        <v>6906</v>
      </c>
      <c r="T691" s="51" t="s">
        <v>514</v>
      </c>
      <c r="U691" s="51" t="s">
        <v>515</v>
      </c>
      <c r="W691" s="98" t="s">
        <v>6907</v>
      </c>
      <c r="X691" s="98" t="s">
        <v>5534</v>
      </c>
    </row>
    <row r="692" spans="1:24" s="51" customFormat="1" ht="15.5" x14ac:dyDescent="0.35">
      <c r="A692" s="99">
        <f t="shared" si="21"/>
        <v>13165</v>
      </c>
      <c r="B692" s="100" t="str">
        <f>IF(COUNTIF(Exceptions!F:F,(VLOOKUP(M692,Exceptions!F:F,1,FALSE)))&gt;0,"y","")</f>
        <v/>
      </c>
      <c r="C692" s="100" t="str">
        <f t="shared" si="22"/>
        <v>y</v>
      </c>
      <c r="D692" s="100" t="str">
        <f>IF(COUNTIF(Exceptions!B:B,(VLOOKUP(M692,Exceptions!$B:$B,1,FALSE)))&gt;0,"y","")</f>
        <v>y</v>
      </c>
      <c r="E692" s="100"/>
      <c r="F692" s="162" t="s">
        <v>3971</v>
      </c>
      <c r="G692" s="162" t="s">
        <v>592</v>
      </c>
      <c r="H692" s="162" t="s">
        <v>5223</v>
      </c>
      <c r="I692" s="162" t="s">
        <v>310</v>
      </c>
      <c r="J692" s="162" t="s">
        <v>5299</v>
      </c>
      <c r="K692" s="162" t="s">
        <v>5278</v>
      </c>
      <c r="L692" s="163">
        <v>0</v>
      </c>
      <c r="M692" s="95" t="s">
        <v>53</v>
      </c>
      <c r="N692" s="51" t="s">
        <v>54</v>
      </c>
      <c r="O692" s="51" t="s">
        <v>54</v>
      </c>
      <c r="P692" s="51" t="s">
        <v>458</v>
      </c>
      <c r="Q692" s="96" t="s">
        <v>613</v>
      </c>
      <c r="R692" s="97">
        <v>45839</v>
      </c>
      <c r="S692" s="97" t="s">
        <v>5575</v>
      </c>
      <c r="T692" s="51" t="s">
        <v>472</v>
      </c>
      <c r="U692" s="51" t="s">
        <v>473</v>
      </c>
      <c r="W692" s="98" t="s">
        <v>5578</v>
      </c>
      <c r="X692" s="98" t="s">
        <v>5488</v>
      </c>
    </row>
    <row r="693" spans="1:24" s="51" customFormat="1" ht="15.5" x14ac:dyDescent="0.35">
      <c r="A693" s="99">
        <f t="shared" si="21"/>
        <v>13166</v>
      </c>
      <c r="B693" s="100" t="str">
        <f>IF(COUNTIF(Exceptions!F:F,(VLOOKUP(M693,Exceptions!F:F,1,FALSE)))&gt;0,"y","")</f>
        <v/>
      </c>
      <c r="C693" s="100" t="str">
        <f t="shared" si="22"/>
        <v>y</v>
      </c>
      <c r="D693" s="100" t="str">
        <f>IF(COUNTIF(Exceptions!B:B,(VLOOKUP(M693,Exceptions!$B:$B,1,FALSE)))&gt;0,"y","")</f>
        <v>y</v>
      </c>
      <c r="E693" s="100"/>
      <c r="F693" s="162" t="s">
        <v>3972</v>
      </c>
      <c r="G693" s="162" t="s">
        <v>592</v>
      </c>
      <c r="H693" s="162" t="s">
        <v>5223</v>
      </c>
      <c r="I693" s="162" t="s">
        <v>310</v>
      </c>
      <c r="J693" s="162" t="s">
        <v>5299</v>
      </c>
      <c r="K693" s="162" t="s">
        <v>5278</v>
      </c>
      <c r="L693" s="163">
        <v>0</v>
      </c>
      <c r="M693" s="95" t="s">
        <v>55</v>
      </c>
      <c r="N693" s="51" t="s">
        <v>56</v>
      </c>
      <c r="O693" s="51" t="s">
        <v>768</v>
      </c>
      <c r="P693" s="51" t="s">
        <v>458</v>
      </c>
      <c r="Q693" s="96" t="s">
        <v>613</v>
      </c>
      <c r="R693" s="97">
        <v>45839</v>
      </c>
      <c r="S693" s="97" t="s">
        <v>5575</v>
      </c>
      <c r="T693" s="51" t="s">
        <v>472</v>
      </c>
      <c r="U693" s="51" t="s">
        <v>473</v>
      </c>
      <c r="W693" s="98" t="s">
        <v>5578</v>
      </c>
      <c r="X693" s="98" t="s">
        <v>5488</v>
      </c>
    </row>
    <row r="694" spans="1:24" s="51" customFormat="1" ht="15.5" x14ac:dyDescent="0.35">
      <c r="A694" s="99">
        <f t="shared" si="21"/>
        <v>13167</v>
      </c>
      <c r="B694" s="100" t="str">
        <f>IF(COUNTIF(Exceptions!F:F,(VLOOKUP(M694,Exceptions!F:F,1,FALSE)))&gt;0,"y","")</f>
        <v/>
      </c>
      <c r="C694" s="100" t="str">
        <f t="shared" si="22"/>
        <v>y</v>
      </c>
      <c r="D694" s="100" t="str">
        <f>IF(COUNTIF(Exceptions!B:B,(VLOOKUP(M694,Exceptions!$B:$B,1,FALSE)))&gt;0,"y","")</f>
        <v>y</v>
      </c>
      <c r="E694" s="100"/>
      <c r="F694" s="162" t="s">
        <v>3973</v>
      </c>
      <c r="G694" s="162" t="s">
        <v>592</v>
      </c>
      <c r="H694" s="162" t="s">
        <v>5223</v>
      </c>
      <c r="I694" s="162" t="s">
        <v>310</v>
      </c>
      <c r="J694" s="162" t="s">
        <v>5299</v>
      </c>
      <c r="K694" s="162" t="s">
        <v>5278</v>
      </c>
      <c r="L694" s="163">
        <v>0</v>
      </c>
      <c r="M694" s="95" t="s">
        <v>57</v>
      </c>
      <c r="N694" s="51" t="s">
        <v>58</v>
      </c>
      <c r="O694" s="51" t="s">
        <v>765</v>
      </c>
      <c r="P694" s="51" t="s">
        <v>458</v>
      </c>
      <c r="Q694" s="96" t="s">
        <v>613</v>
      </c>
      <c r="R694" s="97">
        <v>45839</v>
      </c>
      <c r="S694" s="97" t="s">
        <v>5575</v>
      </c>
      <c r="T694" s="51" t="s">
        <v>766</v>
      </c>
      <c r="U694" s="51" t="s">
        <v>767</v>
      </c>
      <c r="W694" s="98" t="s">
        <v>5578</v>
      </c>
      <c r="X694" s="98" t="s">
        <v>5488</v>
      </c>
    </row>
    <row r="695" spans="1:24" s="51" customFormat="1" ht="15.5" x14ac:dyDescent="0.35">
      <c r="A695" s="99">
        <f t="shared" si="21"/>
        <v>13173</v>
      </c>
      <c r="B695" s="100" t="str">
        <f>IF(COUNTIF(Exceptions!F:F,(VLOOKUP(M695,Exceptions!F:F,1,FALSE)))&gt;0,"y","")</f>
        <v/>
      </c>
      <c r="C695" s="100" t="str">
        <f t="shared" si="22"/>
        <v>y</v>
      </c>
      <c r="D695" s="100" t="str">
        <f>IF(COUNTIF(Exceptions!B:B,(VLOOKUP(M695,Exceptions!$B:$B,1,FALSE)))&gt;0,"y","")</f>
        <v>y</v>
      </c>
      <c r="E695" s="100"/>
      <c r="F695" s="162" t="s">
        <v>3974</v>
      </c>
      <c r="G695" s="162" t="s">
        <v>592</v>
      </c>
      <c r="H695" s="162" t="s">
        <v>5223</v>
      </c>
      <c r="I695" s="162" t="s">
        <v>310</v>
      </c>
      <c r="J695" s="162" t="s">
        <v>5299</v>
      </c>
      <c r="K695" s="162" t="s">
        <v>5278</v>
      </c>
      <c r="L695" s="163">
        <v>0</v>
      </c>
      <c r="M695" s="95" t="s">
        <v>59</v>
      </c>
      <c r="N695" s="51" t="s">
        <v>60</v>
      </c>
      <c r="O695" s="51" t="s">
        <v>764</v>
      </c>
      <c r="P695" s="51" t="s">
        <v>458</v>
      </c>
      <c r="Q695" s="96" t="s">
        <v>613</v>
      </c>
      <c r="R695" s="97">
        <v>45839</v>
      </c>
      <c r="S695" s="97" t="s">
        <v>5575</v>
      </c>
      <c r="T695" s="51" t="s">
        <v>472</v>
      </c>
      <c r="U695" s="51" t="s">
        <v>473</v>
      </c>
      <c r="W695" s="98" t="s">
        <v>5578</v>
      </c>
      <c r="X695" s="98" t="s">
        <v>5488</v>
      </c>
    </row>
    <row r="696" spans="1:24" s="51" customFormat="1" ht="15.5" x14ac:dyDescent="0.35">
      <c r="A696" s="99">
        <f t="shared" si="21"/>
        <v>13174</v>
      </c>
      <c r="B696" s="100" t="str">
        <f>IF(COUNTIF(Exceptions!F:F,(VLOOKUP(M696,Exceptions!F:F,1,FALSE)))&gt;0,"y","")</f>
        <v/>
      </c>
      <c r="C696" s="100" t="str">
        <f t="shared" si="22"/>
        <v>y</v>
      </c>
      <c r="D696" s="100" t="str">
        <f>IF(COUNTIF(Exceptions!B:B,(VLOOKUP(M696,Exceptions!$B:$B,1,FALSE)))&gt;0,"y","")</f>
        <v>y</v>
      </c>
      <c r="E696" s="100"/>
      <c r="F696" s="162" t="s">
        <v>3975</v>
      </c>
      <c r="G696" s="162" t="s">
        <v>592</v>
      </c>
      <c r="H696" s="162" t="s">
        <v>5223</v>
      </c>
      <c r="I696" s="162" t="s">
        <v>310</v>
      </c>
      <c r="J696" s="162" t="s">
        <v>5299</v>
      </c>
      <c r="K696" s="162" t="s">
        <v>5278</v>
      </c>
      <c r="L696" s="163">
        <v>0</v>
      </c>
      <c r="M696" s="95" t="s">
        <v>61</v>
      </c>
      <c r="N696" s="51" t="s">
        <v>62</v>
      </c>
      <c r="O696" s="51" t="s">
        <v>763</v>
      </c>
      <c r="P696" s="51" t="s">
        <v>458</v>
      </c>
      <c r="Q696" s="96" t="s">
        <v>613</v>
      </c>
      <c r="R696" s="97">
        <v>45839</v>
      </c>
      <c r="S696" s="97" t="s">
        <v>5575</v>
      </c>
      <c r="T696" s="51" t="s">
        <v>472</v>
      </c>
      <c r="U696" s="51" t="s">
        <v>473</v>
      </c>
      <c r="W696" s="98" t="s">
        <v>5578</v>
      </c>
      <c r="X696" s="98" t="s">
        <v>5488</v>
      </c>
    </row>
    <row r="697" spans="1:24" s="51" customFormat="1" ht="15.5" x14ac:dyDescent="0.35">
      <c r="A697" s="99">
        <f t="shared" si="21"/>
        <v>13176</v>
      </c>
      <c r="B697" s="100" t="str">
        <f>IF(COUNTIF(Exceptions!F:F,(VLOOKUP(M697,Exceptions!F:F,1,FALSE)))&gt;0,"y","")</f>
        <v/>
      </c>
      <c r="C697" s="100" t="str">
        <f t="shared" si="22"/>
        <v>y</v>
      </c>
      <c r="D697" s="100" t="str">
        <f>IF(COUNTIF(Exceptions!B:B,(VLOOKUP(M697,Exceptions!$B:$B,1,FALSE)))&gt;0,"y","")</f>
        <v>y</v>
      </c>
      <c r="E697" s="100" t="s">
        <v>5366</v>
      </c>
      <c r="F697" s="162" t="s">
        <v>3976</v>
      </c>
      <c r="G697" s="162" t="s">
        <v>592</v>
      </c>
      <c r="H697" s="162" t="s">
        <v>5223</v>
      </c>
      <c r="I697" s="162" t="s">
        <v>310</v>
      </c>
      <c r="J697" s="162" t="s">
        <v>5299</v>
      </c>
      <c r="K697" s="162" t="s">
        <v>5278</v>
      </c>
      <c r="L697" s="163">
        <v>0</v>
      </c>
      <c r="M697" s="95" t="s">
        <v>63</v>
      </c>
      <c r="N697" s="51" t="s">
        <v>64</v>
      </c>
      <c r="O697" s="51" t="s">
        <v>762</v>
      </c>
      <c r="P697" s="51" t="s">
        <v>458</v>
      </c>
      <c r="Q697" s="96" t="s">
        <v>613</v>
      </c>
      <c r="R697" s="97">
        <v>45839</v>
      </c>
      <c r="S697" s="97" t="s">
        <v>5575</v>
      </c>
      <c r="T697" s="51" t="s">
        <v>472</v>
      </c>
      <c r="U697" s="51" t="s">
        <v>473</v>
      </c>
      <c r="W697" s="98" t="s">
        <v>5578</v>
      </c>
      <c r="X697" s="98" t="s">
        <v>5488</v>
      </c>
    </row>
    <row r="698" spans="1:24" s="51" customFormat="1" ht="15.5" x14ac:dyDescent="0.35">
      <c r="A698" s="99">
        <f t="shared" si="21"/>
        <v>13178</v>
      </c>
      <c r="B698" s="100" t="str">
        <f>IF(COUNTIF(Exceptions!F:F,(VLOOKUP(M698,Exceptions!F:F,1,FALSE)))&gt;0,"y","")</f>
        <v/>
      </c>
      <c r="C698" s="100" t="str">
        <f t="shared" si="22"/>
        <v>y</v>
      </c>
      <c r="D698" s="100" t="str">
        <f>IF(COUNTIF(Exceptions!B:B,(VLOOKUP(M698,Exceptions!$B:$B,1,FALSE)))&gt;0,"y","")</f>
        <v>y</v>
      </c>
      <c r="E698" s="100"/>
      <c r="F698" s="162" t="s">
        <v>3977</v>
      </c>
      <c r="G698" s="162" t="s">
        <v>592</v>
      </c>
      <c r="H698" s="162" t="s">
        <v>5223</v>
      </c>
      <c r="I698" s="162" t="s">
        <v>310</v>
      </c>
      <c r="J698" s="162" t="s">
        <v>5299</v>
      </c>
      <c r="K698" s="162" t="s">
        <v>5278</v>
      </c>
      <c r="L698" s="163">
        <v>0</v>
      </c>
      <c r="M698" s="95" t="s">
        <v>65</v>
      </c>
      <c r="N698" s="51" t="s">
        <v>66</v>
      </c>
      <c r="O698" s="51" t="s">
        <v>761</v>
      </c>
      <c r="P698" s="51" t="s">
        <v>458</v>
      </c>
      <c r="Q698" s="96" t="s">
        <v>613</v>
      </c>
      <c r="R698" s="97">
        <v>45839</v>
      </c>
      <c r="S698" s="97" t="s">
        <v>5575</v>
      </c>
      <c r="T698" s="51" t="s">
        <v>472</v>
      </c>
      <c r="U698" s="51" t="s">
        <v>473</v>
      </c>
      <c r="W698" s="98" t="s">
        <v>5578</v>
      </c>
      <c r="X698" s="98" t="s">
        <v>5488</v>
      </c>
    </row>
    <row r="699" spans="1:24" s="51" customFormat="1" ht="15.5" x14ac:dyDescent="0.35">
      <c r="A699" s="99">
        <f t="shared" si="21"/>
        <v>13180</v>
      </c>
      <c r="B699" s="100" t="str">
        <f>IF(COUNTIF(Exceptions!F:F,(VLOOKUP(M699,Exceptions!F:F,1,FALSE)))&gt;0,"y","")</f>
        <v/>
      </c>
      <c r="C699" s="100" t="str">
        <f t="shared" si="22"/>
        <v>y</v>
      </c>
      <c r="D699" s="100" t="str">
        <f>IF(COUNTIF(Exceptions!B:B,(VLOOKUP(M699,Exceptions!$B:$B,1,FALSE)))&gt;0,"y","")</f>
        <v>y</v>
      </c>
      <c r="E699" s="100"/>
      <c r="F699" s="162" t="s">
        <v>3978</v>
      </c>
      <c r="G699" s="162" t="s">
        <v>592</v>
      </c>
      <c r="H699" s="162" t="s">
        <v>5223</v>
      </c>
      <c r="I699" s="162" t="s">
        <v>310</v>
      </c>
      <c r="J699" s="162" t="s">
        <v>5299</v>
      </c>
      <c r="K699" s="162" t="s">
        <v>5278</v>
      </c>
      <c r="L699" s="163">
        <v>0</v>
      </c>
      <c r="M699" s="95" t="s">
        <v>67</v>
      </c>
      <c r="N699" s="51" t="s">
        <v>68</v>
      </c>
      <c r="O699" s="51" t="s">
        <v>760</v>
      </c>
      <c r="P699" s="51" t="s">
        <v>458</v>
      </c>
      <c r="Q699" s="96" t="s">
        <v>613</v>
      </c>
      <c r="R699" s="97">
        <v>45839</v>
      </c>
      <c r="S699" s="97" t="s">
        <v>5575</v>
      </c>
      <c r="T699" s="51" t="s">
        <v>472</v>
      </c>
      <c r="U699" s="51" t="s">
        <v>473</v>
      </c>
      <c r="W699" s="98" t="s">
        <v>5578</v>
      </c>
      <c r="X699" s="98" t="s">
        <v>5488</v>
      </c>
    </row>
    <row r="700" spans="1:24" s="51" customFormat="1" ht="15.5" x14ac:dyDescent="0.35">
      <c r="A700" s="99">
        <f t="shared" si="21"/>
        <v>13188</v>
      </c>
      <c r="B700" s="100" t="str">
        <f>IF(COUNTIF(Exceptions!F:F,(VLOOKUP(M700,Exceptions!F:F,1,FALSE)))&gt;0,"y","")</f>
        <v/>
      </c>
      <c r="C700" s="100" t="str">
        <f t="shared" si="22"/>
        <v>y</v>
      </c>
      <c r="D700" s="100" t="str">
        <f>IF(COUNTIF(Exceptions!B:B,(VLOOKUP(M700,Exceptions!$B:$B,1,FALSE)))&gt;0,"y","")</f>
        <v>y</v>
      </c>
      <c r="E700" s="100"/>
      <c r="F700" s="162" t="s">
        <v>3979</v>
      </c>
      <c r="G700" s="162" t="s">
        <v>592</v>
      </c>
      <c r="H700" s="162" t="s">
        <v>5223</v>
      </c>
      <c r="I700" s="162" t="s">
        <v>310</v>
      </c>
      <c r="J700" s="162" t="s">
        <v>5299</v>
      </c>
      <c r="K700" s="162" t="s">
        <v>5278</v>
      </c>
      <c r="L700" s="163">
        <v>0</v>
      </c>
      <c r="M700" s="95" t="s">
        <v>69</v>
      </c>
      <c r="N700" s="51" t="s">
        <v>70</v>
      </c>
      <c r="O700" s="51" t="s">
        <v>759</v>
      </c>
      <c r="P700" s="51" t="s">
        <v>458</v>
      </c>
      <c r="Q700" s="96" t="s">
        <v>613</v>
      </c>
      <c r="R700" s="97">
        <v>45839</v>
      </c>
      <c r="S700" s="97" t="s">
        <v>5575</v>
      </c>
      <c r="T700" s="51" t="s">
        <v>472</v>
      </c>
      <c r="U700" s="51" t="s">
        <v>473</v>
      </c>
      <c r="W700" s="98" t="s">
        <v>5578</v>
      </c>
      <c r="X700" s="98" t="s">
        <v>5488</v>
      </c>
    </row>
    <row r="701" spans="1:24" s="51" customFormat="1" ht="15.5" x14ac:dyDescent="0.35">
      <c r="A701" s="99">
        <f t="shared" si="21"/>
        <v>13190</v>
      </c>
      <c r="B701" s="100" t="str">
        <f>IF(COUNTIF(Exceptions!F:F,(VLOOKUP(M701,Exceptions!F:F,1,FALSE)))&gt;0,"y","")</f>
        <v/>
      </c>
      <c r="C701" s="100" t="str">
        <f t="shared" si="22"/>
        <v>y</v>
      </c>
      <c r="D701" s="100" t="str">
        <f>IF(COUNTIF(Exceptions!B:B,(VLOOKUP(M701,Exceptions!$B:$B,1,FALSE)))&gt;0,"y","")</f>
        <v>y</v>
      </c>
      <c r="E701" s="100" t="s">
        <v>5366</v>
      </c>
      <c r="F701" s="162" t="s">
        <v>3980</v>
      </c>
      <c r="G701" s="162" t="s">
        <v>592</v>
      </c>
      <c r="H701" s="162" t="s">
        <v>5223</v>
      </c>
      <c r="I701" s="162" t="s">
        <v>310</v>
      </c>
      <c r="J701" s="162" t="s">
        <v>5299</v>
      </c>
      <c r="K701" s="162" t="s">
        <v>5278</v>
      </c>
      <c r="L701" s="163">
        <v>0</v>
      </c>
      <c r="M701" s="95" t="s">
        <v>71</v>
      </c>
      <c r="N701" s="51" t="s">
        <v>72</v>
      </c>
      <c r="O701" s="51" t="s">
        <v>758</v>
      </c>
      <c r="P701" s="51" t="s">
        <v>458</v>
      </c>
      <c r="Q701" s="96" t="s">
        <v>613</v>
      </c>
      <c r="R701" s="97">
        <v>45839</v>
      </c>
      <c r="S701" s="97" t="s">
        <v>5575</v>
      </c>
      <c r="T701" s="51" t="s">
        <v>472</v>
      </c>
      <c r="U701" s="51" t="s">
        <v>473</v>
      </c>
      <c r="W701" s="98" t="s">
        <v>5578</v>
      </c>
      <c r="X701" s="98" t="s">
        <v>5488</v>
      </c>
    </row>
    <row r="702" spans="1:24" s="51" customFormat="1" ht="15.5" x14ac:dyDescent="0.35">
      <c r="A702" s="99">
        <f t="shared" si="21"/>
        <v>13193</v>
      </c>
      <c r="B702" s="100" t="str">
        <f>IF(COUNTIF(Exceptions!F:F,(VLOOKUP(M702,Exceptions!F:F,1,FALSE)))&gt;0,"y","")</f>
        <v/>
      </c>
      <c r="C702" s="100" t="str">
        <f t="shared" si="22"/>
        <v>y</v>
      </c>
      <c r="D702" s="100" t="str">
        <f>IF(COUNTIF(Exceptions!B:B,(VLOOKUP(M702,Exceptions!$B:$B,1,FALSE)))&gt;0,"y","")</f>
        <v>y</v>
      </c>
      <c r="E702" s="100"/>
      <c r="F702" s="162" t="s">
        <v>3981</v>
      </c>
      <c r="G702" s="162" t="s">
        <v>592</v>
      </c>
      <c r="H702" s="162" t="s">
        <v>5223</v>
      </c>
      <c r="I702" s="162" t="s">
        <v>310</v>
      </c>
      <c r="J702" s="162" t="s">
        <v>5299</v>
      </c>
      <c r="K702" s="162" t="s">
        <v>5278</v>
      </c>
      <c r="L702" s="163">
        <v>0</v>
      </c>
      <c r="M702" s="95" t="s">
        <v>73</v>
      </c>
      <c r="N702" s="51" t="s">
        <v>74</v>
      </c>
      <c r="O702" s="51" t="s">
        <v>757</v>
      </c>
      <c r="P702" s="51" t="s">
        <v>458</v>
      </c>
      <c r="Q702" s="96" t="s">
        <v>613</v>
      </c>
      <c r="R702" s="97">
        <v>45839</v>
      </c>
      <c r="S702" s="97" t="s">
        <v>5575</v>
      </c>
      <c r="T702" s="51" t="s">
        <v>472</v>
      </c>
      <c r="U702" s="51" t="s">
        <v>473</v>
      </c>
      <c r="W702" s="98" t="s">
        <v>5578</v>
      </c>
      <c r="X702" s="98" t="s">
        <v>5488</v>
      </c>
    </row>
    <row r="703" spans="1:24" s="51" customFormat="1" ht="15.5" x14ac:dyDescent="0.35">
      <c r="A703" s="99">
        <f t="shared" si="21"/>
        <v>13194</v>
      </c>
      <c r="B703" s="100" t="str">
        <f>IF(COUNTIF(Exceptions!F:F,(VLOOKUP(M703,Exceptions!F:F,1,FALSE)))&gt;0,"y","")</f>
        <v/>
      </c>
      <c r="C703" s="100" t="str">
        <f t="shared" si="22"/>
        <v>y</v>
      </c>
      <c r="D703" s="100" t="str">
        <f>IF(COUNTIF(Exceptions!B:B,(VLOOKUP(M703,Exceptions!$B:$B,1,FALSE)))&gt;0,"y","")</f>
        <v>y</v>
      </c>
      <c r="E703" s="100"/>
      <c r="F703" s="162" t="s">
        <v>3982</v>
      </c>
      <c r="G703" s="162" t="s">
        <v>592</v>
      </c>
      <c r="H703" s="162" t="s">
        <v>5223</v>
      </c>
      <c r="I703" s="162" t="s">
        <v>310</v>
      </c>
      <c r="J703" s="162" t="s">
        <v>5299</v>
      </c>
      <c r="K703" s="162" t="s">
        <v>5278</v>
      </c>
      <c r="L703" s="163">
        <v>0</v>
      </c>
      <c r="M703" s="95" t="s">
        <v>75</v>
      </c>
      <c r="N703" s="51" t="s">
        <v>76</v>
      </c>
      <c r="O703" s="51" t="s">
        <v>756</v>
      </c>
      <c r="P703" s="51" t="s">
        <v>458</v>
      </c>
      <c r="Q703" s="96" t="s">
        <v>613</v>
      </c>
      <c r="R703" s="97">
        <v>45839</v>
      </c>
      <c r="S703" s="97" t="s">
        <v>5575</v>
      </c>
      <c r="T703" s="51" t="s">
        <v>472</v>
      </c>
      <c r="U703" s="51" t="s">
        <v>473</v>
      </c>
      <c r="W703" s="98" t="s">
        <v>5578</v>
      </c>
      <c r="X703" s="98" t="s">
        <v>5488</v>
      </c>
    </row>
    <row r="704" spans="1:24" s="51" customFormat="1" ht="15.5" x14ac:dyDescent="0.35">
      <c r="A704" s="99">
        <f t="shared" si="21"/>
        <v>13195</v>
      </c>
      <c r="B704" s="100" t="str">
        <f>IF(COUNTIF(Exceptions!F:F,(VLOOKUP(M704,Exceptions!F:F,1,FALSE)))&gt;0,"y","")</f>
        <v/>
      </c>
      <c r="C704" s="100" t="str">
        <f t="shared" si="22"/>
        <v>y</v>
      </c>
      <c r="D704" s="100" t="str">
        <f>IF(COUNTIF(Exceptions!B:B,(VLOOKUP(M704,Exceptions!$B:$B,1,FALSE)))&gt;0,"y","")</f>
        <v>y</v>
      </c>
      <c r="E704" s="100" t="s">
        <v>5366</v>
      </c>
      <c r="F704" s="162" t="s">
        <v>3983</v>
      </c>
      <c r="G704" s="162" t="s">
        <v>592</v>
      </c>
      <c r="H704" s="162" t="s">
        <v>5223</v>
      </c>
      <c r="I704" s="162" t="s">
        <v>310</v>
      </c>
      <c r="J704" s="162" t="s">
        <v>5299</v>
      </c>
      <c r="K704" s="162" t="s">
        <v>5278</v>
      </c>
      <c r="L704" s="163">
        <v>0</v>
      </c>
      <c r="M704" s="95" t="s">
        <v>77</v>
      </c>
      <c r="N704" s="51" t="s">
        <v>78</v>
      </c>
      <c r="O704" s="51" t="s">
        <v>78</v>
      </c>
      <c r="P704" s="51" t="s">
        <v>458</v>
      </c>
      <c r="Q704" s="96" t="s">
        <v>613</v>
      </c>
      <c r="R704" s="97">
        <v>45839</v>
      </c>
      <c r="S704" s="97" t="s">
        <v>5575</v>
      </c>
      <c r="T704" s="51" t="s">
        <v>472</v>
      </c>
      <c r="U704" s="51" t="s">
        <v>473</v>
      </c>
      <c r="W704" s="98" t="s">
        <v>5578</v>
      </c>
      <c r="X704" s="98" t="s">
        <v>5488</v>
      </c>
    </row>
    <row r="705" spans="1:24" s="51" customFormat="1" ht="15.5" x14ac:dyDescent="0.35">
      <c r="A705" s="99">
        <f t="shared" si="21"/>
        <v>13197</v>
      </c>
      <c r="B705" s="100" t="str">
        <f>IF(COUNTIF(Exceptions!F:F,(VLOOKUP(M705,Exceptions!F:F,1,FALSE)))&gt;0,"y","")</f>
        <v/>
      </c>
      <c r="C705" s="100" t="str">
        <f t="shared" si="22"/>
        <v>y</v>
      </c>
      <c r="D705" s="100" t="str">
        <f>IF(COUNTIF(Exceptions!B:B,(VLOOKUP(M705,Exceptions!$B:$B,1,FALSE)))&gt;0,"y","")</f>
        <v>y</v>
      </c>
      <c r="E705" s="100"/>
      <c r="F705" s="162" t="s">
        <v>3984</v>
      </c>
      <c r="G705" s="162" t="s">
        <v>592</v>
      </c>
      <c r="H705" s="162" t="s">
        <v>5223</v>
      </c>
      <c r="I705" s="162" t="s">
        <v>310</v>
      </c>
      <c r="J705" s="162" t="s">
        <v>5299</v>
      </c>
      <c r="K705" s="162" t="s">
        <v>5278</v>
      </c>
      <c r="L705" s="163">
        <v>0</v>
      </c>
      <c r="M705" s="95" t="s">
        <v>79</v>
      </c>
      <c r="N705" s="51" t="s">
        <v>80</v>
      </c>
      <c r="O705" s="51" t="s">
        <v>755</v>
      </c>
      <c r="P705" s="51" t="s">
        <v>458</v>
      </c>
      <c r="Q705" s="96" t="s">
        <v>613</v>
      </c>
      <c r="R705" s="97">
        <v>45839</v>
      </c>
      <c r="S705" s="97" t="s">
        <v>5575</v>
      </c>
      <c r="T705" s="51" t="s">
        <v>472</v>
      </c>
      <c r="U705" s="51" t="s">
        <v>473</v>
      </c>
      <c r="W705" s="98" t="s">
        <v>5578</v>
      </c>
      <c r="X705" s="98" t="s">
        <v>5488</v>
      </c>
    </row>
    <row r="706" spans="1:24" s="51" customFormat="1" ht="15.5" x14ac:dyDescent="0.35">
      <c r="A706" s="99">
        <f t="shared" si="21"/>
        <v>13198</v>
      </c>
      <c r="B706" s="100" t="str">
        <f>IF(COUNTIF(Exceptions!F:F,(VLOOKUP(M706,Exceptions!F:F,1,FALSE)))&gt;0,"y","")</f>
        <v/>
      </c>
      <c r="C706" s="100" t="str">
        <f t="shared" si="22"/>
        <v>y</v>
      </c>
      <c r="D706" s="100" t="str">
        <f>IF(COUNTIF(Exceptions!B:B,(VLOOKUP(M706,Exceptions!$B:$B,1,FALSE)))&gt;0,"y","")</f>
        <v>y</v>
      </c>
      <c r="E706" s="100"/>
      <c r="F706" s="162" t="s">
        <v>3985</v>
      </c>
      <c r="G706" s="162" t="s">
        <v>592</v>
      </c>
      <c r="H706" s="162" t="s">
        <v>5223</v>
      </c>
      <c r="I706" s="162" t="s">
        <v>310</v>
      </c>
      <c r="J706" s="162" t="s">
        <v>5299</v>
      </c>
      <c r="K706" s="162" t="s">
        <v>5278</v>
      </c>
      <c r="L706" s="163">
        <v>0</v>
      </c>
      <c r="M706" s="95" t="s">
        <v>81</v>
      </c>
      <c r="N706" s="51" t="s">
        <v>82</v>
      </c>
      <c r="O706" s="51" t="s">
        <v>82</v>
      </c>
      <c r="P706" s="51" t="s">
        <v>458</v>
      </c>
      <c r="Q706" s="96" t="s">
        <v>613</v>
      </c>
      <c r="R706" s="97">
        <v>45839</v>
      </c>
      <c r="S706" s="97" t="s">
        <v>5575</v>
      </c>
      <c r="T706" s="51" t="s">
        <v>472</v>
      </c>
      <c r="U706" s="51" t="s">
        <v>473</v>
      </c>
      <c r="W706" s="98" t="s">
        <v>5578</v>
      </c>
      <c r="X706" s="98" t="s">
        <v>5488</v>
      </c>
    </row>
    <row r="707" spans="1:24" s="51" customFormat="1" ht="15.5" x14ac:dyDescent="0.35">
      <c r="A707" s="99">
        <f t="shared" si="21"/>
        <v>13199</v>
      </c>
      <c r="B707" s="100" t="str">
        <f>IF(COUNTIF(Exceptions!F:F,(VLOOKUP(M707,Exceptions!F:F,1,FALSE)))&gt;0,"y","")</f>
        <v/>
      </c>
      <c r="C707" s="100" t="str">
        <f t="shared" si="22"/>
        <v>y</v>
      </c>
      <c r="D707" s="100" t="str">
        <f>IF(COUNTIF(Exceptions!B:B,(VLOOKUP(M707,Exceptions!$B:$B,1,FALSE)))&gt;0,"y","")</f>
        <v>y</v>
      </c>
      <c r="E707" s="100"/>
      <c r="F707" s="162" t="s">
        <v>3986</v>
      </c>
      <c r="G707" s="162" t="s">
        <v>592</v>
      </c>
      <c r="H707" s="162" t="s">
        <v>5223</v>
      </c>
      <c r="I707" s="162" t="s">
        <v>310</v>
      </c>
      <c r="J707" s="162" t="s">
        <v>5299</v>
      </c>
      <c r="K707" s="162" t="s">
        <v>5278</v>
      </c>
      <c r="L707" s="163">
        <v>0</v>
      </c>
      <c r="M707" s="95" t="s">
        <v>83</v>
      </c>
      <c r="N707" s="51" t="s">
        <v>84</v>
      </c>
      <c r="O707" s="51" t="s">
        <v>84</v>
      </c>
      <c r="P707" s="51" t="s">
        <v>458</v>
      </c>
      <c r="Q707" s="96" t="s">
        <v>613</v>
      </c>
      <c r="R707" s="97">
        <v>45839</v>
      </c>
      <c r="S707" s="97" t="s">
        <v>5575</v>
      </c>
      <c r="T707" s="51" t="s">
        <v>472</v>
      </c>
      <c r="U707" s="51" t="s">
        <v>473</v>
      </c>
      <c r="W707" s="98" t="s">
        <v>5578</v>
      </c>
      <c r="X707" s="98" t="s">
        <v>5488</v>
      </c>
    </row>
    <row r="708" spans="1:24" s="51" customFormat="1" ht="15.5" x14ac:dyDescent="0.35">
      <c r="A708" s="99">
        <f t="shared" si="21"/>
        <v>13204</v>
      </c>
      <c r="B708" s="100" t="str">
        <f>IF(COUNTIF(Exceptions!F:F,(VLOOKUP(M708,Exceptions!F:F,1,FALSE)))&gt;0,"y","")</f>
        <v/>
      </c>
      <c r="C708" s="100" t="str">
        <f t="shared" si="22"/>
        <v/>
      </c>
      <c r="D708" s="100" t="str">
        <f>IF(COUNTIF(Exceptions!B:B,(VLOOKUP(M708,Exceptions!$B:$B,1,FALSE)))&gt;0,"y","")</f>
        <v/>
      </c>
      <c r="E708" s="100"/>
      <c r="F708" s="162" t="s">
        <v>4856</v>
      </c>
      <c r="G708" s="162" t="s">
        <v>3884</v>
      </c>
      <c r="H708" s="162" t="s">
        <v>5232</v>
      </c>
      <c r="I708" s="162" t="s">
        <v>440</v>
      </c>
      <c r="J708" s="162" t="s">
        <v>5297</v>
      </c>
      <c r="K708" s="162" t="s">
        <v>5281</v>
      </c>
      <c r="L708" s="163"/>
      <c r="M708" s="95" t="s">
        <v>3093</v>
      </c>
      <c r="N708" s="51" t="s">
        <v>3094</v>
      </c>
      <c r="O708" s="51" t="s">
        <v>3095</v>
      </c>
      <c r="P708" s="51" t="s">
        <v>440</v>
      </c>
      <c r="Q708" s="96" t="s">
        <v>11</v>
      </c>
      <c r="R708" s="97"/>
      <c r="S708" s="97"/>
      <c r="T708" s="51" t="s">
        <v>1215</v>
      </c>
      <c r="U708" s="51" t="s">
        <v>1216</v>
      </c>
      <c r="V708" s="51" t="s">
        <v>3096</v>
      </c>
      <c r="W708" s="98" t="s">
        <v>5519</v>
      </c>
      <c r="X708" s="98" t="s">
        <v>5560</v>
      </c>
    </row>
    <row r="709" spans="1:24" s="51" customFormat="1" ht="15.5" x14ac:dyDescent="0.35">
      <c r="A709" s="99">
        <f t="shared" si="21"/>
        <v>13205</v>
      </c>
      <c r="B709" s="100" t="str">
        <f>IF(COUNTIF(Exceptions!F:F,(VLOOKUP(M709,Exceptions!F:F,1,FALSE)))&gt;0,"y","")</f>
        <v/>
      </c>
      <c r="C709" s="100" t="str">
        <f t="shared" si="22"/>
        <v>y</v>
      </c>
      <c r="D709" s="100" t="str">
        <f>IF(COUNTIF(Exceptions!B:B,(VLOOKUP(M709,Exceptions!$B:$B,1,FALSE)))&gt;0,"y","")</f>
        <v/>
      </c>
      <c r="E709" s="100"/>
      <c r="F709" s="162" t="s">
        <v>4047</v>
      </c>
      <c r="G709" s="162" t="s">
        <v>3885</v>
      </c>
      <c r="H709" s="162" t="s">
        <v>3902</v>
      </c>
      <c r="I709" s="162" t="s">
        <v>5227</v>
      </c>
      <c r="J709" s="162" t="s">
        <v>5295</v>
      </c>
      <c r="K709" s="162" t="s">
        <v>3904</v>
      </c>
      <c r="L709" s="163">
        <v>3000000</v>
      </c>
      <c r="M709" s="95" t="s">
        <v>966</v>
      </c>
      <c r="N709" s="51" t="s">
        <v>967</v>
      </c>
      <c r="O709" s="51" t="s">
        <v>968</v>
      </c>
      <c r="P709" s="51" t="s">
        <v>440</v>
      </c>
      <c r="Q709" s="96" t="s">
        <v>11</v>
      </c>
      <c r="R709" s="97">
        <v>45044</v>
      </c>
      <c r="S709" s="97" t="s">
        <v>5483</v>
      </c>
      <c r="T709" s="51" t="s">
        <v>496</v>
      </c>
      <c r="U709" s="51" t="s">
        <v>497</v>
      </c>
      <c r="W709" s="98" t="s">
        <v>5519</v>
      </c>
      <c r="X709" s="98" t="s">
        <v>5635</v>
      </c>
    </row>
    <row r="710" spans="1:24" s="51" customFormat="1" ht="15.5" x14ac:dyDescent="0.35">
      <c r="A710" s="99">
        <f t="shared" si="21"/>
        <v>13210</v>
      </c>
      <c r="B710" s="100" t="str">
        <f>IF(COUNTIF(Exceptions!F:F,(VLOOKUP(M710,Exceptions!F:F,1,FALSE)))&gt;0,"y","")</f>
        <v/>
      </c>
      <c r="C710" s="100" t="str">
        <f t="shared" si="22"/>
        <v>y</v>
      </c>
      <c r="D710" s="100" t="str">
        <f>IF(COUNTIF(Exceptions!B:B,(VLOOKUP(M710,Exceptions!$B:$B,1,FALSE)))&gt;0,"y","")</f>
        <v/>
      </c>
      <c r="E710" s="100" t="s">
        <v>5366</v>
      </c>
      <c r="F710" s="162" t="s">
        <v>4150</v>
      </c>
      <c r="G710" s="162" t="s">
        <v>3884</v>
      </c>
      <c r="H710" s="162" t="s">
        <v>5243</v>
      </c>
      <c r="I710" s="162" t="s">
        <v>5244</v>
      </c>
      <c r="J710" s="162" t="s">
        <v>440</v>
      </c>
      <c r="K710" s="162" t="s">
        <v>5279</v>
      </c>
      <c r="L710" s="163">
        <v>0</v>
      </c>
      <c r="M710" s="95" t="s">
        <v>1144</v>
      </c>
      <c r="N710" s="51" t="s">
        <v>1145</v>
      </c>
      <c r="O710" s="51" t="s">
        <v>1146</v>
      </c>
      <c r="P710" s="51" t="s">
        <v>456</v>
      </c>
      <c r="Q710" s="96" t="s">
        <v>14</v>
      </c>
      <c r="R710" s="97">
        <v>45019</v>
      </c>
      <c r="S710" s="97" t="s">
        <v>5492</v>
      </c>
      <c r="T710" s="51" t="s">
        <v>516</v>
      </c>
      <c r="U710" s="51" t="s">
        <v>517</v>
      </c>
      <c r="W710" s="98" t="s">
        <v>5519</v>
      </c>
      <c r="X710" s="98" t="s">
        <v>5488</v>
      </c>
    </row>
    <row r="711" spans="1:24" s="51" customFormat="1" ht="15.5" x14ac:dyDescent="0.35">
      <c r="A711" s="99">
        <f t="shared" ref="A711:A774" si="23">(MID(M711,2,6))*1</f>
        <v>13223</v>
      </c>
      <c r="B711" s="100" t="str">
        <f>IF(COUNTIF(Exceptions!F:F,(VLOOKUP(M711,Exceptions!F:F,1,FALSE)))&gt;0,"y","")</f>
        <v/>
      </c>
      <c r="C711" s="100" t="str">
        <f t="shared" si="22"/>
        <v>y</v>
      </c>
      <c r="D711" s="100" t="str">
        <f>IF(COUNTIF(Exceptions!B:B,(VLOOKUP(M711,Exceptions!$B:$B,1,FALSE)))&gt;0,"y","")</f>
        <v/>
      </c>
      <c r="E711" s="100"/>
      <c r="F711" s="162" t="s">
        <v>4048</v>
      </c>
      <c r="G711" s="162" t="s">
        <v>3885</v>
      </c>
      <c r="H711" s="162" t="s">
        <v>3902</v>
      </c>
      <c r="I711" s="162" t="s">
        <v>5227</v>
      </c>
      <c r="J711" s="162" t="s">
        <v>5295</v>
      </c>
      <c r="K711" s="162" t="s">
        <v>3904</v>
      </c>
      <c r="L711" s="163">
        <v>1500000</v>
      </c>
      <c r="M711" s="95" t="s">
        <v>964</v>
      </c>
      <c r="N711" s="51" t="s">
        <v>965</v>
      </c>
      <c r="O711" s="51" t="s">
        <v>965</v>
      </c>
      <c r="P711" s="51" t="s">
        <v>456</v>
      </c>
      <c r="Q711" s="96" t="s">
        <v>12</v>
      </c>
      <c r="R711" s="97">
        <v>45138</v>
      </c>
      <c r="S711" s="97" t="s">
        <v>5505</v>
      </c>
      <c r="T711" s="51" t="s">
        <v>486</v>
      </c>
      <c r="U711" s="51" t="s">
        <v>487</v>
      </c>
      <c r="W711" s="98" t="s">
        <v>5530</v>
      </c>
      <c r="X711" s="98" t="s">
        <v>5635</v>
      </c>
    </row>
    <row r="712" spans="1:24" s="51" customFormat="1" ht="15.5" x14ac:dyDescent="0.35">
      <c r="A712" s="99">
        <f t="shared" si="23"/>
        <v>13232</v>
      </c>
      <c r="B712" s="100" t="str">
        <f>IF(COUNTIF(Exceptions!F:F,(VLOOKUP(M712,Exceptions!F:F,1,FALSE)))&gt;0,"y","")</f>
        <v/>
      </c>
      <c r="C712" s="100" t="str">
        <f t="shared" ref="C712:C775" si="24">IF(COUNTIF(N712,"*call*"),"y",IF(COUNTIF(P712,"*call*"),"y",IF(I712&lt;&gt;"","y","")))</f>
        <v>y</v>
      </c>
      <c r="D712" s="100" t="str">
        <f>IF(COUNTIF(Exceptions!B:B,(VLOOKUP(M712,Exceptions!$B:$B,1,FALSE)))&gt;0,"y","")</f>
        <v/>
      </c>
      <c r="E712" s="100" t="s">
        <v>5366</v>
      </c>
      <c r="F712" s="162" t="s">
        <v>4151</v>
      </c>
      <c r="G712" s="162" t="s">
        <v>3886</v>
      </c>
      <c r="H712" s="162" t="s">
        <v>5243</v>
      </c>
      <c r="I712" s="162" t="s">
        <v>5244</v>
      </c>
      <c r="J712" s="162" t="s">
        <v>440</v>
      </c>
      <c r="K712" s="162" t="s">
        <v>3904</v>
      </c>
      <c r="L712" s="163">
        <v>78800</v>
      </c>
      <c r="M712" s="95" t="s">
        <v>1142</v>
      </c>
      <c r="N712" s="51" t="s">
        <v>1143</v>
      </c>
      <c r="O712" s="51" t="s">
        <v>1143</v>
      </c>
      <c r="P712" s="51" t="s">
        <v>456</v>
      </c>
      <c r="Q712" s="96" t="s">
        <v>613</v>
      </c>
      <c r="R712" s="97">
        <v>45992</v>
      </c>
      <c r="S712" s="97" t="s">
        <v>5995</v>
      </c>
      <c r="T712" s="51" t="s">
        <v>467</v>
      </c>
      <c r="U712" s="51" t="s">
        <v>468</v>
      </c>
      <c r="W712" s="98" t="s">
        <v>5530</v>
      </c>
      <c r="X712" s="98" t="s">
        <v>5534</v>
      </c>
    </row>
    <row r="713" spans="1:24" s="51" customFormat="1" ht="15.5" x14ac:dyDescent="0.35">
      <c r="A713" s="99">
        <f t="shared" si="23"/>
        <v>13237</v>
      </c>
      <c r="B713" s="100" t="str">
        <f>IF(COUNTIF(Exceptions!F:F,(VLOOKUP(M713,Exceptions!F:F,1,FALSE)))&gt;0,"y","")</f>
        <v/>
      </c>
      <c r="C713" s="100" t="str">
        <f t="shared" si="24"/>
        <v>y</v>
      </c>
      <c r="D713" s="100" t="str">
        <f>IF(COUNTIF(Exceptions!B:B,(VLOOKUP(M713,Exceptions!$B:$B,1,FALSE)))&gt;0,"y","")</f>
        <v/>
      </c>
      <c r="E713" s="100"/>
      <c r="F713" s="162" t="s">
        <v>4049</v>
      </c>
      <c r="G713" s="162" t="s">
        <v>3885</v>
      </c>
      <c r="H713" s="162" t="s">
        <v>3902</v>
      </c>
      <c r="I713" s="162" t="s">
        <v>5227</v>
      </c>
      <c r="J713" s="162" t="s">
        <v>5295</v>
      </c>
      <c r="K713" s="162" t="s">
        <v>3904</v>
      </c>
      <c r="L713" s="163">
        <v>400000</v>
      </c>
      <c r="M713" s="95" t="s">
        <v>962</v>
      </c>
      <c r="N713" s="51" t="s">
        <v>963</v>
      </c>
      <c r="O713" s="51" t="s">
        <v>963</v>
      </c>
      <c r="P713" s="51" t="s">
        <v>456</v>
      </c>
      <c r="Q713" s="96" t="s">
        <v>14</v>
      </c>
      <c r="R713" s="97">
        <v>45017</v>
      </c>
      <c r="S713" s="97"/>
      <c r="T713" s="51" t="s">
        <v>839</v>
      </c>
      <c r="U713" s="51" t="s">
        <v>840</v>
      </c>
      <c r="W713" s="98" t="s">
        <v>5530</v>
      </c>
      <c r="X713" s="98" t="s">
        <v>5670</v>
      </c>
    </row>
    <row r="714" spans="1:24" s="51" customFormat="1" ht="15.5" x14ac:dyDescent="0.35">
      <c r="A714" s="99">
        <f t="shared" si="23"/>
        <v>13253</v>
      </c>
      <c r="B714" s="100" t="str">
        <f>IF(COUNTIF(Exceptions!F:F,(VLOOKUP(M714,Exceptions!F:F,1,FALSE)))&gt;0,"y","")</f>
        <v/>
      </c>
      <c r="C714" s="100" t="str">
        <f t="shared" si="24"/>
        <v/>
      </c>
      <c r="D714" s="100" t="str">
        <f>IF(COUNTIF(Exceptions!B:B,(VLOOKUP(M714,Exceptions!$B:$B,1,FALSE)))&gt;0,"y","")</f>
        <v/>
      </c>
      <c r="E714" s="100"/>
      <c r="F714" s="162" t="s">
        <v>4857</v>
      </c>
      <c r="G714" s="162" t="s">
        <v>3885</v>
      </c>
      <c r="H714" s="162" t="s">
        <v>5245</v>
      </c>
      <c r="I714" s="162" t="s">
        <v>440</v>
      </c>
      <c r="J714" s="162" t="s">
        <v>440</v>
      </c>
      <c r="K714" s="162" t="s">
        <v>440</v>
      </c>
      <c r="L714" s="163"/>
      <c r="M714" s="95" t="s">
        <v>3091</v>
      </c>
      <c r="N714" s="51" t="s">
        <v>3092</v>
      </c>
      <c r="O714" s="51" t="s">
        <v>3092</v>
      </c>
      <c r="P714" s="51" t="s">
        <v>440</v>
      </c>
      <c r="Q714" s="96" t="s">
        <v>14</v>
      </c>
      <c r="R714" s="97"/>
      <c r="S714" s="97"/>
      <c r="T714" s="51" t="s">
        <v>516</v>
      </c>
      <c r="U714" s="51" t="s">
        <v>517</v>
      </c>
      <c r="W714" s="98" t="s">
        <v>5722</v>
      </c>
      <c r="X714" s="98" t="s">
        <v>5488</v>
      </c>
    </row>
    <row r="715" spans="1:24" s="51" customFormat="1" ht="15.5" x14ac:dyDescent="0.35">
      <c r="A715" s="99">
        <f t="shared" si="23"/>
        <v>13260</v>
      </c>
      <c r="B715" s="100" t="str">
        <f>IF(COUNTIF(Exceptions!F:F,(VLOOKUP(M715,Exceptions!F:F,1,FALSE)))&gt;0,"y","")</f>
        <v/>
      </c>
      <c r="C715" s="100" t="str">
        <f t="shared" si="24"/>
        <v/>
      </c>
      <c r="D715" s="100" t="str">
        <f>IF(COUNTIF(Exceptions!B:B,(VLOOKUP(M715,Exceptions!$B:$B,1,FALSE)))&gt;0,"y","")</f>
        <v/>
      </c>
      <c r="E715" s="100"/>
      <c r="F715" s="162" t="s">
        <v>4858</v>
      </c>
      <c r="G715" s="162" t="s">
        <v>3884</v>
      </c>
      <c r="H715" s="162" t="s">
        <v>5211</v>
      </c>
      <c r="I715" s="162" t="s">
        <v>440</v>
      </c>
      <c r="J715" s="162" t="s">
        <v>440</v>
      </c>
      <c r="K715" s="162" t="s">
        <v>440</v>
      </c>
      <c r="L715" s="163">
        <v>6340000</v>
      </c>
      <c r="M715" s="95" t="s">
        <v>3088</v>
      </c>
      <c r="N715" s="51" t="s">
        <v>3089</v>
      </c>
      <c r="O715" s="51" t="s">
        <v>3090</v>
      </c>
      <c r="P715" s="51" t="s">
        <v>463</v>
      </c>
      <c r="Q715" s="96" t="s">
        <v>10</v>
      </c>
      <c r="R715" s="97">
        <v>45259</v>
      </c>
      <c r="S715" s="97" t="s">
        <v>6938</v>
      </c>
      <c r="T715" s="51" t="s">
        <v>1215</v>
      </c>
      <c r="U715" s="51" t="s">
        <v>1216</v>
      </c>
      <c r="V715" s="51" t="s">
        <v>3087</v>
      </c>
      <c r="W715" s="98" t="s">
        <v>5722</v>
      </c>
      <c r="X715" s="98" t="s">
        <v>5488</v>
      </c>
    </row>
    <row r="716" spans="1:24" s="51" customFormat="1" ht="15.5" x14ac:dyDescent="0.35">
      <c r="A716" s="99">
        <f t="shared" si="23"/>
        <v>13261</v>
      </c>
      <c r="B716" s="100" t="str">
        <f>IF(COUNTIF(Exceptions!F:F,(VLOOKUP(M716,Exceptions!F:F,1,FALSE)))&gt;0,"y","")</f>
        <v/>
      </c>
      <c r="C716" s="100" t="str">
        <f t="shared" si="24"/>
        <v/>
      </c>
      <c r="D716" s="100" t="str">
        <f>IF(COUNTIF(Exceptions!B:B,(VLOOKUP(M716,Exceptions!$B:$B,1,FALSE)))&gt;0,"y","")</f>
        <v/>
      </c>
      <c r="E716" s="100"/>
      <c r="F716" s="162" t="s">
        <v>4859</v>
      </c>
      <c r="G716" s="162" t="s">
        <v>3884</v>
      </c>
      <c r="H716" s="162" t="s">
        <v>5211</v>
      </c>
      <c r="I716" s="162" t="s">
        <v>440</v>
      </c>
      <c r="J716" s="162" t="s">
        <v>440</v>
      </c>
      <c r="K716" s="162" t="s">
        <v>440</v>
      </c>
      <c r="L716" s="163">
        <v>10240000</v>
      </c>
      <c r="M716" s="95" t="s">
        <v>3084</v>
      </c>
      <c r="N716" s="51" t="s">
        <v>3085</v>
      </c>
      <c r="O716" s="51" t="s">
        <v>3086</v>
      </c>
      <c r="P716" s="51" t="s">
        <v>463</v>
      </c>
      <c r="Q716" s="96" t="s">
        <v>15</v>
      </c>
      <c r="R716" s="97">
        <v>45259</v>
      </c>
      <c r="S716" s="97" t="s">
        <v>6938</v>
      </c>
      <c r="T716" s="51" t="s">
        <v>1215</v>
      </c>
      <c r="U716" s="51" t="s">
        <v>1216</v>
      </c>
      <c r="V716" s="51" t="s">
        <v>3087</v>
      </c>
      <c r="W716" s="98" t="s">
        <v>5722</v>
      </c>
      <c r="X716" s="98" t="s">
        <v>5488</v>
      </c>
    </row>
    <row r="717" spans="1:24" s="51" customFormat="1" ht="15.5" x14ac:dyDescent="0.35">
      <c r="A717" s="99">
        <f t="shared" si="23"/>
        <v>13265</v>
      </c>
      <c r="B717" s="100" t="str">
        <f>IF(COUNTIF(Exceptions!F:F,(VLOOKUP(M717,Exceptions!F:F,1,FALSE)))&gt;0,"y","")</f>
        <v/>
      </c>
      <c r="C717" s="100" t="str">
        <f t="shared" si="24"/>
        <v>y</v>
      </c>
      <c r="D717" s="100" t="str">
        <f>IF(COUNTIF(Exceptions!B:B,(VLOOKUP(M717,Exceptions!$B:$B,1,FALSE)))&gt;0,"y","")</f>
        <v/>
      </c>
      <c r="E717" s="100" t="s">
        <v>5366</v>
      </c>
      <c r="F717" s="162" t="s">
        <v>4050</v>
      </c>
      <c r="G717" s="162" t="s">
        <v>3885</v>
      </c>
      <c r="H717" s="162" t="s">
        <v>3902</v>
      </c>
      <c r="I717" s="162" t="s">
        <v>5227</v>
      </c>
      <c r="J717" s="162" t="s">
        <v>5295</v>
      </c>
      <c r="K717" s="162" t="s">
        <v>3904</v>
      </c>
      <c r="L717" s="163">
        <v>400000</v>
      </c>
      <c r="M717" s="95" t="s">
        <v>959</v>
      </c>
      <c r="N717" s="51" t="s">
        <v>960</v>
      </c>
      <c r="O717" s="51" t="s">
        <v>961</v>
      </c>
      <c r="P717" s="51" t="s">
        <v>456</v>
      </c>
      <c r="Q717" s="96" t="s">
        <v>14</v>
      </c>
      <c r="R717" s="97">
        <v>45047</v>
      </c>
      <c r="S717" s="97" t="s">
        <v>5483</v>
      </c>
      <c r="T717" s="51" t="s">
        <v>490</v>
      </c>
      <c r="U717" s="51" t="s">
        <v>491</v>
      </c>
      <c r="W717" s="98" t="s">
        <v>5722</v>
      </c>
      <c r="X717" s="98" t="s">
        <v>5495</v>
      </c>
    </row>
    <row r="718" spans="1:24" s="51" customFormat="1" ht="15.5" x14ac:dyDescent="0.35">
      <c r="A718" s="99">
        <f t="shared" si="23"/>
        <v>13304</v>
      </c>
      <c r="B718" s="100" t="str">
        <f>IF(COUNTIF(Exceptions!F:F,(VLOOKUP(M718,Exceptions!F:F,1,FALSE)))&gt;0,"y","")</f>
        <v/>
      </c>
      <c r="C718" s="100" t="str">
        <f t="shared" si="24"/>
        <v/>
      </c>
      <c r="D718" s="100" t="str">
        <f>IF(COUNTIF(Exceptions!B:B,(VLOOKUP(M718,Exceptions!$B:$B,1,FALSE)))&gt;0,"y","")</f>
        <v/>
      </c>
      <c r="E718" s="100"/>
      <c r="F718" s="162" t="s">
        <v>4860</v>
      </c>
      <c r="G718" s="162" t="s">
        <v>3885</v>
      </c>
      <c r="H718" s="162" t="s">
        <v>5215</v>
      </c>
      <c r="I718" s="162" t="s">
        <v>440</v>
      </c>
      <c r="J718" s="162" t="s">
        <v>5295</v>
      </c>
      <c r="K718" s="162" t="s">
        <v>5275</v>
      </c>
      <c r="L718" s="163">
        <v>201250</v>
      </c>
      <c r="M718" s="95" t="s">
        <v>3081</v>
      </c>
      <c r="N718" s="51" t="s">
        <v>3082</v>
      </c>
      <c r="O718" s="51" t="s">
        <v>3083</v>
      </c>
      <c r="P718" s="51" t="s">
        <v>460</v>
      </c>
      <c r="Q718" s="96" t="s">
        <v>14</v>
      </c>
      <c r="R718" s="97">
        <v>45017</v>
      </c>
      <c r="S718" s="97" t="s">
        <v>5483</v>
      </c>
      <c r="T718" s="51" t="s">
        <v>508</v>
      </c>
      <c r="U718" s="51" t="s">
        <v>509</v>
      </c>
      <c r="W718" s="98" t="s">
        <v>5716</v>
      </c>
      <c r="X718" s="98" t="s">
        <v>5488</v>
      </c>
    </row>
    <row r="719" spans="1:24" s="51" customFormat="1" ht="15.5" x14ac:dyDescent="0.35">
      <c r="A719" s="99">
        <f t="shared" si="23"/>
        <v>13305</v>
      </c>
      <c r="B719" s="100" t="str">
        <f>IF(COUNTIF(Exceptions!F:F,(VLOOKUP(M719,Exceptions!F:F,1,FALSE)))&gt;0,"y","")</f>
        <v/>
      </c>
      <c r="C719" s="100" t="str">
        <f t="shared" si="24"/>
        <v>y</v>
      </c>
      <c r="D719" s="100" t="str">
        <f>IF(COUNTIF(Exceptions!B:B,(VLOOKUP(M719,Exceptions!$B:$B,1,FALSE)))&gt;0,"y","")</f>
        <v/>
      </c>
      <c r="E719" s="100"/>
      <c r="F719" s="162" t="s">
        <v>4051</v>
      </c>
      <c r="G719" s="162" t="s">
        <v>3885</v>
      </c>
      <c r="H719" s="162" t="s">
        <v>3902</v>
      </c>
      <c r="I719" s="162" t="s">
        <v>5227</v>
      </c>
      <c r="J719" s="162" t="s">
        <v>5295</v>
      </c>
      <c r="K719" s="162" t="s">
        <v>3904</v>
      </c>
      <c r="L719" s="163">
        <v>400000</v>
      </c>
      <c r="M719" s="95" t="s">
        <v>956</v>
      </c>
      <c r="N719" s="51" t="s">
        <v>957</v>
      </c>
      <c r="O719" s="51" t="s">
        <v>958</v>
      </c>
      <c r="P719" s="51" t="s">
        <v>456</v>
      </c>
      <c r="Q719" s="96" t="s">
        <v>14</v>
      </c>
      <c r="R719" s="97">
        <v>45017</v>
      </c>
      <c r="S719" s="97" t="s">
        <v>5483</v>
      </c>
      <c r="T719" s="51" t="s">
        <v>826</v>
      </c>
      <c r="U719" s="51" t="s">
        <v>827</v>
      </c>
      <c r="W719" s="98" t="s">
        <v>5716</v>
      </c>
      <c r="X719" s="98" t="s">
        <v>5488</v>
      </c>
    </row>
    <row r="720" spans="1:24" s="51" customFormat="1" ht="15.5" x14ac:dyDescent="0.35">
      <c r="A720" s="99">
        <f t="shared" si="23"/>
        <v>13306</v>
      </c>
      <c r="B720" s="100" t="str">
        <f>IF(COUNTIF(Exceptions!F:F,(VLOOKUP(M720,Exceptions!F:F,1,FALSE)))&gt;0,"y","")</f>
        <v/>
      </c>
      <c r="C720" s="100" t="str">
        <f t="shared" si="24"/>
        <v>y</v>
      </c>
      <c r="D720" s="100" t="str">
        <f>IF(COUNTIF(Exceptions!B:B,(VLOOKUP(M720,Exceptions!$B:$B,1,FALSE)))&gt;0,"y","")</f>
        <v/>
      </c>
      <c r="E720" s="100"/>
      <c r="F720" s="162" t="s">
        <v>4052</v>
      </c>
      <c r="G720" s="162" t="s">
        <v>3885</v>
      </c>
      <c r="H720" s="162" t="s">
        <v>3902</v>
      </c>
      <c r="I720" s="162" t="s">
        <v>5227</v>
      </c>
      <c r="J720" s="162" t="s">
        <v>5295</v>
      </c>
      <c r="K720" s="162" t="s">
        <v>5281</v>
      </c>
      <c r="L720" s="163">
        <v>9778624</v>
      </c>
      <c r="M720" s="95" t="s">
        <v>954</v>
      </c>
      <c r="N720" s="51" t="s">
        <v>955</v>
      </c>
      <c r="O720" s="51" t="s">
        <v>955</v>
      </c>
      <c r="P720" s="51" t="s">
        <v>455</v>
      </c>
      <c r="Q720" s="96" t="s">
        <v>10</v>
      </c>
      <c r="R720" s="97">
        <v>45141</v>
      </c>
      <c r="S720" s="97" t="s">
        <v>5720</v>
      </c>
      <c r="T720" s="51" t="s">
        <v>496</v>
      </c>
      <c r="U720" s="51" t="s">
        <v>497</v>
      </c>
      <c r="W720" s="98" t="s">
        <v>5716</v>
      </c>
      <c r="X720" s="98" t="s">
        <v>5721</v>
      </c>
    </row>
    <row r="721" spans="1:24" s="51" customFormat="1" ht="15.5" x14ac:dyDescent="0.35">
      <c r="A721" s="99">
        <f t="shared" si="23"/>
        <v>13310</v>
      </c>
      <c r="B721" s="100" t="str">
        <f>IF(COUNTIF(Exceptions!F:F,(VLOOKUP(M721,Exceptions!F:F,1,FALSE)))&gt;0,"y","")</f>
        <v/>
      </c>
      <c r="C721" s="100" t="str">
        <f t="shared" si="24"/>
        <v>y</v>
      </c>
      <c r="D721" s="100" t="str">
        <f>IF(COUNTIF(Exceptions!B:B,(VLOOKUP(M721,Exceptions!$B:$B,1,FALSE)))&gt;0,"y","")</f>
        <v/>
      </c>
      <c r="E721" s="100"/>
      <c r="F721" s="162" t="s">
        <v>4053</v>
      </c>
      <c r="G721" s="162" t="s">
        <v>3885</v>
      </c>
      <c r="H721" s="162" t="s">
        <v>3902</v>
      </c>
      <c r="I721" s="162" t="s">
        <v>5227</v>
      </c>
      <c r="J721" s="162" t="s">
        <v>5295</v>
      </c>
      <c r="K721" s="162" t="s">
        <v>3904</v>
      </c>
      <c r="L721" s="163">
        <v>900000</v>
      </c>
      <c r="M721" s="95" t="s">
        <v>952</v>
      </c>
      <c r="N721" s="51" t="s">
        <v>953</v>
      </c>
      <c r="O721" s="51" t="s">
        <v>953</v>
      </c>
      <c r="P721" s="51" t="s">
        <v>440</v>
      </c>
      <c r="Q721" s="96" t="s">
        <v>11</v>
      </c>
      <c r="R721" s="97">
        <v>45093</v>
      </c>
      <c r="S721" s="97" t="s">
        <v>5718</v>
      </c>
      <c r="T721" s="51" t="s">
        <v>845</v>
      </c>
      <c r="U721" s="51" t="s">
        <v>846</v>
      </c>
      <c r="W721" s="98" t="s">
        <v>5716</v>
      </c>
      <c r="X721" s="98" t="s">
        <v>5658</v>
      </c>
    </row>
    <row r="722" spans="1:24" s="51" customFormat="1" ht="15.5" x14ac:dyDescent="0.35">
      <c r="A722" s="99">
        <f t="shared" si="23"/>
        <v>13322</v>
      </c>
      <c r="B722" s="100" t="str">
        <f>IF(COUNTIF(Exceptions!F:F,(VLOOKUP(M722,Exceptions!F:F,1,FALSE)))&gt;0,"y","")</f>
        <v/>
      </c>
      <c r="C722" s="100" t="str">
        <f t="shared" si="24"/>
        <v>y</v>
      </c>
      <c r="D722" s="100" t="str">
        <f>IF(COUNTIF(Exceptions!B:B,(VLOOKUP(M722,Exceptions!$B:$B,1,FALSE)))&gt;0,"y","")</f>
        <v/>
      </c>
      <c r="E722" s="100"/>
      <c r="F722" s="162" t="s">
        <v>4179</v>
      </c>
      <c r="G722" s="162" t="s">
        <v>3885</v>
      </c>
      <c r="H722" s="162" t="s">
        <v>5215</v>
      </c>
      <c r="I722" s="162" t="s">
        <v>5250</v>
      </c>
      <c r="J722" s="162" t="s">
        <v>5300</v>
      </c>
      <c r="K722" s="162" t="s">
        <v>3904</v>
      </c>
      <c r="L722" s="163">
        <v>140000</v>
      </c>
      <c r="M722" s="95" t="s">
        <v>1212</v>
      </c>
      <c r="N722" s="51" t="s">
        <v>1213</v>
      </c>
      <c r="O722" s="51" t="s">
        <v>1214</v>
      </c>
      <c r="P722" s="51" t="s">
        <v>457</v>
      </c>
      <c r="Q722" s="96" t="s">
        <v>14</v>
      </c>
      <c r="R722" s="97">
        <v>45107</v>
      </c>
      <c r="S722" s="97" t="s">
        <v>5489</v>
      </c>
      <c r="T722" s="51" t="s">
        <v>1215</v>
      </c>
      <c r="U722" s="51" t="s">
        <v>1216</v>
      </c>
      <c r="V722" s="51" t="s">
        <v>1217</v>
      </c>
      <c r="W722" s="98" t="s">
        <v>5716</v>
      </c>
      <c r="X722" s="98" t="s">
        <v>5488</v>
      </c>
    </row>
    <row r="723" spans="1:24" s="51" customFormat="1" ht="15.5" x14ac:dyDescent="0.35">
      <c r="A723" s="99">
        <f t="shared" si="23"/>
        <v>13323</v>
      </c>
      <c r="B723" s="100" t="str">
        <f>IF(COUNTIF(Exceptions!F:F,(VLOOKUP(M723,Exceptions!F:F,1,FALSE)))&gt;0,"y","")</f>
        <v/>
      </c>
      <c r="C723" s="100" t="str">
        <f t="shared" si="24"/>
        <v>y</v>
      </c>
      <c r="D723" s="100" t="str">
        <f>IF(COUNTIF(Exceptions!B:B,(VLOOKUP(M723,Exceptions!$B:$B,1,FALSE)))&gt;0,"y","")</f>
        <v/>
      </c>
      <c r="E723" s="100" t="s">
        <v>5366</v>
      </c>
      <c r="F723" s="162" t="s">
        <v>4054</v>
      </c>
      <c r="G723" s="162" t="s">
        <v>3885</v>
      </c>
      <c r="H723" s="162" t="s">
        <v>5229</v>
      </c>
      <c r="I723" s="162" t="s">
        <v>5227</v>
      </c>
      <c r="J723" s="162" t="s">
        <v>5295</v>
      </c>
      <c r="K723" s="162" t="s">
        <v>5279</v>
      </c>
      <c r="L723" s="163">
        <v>2500000</v>
      </c>
      <c r="M723" s="95" t="s">
        <v>950</v>
      </c>
      <c r="N723" s="51" t="s">
        <v>951</v>
      </c>
      <c r="O723" s="51" t="s">
        <v>951</v>
      </c>
      <c r="P723" s="51" t="s">
        <v>440</v>
      </c>
      <c r="Q723" s="96" t="s">
        <v>12</v>
      </c>
      <c r="R723" s="97">
        <v>45230</v>
      </c>
      <c r="S723" s="97" t="s">
        <v>5714</v>
      </c>
      <c r="T723" s="51" t="s">
        <v>791</v>
      </c>
      <c r="U723" s="51" t="s">
        <v>792</v>
      </c>
      <c r="W723" s="98" t="s">
        <v>5716</v>
      </c>
      <c r="X723" s="98" t="s">
        <v>5628</v>
      </c>
    </row>
    <row r="724" spans="1:24" s="51" customFormat="1" ht="15.5" x14ac:dyDescent="0.35">
      <c r="A724" s="99">
        <f t="shared" si="23"/>
        <v>13324</v>
      </c>
      <c r="B724" s="100" t="str">
        <f>IF(COUNTIF(Exceptions!F:F,(VLOOKUP(M724,Exceptions!F:F,1,FALSE)))&gt;0,"y","")</f>
        <v/>
      </c>
      <c r="C724" s="100" t="str">
        <f t="shared" si="24"/>
        <v>y</v>
      </c>
      <c r="D724" s="100" t="str">
        <f>IF(COUNTIF(Exceptions!B:B,(VLOOKUP(M724,Exceptions!$B:$B,1,FALSE)))&gt;0,"y","")</f>
        <v/>
      </c>
      <c r="E724" s="100" t="s">
        <v>5366</v>
      </c>
      <c r="F724" s="162" t="s">
        <v>4055</v>
      </c>
      <c r="G724" s="162" t="s">
        <v>3886</v>
      </c>
      <c r="H724" s="162" t="s">
        <v>5229</v>
      </c>
      <c r="I724" s="162" t="s">
        <v>5227</v>
      </c>
      <c r="J724" s="162" t="s">
        <v>5295</v>
      </c>
      <c r="K724" s="162" t="s">
        <v>5279</v>
      </c>
      <c r="L724" s="163">
        <v>2500000</v>
      </c>
      <c r="M724" s="95" t="s">
        <v>948</v>
      </c>
      <c r="N724" s="51" t="s">
        <v>949</v>
      </c>
      <c r="O724" s="51" t="s">
        <v>949</v>
      </c>
      <c r="P724" s="51" t="s">
        <v>440</v>
      </c>
      <c r="Q724" s="96" t="s">
        <v>12</v>
      </c>
      <c r="R724" s="97">
        <v>45596</v>
      </c>
      <c r="S724" s="97" t="s">
        <v>5715</v>
      </c>
      <c r="T724" s="51" t="s">
        <v>791</v>
      </c>
      <c r="U724" s="51" t="s">
        <v>792</v>
      </c>
      <c r="W724" s="98" t="s">
        <v>5716</v>
      </c>
      <c r="X724" s="98" t="s">
        <v>5717</v>
      </c>
    </row>
    <row r="725" spans="1:24" s="51" customFormat="1" ht="15.5" x14ac:dyDescent="0.35">
      <c r="A725" s="99">
        <f t="shared" si="23"/>
        <v>13336</v>
      </c>
      <c r="B725" s="100" t="str">
        <f>IF(COUNTIF(Exceptions!F:F,(VLOOKUP(M725,Exceptions!F:F,1,FALSE)))&gt;0,"y","")</f>
        <v/>
      </c>
      <c r="C725" s="100" t="str">
        <f t="shared" si="24"/>
        <v>y</v>
      </c>
      <c r="D725" s="100" t="str">
        <f>IF(COUNTIF(Exceptions!B:B,(VLOOKUP(M725,Exceptions!$B:$B,1,FALSE)))&gt;0,"y","")</f>
        <v/>
      </c>
      <c r="E725" s="100" t="s">
        <v>5366</v>
      </c>
      <c r="F725" s="162" t="s">
        <v>4056</v>
      </c>
      <c r="G725" s="162" t="s">
        <v>3885</v>
      </c>
      <c r="H725" s="162" t="s">
        <v>3902</v>
      </c>
      <c r="I725" s="162" t="s">
        <v>5227</v>
      </c>
      <c r="J725" s="162" t="s">
        <v>5295</v>
      </c>
      <c r="K725" s="162" t="s">
        <v>5276</v>
      </c>
      <c r="L725" s="163">
        <v>60000</v>
      </c>
      <c r="M725" s="95" t="s">
        <v>946</v>
      </c>
      <c r="N725" s="51" t="s">
        <v>947</v>
      </c>
      <c r="O725" s="51" t="s">
        <v>947</v>
      </c>
      <c r="P725" s="51" t="s">
        <v>440</v>
      </c>
      <c r="Q725" s="96" t="s">
        <v>613</v>
      </c>
      <c r="R725" s="97">
        <v>45044</v>
      </c>
      <c r="S725" s="97" t="s">
        <v>5712</v>
      </c>
      <c r="T725" s="51" t="s">
        <v>862</v>
      </c>
      <c r="U725" s="51" t="s">
        <v>863</v>
      </c>
      <c r="W725" s="98" t="s">
        <v>5713</v>
      </c>
      <c r="X725" s="98" t="s">
        <v>5701</v>
      </c>
    </row>
    <row r="726" spans="1:24" s="51" customFormat="1" ht="15.5" x14ac:dyDescent="0.35">
      <c r="A726" s="99">
        <f t="shared" si="23"/>
        <v>13375</v>
      </c>
      <c r="B726" s="100" t="str">
        <f>IF(COUNTIF(Exceptions!F:F,(VLOOKUP(M726,Exceptions!F:F,1,FALSE)))&gt;0,"y","")</f>
        <v/>
      </c>
      <c r="C726" s="100" t="str">
        <f t="shared" si="24"/>
        <v>y</v>
      </c>
      <c r="D726" s="100" t="str">
        <f>IF(COUNTIF(Exceptions!B:B,(VLOOKUP(M726,Exceptions!$B:$B,1,FALSE)))&gt;0,"y","")</f>
        <v>y</v>
      </c>
      <c r="E726" s="100"/>
      <c r="F726" s="162" t="s">
        <v>4219</v>
      </c>
      <c r="G726" s="162" t="s">
        <v>592</v>
      </c>
      <c r="H726" s="162" t="s">
        <v>5222</v>
      </c>
      <c r="I726" s="162" t="s">
        <v>336</v>
      </c>
      <c r="J726" s="162" t="s">
        <v>5298</v>
      </c>
      <c r="K726" s="162" t="s">
        <v>5277</v>
      </c>
      <c r="L726" s="163"/>
      <c r="M726" s="95" t="s">
        <v>85</v>
      </c>
      <c r="N726" s="51" t="s">
        <v>86</v>
      </c>
      <c r="O726" s="51" t="s">
        <v>1318</v>
      </c>
      <c r="P726" s="51" t="s">
        <v>459</v>
      </c>
      <c r="Q726" s="96" t="s">
        <v>18</v>
      </c>
      <c r="R726" s="97"/>
      <c r="S726" s="97"/>
      <c r="T726" s="51" t="s">
        <v>522</v>
      </c>
      <c r="U726" s="51" t="s">
        <v>523</v>
      </c>
      <c r="W726" s="98" t="s">
        <v>6091</v>
      </c>
      <c r="X726" s="98" t="s">
        <v>5501</v>
      </c>
    </row>
    <row r="727" spans="1:24" s="51" customFormat="1" ht="15.5" x14ac:dyDescent="0.35">
      <c r="A727" s="99">
        <f t="shared" si="23"/>
        <v>13376</v>
      </c>
      <c r="B727" s="100" t="str">
        <f>IF(COUNTIF(Exceptions!F:F,(VLOOKUP(M727,Exceptions!F:F,1,FALSE)))&gt;0,"y","")</f>
        <v/>
      </c>
      <c r="C727" s="100" t="str">
        <f t="shared" si="24"/>
        <v>y</v>
      </c>
      <c r="D727" s="100" t="str">
        <f>IF(COUNTIF(Exceptions!B:B,(VLOOKUP(M727,Exceptions!$B:$B,1,FALSE)))&gt;0,"y","")</f>
        <v>y</v>
      </c>
      <c r="E727" s="100"/>
      <c r="F727" s="162" t="s">
        <v>4220</v>
      </c>
      <c r="G727" s="162" t="s">
        <v>3885</v>
      </c>
      <c r="H727" s="162" t="s">
        <v>5222</v>
      </c>
      <c r="I727" s="162" t="s">
        <v>336</v>
      </c>
      <c r="J727" s="162" t="s">
        <v>5298</v>
      </c>
      <c r="K727" s="162" t="s">
        <v>5277</v>
      </c>
      <c r="L727" s="163"/>
      <c r="M727" s="95" t="s">
        <v>87</v>
      </c>
      <c r="N727" s="51" t="s">
        <v>88</v>
      </c>
      <c r="O727" s="51" t="s">
        <v>409</v>
      </c>
      <c r="P727" s="51" t="s">
        <v>459</v>
      </c>
      <c r="Q727" s="96" t="s">
        <v>18</v>
      </c>
      <c r="R727" s="97">
        <v>45009</v>
      </c>
      <c r="S727" s="97" t="s">
        <v>5497</v>
      </c>
      <c r="T727" s="51" t="s">
        <v>522</v>
      </c>
      <c r="U727" s="51" t="s">
        <v>523</v>
      </c>
      <c r="W727" s="98" t="s">
        <v>6091</v>
      </c>
      <c r="X727" s="98" t="s">
        <v>5501</v>
      </c>
    </row>
    <row r="728" spans="1:24" s="51" customFormat="1" ht="15.5" x14ac:dyDescent="0.35">
      <c r="A728" s="99">
        <f t="shared" si="23"/>
        <v>13403</v>
      </c>
      <c r="B728" s="100" t="str">
        <f>IF(COUNTIF(Exceptions!F:F,(VLOOKUP(M728,Exceptions!F:F,1,FALSE)))&gt;0,"y","")</f>
        <v/>
      </c>
      <c r="C728" s="100" t="str">
        <f t="shared" si="24"/>
        <v>y</v>
      </c>
      <c r="D728" s="100" t="str">
        <f>IF(COUNTIF(Exceptions!B:B,(VLOOKUP(M728,Exceptions!$B:$B,1,FALSE)))&gt;0,"y","")</f>
        <v/>
      </c>
      <c r="E728" s="100"/>
      <c r="F728" s="162" t="s">
        <v>5050</v>
      </c>
      <c r="G728" s="162" t="s">
        <v>3885</v>
      </c>
      <c r="H728" s="162" t="s">
        <v>5212</v>
      </c>
      <c r="I728" s="162" t="s">
        <v>5328</v>
      </c>
      <c r="J728" s="162" t="s">
        <v>440</v>
      </c>
      <c r="K728" s="162" t="s">
        <v>3904</v>
      </c>
      <c r="L728" s="163">
        <v>2905.6</v>
      </c>
      <c r="M728" s="95" t="s">
        <v>3665</v>
      </c>
      <c r="N728" s="51" t="s">
        <v>3666</v>
      </c>
      <c r="O728" s="51" t="s">
        <v>3667</v>
      </c>
      <c r="P728" s="51" t="s">
        <v>456</v>
      </c>
      <c r="Q728" s="96" t="s">
        <v>613</v>
      </c>
      <c r="R728" s="97">
        <v>45243</v>
      </c>
      <c r="S728" s="97" t="s">
        <v>6295</v>
      </c>
      <c r="T728" s="51" t="s">
        <v>467</v>
      </c>
      <c r="U728" s="51" t="s">
        <v>468</v>
      </c>
      <c r="V728" s="51" t="s">
        <v>2432</v>
      </c>
      <c r="W728" s="98" t="s">
        <v>6318</v>
      </c>
      <c r="X728" s="98" t="s">
        <v>5647</v>
      </c>
    </row>
    <row r="729" spans="1:24" s="51" customFormat="1" ht="15.5" x14ac:dyDescent="0.35">
      <c r="A729" s="99">
        <f t="shared" si="23"/>
        <v>13422</v>
      </c>
      <c r="B729" s="100" t="str">
        <f>IF(COUNTIF(Exceptions!F:F,(VLOOKUP(M729,Exceptions!F:F,1,FALSE)))&gt;0,"y","")</f>
        <v/>
      </c>
      <c r="C729" s="100" t="str">
        <f t="shared" si="24"/>
        <v/>
      </c>
      <c r="D729" s="100" t="str">
        <f>IF(COUNTIF(Exceptions!B:B,(VLOOKUP(M729,Exceptions!$B:$B,1,FALSE)))&gt;0,"y","")</f>
        <v/>
      </c>
      <c r="E729" s="100"/>
      <c r="F729" s="162" t="s">
        <v>5051</v>
      </c>
      <c r="G729" s="162" t="s">
        <v>3885</v>
      </c>
      <c r="H729" s="162" t="s">
        <v>5211</v>
      </c>
      <c r="I729" s="162" t="s">
        <v>440</v>
      </c>
      <c r="J729" s="162" t="s">
        <v>5295</v>
      </c>
      <c r="K729" s="162" t="s">
        <v>5283</v>
      </c>
      <c r="L729" s="163">
        <v>106000</v>
      </c>
      <c r="M729" s="95" t="s">
        <v>3661</v>
      </c>
      <c r="N729" s="51" t="s">
        <v>3662</v>
      </c>
      <c r="O729" s="51" t="s">
        <v>3663</v>
      </c>
      <c r="P729" s="51" t="s">
        <v>464</v>
      </c>
      <c r="Q729" s="96" t="s">
        <v>14</v>
      </c>
      <c r="R729" s="97">
        <v>45275</v>
      </c>
      <c r="S729" s="97" t="s">
        <v>5645</v>
      </c>
      <c r="T729" s="51" t="s">
        <v>583</v>
      </c>
      <c r="U729" s="51" t="s">
        <v>584</v>
      </c>
      <c r="V729" s="51" t="s">
        <v>3664</v>
      </c>
      <c r="W729" s="98" t="s">
        <v>5542</v>
      </c>
      <c r="X729" s="98" t="s">
        <v>6147</v>
      </c>
    </row>
    <row r="730" spans="1:24" s="51" customFormat="1" ht="15.5" x14ac:dyDescent="0.35">
      <c r="A730" s="99">
        <f t="shared" si="23"/>
        <v>13442</v>
      </c>
      <c r="B730" s="100" t="str">
        <f>IF(COUNTIF(Exceptions!F:F,(VLOOKUP(M730,Exceptions!F:F,1,FALSE)))&gt;0,"y","")</f>
        <v/>
      </c>
      <c r="C730" s="100" t="str">
        <f t="shared" si="24"/>
        <v>y</v>
      </c>
      <c r="D730" s="100" t="str">
        <f>IF(COUNTIF(Exceptions!B:B,(VLOOKUP(M730,Exceptions!$B:$B,1,FALSE)))&gt;0,"y","")</f>
        <v/>
      </c>
      <c r="E730" s="100"/>
      <c r="F730" s="162" t="s">
        <v>3955</v>
      </c>
      <c r="G730" s="162" t="s">
        <v>592</v>
      </c>
      <c r="H730" s="162" t="s">
        <v>5212</v>
      </c>
      <c r="I730" s="162" t="s">
        <v>3903</v>
      </c>
      <c r="J730" s="162" t="s">
        <v>440</v>
      </c>
      <c r="K730" s="162" t="s">
        <v>3904</v>
      </c>
      <c r="L730" s="163">
        <v>161889</v>
      </c>
      <c r="M730" s="95" t="s">
        <v>133</v>
      </c>
      <c r="N730" s="51" t="s">
        <v>266</v>
      </c>
      <c r="O730" s="51" t="s">
        <v>391</v>
      </c>
      <c r="P730" s="51" t="s">
        <v>456</v>
      </c>
      <c r="Q730" s="96" t="s">
        <v>14</v>
      </c>
      <c r="R730" s="97">
        <v>45292</v>
      </c>
      <c r="S730" s="97" t="s">
        <v>5541</v>
      </c>
      <c r="T730" s="51" t="s">
        <v>467</v>
      </c>
      <c r="U730" s="51" t="s">
        <v>468</v>
      </c>
      <c r="V730" s="51" t="s">
        <v>469</v>
      </c>
      <c r="W730" s="98" t="s">
        <v>5542</v>
      </c>
      <c r="X730" s="98" t="s">
        <v>5543</v>
      </c>
    </row>
    <row r="731" spans="1:24" s="51" customFormat="1" ht="15.5" x14ac:dyDescent="0.35">
      <c r="A731" s="99">
        <f t="shared" si="23"/>
        <v>13461</v>
      </c>
      <c r="B731" s="100" t="str">
        <f>IF(COUNTIF(Exceptions!F:F,(VLOOKUP(M731,Exceptions!F:F,1,FALSE)))&gt;0,"y","")</f>
        <v/>
      </c>
      <c r="C731" s="100" t="str">
        <f t="shared" si="24"/>
        <v/>
      </c>
      <c r="D731" s="100" t="str">
        <f>IF(COUNTIF(Exceptions!B:B,(VLOOKUP(M731,Exceptions!$B:$B,1,FALSE)))&gt;0,"y","")</f>
        <v/>
      </c>
      <c r="E731" s="100"/>
      <c r="F731" s="162" t="s">
        <v>5052</v>
      </c>
      <c r="G731" s="162" t="s">
        <v>592</v>
      </c>
      <c r="H731" s="162" t="s">
        <v>5211</v>
      </c>
      <c r="I731" s="162" t="s">
        <v>440</v>
      </c>
      <c r="J731" s="162" t="s">
        <v>5336</v>
      </c>
      <c r="K731" s="162" t="s">
        <v>5281</v>
      </c>
      <c r="L731" s="163">
        <v>47370000</v>
      </c>
      <c r="M731" s="95" t="s">
        <v>253</v>
      </c>
      <c r="N731" s="51" t="s">
        <v>381</v>
      </c>
      <c r="O731" s="51" t="s">
        <v>365</v>
      </c>
      <c r="P731" s="51" t="s">
        <v>463</v>
      </c>
      <c r="Q731" s="96" t="s">
        <v>16</v>
      </c>
      <c r="R731" s="97">
        <v>45382</v>
      </c>
      <c r="S731" s="97" t="s">
        <v>5891</v>
      </c>
      <c r="T731" s="51" t="s">
        <v>578</v>
      </c>
      <c r="U731" s="51" t="s">
        <v>579</v>
      </c>
      <c r="V731" s="51" t="s">
        <v>580</v>
      </c>
      <c r="W731" s="98" t="s">
        <v>5542</v>
      </c>
      <c r="X731" s="98" t="s">
        <v>5621</v>
      </c>
    </row>
    <row r="732" spans="1:24" s="51" customFormat="1" ht="15.5" x14ac:dyDescent="0.35">
      <c r="A732" s="99">
        <f t="shared" si="23"/>
        <v>13465</v>
      </c>
      <c r="B732" s="100" t="str">
        <f>IF(COUNTIF(Exceptions!F:F,(VLOOKUP(M732,Exceptions!F:F,1,FALSE)))&gt;0,"y","")</f>
        <v/>
      </c>
      <c r="C732" s="100" t="str">
        <f t="shared" si="24"/>
        <v>y</v>
      </c>
      <c r="D732" s="100" t="str">
        <f>IF(COUNTIF(Exceptions!B:B,(VLOOKUP(M732,Exceptions!$B:$B,1,FALSE)))&gt;0,"y","")</f>
        <v/>
      </c>
      <c r="E732" s="100" t="s">
        <v>5366</v>
      </c>
      <c r="F732" s="162" t="s">
        <v>4257</v>
      </c>
      <c r="G732" s="162" t="s">
        <v>3886</v>
      </c>
      <c r="H732" s="162" t="s">
        <v>5230</v>
      </c>
      <c r="I732" s="162" t="s">
        <v>1397</v>
      </c>
      <c r="J732" s="162" t="s">
        <v>440</v>
      </c>
      <c r="K732" s="162" t="s">
        <v>5275</v>
      </c>
      <c r="L732" s="163">
        <v>2310000</v>
      </c>
      <c r="M732" s="95" t="s">
        <v>1396</v>
      </c>
      <c r="N732" s="51" t="s">
        <v>1397</v>
      </c>
      <c r="O732" s="51" t="s">
        <v>1397</v>
      </c>
      <c r="P732" s="51" t="s">
        <v>440</v>
      </c>
      <c r="Q732" s="96" t="s">
        <v>12</v>
      </c>
      <c r="R732" s="97">
        <v>45748</v>
      </c>
      <c r="S732" s="97" t="s">
        <v>5855</v>
      </c>
      <c r="T732" s="51" t="s">
        <v>478</v>
      </c>
      <c r="U732" s="51" t="s">
        <v>479</v>
      </c>
      <c r="W732" s="98" t="s">
        <v>6148</v>
      </c>
      <c r="X732" s="98" t="s">
        <v>5565</v>
      </c>
    </row>
    <row r="733" spans="1:24" s="51" customFormat="1" ht="15.5" x14ac:dyDescent="0.35">
      <c r="A733" s="99">
        <f t="shared" si="23"/>
        <v>13484</v>
      </c>
      <c r="B733" s="100" t="str">
        <f>IF(COUNTIF(Exceptions!F:F,(VLOOKUP(M733,Exceptions!F:F,1,FALSE)))&gt;0,"y","")</f>
        <v/>
      </c>
      <c r="C733" s="100" t="str">
        <f t="shared" si="24"/>
        <v/>
      </c>
      <c r="D733" s="100" t="str">
        <f>IF(COUNTIF(Exceptions!B:B,(VLOOKUP(M733,Exceptions!$B:$B,1,FALSE)))&gt;0,"y","")</f>
        <v/>
      </c>
      <c r="E733" s="100"/>
      <c r="F733" s="162" t="s">
        <v>5053</v>
      </c>
      <c r="G733" s="162" t="s">
        <v>3884</v>
      </c>
      <c r="H733" s="162" t="s">
        <v>5215</v>
      </c>
      <c r="I733" s="162" t="s">
        <v>440</v>
      </c>
      <c r="J733" s="162" t="s">
        <v>440</v>
      </c>
      <c r="K733" s="162" t="s">
        <v>440</v>
      </c>
      <c r="L733" s="165"/>
      <c r="M733" s="95" t="s">
        <v>3659</v>
      </c>
      <c r="N733" s="51" t="s">
        <v>1202</v>
      </c>
      <c r="O733" s="51" t="s">
        <v>3660</v>
      </c>
      <c r="P733" s="51" t="s">
        <v>440</v>
      </c>
      <c r="Q733" s="96" t="s">
        <v>14</v>
      </c>
      <c r="R733" s="97"/>
      <c r="S733" s="97"/>
      <c r="T733" s="51" t="s">
        <v>587</v>
      </c>
      <c r="U733" s="51" t="s">
        <v>588</v>
      </c>
      <c r="W733" s="98" t="s">
        <v>6090</v>
      </c>
      <c r="X733" s="98" t="s">
        <v>5729</v>
      </c>
    </row>
    <row r="734" spans="1:24" s="51" customFormat="1" ht="15.5" x14ac:dyDescent="0.35">
      <c r="A734" s="99">
        <f t="shared" si="23"/>
        <v>13504</v>
      </c>
      <c r="B734" s="100" t="str">
        <f>IF(COUNTIF(Exceptions!F:F,(VLOOKUP(M734,Exceptions!F:F,1,FALSE)))&gt;0,"y","")</f>
        <v/>
      </c>
      <c r="C734" s="100" t="str">
        <f t="shared" si="24"/>
        <v/>
      </c>
      <c r="D734" s="100" t="str">
        <f>IF(COUNTIF(Exceptions!B:B,(VLOOKUP(M734,Exceptions!$B:$B,1,FALSE)))&gt;0,"y","")</f>
        <v/>
      </c>
      <c r="E734" s="100"/>
      <c r="F734" s="162" t="s">
        <v>5054</v>
      </c>
      <c r="G734" s="162" t="s">
        <v>3885</v>
      </c>
      <c r="H734" s="162" t="s">
        <v>5215</v>
      </c>
      <c r="I734" s="162" t="s">
        <v>440</v>
      </c>
      <c r="J734" s="162" t="s">
        <v>5295</v>
      </c>
      <c r="K734" s="162" t="s">
        <v>3904</v>
      </c>
      <c r="L734" s="163">
        <v>750000</v>
      </c>
      <c r="M734" s="95" t="s">
        <v>3658</v>
      </c>
      <c r="N734" s="51" t="s">
        <v>2946</v>
      </c>
      <c r="O734" s="51" t="s">
        <v>2946</v>
      </c>
      <c r="P734" s="51" t="s">
        <v>440</v>
      </c>
      <c r="Q734" s="96" t="s">
        <v>11</v>
      </c>
      <c r="R734" s="97">
        <v>45016</v>
      </c>
      <c r="S734" s="97"/>
      <c r="T734" s="51" t="s">
        <v>480</v>
      </c>
      <c r="U734" s="51" t="s">
        <v>481</v>
      </c>
      <c r="W734" s="98" t="s">
        <v>5573</v>
      </c>
      <c r="X734" s="98" t="s">
        <v>5670</v>
      </c>
    </row>
    <row r="735" spans="1:24" s="51" customFormat="1" ht="15.5" x14ac:dyDescent="0.35">
      <c r="A735" s="99">
        <f t="shared" si="23"/>
        <v>13519</v>
      </c>
      <c r="B735" s="100" t="str">
        <f>IF(COUNTIF(Exceptions!F:F,(VLOOKUP(M735,Exceptions!F:F,1,FALSE)))&gt;0,"y","")</f>
        <v/>
      </c>
      <c r="C735" s="100" t="str">
        <f t="shared" si="24"/>
        <v>y</v>
      </c>
      <c r="D735" s="100" t="str">
        <f>IF(COUNTIF(Exceptions!B:B,(VLOOKUP(M735,Exceptions!$B:$B,1,FALSE)))&gt;0,"y","")</f>
        <v/>
      </c>
      <c r="E735" s="100"/>
      <c r="F735" s="162" t="s">
        <v>5055</v>
      </c>
      <c r="G735" s="162" t="s">
        <v>3886</v>
      </c>
      <c r="H735" s="162" t="s">
        <v>5212</v>
      </c>
      <c r="I735" s="162" t="s">
        <v>5328</v>
      </c>
      <c r="J735" s="162" t="s">
        <v>440</v>
      </c>
      <c r="K735" s="162" t="s">
        <v>3904</v>
      </c>
      <c r="L735" s="163">
        <v>4887.3599999999997</v>
      </c>
      <c r="M735" s="95" t="s">
        <v>3654</v>
      </c>
      <c r="N735" s="51" t="s">
        <v>3655</v>
      </c>
      <c r="O735" s="51" t="s">
        <v>3656</v>
      </c>
      <c r="P735" s="51" t="s">
        <v>440</v>
      </c>
      <c r="Q735" s="96" t="s">
        <v>613</v>
      </c>
      <c r="R735" s="167">
        <v>45571</v>
      </c>
      <c r="S735" s="97" t="s">
        <v>6334</v>
      </c>
      <c r="T735" s="51" t="s">
        <v>506</v>
      </c>
      <c r="U735" s="51" t="s">
        <v>507</v>
      </c>
      <c r="V735" s="51" t="s">
        <v>3657</v>
      </c>
      <c r="W735" s="98" t="s">
        <v>6064</v>
      </c>
      <c r="X735" s="98" t="s">
        <v>5556</v>
      </c>
    </row>
    <row r="736" spans="1:24" s="51" customFormat="1" ht="15.5" x14ac:dyDescent="0.35">
      <c r="A736" s="99">
        <f t="shared" si="23"/>
        <v>13520</v>
      </c>
      <c r="B736" s="100" t="str">
        <f>IF(COUNTIF(Exceptions!F:F,(VLOOKUP(M736,Exceptions!F:F,1,FALSE)))&gt;0,"y","")</f>
        <v/>
      </c>
      <c r="C736" s="100" t="str">
        <f t="shared" si="24"/>
        <v>y</v>
      </c>
      <c r="D736" s="100" t="str">
        <f>IF(COUNTIF(Exceptions!B:B,(VLOOKUP(M736,Exceptions!$B:$B,1,FALSE)))&gt;0,"y","")</f>
        <v/>
      </c>
      <c r="E736" s="100"/>
      <c r="F736" s="162" t="s">
        <v>5056</v>
      </c>
      <c r="G736" s="162" t="s">
        <v>3886</v>
      </c>
      <c r="H736" s="162" t="s">
        <v>5212</v>
      </c>
      <c r="I736" s="162" t="s">
        <v>5328</v>
      </c>
      <c r="J736" s="162" t="s">
        <v>440</v>
      </c>
      <c r="K736" s="162" t="s">
        <v>3904</v>
      </c>
      <c r="L736" s="163">
        <v>22657.88</v>
      </c>
      <c r="M736" s="95" t="s">
        <v>3650</v>
      </c>
      <c r="N736" s="51" t="s">
        <v>3651</v>
      </c>
      <c r="O736" s="51" t="s">
        <v>3652</v>
      </c>
      <c r="P736" s="51" t="s">
        <v>440</v>
      </c>
      <c r="Q736" s="96" t="s">
        <v>613</v>
      </c>
      <c r="R736" s="167">
        <v>45571</v>
      </c>
      <c r="S736" s="97" t="s">
        <v>6334</v>
      </c>
      <c r="T736" s="51" t="s">
        <v>506</v>
      </c>
      <c r="U736" s="51" t="s">
        <v>507</v>
      </c>
      <c r="V736" s="51" t="s">
        <v>3653</v>
      </c>
      <c r="W736" s="98" t="s">
        <v>6064</v>
      </c>
      <c r="X736" s="98" t="s">
        <v>5556</v>
      </c>
    </row>
    <row r="737" spans="1:24" s="51" customFormat="1" ht="15.5" x14ac:dyDescent="0.35">
      <c r="A737" s="99">
        <f t="shared" si="23"/>
        <v>13521</v>
      </c>
      <c r="B737" s="100" t="str">
        <f>IF(COUNTIF(Exceptions!F:F,(VLOOKUP(M737,Exceptions!F:F,1,FALSE)))&gt;0,"y","")</f>
        <v/>
      </c>
      <c r="C737" s="100" t="str">
        <f t="shared" si="24"/>
        <v/>
      </c>
      <c r="D737" s="100" t="str">
        <f>IF(COUNTIF(Exceptions!B:B,(VLOOKUP(M737,Exceptions!$B:$B,1,FALSE)))&gt;0,"y","")</f>
        <v/>
      </c>
      <c r="E737" s="100"/>
      <c r="F737" s="162" t="s">
        <v>5057</v>
      </c>
      <c r="G737" s="162" t="s">
        <v>3885</v>
      </c>
      <c r="H737" s="162" t="s">
        <v>5212</v>
      </c>
      <c r="I737" s="162" t="s">
        <v>440</v>
      </c>
      <c r="J737" s="162" t="s">
        <v>440</v>
      </c>
      <c r="K737" s="162" t="s">
        <v>440</v>
      </c>
      <c r="L737" s="163">
        <v>704.33</v>
      </c>
      <c r="M737" s="95" t="s">
        <v>3646</v>
      </c>
      <c r="N737" s="51" t="s">
        <v>3647</v>
      </c>
      <c r="O737" s="51" t="s">
        <v>3648</v>
      </c>
      <c r="P737" s="51" t="s">
        <v>440</v>
      </c>
      <c r="Q737" s="96" t="s">
        <v>613</v>
      </c>
      <c r="R737" s="97">
        <v>45262</v>
      </c>
      <c r="S737" s="97" t="s">
        <v>5563</v>
      </c>
      <c r="T737" s="51" t="s">
        <v>506</v>
      </c>
      <c r="U737" s="51" t="s">
        <v>507</v>
      </c>
      <c r="V737" s="51" t="s">
        <v>3649</v>
      </c>
      <c r="W737" s="98" t="s">
        <v>6064</v>
      </c>
      <c r="X737" s="98" t="s">
        <v>5978</v>
      </c>
    </row>
    <row r="738" spans="1:24" s="51" customFormat="1" ht="15.5" x14ac:dyDescent="0.35">
      <c r="A738" s="99">
        <f t="shared" si="23"/>
        <v>13522</v>
      </c>
      <c r="B738" s="100" t="str">
        <f>IF(COUNTIF(Exceptions!F:F,(VLOOKUP(M738,Exceptions!F:F,1,FALSE)))&gt;0,"y","")</f>
        <v/>
      </c>
      <c r="C738" s="100" t="str">
        <f t="shared" si="24"/>
        <v>y</v>
      </c>
      <c r="D738" s="100" t="str">
        <f>IF(COUNTIF(Exceptions!B:B,(VLOOKUP(M738,Exceptions!$B:$B,1,FALSE)))&gt;0,"y","")</f>
        <v/>
      </c>
      <c r="E738" s="100"/>
      <c r="F738" s="162" t="s">
        <v>5058</v>
      </c>
      <c r="G738" s="162" t="s">
        <v>3886</v>
      </c>
      <c r="H738" s="162" t="s">
        <v>5212</v>
      </c>
      <c r="I738" s="162" t="s">
        <v>5328</v>
      </c>
      <c r="J738" s="162" t="s">
        <v>440</v>
      </c>
      <c r="K738" s="162" t="s">
        <v>3904</v>
      </c>
      <c r="L738" s="163">
        <v>9422.42</v>
      </c>
      <c r="M738" s="95" t="s">
        <v>3642</v>
      </c>
      <c r="N738" s="51" t="s">
        <v>3643</v>
      </c>
      <c r="O738" s="51" t="s">
        <v>3644</v>
      </c>
      <c r="P738" s="51" t="s">
        <v>440</v>
      </c>
      <c r="Q738" s="96" t="s">
        <v>613</v>
      </c>
      <c r="R738" s="167">
        <v>45741</v>
      </c>
      <c r="S738" s="97" t="s">
        <v>6333</v>
      </c>
      <c r="T738" s="51" t="s">
        <v>506</v>
      </c>
      <c r="U738" s="51" t="s">
        <v>507</v>
      </c>
      <c r="V738" s="51" t="s">
        <v>3645</v>
      </c>
      <c r="W738" s="98" t="s">
        <v>6064</v>
      </c>
      <c r="X738" s="98" t="s">
        <v>5556</v>
      </c>
    </row>
    <row r="739" spans="1:24" s="51" customFormat="1" ht="15.5" x14ac:dyDescent="0.35">
      <c r="A739" s="99">
        <f t="shared" si="23"/>
        <v>13523</v>
      </c>
      <c r="B739" s="100" t="str">
        <f>IF(COUNTIF(Exceptions!F:F,(VLOOKUP(M739,Exceptions!F:F,1,FALSE)))&gt;0,"y","")</f>
        <v/>
      </c>
      <c r="C739" s="100" t="str">
        <f t="shared" si="24"/>
        <v>y</v>
      </c>
      <c r="D739" s="100" t="str">
        <f>IF(COUNTIF(Exceptions!B:B,(VLOOKUP(M739,Exceptions!$B:$B,1,FALSE)))&gt;0,"y","")</f>
        <v/>
      </c>
      <c r="E739" s="100" t="s">
        <v>5366</v>
      </c>
      <c r="F739" s="162" t="s">
        <v>5059</v>
      </c>
      <c r="G739" s="162" t="s">
        <v>592</v>
      </c>
      <c r="H739" s="162" t="s">
        <v>5212</v>
      </c>
      <c r="I739" s="162" t="s">
        <v>5328</v>
      </c>
      <c r="J739" s="162" t="s">
        <v>440</v>
      </c>
      <c r="K739" s="162" t="s">
        <v>3904</v>
      </c>
      <c r="L739" s="163">
        <v>5204.6099999999997</v>
      </c>
      <c r="M739" s="95" t="s">
        <v>3640</v>
      </c>
      <c r="N739" s="51" t="s">
        <v>6331</v>
      </c>
      <c r="O739" s="51" t="s">
        <v>6332</v>
      </c>
      <c r="P739" s="51" t="s">
        <v>456</v>
      </c>
      <c r="Q739" s="96" t="s">
        <v>613</v>
      </c>
      <c r="R739" s="97">
        <v>45376</v>
      </c>
      <c r="S739" s="97" t="s">
        <v>6330</v>
      </c>
      <c r="T739" s="51" t="s">
        <v>506</v>
      </c>
      <c r="U739" s="51" t="s">
        <v>507</v>
      </c>
      <c r="V739" s="51" t="s">
        <v>3641</v>
      </c>
      <c r="W739" s="98" t="s">
        <v>6064</v>
      </c>
      <c r="X739" s="98" t="s">
        <v>5629</v>
      </c>
    </row>
    <row r="740" spans="1:24" s="51" customFormat="1" ht="15.5" x14ac:dyDescent="0.35">
      <c r="A740" s="99">
        <f t="shared" si="23"/>
        <v>13524</v>
      </c>
      <c r="B740" s="100" t="str">
        <f>IF(COUNTIF(Exceptions!F:F,(VLOOKUP(M740,Exceptions!F:F,1,FALSE)))&gt;0,"y","")</f>
        <v/>
      </c>
      <c r="C740" s="100" t="str">
        <f t="shared" si="24"/>
        <v>y</v>
      </c>
      <c r="D740" s="100" t="str">
        <f>IF(COUNTIF(Exceptions!B:B,(VLOOKUP(M740,Exceptions!$B:$B,1,FALSE)))&gt;0,"y","")</f>
        <v/>
      </c>
      <c r="E740" s="100"/>
      <c r="F740" s="162" t="s">
        <v>5060</v>
      </c>
      <c r="G740" s="162" t="s">
        <v>592</v>
      </c>
      <c r="H740" s="162" t="s">
        <v>5212</v>
      </c>
      <c r="I740" s="162" t="s">
        <v>5328</v>
      </c>
      <c r="J740" s="162" t="s">
        <v>440</v>
      </c>
      <c r="K740" s="162" t="s">
        <v>3904</v>
      </c>
      <c r="L740" s="163">
        <v>2863.95</v>
      </c>
      <c r="M740" s="95" t="s">
        <v>3636</v>
      </c>
      <c r="N740" s="51" t="s">
        <v>3637</v>
      </c>
      <c r="O740" s="51" t="s">
        <v>3638</v>
      </c>
      <c r="P740" s="51" t="s">
        <v>456</v>
      </c>
      <c r="Q740" s="96" t="s">
        <v>613</v>
      </c>
      <c r="R740" s="97">
        <v>45376</v>
      </c>
      <c r="S740" s="97" t="s">
        <v>6330</v>
      </c>
      <c r="T740" s="51" t="s">
        <v>506</v>
      </c>
      <c r="U740" s="51" t="s">
        <v>507</v>
      </c>
      <c r="V740" s="51" t="s">
        <v>3639</v>
      </c>
      <c r="W740" s="98" t="s">
        <v>6064</v>
      </c>
      <c r="X740" s="98" t="s">
        <v>5770</v>
      </c>
    </row>
    <row r="741" spans="1:24" s="51" customFormat="1" ht="15.5" x14ac:dyDescent="0.35">
      <c r="A741" s="99">
        <f t="shared" si="23"/>
        <v>13525</v>
      </c>
      <c r="B741" s="100" t="str">
        <f>IF(COUNTIF(Exceptions!F:F,(VLOOKUP(M741,Exceptions!F:F,1,FALSE)))&gt;0,"y","")</f>
        <v/>
      </c>
      <c r="C741" s="100" t="str">
        <f t="shared" si="24"/>
        <v>y</v>
      </c>
      <c r="D741" s="100" t="str">
        <f>IF(COUNTIF(Exceptions!B:B,(VLOOKUP(M741,Exceptions!$B:$B,1,FALSE)))&gt;0,"y","")</f>
        <v/>
      </c>
      <c r="E741" s="100"/>
      <c r="F741" s="162" t="s">
        <v>5061</v>
      </c>
      <c r="G741" s="162" t="s">
        <v>592</v>
      </c>
      <c r="H741" s="162" t="s">
        <v>5212</v>
      </c>
      <c r="I741" s="162" t="s">
        <v>5328</v>
      </c>
      <c r="J741" s="162" t="s">
        <v>440</v>
      </c>
      <c r="K741" s="162" t="s">
        <v>3904</v>
      </c>
      <c r="L741" s="163">
        <v>9546.4</v>
      </c>
      <c r="M741" s="95" t="s">
        <v>3632</v>
      </c>
      <c r="N741" s="51" t="s">
        <v>3633</v>
      </c>
      <c r="O741" s="51" t="s">
        <v>3634</v>
      </c>
      <c r="P741" s="51" t="s">
        <v>456</v>
      </c>
      <c r="Q741" s="96" t="s">
        <v>613</v>
      </c>
      <c r="R741" s="167">
        <v>45376</v>
      </c>
      <c r="S741" s="97" t="s">
        <v>6330</v>
      </c>
      <c r="T741" s="51" t="s">
        <v>506</v>
      </c>
      <c r="U741" s="51" t="s">
        <v>507</v>
      </c>
      <c r="V741" s="51" t="s">
        <v>3635</v>
      </c>
      <c r="W741" s="98" t="s">
        <v>6064</v>
      </c>
      <c r="X741" s="98" t="s">
        <v>5770</v>
      </c>
    </row>
    <row r="742" spans="1:24" s="51" customFormat="1" ht="15.5" x14ac:dyDescent="0.35">
      <c r="A742" s="99">
        <f t="shared" si="23"/>
        <v>13526</v>
      </c>
      <c r="B742" s="100" t="str">
        <f>IF(COUNTIF(Exceptions!F:F,(VLOOKUP(M742,Exceptions!F:F,1,FALSE)))&gt;0,"y","")</f>
        <v/>
      </c>
      <c r="C742" s="100" t="str">
        <f t="shared" si="24"/>
        <v>y</v>
      </c>
      <c r="D742" s="100" t="str">
        <f>IF(COUNTIF(Exceptions!B:B,(VLOOKUP(M742,Exceptions!$B:$B,1,FALSE)))&gt;0,"y","")</f>
        <v/>
      </c>
      <c r="E742" s="100"/>
      <c r="F742" s="162" t="s">
        <v>5062</v>
      </c>
      <c r="G742" s="162" t="s">
        <v>592</v>
      </c>
      <c r="H742" s="162" t="s">
        <v>5212</v>
      </c>
      <c r="I742" s="162" t="s">
        <v>5328</v>
      </c>
      <c r="J742" s="162" t="s">
        <v>440</v>
      </c>
      <c r="K742" s="162" t="s">
        <v>3904</v>
      </c>
      <c r="L742" s="163">
        <v>7545.3</v>
      </c>
      <c r="M742" s="95" t="s">
        <v>3628</v>
      </c>
      <c r="N742" s="51" t="s">
        <v>3629</v>
      </c>
      <c r="O742" s="51" t="s">
        <v>3630</v>
      </c>
      <c r="P742" s="51" t="s">
        <v>456</v>
      </c>
      <c r="Q742" s="96" t="s">
        <v>613</v>
      </c>
      <c r="R742" s="167">
        <v>45376</v>
      </c>
      <c r="S742" s="97" t="s">
        <v>6330</v>
      </c>
      <c r="T742" s="51" t="s">
        <v>506</v>
      </c>
      <c r="U742" s="51" t="s">
        <v>507</v>
      </c>
      <c r="V742" s="51" t="s">
        <v>3631</v>
      </c>
      <c r="W742" s="98" t="s">
        <v>6064</v>
      </c>
      <c r="X742" s="98" t="s">
        <v>5770</v>
      </c>
    </row>
    <row r="743" spans="1:24" s="51" customFormat="1" ht="15.5" x14ac:dyDescent="0.35">
      <c r="A743" s="99">
        <f t="shared" si="23"/>
        <v>13527</v>
      </c>
      <c r="B743" s="100" t="str">
        <f>IF(COUNTIF(Exceptions!F:F,(VLOOKUP(M743,Exceptions!F:F,1,FALSE)))&gt;0,"y","")</f>
        <v/>
      </c>
      <c r="C743" s="100" t="str">
        <f t="shared" si="24"/>
        <v>y</v>
      </c>
      <c r="D743" s="100" t="str">
        <f>IF(COUNTIF(Exceptions!B:B,(VLOOKUP(M743,Exceptions!$B:$B,1,FALSE)))&gt;0,"y","")</f>
        <v/>
      </c>
      <c r="E743" s="100"/>
      <c r="F743" s="162" t="s">
        <v>5063</v>
      </c>
      <c r="G743" s="162" t="s">
        <v>592</v>
      </c>
      <c r="H743" s="162" t="s">
        <v>5212</v>
      </c>
      <c r="I743" s="162" t="s">
        <v>5328</v>
      </c>
      <c r="J743" s="162" t="s">
        <v>440</v>
      </c>
      <c r="K743" s="162" t="s">
        <v>3904</v>
      </c>
      <c r="L743" s="163">
        <v>8591.7999999999993</v>
      </c>
      <c r="M743" s="95" t="s">
        <v>3624</v>
      </c>
      <c r="N743" s="51" t="s">
        <v>3625</v>
      </c>
      <c r="O743" s="51" t="s">
        <v>3626</v>
      </c>
      <c r="P743" s="51" t="s">
        <v>456</v>
      </c>
      <c r="Q743" s="96" t="s">
        <v>613</v>
      </c>
      <c r="R743" s="97">
        <v>45376</v>
      </c>
      <c r="S743" s="97" t="s">
        <v>6330</v>
      </c>
      <c r="T743" s="51" t="s">
        <v>506</v>
      </c>
      <c r="U743" s="51" t="s">
        <v>507</v>
      </c>
      <c r="V743" s="51" t="s">
        <v>3627</v>
      </c>
      <c r="W743" s="98" t="s">
        <v>6064</v>
      </c>
      <c r="X743" s="98" t="s">
        <v>5770</v>
      </c>
    </row>
    <row r="744" spans="1:24" s="51" customFormat="1" ht="15.5" x14ac:dyDescent="0.35">
      <c r="A744" s="99">
        <f t="shared" si="23"/>
        <v>13528</v>
      </c>
      <c r="B744" s="100" t="str">
        <f>IF(COUNTIF(Exceptions!F:F,(VLOOKUP(M744,Exceptions!F:F,1,FALSE)))&gt;0,"y","")</f>
        <v/>
      </c>
      <c r="C744" s="100" t="str">
        <f t="shared" si="24"/>
        <v>y</v>
      </c>
      <c r="D744" s="100" t="str">
        <f>IF(COUNTIF(Exceptions!B:B,(VLOOKUP(M744,Exceptions!$B:$B,1,FALSE)))&gt;0,"y","")</f>
        <v/>
      </c>
      <c r="E744" s="100"/>
      <c r="F744" s="162" t="s">
        <v>5064</v>
      </c>
      <c r="G744" s="162" t="s">
        <v>592</v>
      </c>
      <c r="H744" s="162" t="s">
        <v>5212</v>
      </c>
      <c r="I744" s="162" t="s">
        <v>5328</v>
      </c>
      <c r="J744" s="162" t="s">
        <v>440</v>
      </c>
      <c r="K744" s="162" t="s">
        <v>3904</v>
      </c>
      <c r="L744" s="163">
        <v>4773.25</v>
      </c>
      <c r="M744" s="95" t="s">
        <v>3620</v>
      </c>
      <c r="N744" s="51" t="s">
        <v>3621</v>
      </c>
      <c r="O744" s="51" t="s">
        <v>3622</v>
      </c>
      <c r="P744" s="51" t="s">
        <v>456</v>
      </c>
      <c r="Q744" s="96" t="s">
        <v>613</v>
      </c>
      <c r="R744" s="97">
        <v>45376</v>
      </c>
      <c r="S744" s="97" t="s">
        <v>6330</v>
      </c>
      <c r="T744" s="51" t="s">
        <v>506</v>
      </c>
      <c r="U744" s="51" t="s">
        <v>507</v>
      </c>
      <c r="V744" s="51" t="s">
        <v>3623</v>
      </c>
      <c r="W744" s="98" t="s">
        <v>6064</v>
      </c>
      <c r="X744" s="98" t="s">
        <v>5770</v>
      </c>
    </row>
    <row r="745" spans="1:24" s="51" customFormat="1" ht="15.5" x14ac:dyDescent="0.35">
      <c r="A745" s="99">
        <f t="shared" si="23"/>
        <v>13529</v>
      </c>
      <c r="B745" s="100" t="str">
        <f>IF(COUNTIF(Exceptions!F:F,(VLOOKUP(M745,Exceptions!F:F,1,FALSE)))&gt;0,"y","")</f>
        <v/>
      </c>
      <c r="C745" s="100" t="str">
        <f t="shared" si="24"/>
        <v>y</v>
      </c>
      <c r="D745" s="100" t="str">
        <f>IF(COUNTIF(Exceptions!B:B,(VLOOKUP(M745,Exceptions!$B:$B,1,FALSE)))&gt;0,"y","")</f>
        <v/>
      </c>
      <c r="E745" s="100"/>
      <c r="F745" s="162" t="s">
        <v>5065</v>
      </c>
      <c r="G745" s="162" t="s">
        <v>592</v>
      </c>
      <c r="H745" s="162" t="s">
        <v>5212</v>
      </c>
      <c r="I745" s="162" t="s">
        <v>5328</v>
      </c>
      <c r="J745" s="162" t="s">
        <v>440</v>
      </c>
      <c r="K745" s="162" t="s">
        <v>3904</v>
      </c>
      <c r="L745" s="163">
        <v>760.8</v>
      </c>
      <c r="M745" s="95" t="s">
        <v>3616</v>
      </c>
      <c r="N745" s="51" t="s">
        <v>3617</v>
      </c>
      <c r="O745" s="51" t="s">
        <v>3618</v>
      </c>
      <c r="P745" s="51" t="s">
        <v>456</v>
      </c>
      <c r="Q745" s="96" t="s">
        <v>613</v>
      </c>
      <c r="R745" s="97">
        <v>45438</v>
      </c>
      <c r="S745" s="97" t="s">
        <v>6329</v>
      </c>
      <c r="T745" s="51" t="s">
        <v>506</v>
      </c>
      <c r="U745" s="51" t="s">
        <v>507</v>
      </c>
      <c r="V745" s="51" t="s">
        <v>3619</v>
      </c>
      <c r="W745" s="98" t="s">
        <v>6064</v>
      </c>
      <c r="X745" s="98" t="s">
        <v>5770</v>
      </c>
    </row>
    <row r="746" spans="1:24" s="51" customFormat="1" ht="15.5" x14ac:dyDescent="0.35">
      <c r="A746" s="99">
        <f t="shared" si="23"/>
        <v>13530</v>
      </c>
      <c r="B746" s="100" t="str">
        <f>IF(COUNTIF(Exceptions!F:F,(VLOOKUP(M746,Exceptions!F:F,1,FALSE)))&gt;0,"y","")</f>
        <v/>
      </c>
      <c r="C746" s="100" t="str">
        <f t="shared" si="24"/>
        <v>y</v>
      </c>
      <c r="D746" s="100" t="str">
        <f>IF(COUNTIF(Exceptions!B:B,(VLOOKUP(M746,Exceptions!$B:$B,1,FALSE)))&gt;0,"y","")</f>
        <v/>
      </c>
      <c r="E746" s="100"/>
      <c r="F746" s="162" t="s">
        <v>5066</v>
      </c>
      <c r="G746" s="162" t="s">
        <v>3886</v>
      </c>
      <c r="H746" s="162" t="s">
        <v>5212</v>
      </c>
      <c r="I746" s="162" t="s">
        <v>5328</v>
      </c>
      <c r="J746" s="162" t="s">
        <v>440</v>
      </c>
      <c r="K746" s="162" t="s">
        <v>3904</v>
      </c>
      <c r="L746" s="163">
        <v>7615.34</v>
      </c>
      <c r="M746" s="95" t="s">
        <v>3612</v>
      </c>
      <c r="N746" s="51" t="s">
        <v>3613</v>
      </c>
      <c r="O746" s="51" t="s">
        <v>3614</v>
      </c>
      <c r="P746" s="51" t="s">
        <v>440</v>
      </c>
      <c r="Q746" s="96" t="s">
        <v>613</v>
      </c>
      <c r="R746" s="97">
        <v>45810</v>
      </c>
      <c r="S746" s="97" t="s">
        <v>6328</v>
      </c>
      <c r="T746" s="51" t="s">
        <v>506</v>
      </c>
      <c r="U746" s="51" t="s">
        <v>507</v>
      </c>
      <c r="V746" s="51" t="s">
        <v>3615</v>
      </c>
      <c r="W746" s="98" t="s">
        <v>6064</v>
      </c>
      <c r="X746" s="98" t="s">
        <v>5556</v>
      </c>
    </row>
    <row r="747" spans="1:24" s="51" customFormat="1" ht="15.5" x14ac:dyDescent="0.35">
      <c r="A747" s="99">
        <f t="shared" si="23"/>
        <v>13531</v>
      </c>
      <c r="B747" s="100" t="str">
        <f>IF(COUNTIF(Exceptions!F:F,(VLOOKUP(M747,Exceptions!F:F,1,FALSE)))&gt;0,"y","")</f>
        <v/>
      </c>
      <c r="C747" s="100" t="str">
        <f t="shared" si="24"/>
        <v>y</v>
      </c>
      <c r="D747" s="100" t="str">
        <f>IF(COUNTIF(Exceptions!B:B,(VLOOKUP(M747,Exceptions!$B:$B,1,FALSE)))&gt;0,"y","")</f>
        <v/>
      </c>
      <c r="E747" s="100"/>
      <c r="F747" s="162" t="s">
        <v>5067</v>
      </c>
      <c r="G747" s="162" t="s">
        <v>3886</v>
      </c>
      <c r="H747" s="162" t="s">
        <v>5212</v>
      </c>
      <c r="I747" s="162" t="s">
        <v>5328</v>
      </c>
      <c r="J747" s="162" t="s">
        <v>440</v>
      </c>
      <c r="K747" s="162" t="s">
        <v>3904</v>
      </c>
      <c r="L747" s="163">
        <v>5910.45</v>
      </c>
      <c r="M747" s="95" t="s">
        <v>3608</v>
      </c>
      <c r="N747" s="51" t="s">
        <v>3609</v>
      </c>
      <c r="O747" s="51" t="s">
        <v>3610</v>
      </c>
      <c r="P747" s="51" t="s">
        <v>440</v>
      </c>
      <c r="Q747" s="96" t="s">
        <v>613</v>
      </c>
      <c r="R747" s="97">
        <v>45889</v>
      </c>
      <c r="S747" s="97" t="s">
        <v>6327</v>
      </c>
      <c r="T747" s="51" t="s">
        <v>506</v>
      </c>
      <c r="U747" s="51" t="s">
        <v>507</v>
      </c>
      <c r="V747" s="51" t="s">
        <v>3611</v>
      </c>
      <c r="W747" s="98" t="s">
        <v>6064</v>
      </c>
      <c r="X747" s="98" t="s">
        <v>5556</v>
      </c>
    </row>
    <row r="748" spans="1:24" s="51" customFormat="1" ht="15.5" x14ac:dyDescent="0.35">
      <c r="A748" s="99">
        <f t="shared" si="23"/>
        <v>13532</v>
      </c>
      <c r="B748" s="100" t="str">
        <f>IF(COUNTIF(Exceptions!F:F,(VLOOKUP(M748,Exceptions!F:F,1,FALSE)))&gt;0,"y","")</f>
        <v/>
      </c>
      <c r="C748" s="100" t="str">
        <f t="shared" si="24"/>
        <v>y</v>
      </c>
      <c r="D748" s="100" t="str">
        <f>IF(COUNTIF(Exceptions!B:B,(VLOOKUP(M748,Exceptions!$B:$B,1,FALSE)))&gt;0,"y","")</f>
        <v/>
      </c>
      <c r="E748" s="100"/>
      <c r="F748" s="162" t="s">
        <v>5068</v>
      </c>
      <c r="G748" s="162" t="s">
        <v>3886</v>
      </c>
      <c r="H748" s="162" t="s">
        <v>5212</v>
      </c>
      <c r="I748" s="162" t="s">
        <v>5328</v>
      </c>
      <c r="J748" s="162" t="s">
        <v>440</v>
      </c>
      <c r="K748" s="162" t="s">
        <v>3904</v>
      </c>
      <c r="L748" s="163">
        <v>4716.78</v>
      </c>
      <c r="M748" s="95" t="s">
        <v>3604</v>
      </c>
      <c r="N748" s="51" t="s">
        <v>3605</v>
      </c>
      <c r="O748" s="51" t="s">
        <v>3606</v>
      </c>
      <c r="P748" s="51" t="s">
        <v>440</v>
      </c>
      <c r="Q748" s="96" t="s">
        <v>613</v>
      </c>
      <c r="R748" s="167">
        <v>45889</v>
      </c>
      <c r="S748" s="97" t="s">
        <v>6327</v>
      </c>
      <c r="T748" s="51" t="s">
        <v>506</v>
      </c>
      <c r="U748" s="51" t="s">
        <v>507</v>
      </c>
      <c r="V748" s="51" t="s">
        <v>3607</v>
      </c>
      <c r="W748" s="98" t="s">
        <v>6064</v>
      </c>
      <c r="X748" s="98" t="s">
        <v>5556</v>
      </c>
    </row>
    <row r="749" spans="1:24" s="51" customFormat="1" ht="15.5" x14ac:dyDescent="0.35">
      <c r="A749" s="99">
        <f t="shared" si="23"/>
        <v>13533</v>
      </c>
      <c r="B749" s="100" t="str">
        <f>IF(COUNTIF(Exceptions!F:F,(VLOOKUP(M749,Exceptions!F:F,1,FALSE)))&gt;0,"y","")</f>
        <v/>
      </c>
      <c r="C749" s="100" t="str">
        <f t="shared" si="24"/>
        <v>y</v>
      </c>
      <c r="D749" s="100" t="str">
        <f>IF(COUNTIF(Exceptions!B:B,(VLOOKUP(M749,Exceptions!$B:$B,1,FALSE)))&gt;0,"y","")</f>
        <v/>
      </c>
      <c r="E749" s="100"/>
      <c r="F749" s="162" t="s">
        <v>5070</v>
      </c>
      <c r="G749" s="162" t="s">
        <v>3886</v>
      </c>
      <c r="H749" s="162" t="s">
        <v>5212</v>
      </c>
      <c r="I749" s="162" t="s">
        <v>5328</v>
      </c>
      <c r="J749" s="162" t="s">
        <v>440</v>
      </c>
      <c r="K749" s="162" t="s">
        <v>3904</v>
      </c>
      <c r="L749" s="163">
        <v>4998.78</v>
      </c>
      <c r="M749" s="95" t="s">
        <v>3596</v>
      </c>
      <c r="N749" s="51" t="s">
        <v>3597</v>
      </c>
      <c r="O749" s="51" t="s">
        <v>3598</v>
      </c>
      <c r="P749" s="51" t="s">
        <v>440</v>
      </c>
      <c r="Q749" s="96" t="s">
        <v>613</v>
      </c>
      <c r="R749" s="97">
        <v>45889</v>
      </c>
      <c r="S749" s="97" t="s">
        <v>6327</v>
      </c>
      <c r="T749" s="51" t="s">
        <v>506</v>
      </c>
      <c r="U749" s="51" t="s">
        <v>507</v>
      </c>
      <c r="V749" s="51" t="s">
        <v>3599</v>
      </c>
      <c r="W749" s="98" t="s">
        <v>6064</v>
      </c>
      <c r="X749" s="98" t="s">
        <v>5556</v>
      </c>
    </row>
    <row r="750" spans="1:24" s="51" customFormat="1" ht="15.5" x14ac:dyDescent="0.35">
      <c r="A750" s="99">
        <f t="shared" si="23"/>
        <v>13534</v>
      </c>
      <c r="B750" s="100" t="str">
        <f>IF(COUNTIF(Exceptions!F:F,(VLOOKUP(M750,Exceptions!F:F,1,FALSE)))&gt;0,"y","")</f>
        <v/>
      </c>
      <c r="C750" s="100" t="str">
        <f t="shared" si="24"/>
        <v>y</v>
      </c>
      <c r="D750" s="100" t="str">
        <f>IF(COUNTIF(Exceptions!B:B,(VLOOKUP(M750,Exceptions!$B:$B,1,FALSE)))&gt;0,"y","")</f>
        <v/>
      </c>
      <c r="E750" s="100"/>
      <c r="F750" s="162" t="s">
        <v>5071</v>
      </c>
      <c r="G750" s="162" t="s">
        <v>592</v>
      </c>
      <c r="H750" s="162" t="s">
        <v>5212</v>
      </c>
      <c r="I750" s="162" t="s">
        <v>5328</v>
      </c>
      <c r="J750" s="162" t="s">
        <v>440</v>
      </c>
      <c r="K750" s="162" t="s">
        <v>3904</v>
      </c>
      <c r="L750" s="163">
        <v>9.8000000000000007</v>
      </c>
      <c r="M750" s="95" t="s">
        <v>3592</v>
      </c>
      <c r="N750" s="51" t="s">
        <v>3593</v>
      </c>
      <c r="O750" s="51" t="s">
        <v>3594</v>
      </c>
      <c r="P750" s="51" t="s">
        <v>456</v>
      </c>
      <c r="Q750" s="96" t="s">
        <v>613</v>
      </c>
      <c r="R750" s="97">
        <v>45382</v>
      </c>
      <c r="S750" s="97" t="s">
        <v>5532</v>
      </c>
      <c r="T750" s="51" t="s">
        <v>506</v>
      </c>
      <c r="U750" s="51" t="s">
        <v>507</v>
      </c>
      <c r="V750" s="51" t="s">
        <v>3595</v>
      </c>
      <c r="W750" s="98" t="s">
        <v>6064</v>
      </c>
      <c r="X750" s="98" t="s">
        <v>5770</v>
      </c>
    </row>
    <row r="751" spans="1:24" s="51" customFormat="1" ht="15.5" x14ac:dyDescent="0.35">
      <c r="A751" s="99">
        <f t="shared" si="23"/>
        <v>13535</v>
      </c>
      <c r="B751" s="100" t="str">
        <f>IF(COUNTIF(Exceptions!F:F,(VLOOKUP(M751,Exceptions!F:F,1,FALSE)))&gt;0,"y","")</f>
        <v/>
      </c>
      <c r="C751" s="100" t="str">
        <f t="shared" si="24"/>
        <v>y</v>
      </c>
      <c r="D751" s="100" t="str">
        <f>IF(COUNTIF(Exceptions!B:B,(VLOOKUP(M751,Exceptions!$B:$B,1,FALSE)))&gt;0,"y","")</f>
        <v/>
      </c>
      <c r="E751" s="100"/>
      <c r="F751" s="162" t="s">
        <v>5072</v>
      </c>
      <c r="G751" s="162" t="s">
        <v>3886</v>
      </c>
      <c r="H751" s="162" t="s">
        <v>5212</v>
      </c>
      <c r="I751" s="162" t="s">
        <v>5328</v>
      </c>
      <c r="J751" s="162" t="s">
        <v>440</v>
      </c>
      <c r="K751" s="162" t="s">
        <v>3904</v>
      </c>
      <c r="L751" s="163">
        <v>1997.94</v>
      </c>
      <c r="M751" s="95" t="s">
        <v>3588</v>
      </c>
      <c r="N751" s="51" t="s">
        <v>3589</v>
      </c>
      <c r="O751" s="51" t="s">
        <v>3590</v>
      </c>
      <c r="P751" s="51" t="s">
        <v>440</v>
      </c>
      <c r="Q751" s="96" t="s">
        <v>613</v>
      </c>
      <c r="R751" s="97">
        <v>45747</v>
      </c>
      <c r="S751" s="97" t="s">
        <v>6326</v>
      </c>
      <c r="T751" s="51" t="s">
        <v>506</v>
      </c>
      <c r="U751" s="51" t="s">
        <v>507</v>
      </c>
      <c r="V751" s="51" t="s">
        <v>3591</v>
      </c>
      <c r="W751" s="98" t="s">
        <v>6064</v>
      </c>
      <c r="X751" s="98" t="s">
        <v>5556</v>
      </c>
    </row>
    <row r="752" spans="1:24" s="51" customFormat="1" ht="15.5" x14ac:dyDescent="0.35">
      <c r="A752" s="99">
        <f t="shared" si="23"/>
        <v>13536</v>
      </c>
      <c r="B752" s="100" t="str">
        <f>IF(COUNTIF(Exceptions!F:F,(VLOOKUP(M752,Exceptions!F:F,1,FALSE)))&gt;0,"y","")</f>
        <v/>
      </c>
      <c r="C752" s="100" t="str">
        <f t="shared" si="24"/>
        <v>y</v>
      </c>
      <c r="D752" s="100" t="str">
        <f>IF(COUNTIF(Exceptions!B:B,(VLOOKUP(M752,Exceptions!$B:$B,1,FALSE)))&gt;0,"y","")</f>
        <v/>
      </c>
      <c r="E752" s="100"/>
      <c r="F752" s="162" t="s">
        <v>5073</v>
      </c>
      <c r="G752" s="162" t="s">
        <v>592</v>
      </c>
      <c r="H752" s="162" t="s">
        <v>5212</v>
      </c>
      <c r="I752" s="162" t="s">
        <v>5328</v>
      </c>
      <c r="J752" s="162" t="s">
        <v>440</v>
      </c>
      <c r="K752" s="162" t="s">
        <v>3904</v>
      </c>
      <c r="L752" s="163">
        <v>3450.54</v>
      </c>
      <c r="M752" s="95" t="s">
        <v>3584</v>
      </c>
      <c r="N752" s="51" t="s">
        <v>3585</v>
      </c>
      <c r="O752" s="51" t="s">
        <v>3586</v>
      </c>
      <c r="P752" s="51" t="s">
        <v>456</v>
      </c>
      <c r="Q752" s="96" t="s">
        <v>613</v>
      </c>
      <c r="R752" s="97">
        <v>45387</v>
      </c>
      <c r="S752" s="97" t="s">
        <v>6237</v>
      </c>
      <c r="T752" s="51" t="s">
        <v>506</v>
      </c>
      <c r="U752" s="51" t="s">
        <v>507</v>
      </c>
      <c r="V752" s="51" t="s">
        <v>3587</v>
      </c>
      <c r="W752" s="98" t="s">
        <v>6064</v>
      </c>
      <c r="X752" s="98" t="s">
        <v>5770</v>
      </c>
    </row>
    <row r="753" spans="1:24" s="51" customFormat="1" ht="15.5" x14ac:dyDescent="0.35">
      <c r="A753" s="99">
        <f t="shared" si="23"/>
        <v>13537</v>
      </c>
      <c r="B753" s="100" t="str">
        <f>IF(COUNTIF(Exceptions!F:F,(VLOOKUP(M753,Exceptions!F:F,1,FALSE)))&gt;0,"y","")</f>
        <v/>
      </c>
      <c r="C753" s="100" t="str">
        <f t="shared" si="24"/>
        <v>y</v>
      </c>
      <c r="D753" s="100" t="str">
        <f>IF(COUNTIF(Exceptions!B:B,(VLOOKUP(M753,Exceptions!$B:$B,1,FALSE)))&gt;0,"y","")</f>
        <v/>
      </c>
      <c r="E753" s="100"/>
      <c r="F753" s="162" t="s">
        <v>5074</v>
      </c>
      <c r="G753" s="162" t="s">
        <v>592</v>
      </c>
      <c r="H753" s="162" t="s">
        <v>5212</v>
      </c>
      <c r="I753" s="162" t="s">
        <v>5252</v>
      </c>
      <c r="J753" s="162" t="s">
        <v>440</v>
      </c>
      <c r="K753" s="162" t="s">
        <v>3904</v>
      </c>
      <c r="L753" s="163">
        <v>15168.55</v>
      </c>
      <c r="M753" s="95" t="s">
        <v>3580</v>
      </c>
      <c r="N753" s="51" t="s">
        <v>3581</v>
      </c>
      <c r="O753" s="51" t="s">
        <v>3582</v>
      </c>
      <c r="P753" s="51" t="s">
        <v>456</v>
      </c>
      <c r="Q753" s="96" t="s">
        <v>613</v>
      </c>
      <c r="R753" s="97">
        <v>45443</v>
      </c>
      <c r="S753" s="97" t="s">
        <v>6009</v>
      </c>
      <c r="T753" s="51" t="s">
        <v>506</v>
      </c>
      <c r="U753" s="51" t="s">
        <v>507</v>
      </c>
      <c r="V753" s="51" t="s">
        <v>3583</v>
      </c>
      <c r="W753" s="98" t="s">
        <v>6064</v>
      </c>
      <c r="X753" s="98" t="s">
        <v>5770</v>
      </c>
    </row>
    <row r="754" spans="1:24" s="51" customFormat="1" ht="15.5" x14ac:dyDescent="0.35">
      <c r="A754" s="99">
        <f t="shared" si="23"/>
        <v>13538</v>
      </c>
      <c r="B754" s="100" t="str">
        <f>IF(COUNTIF(Exceptions!F:F,(VLOOKUP(M754,Exceptions!F:F,1,FALSE)))&gt;0,"y","")</f>
        <v/>
      </c>
      <c r="C754" s="100" t="str">
        <f t="shared" si="24"/>
        <v>y</v>
      </c>
      <c r="D754" s="100" t="str">
        <f>IF(COUNTIF(Exceptions!B:B,(VLOOKUP(M754,Exceptions!$B:$B,1,FALSE)))&gt;0,"y","")</f>
        <v/>
      </c>
      <c r="E754" s="100"/>
      <c r="F754" s="162" t="s">
        <v>5075</v>
      </c>
      <c r="G754" s="162" t="s">
        <v>592</v>
      </c>
      <c r="H754" s="162" t="s">
        <v>5212</v>
      </c>
      <c r="I754" s="162" t="s">
        <v>5252</v>
      </c>
      <c r="J754" s="162" t="s">
        <v>440</v>
      </c>
      <c r="K754" s="162" t="s">
        <v>3904</v>
      </c>
      <c r="L754" s="163">
        <v>537.35</v>
      </c>
      <c r="M754" s="95" t="s">
        <v>3576</v>
      </c>
      <c r="N754" s="51" t="s">
        <v>3577</v>
      </c>
      <c r="O754" s="51" t="s">
        <v>3578</v>
      </c>
      <c r="P754" s="51" t="s">
        <v>456</v>
      </c>
      <c r="Q754" s="96" t="s">
        <v>613</v>
      </c>
      <c r="R754" s="97">
        <v>45443</v>
      </c>
      <c r="S754" s="97" t="s">
        <v>6009</v>
      </c>
      <c r="T754" s="51" t="s">
        <v>506</v>
      </c>
      <c r="U754" s="51" t="s">
        <v>507</v>
      </c>
      <c r="V754" s="51" t="s">
        <v>3579</v>
      </c>
      <c r="W754" s="98" t="s">
        <v>6064</v>
      </c>
      <c r="X754" s="98" t="s">
        <v>5770</v>
      </c>
    </row>
    <row r="755" spans="1:24" s="51" customFormat="1" ht="15.5" x14ac:dyDescent="0.35">
      <c r="A755" s="99">
        <f t="shared" si="23"/>
        <v>13539</v>
      </c>
      <c r="B755" s="100" t="str">
        <f>IF(COUNTIF(Exceptions!F:F,(VLOOKUP(M755,Exceptions!F:F,1,FALSE)))&gt;0,"y","")</f>
        <v/>
      </c>
      <c r="C755" s="100" t="str">
        <f t="shared" si="24"/>
        <v>y</v>
      </c>
      <c r="D755" s="100" t="str">
        <f>IF(COUNTIF(Exceptions!B:B,(VLOOKUP(M755,Exceptions!$B:$B,1,FALSE)))&gt;0,"y","")</f>
        <v/>
      </c>
      <c r="E755" s="100"/>
      <c r="F755" s="162" t="s">
        <v>5076</v>
      </c>
      <c r="G755" s="162" t="s">
        <v>592</v>
      </c>
      <c r="H755" s="162" t="s">
        <v>5212</v>
      </c>
      <c r="I755" s="162" t="s">
        <v>5252</v>
      </c>
      <c r="J755" s="162" t="s">
        <v>440</v>
      </c>
      <c r="K755" s="162" t="s">
        <v>3904</v>
      </c>
      <c r="L755" s="163">
        <v>98.23</v>
      </c>
      <c r="M755" s="95" t="s">
        <v>3572</v>
      </c>
      <c r="N755" s="51" t="s">
        <v>3573</v>
      </c>
      <c r="O755" s="51" t="s">
        <v>3574</v>
      </c>
      <c r="P755" s="51" t="s">
        <v>456</v>
      </c>
      <c r="Q755" s="96" t="s">
        <v>613</v>
      </c>
      <c r="R755" s="97">
        <v>45443</v>
      </c>
      <c r="S755" s="97" t="s">
        <v>6009</v>
      </c>
      <c r="T755" s="51" t="s">
        <v>506</v>
      </c>
      <c r="U755" s="51" t="s">
        <v>507</v>
      </c>
      <c r="V755" s="51" t="s">
        <v>3575</v>
      </c>
      <c r="W755" s="98" t="s">
        <v>6064</v>
      </c>
      <c r="X755" s="98" t="s">
        <v>5770</v>
      </c>
    </row>
    <row r="756" spans="1:24" s="51" customFormat="1" ht="15.5" x14ac:dyDescent="0.35">
      <c r="A756" s="99">
        <f t="shared" si="23"/>
        <v>13540</v>
      </c>
      <c r="B756" s="100" t="str">
        <f>IF(COUNTIF(Exceptions!F:F,(VLOOKUP(M756,Exceptions!F:F,1,FALSE)))&gt;0,"y","")</f>
        <v/>
      </c>
      <c r="C756" s="100" t="str">
        <f t="shared" si="24"/>
        <v>y</v>
      </c>
      <c r="D756" s="100" t="str">
        <f>IF(COUNTIF(Exceptions!B:B,(VLOOKUP(M756,Exceptions!$B:$B,1,FALSE)))&gt;0,"y","")</f>
        <v/>
      </c>
      <c r="E756" s="100" t="s">
        <v>5366</v>
      </c>
      <c r="F756" s="162" t="s">
        <v>5077</v>
      </c>
      <c r="G756" s="162" t="s">
        <v>592</v>
      </c>
      <c r="H756" s="162" t="s">
        <v>5212</v>
      </c>
      <c r="I756" s="162" t="s">
        <v>5252</v>
      </c>
      <c r="J756" s="162" t="s">
        <v>440</v>
      </c>
      <c r="K756" s="162" t="s">
        <v>3904</v>
      </c>
      <c r="L756" s="163">
        <v>148.66999999999999</v>
      </c>
      <c r="M756" s="95" t="s">
        <v>3568</v>
      </c>
      <c r="N756" s="51" t="s">
        <v>3569</v>
      </c>
      <c r="O756" s="51" t="s">
        <v>3570</v>
      </c>
      <c r="P756" s="51" t="s">
        <v>456</v>
      </c>
      <c r="Q756" s="96" t="s">
        <v>613</v>
      </c>
      <c r="R756" s="97">
        <v>45443</v>
      </c>
      <c r="S756" s="97" t="s">
        <v>6009</v>
      </c>
      <c r="T756" s="51" t="s">
        <v>506</v>
      </c>
      <c r="U756" s="51" t="s">
        <v>507</v>
      </c>
      <c r="V756" s="51" t="s">
        <v>3571</v>
      </c>
      <c r="W756" s="98" t="s">
        <v>6064</v>
      </c>
      <c r="X756" s="98" t="s">
        <v>5770</v>
      </c>
    </row>
    <row r="757" spans="1:24" s="51" customFormat="1" ht="15.5" x14ac:dyDescent="0.35">
      <c r="A757" s="99">
        <f t="shared" si="23"/>
        <v>13541</v>
      </c>
      <c r="B757" s="100" t="str">
        <f>IF(COUNTIF(Exceptions!F:F,(VLOOKUP(M757,Exceptions!F:F,1,FALSE)))&gt;0,"y","")</f>
        <v/>
      </c>
      <c r="C757" s="100" t="str">
        <f t="shared" si="24"/>
        <v/>
      </c>
      <c r="D757" s="100" t="str">
        <f>IF(COUNTIF(Exceptions!B:B,(VLOOKUP(M757,Exceptions!$B:$B,1,FALSE)))&gt;0,"y","")</f>
        <v/>
      </c>
      <c r="E757" s="100"/>
      <c r="F757" s="162" t="s">
        <v>5078</v>
      </c>
      <c r="G757" s="162" t="s">
        <v>3885</v>
      </c>
      <c r="H757" s="162" t="s">
        <v>5212</v>
      </c>
      <c r="I757" s="162" t="s">
        <v>440</v>
      </c>
      <c r="J757" s="162" t="s">
        <v>440</v>
      </c>
      <c r="K757" s="162" t="s">
        <v>3904</v>
      </c>
      <c r="L757" s="163">
        <v>20000</v>
      </c>
      <c r="M757" s="95" t="s">
        <v>3564</v>
      </c>
      <c r="N757" s="51" t="s">
        <v>3565</v>
      </c>
      <c r="O757" s="51" t="s">
        <v>3566</v>
      </c>
      <c r="P757" s="51" t="s">
        <v>456</v>
      </c>
      <c r="Q757" s="96" t="s">
        <v>613</v>
      </c>
      <c r="R757" s="97">
        <v>45407</v>
      </c>
      <c r="S757" s="97" t="s">
        <v>6984</v>
      </c>
      <c r="T757" s="51" t="s">
        <v>506</v>
      </c>
      <c r="U757" s="51" t="s">
        <v>507</v>
      </c>
      <c r="V757" s="51" t="s">
        <v>3567</v>
      </c>
      <c r="W757" s="98" t="s">
        <v>6064</v>
      </c>
      <c r="X757" s="98" t="s">
        <v>5679</v>
      </c>
    </row>
    <row r="758" spans="1:24" s="51" customFormat="1" ht="15.5" x14ac:dyDescent="0.35">
      <c r="A758" s="99">
        <f t="shared" si="23"/>
        <v>13542</v>
      </c>
      <c r="B758" s="100" t="str">
        <f>IF(COUNTIF(Exceptions!F:F,(VLOOKUP(M758,Exceptions!F:F,1,FALSE)))&gt;0,"y","")</f>
        <v/>
      </c>
      <c r="C758" s="100" t="str">
        <f t="shared" si="24"/>
        <v>y</v>
      </c>
      <c r="D758" s="100" t="str">
        <f>IF(COUNTIF(Exceptions!B:B,(VLOOKUP(M758,Exceptions!$B:$B,1,FALSE)))&gt;0,"y","")</f>
        <v/>
      </c>
      <c r="E758" s="100" t="s">
        <v>5366</v>
      </c>
      <c r="F758" s="162" t="s">
        <v>5079</v>
      </c>
      <c r="G758" s="162" t="s">
        <v>592</v>
      </c>
      <c r="H758" s="162" t="s">
        <v>5212</v>
      </c>
      <c r="I758" s="162" t="s">
        <v>5252</v>
      </c>
      <c r="J758" s="162" t="s">
        <v>440</v>
      </c>
      <c r="K758" s="162" t="s">
        <v>3904</v>
      </c>
      <c r="L758" s="163">
        <v>114.6</v>
      </c>
      <c r="M758" s="95" t="s">
        <v>3560</v>
      </c>
      <c r="N758" s="51" t="s">
        <v>3561</v>
      </c>
      <c r="O758" s="51" t="s">
        <v>3562</v>
      </c>
      <c r="P758" s="51" t="s">
        <v>456</v>
      </c>
      <c r="Q758" s="96" t="s">
        <v>613</v>
      </c>
      <c r="R758" s="97">
        <v>45443</v>
      </c>
      <c r="S758" s="97" t="s">
        <v>6009</v>
      </c>
      <c r="T758" s="51" t="s">
        <v>506</v>
      </c>
      <c r="U758" s="51" t="s">
        <v>507</v>
      </c>
      <c r="V758" s="51" t="s">
        <v>3563</v>
      </c>
      <c r="W758" s="98" t="s">
        <v>6064</v>
      </c>
      <c r="X758" s="98" t="s">
        <v>5770</v>
      </c>
    </row>
    <row r="759" spans="1:24" s="51" customFormat="1" ht="15.5" x14ac:dyDescent="0.35">
      <c r="A759" s="99">
        <f t="shared" si="23"/>
        <v>13543</v>
      </c>
      <c r="B759" s="100" t="str">
        <f>IF(COUNTIF(Exceptions!F:F,(VLOOKUP(M759,Exceptions!F:F,1,FALSE)))&gt;0,"y","")</f>
        <v/>
      </c>
      <c r="C759" s="100" t="str">
        <f t="shared" si="24"/>
        <v/>
      </c>
      <c r="D759" s="100" t="str">
        <f>IF(COUNTIF(Exceptions!B:B,(VLOOKUP(M759,Exceptions!$B:$B,1,FALSE)))&gt;0,"y","")</f>
        <v/>
      </c>
      <c r="E759" s="100"/>
      <c r="F759" s="162" t="s">
        <v>5080</v>
      </c>
      <c r="G759" s="162" t="s">
        <v>3885</v>
      </c>
      <c r="H759" s="162" t="s">
        <v>5212</v>
      </c>
      <c r="I759" s="162" t="s">
        <v>440</v>
      </c>
      <c r="J759" s="162" t="s">
        <v>440</v>
      </c>
      <c r="K759" s="162" t="s">
        <v>440</v>
      </c>
      <c r="L759" s="163">
        <v>1236.48</v>
      </c>
      <c r="M759" s="95" t="s">
        <v>3556</v>
      </c>
      <c r="N759" s="51" t="s">
        <v>3557</v>
      </c>
      <c r="O759" s="51" t="s">
        <v>3558</v>
      </c>
      <c r="P759" s="51" t="s">
        <v>440</v>
      </c>
      <c r="Q759" s="96" t="s">
        <v>613</v>
      </c>
      <c r="R759" s="97">
        <v>45344</v>
      </c>
      <c r="S759" s="97" t="s">
        <v>6580</v>
      </c>
      <c r="T759" s="51" t="s">
        <v>506</v>
      </c>
      <c r="U759" s="51" t="s">
        <v>507</v>
      </c>
      <c r="V759" s="51" t="s">
        <v>3559</v>
      </c>
      <c r="W759" s="98" t="s">
        <v>6064</v>
      </c>
      <c r="X759" s="98" t="s">
        <v>6139</v>
      </c>
    </row>
    <row r="760" spans="1:24" s="51" customFormat="1" ht="15.5" x14ac:dyDescent="0.35">
      <c r="A760" s="99">
        <f t="shared" si="23"/>
        <v>13544</v>
      </c>
      <c r="B760" s="100" t="str">
        <f>IF(COUNTIF(Exceptions!F:F,(VLOOKUP(M760,Exceptions!F:F,1,FALSE)))&gt;0,"y","")</f>
        <v/>
      </c>
      <c r="C760" s="100" t="str">
        <f t="shared" si="24"/>
        <v>y</v>
      </c>
      <c r="D760" s="100" t="str">
        <f>IF(COUNTIF(Exceptions!B:B,(VLOOKUP(M760,Exceptions!$B:$B,1,FALSE)))&gt;0,"y","")</f>
        <v/>
      </c>
      <c r="E760" s="100"/>
      <c r="F760" s="162" t="s">
        <v>5081</v>
      </c>
      <c r="G760" s="162" t="s">
        <v>3884</v>
      </c>
      <c r="H760" s="162" t="s">
        <v>5212</v>
      </c>
      <c r="I760" s="162" t="s">
        <v>5328</v>
      </c>
      <c r="J760" s="162" t="s">
        <v>440</v>
      </c>
      <c r="K760" s="162" t="s">
        <v>440</v>
      </c>
      <c r="L760" s="163">
        <v>2921.81</v>
      </c>
      <c r="M760" s="95" t="s">
        <v>3552</v>
      </c>
      <c r="N760" s="51" t="s">
        <v>3553</v>
      </c>
      <c r="O760" s="51" t="s">
        <v>3554</v>
      </c>
      <c r="P760" s="51" t="s">
        <v>440</v>
      </c>
      <c r="Q760" s="96" t="s">
        <v>613</v>
      </c>
      <c r="R760" s="97">
        <v>44835</v>
      </c>
      <c r="S760" s="97" t="s">
        <v>5790</v>
      </c>
      <c r="T760" s="51" t="s">
        <v>467</v>
      </c>
      <c r="U760" s="51" t="s">
        <v>468</v>
      </c>
      <c r="V760" s="51" t="s">
        <v>3555</v>
      </c>
      <c r="W760" s="98" t="s">
        <v>6064</v>
      </c>
      <c r="X760" s="98" t="s">
        <v>5770</v>
      </c>
    </row>
    <row r="761" spans="1:24" s="51" customFormat="1" ht="15.5" x14ac:dyDescent="0.35">
      <c r="A761" s="99">
        <f t="shared" si="23"/>
        <v>13545</v>
      </c>
      <c r="B761" s="100" t="str">
        <f>IF(COUNTIF(Exceptions!F:F,(VLOOKUP(M761,Exceptions!F:F,1,FALSE)))&gt;0,"y","")</f>
        <v/>
      </c>
      <c r="C761" s="100" t="str">
        <f t="shared" si="24"/>
        <v>y</v>
      </c>
      <c r="D761" s="100" t="str">
        <f>IF(COUNTIF(Exceptions!B:B,(VLOOKUP(M761,Exceptions!$B:$B,1,FALSE)))&gt;0,"y","")</f>
        <v/>
      </c>
      <c r="E761" s="100" t="s">
        <v>5366</v>
      </c>
      <c r="F761" s="162" t="s">
        <v>5082</v>
      </c>
      <c r="G761" s="162" t="s">
        <v>592</v>
      </c>
      <c r="H761" s="162" t="s">
        <v>5212</v>
      </c>
      <c r="I761" s="162" t="s">
        <v>5331</v>
      </c>
      <c r="J761" s="162" t="s">
        <v>5317</v>
      </c>
      <c r="K761" s="162" t="s">
        <v>5287</v>
      </c>
      <c r="L761" s="208">
        <v>106255.62</v>
      </c>
      <c r="M761" s="95" t="s">
        <v>3551</v>
      </c>
      <c r="N761" s="51" t="s">
        <v>6475</v>
      </c>
      <c r="O761" s="51" t="s">
        <v>6476</v>
      </c>
      <c r="P761" s="51" t="s">
        <v>440</v>
      </c>
      <c r="Q761" s="209" t="s">
        <v>613</v>
      </c>
      <c r="R761" s="97">
        <v>45524</v>
      </c>
      <c r="S761" s="97" t="s">
        <v>6469</v>
      </c>
      <c r="T761" s="51" t="s">
        <v>516</v>
      </c>
      <c r="U761" s="51" t="s">
        <v>517</v>
      </c>
      <c r="V761" s="51" t="s">
        <v>6477</v>
      </c>
      <c r="W761" s="98" t="s">
        <v>6064</v>
      </c>
      <c r="X761" s="98" t="s">
        <v>5997</v>
      </c>
    </row>
    <row r="762" spans="1:24" s="51" customFormat="1" ht="15.5" x14ac:dyDescent="0.35">
      <c r="A762" s="99">
        <f t="shared" si="23"/>
        <v>13546</v>
      </c>
      <c r="B762" s="100" t="str">
        <f>IF(COUNTIF(Exceptions!F:F,(VLOOKUP(M762,Exceptions!F:F,1,FALSE)))&gt;0,"y","")</f>
        <v/>
      </c>
      <c r="C762" s="100" t="str">
        <f t="shared" si="24"/>
        <v>y</v>
      </c>
      <c r="D762" s="100" t="str">
        <f>IF(COUNTIF(Exceptions!B:B,(VLOOKUP(M762,Exceptions!$B:$B,1,FALSE)))&gt;0,"y","")</f>
        <v/>
      </c>
      <c r="E762" s="100"/>
      <c r="F762" s="162" t="s">
        <v>5083</v>
      </c>
      <c r="G762" s="162" t="s">
        <v>592</v>
      </c>
      <c r="H762" s="162" t="s">
        <v>5212</v>
      </c>
      <c r="I762" s="162" t="s">
        <v>5328</v>
      </c>
      <c r="J762" s="162" t="s">
        <v>440</v>
      </c>
      <c r="K762" s="162" t="s">
        <v>3904</v>
      </c>
      <c r="L762" s="163">
        <v>38550.410000000003</v>
      </c>
      <c r="M762" s="95" t="s">
        <v>3547</v>
      </c>
      <c r="N762" s="51" t="s">
        <v>3548</v>
      </c>
      <c r="O762" s="51" t="s">
        <v>3549</v>
      </c>
      <c r="P762" s="51" t="s">
        <v>456</v>
      </c>
      <c r="Q762" s="96" t="s">
        <v>613</v>
      </c>
      <c r="R762" s="97">
        <v>45443</v>
      </c>
      <c r="S762" s="97" t="s">
        <v>6009</v>
      </c>
      <c r="T762" s="51" t="s">
        <v>506</v>
      </c>
      <c r="U762" s="51" t="s">
        <v>507</v>
      </c>
      <c r="V762" s="51" t="s">
        <v>3550</v>
      </c>
      <c r="W762" s="98" t="s">
        <v>6064</v>
      </c>
      <c r="X762" s="98" t="s">
        <v>5770</v>
      </c>
    </row>
    <row r="763" spans="1:24" s="51" customFormat="1" ht="15.5" x14ac:dyDescent="0.35">
      <c r="A763" s="99">
        <f t="shared" si="23"/>
        <v>13547</v>
      </c>
      <c r="B763" s="100" t="str">
        <f>IF(COUNTIF(Exceptions!F:F,(VLOOKUP(M763,Exceptions!F:F,1,FALSE)))&gt;0,"y","")</f>
        <v/>
      </c>
      <c r="C763" s="100" t="str">
        <f t="shared" si="24"/>
        <v>y</v>
      </c>
      <c r="D763" s="100" t="str">
        <f>IF(COUNTIF(Exceptions!B:B,(VLOOKUP(M763,Exceptions!$B:$B,1,FALSE)))&gt;0,"y","")</f>
        <v/>
      </c>
      <c r="E763" s="100"/>
      <c r="F763" s="162" t="s">
        <v>5084</v>
      </c>
      <c r="G763" s="162" t="s">
        <v>592</v>
      </c>
      <c r="H763" s="162" t="s">
        <v>5212</v>
      </c>
      <c r="I763" s="162" t="s">
        <v>5328</v>
      </c>
      <c r="J763" s="162" t="s">
        <v>440</v>
      </c>
      <c r="K763" s="162" t="s">
        <v>3904</v>
      </c>
      <c r="L763" s="163">
        <v>3996.4</v>
      </c>
      <c r="M763" s="95" t="s">
        <v>3543</v>
      </c>
      <c r="N763" s="51" t="s">
        <v>3544</v>
      </c>
      <c r="O763" s="51" t="s">
        <v>3545</v>
      </c>
      <c r="P763" s="51" t="s">
        <v>456</v>
      </c>
      <c r="Q763" s="96" t="s">
        <v>613</v>
      </c>
      <c r="R763" s="97">
        <v>45443</v>
      </c>
      <c r="S763" s="97" t="s">
        <v>6009</v>
      </c>
      <c r="T763" s="51" t="s">
        <v>506</v>
      </c>
      <c r="U763" s="51" t="s">
        <v>507</v>
      </c>
      <c r="V763" s="51" t="s">
        <v>3546</v>
      </c>
      <c r="W763" s="98" t="s">
        <v>6064</v>
      </c>
      <c r="X763" s="98" t="s">
        <v>5770</v>
      </c>
    </row>
    <row r="764" spans="1:24" s="51" customFormat="1" ht="15.5" x14ac:dyDescent="0.35">
      <c r="A764" s="99">
        <f t="shared" si="23"/>
        <v>13548</v>
      </c>
      <c r="B764" s="100" t="str">
        <f>IF(COUNTIF(Exceptions!F:F,(VLOOKUP(M764,Exceptions!F:F,1,FALSE)))&gt;0,"y","")</f>
        <v/>
      </c>
      <c r="C764" s="100" t="str">
        <f t="shared" si="24"/>
        <v/>
      </c>
      <c r="D764" s="100" t="str">
        <f>IF(COUNTIF(Exceptions!B:B,(VLOOKUP(M764,Exceptions!$B:$B,1,FALSE)))&gt;0,"y","")</f>
        <v/>
      </c>
      <c r="E764" s="100"/>
      <c r="F764" s="162" t="s">
        <v>5085</v>
      </c>
      <c r="G764" s="162" t="s">
        <v>3885</v>
      </c>
      <c r="H764" s="162" t="s">
        <v>5212</v>
      </c>
      <c r="I764" s="162" t="s">
        <v>440</v>
      </c>
      <c r="J764" s="162" t="s">
        <v>440</v>
      </c>
      <c r="K764" s="162" t="s">
        <v>440</v>
      </c>
      <c r="L764" s="163">
        <v>7839.72</v>
      </c>
      <c r="M764" s="95" t="s">
        <v>3539</v>
      </c>
      <c r="N764" s="51" t="s">
        <v>3540</v>
      </c>
      <c r="O764" s="51" t="s">
        <v>3541</v>
      </c>
      <c r="P764" s="51" t="s">
        <v>440</v>
      </c>
      <c r="Q764" s="96" t="s">
        <v>613</v>
      </c>
      <c r="R764" s="97">
        <v>45443</v>
      </c>
      <c r="S764" s="97" t="s">
        <v>6009</v>
      </c>
      <c r="T764" s="51" t="s">
        <v>506</v>
      </c>
      <c r="U764" s="51" t="s">
        <v>507</v>
      </c>
      <c r="V764" s="51" t="s">
        <v>3542</v>
      </c>
      <c r="W764" s="98" t="s">
        <v>6064</v>
      </c>
      <c r="X764" s="98" t="s">
        <v>5978</v>
      </c>
    </row>
    <row r="765" spans="1:24" s="51" customFormat="1" ht="15.5" x14ac:dyDescent="0.35">
      <c r="A765" s="99">
        <f t="shared" si="23"/>
        <v>13549</v>
      </c>
      <c r="B765" s="100" t="str">
        <f>IF(COUNTIF(Exceptions!F:F,(VLOOKUP(M765,Exceptions!F:F,1,FALSE)))&gt;0,"y","")</f>
        <v/>
      </c>
      <c r="C765" s="100" t="str">
        <f t="shared" si="24"/>
        <v>y</v>
      </c>
      <c r="D765" s="100" t="str">
        <f>IF(COUNTIF(Exceptions!B:B,(VLOOKUP(M765,Exceptions!$B:$B,1,FALSE)))&gt;0,"y","")</f>
        <v/>
      </c>
      <c r="E765" s="100" t="s">
        <v>5366</v>
      </c>
      <c r="F765" s="162" t="s">
        <v>5086</v>
      </c>
      <c r="G765" s="162" t="s">
        <v>592</v>
      </c>
      <c r="H765" s="162" t="s">
        <v>5212</v>
      </c>
      <c r="I765" s="162" t="s">
        <v>5328</v>
      </c>
      <c r="J765" s="162" t="s">
        <v>440</v>
      </c>
      <c r="K765" s="162" t="s">
        <v>3904</v>
      </c>
      <c r="L765" s="163">
        <v>7527.04</v>
      </c>
      <c r="M765" s="95" t="s">
        <v>3535</v>
      </c>
      <c r="N765" s="51" t="s">
        <v>3536</v>
      </c>
      <c r="O765" s="51" t="s">
        <v>3537</v>
      </c>
      <c r="P765" s="51" t="s">
        <v>456</v>
      </c>
      <c r="Q765" s="96" t="s">
        <v>613</v>
      </c>
      <c r="R765" s="97">
        <v>45443</v>
      </c>
      <c r="S765" s="97" t="s">
        <v>6009</v>
      </c>
      <c r="T765" s="51" t="s">
        <v>506</v>
      </c>
      <c r="U765" s="51" t="s">
        <v>507</v>
      </c>
      <c r="V765" s="51" t="s">
        <v>3538</v>
      </c>
      <c r="W765" s="98" t="s">
        <v>6064</v>
      </c>
      <c r="X765" s="98" t="s">
        <v>5770</v>
      </c>
    </row>
    <row r="766" spans="1:24" s="51" customFormat="1" ht="15.5" x14ac:dyDescent="0.35">
      <c r="A766" s="99">
        <f t="shared" si="23"/>
        <v>13550</v>
      </c>
      <c r="B766" s="100" t="str">
        <f>IF(COUNTIF(Exceptions!F:F,(VLOOKUP(M766,Exceptions!F:F,1,FALSE)))&gt;0,"y","")</f>
        <v/>
      </c>
      <c r="C766" s="100" t="str">
        <f t="shared" si="24"/>
        <v/>
      </c>
      <c r="D766" s="100" t="str">
        <f>IF(COUNTIF(Exceptions!B:B,(VLOOKUP(M766,Exceptions!$B:$B,1,FALSE)))&gt;0,"y","")</f>
        <v/>
      </c>
      <c r="E766" s="100"/>
      <c r="F766" s="162" t="s">
        <v>5087</v>
      </c>
      <c r="G766" s="162" t="s">
        <v>3885</v>
      </c>
      <c r="H766" s="162" t="s">
        <v>5212</v>
      </c>
      <c r="I766" s="162" t="s">
        <v>440</v>
      </c>
      <c r="J766" s="162" t="s">
        <v>440</v>
      </c>
      <c r="K766" s="162" t="s">
        <v>440</v>
      </c>
      <c r="L766" s="163">
        <v>1770</v>
      </c>
      <c r="M766" s="95" t="s">
        <v>3531</v>
      </c>
      <c r="N766" s="51" t="s">
        <v>3532</v>
      </c>
      <c r="O766" s="51" t="s">
        <v>3533</v>
      </c>
      <c r="P766" s="51" t="s">
        <v>440</v>
      </c>
      <c r="Q766" s="96" t="s">
        <v>613</v>
      </c>
      <c r="R766" s="97">
        <v>45443</v>
      </c>
      <c r="S766" s="97" t="s">
        <v>6009</v>
      </c>
      <c r="T766" s="51" t="s">
        <v>506</v>
      </c>
      <c r="U766" s="51" t="s">
        <v>507</v>
      </c>
      <c r="V766" s="51" t="s">
        <v>3534</v>
      </c>
      <c r="W766" s="98" t="s">
        <v>6064</v>
      </c>
      <c r="X766" s="98" t="s">
        <v>5978</v>
      </c>
    </row>
    <row r="767" spans="1:24" s="51" customFormat="1" ht="15.5" x14ac:dyDescent="0.35">
      <c r="A767" s="99">
        <f t="shared" si="23"/>
        <v>13551</v>
      </c>
      <c r="B767" s="100" t="str">
        <f>IF(COUNTIF(Exceptions!F:F,(VLOOKUP(M767,Exceptions!F:F,1,FALSE)))&gt;0,"y","")</f>
        <v/>
      </c>
      <c r="C767" s="100" t="str">
        <f t="shared" si="24"/>
        <v>y</v>
      </c>
      <c r="D767" s="100" t="str">
        <f>IF(COUNTIF(Exceptions!B:B,(VLOOKUP(M767,Exceptions!$B:$B,1,FALSE)))&gt;0,"y","")</f>
        <v/>
      </c>
      <c r="E767" s="100" t="s">
        <v>5366</v>
      </c>
      <c r="F767" s="162" t="s">
        <v>5088</v>
      </c>
      <c r="G767" s="162" t="s">
        <v>592</v>
      </c>
      <c r="H767" s="162" t="s">
        <v>5212</v>
      </c>
      <c r="I767" s="162" t="s">
        <v>5328</v>
      </c>
      <c r="J767" s="162" t="s">
        <v>440</v>
      </c>
      <c r="K767" s="162" t="s">
        <v>3904</v>
      </c>
      <c r="L767" s="163">
        <v>2899.53</v>
      </c>
      <c r="M767" s="95" t="s">
        <v>3527</v>
      </c>
      <c r="N767" s="51" t="s">
        <v>3528</v>
      </c>
      <c r="O767" s="51" t="s">
        <v>3529</v>
      </c>
      <c r="P767" s="51" t="s">
        <v>456</v>
      </c>
      <c r="Q767" s="96" t="s">
        <v>613</v>
      </c>
      <c r="R767" s="167">
        <v>45443</v>
      </c>
      <c r="S767" s="97" t="s">
        <v>6009</v>
      </c>
      <c r="T767" s="51" t="s">
        <v>506</v>
      </c>
      <c r="U767" s="51" t="s">
        <v>507</v>
      </c>
      <c r="V767" s="51" t="s">
        <v>3530</v>
      </c>
      <c r="W767" s="98" t="s">
        <v>6064</v>
      </c>
      <c r="X767" s="98" t="s">
        <v>5770</v>
      </c>
    </row>
    <row r="768" spans="1:24" s="51" customFormat="1" ht="15.5" x14ac:dyDescent="0.35">
      <c r="A768" s="99">
        <f t="shared" si="23"/>
        <v>13552</v>
      </c>
      <c r="B768" s="100" t="str">
        <f>IF(COUNTIF(Exceptions!F:F,(VLOOKUP(M768,Exceptions!F:F,1,FALSE)))&gt;0,"y","")</f>
        <v/>
      </c>
      <c r="C768" s="100" t="str">
        <f t="shared" si="24"/>
        <v>y</v>
      </c>
      <c r="D768" s="100" t="str">
        <f>IF(COUNTIF(Exceptions!B:B,(VLOOKUP(M768,Exceptions!$B:$B,1,FALSE)))&gt;0,"y","")</f>
        <v/>
      </c>
      <c r="E768" s="100"/>
      <c r="F768" s="162" t="s">
        <v>5090</v>
      </c>
      <c r="G768" s="162" t="s">
        <v>592</v>
      </c>
      <c r="H768" s="162" t="s">
        <v>5212</v>
      </c>
      <c r="I768" s="162" t="s">
        <v>5328</v>
      </c>
      <c r="J768" s="162" t="s">
        <v>440</v>
      </c>
      <c r="K768" s="162" t="s">
        <v>3904</v>
      </c>
      <c r="L768" s="163">
        <v>265.41000000000003</v>
      </c>
      <c r="M768" s="95" t="s">
        <v>3519</v>
      </c>
      <c r="N768" s="51" t="s">
        <v>3520</v>
      </c>
      <c r="O768" s="51" t="s">
        <v>3521</v>
      </c>
      <c r="P768" s="51" t="s">
        <v>456</v>
      </c>
      <c r="Q768" s="96" t="s">
        <v>613</v>
      </c>
      <c r="R768" s="97">
        <v>45443</v>
      </c>
      <c r="S768" s="97" t="s">
        <v>6009</v>
      </c>
      <c r="T768" s="51" t="s">
        <v>506</v>
      </c>
      <c r="U768" s="51" t="s">
        <v>507</v>
      </c>
      <c r="V768" s="51" t="s">
        <v>3522</v>
      </c>
      <c r="W768" s="98" t="s">
        <v>6064</v>
      </c>
      <c r="X768" s="98" t="s">
        <v>5770</v>
      </c>
    </row>
    <row r="769" spans="1:24" s="51" customFormat="1" ht="15.5" x14ac:dyDescent="0.35">
      <c r="A769" s="99">
        <f t="shared" si="23"/>
        <v>13553</v>
      </c>
      <c r="B769" s="100" t="str">
        <f>IF(COUNTIF(Exceptions!F:F,(VLOOKUP(M769,Exceptions!F:F,1,FALSE)))&gt;0,"y","")</f>
        <v/>
      </c>
      <c r="C769" s="100" t="str">
        <f t="shared" si="24"/>
        <v/>
      </c>
      <c r="D769" s="100" t="str">
        <f>IF(COUNTIF(Exceptions!B:B,(VLOOKUP(M769,Exceptions!$B:$B,1,FALSE)))&gt;0,"y","")</f>
        <v/>
      </c>
      <c r="E769" s="100"/>
      <c r="F769" s="162" t="s">
        <v>5091</v>
      </c>
      <c r="G769" s="162" t="s">
        <v>3885</v>
      </c>
      <c r="H769" s="162" t="s">
        <v>5212</v>
      </c>
      <c r="I769" s="162" t="s">
        <v>440</v>
      </c>
      <c r="J769" s="162" t="s">
        <v>440</v>
      </c>
      <c r="K769" s="162" t="s">
        <v>440</v>
      </c>
      <c r="L769" s="163">
        <v>22277.39</v>
      </c>
      <c r="M769" s="95" t="s">
        <v>3515</v>
      </c>
      <c r="N769" s="51" t="s">
        <v>3516</v>
      </c>
      <c r="O769" s="51" t="s">
        <v>3517</v>
      </c>
      <c r="P769" s="51" t="s">
        <v>440</v>
      </c>
      <c r="Q769" s="96" t="s">
        <v>613</v>
      </c>
      <c r="R769" s="97">
        <v>45443</v>
      </c>
      <c r="S769" s="97" t="s">
        <v>6009</v>
      </c>
      <c r="T769" s="51" t="s">
        <v>506</v>
      </c>
      <c r="U769" s="51" t="s">
        <v>507</v>
      </c>
      <c r="V769" s="51" t="s">
        <v>3518</v>
      </c>
      <c r="W769" s="98" t="s">
        <v>6064</v>
      </c>
      <c r="X769" s="98" t="s">
        <v>5560</v>
      </c>
    </row>
    <row r="770" spans="1:24" s="51" customFormat="1" ht="15.5" x14ac:dyDescent="0.35">
      <c r="A770" s="99">
        <f t="shared" si="23"/>
        <v>13554</v>
      </c>
      <c r="B770" s="100" t="str">
        <f>IF(COUNTIF(Exceptions!F:F,(VLOOKUP(M770,Exceptions!F:F,1,FALSE)))&gt;0,"y","")</f>
        <v/>
      </c>
      <c r="C770" s="100" t="str">
        <f t="shared" si="24"/>
        <v>y</v>
      </c>
      <c r="D770" s="100" t="str">
        <f>IF(COUNTIF(Exceptions!B:B,(VLOOKUP(M770,Exceptions!$B:$B,1,FALSE)))&gt;0,"y","")</f>
        <v/>
      </c>
      <c r="E770" s="100"/>
      <c r="F770" s="162" t="s">
        <v>5092</v>
      </c>
      <c r="G770" s="162" t="s">
        <v>3886</v>
      </c>
      <c r="H770" s="162" t="s">
        <v>5212</v>
      </c>
      <c r="I770" s="162" t="s">
        <v>5328</v>
      </c>
      <c r="J770" s="162" t="s">
        <v>440</v>
      </c>
      <c r="K770" s="162" t="s">
        <v>3904</v>
      </c>
      <c r="L770" s="163">
        <v>10353.959999999999</v>
      </c>
      <c r="M770" s="95" t="s">
        <v>3511</v>
      </c>
      <c r="N770" s="51" t="s">
        <v>3512</v>
      </c>
      <c r="O770" s="51" t="s">
        <v>3513</v>
      </c>
      <c r="P770" s="51" t="s">
        <v>440</v>
      </c>
      <c r="Q770" s="96" t="s">
        <v>613</v>
      </c>
      <c r="R770" s="97">
        <v>45960</v>
      </c>
      <c r="S770" s="97" t="s">
        <v>6324</v>
      </c>
      <c r="T770" s="51" t="s">
        <v>506</v>
      </c>
      <c r="U770" s="51" t="s">
        <v>507</v>
      </c>
      <c r="V770" s="51" t="s">
        <v>3514</v>
      </c>
      <c r="W770" s="98" t="s">
        <v>6064</v>
      </c>
      <c r="X770" s="98" t="s">
        <v>5556</v>
      </c>
    </row>
    <row r="771" spans="1:24" s="51" customFormat="1" ht="15.5" x14ac:dyDescent="0.35">
      <c r="A771" s="99">
        <f t="shared" si="23"/>
        <v>13555</v>
      </c>
      <c r="B771" s="100" t="str">
        <f>IF(COUNTIF(Exceptions!F:F,(VLOOKUP(M771,Exceptions!F:F,1,FALSE)))&gt;0,"y","")</f>
        <v/>
      </c>
      <c r="C771" s="100" t="str">
        <f t="shared" si="24"/>
        <v>y</v>
      </c>
      <c r="D771" s="100" t="str">
        <f>IF(COUNTIF(Exceptions!B:B,(VLOOKUP(M771,Exceptions!$B:$B,1,FALSE)))&gt;0,"y","")</f>
        <v/>
      </c>
      <c r="E771" s="100"/>
      <c r="F771" s="162" t="s">
        <v>5093</v>
      </c>
      <c r="G771" s="162" t="s">
        <v>592</v>
      </c>
      <c r="H771" s="162" t="s">
        <v>5212</v>
      </c>
      <c r="I771" s="162" t="s">
        <v>5328</v>
      </c>
      <c r="J771" s="162" t="s">
        <v>440</v>
      </c>
      <c r="K771" s="162" t="s">
        <v>3904</v>
      </c>
      <c r="L771" s="163">
        <v>7080.49</v>
      </c>
      <c r="M771" s="95" t="s">
        <v>3507</v>
      </c>
      <c r="N771" s="51" t="s">
        <v>3508</v>
      </c>
      <c r="O771" s="51" t="s">
        <v>3509</v>
      </c>
      <c r="P771" s="51" t="s">
        <v>456</v>
      </c>
      <c r="Q771" s="96" t="s">
        <v>613</v>
      </c>
      <c r="R771" s="97">
        <v>45380</v>
      </c>
      <c r="S771" s="97" t="s">
        <v>5747</v>
      </c>
      <c r="T771" s="51" t="s">
        <v>506</v>
      </c>
      <c r="U771" s="51" t="s">
        <v>507</v>
      </c>
      <c r="V771" s="51" t="s">
        <v>3510</v>
      </c>
      <c r="W771" s="98" t="s">
        <v>6064</v>
      </c>
      <c r="X771" s="98" t="s">
        <v>5770</v>
      </c>
    </row>
    <row r="772" spans="1:24" s="51" customFormat="1" ht="29" x14ac:dyDescent="0.35">
      <c r="A772" s="99">
        <f t="shared" si="23"/>
        <v>13556</v>
      </c>
      <c r="B772" s="100" t="str">
        <f>IF(COUNTIF(Exceptions!F:F,(VLOOKUP(M772,Exceptions!F:F,1,FALSE)))&gt;0,"y","")</f>
        <v/>
      </c>
      <c r="C772" s="100" t="str">
        <f t="shared" si="24"/>
        <v>y</v>
      </c>
      <c r="D772" s="100" t="str">
        <f>IF(COUNTIF(Exceptions!B:B,(VLOOKUP(M772,Exceptions!$B:$B,1,FALSE)))&gt;0,"y","")</f>
        <v/>
      </c>
      <c r="E772" s="100"/>
      <c r="F772" s="162" t="s">
        <v>5089</v>
      </c>
      <c r="G772" s="162" t="s">
        <v>592</v>
      </c>
      <c r="H772" s="162" t="s">
        <v>5212</v>
      </c>
      <c r="I772" s="162" t="s">
        <v>5328</v>
      </c>
      <c r="J772" s="162" t="s">
        <v>440</v>
      </c>
      <c r="K772" s="162" t="s">
        <v>3904</v>
      </c>
      <c r="L772" s="163">
        <v>25434.83</v>
      </c>
      <c r="M772" s="95" t="s">
        <v>3523</v>
      </c>
      <c r="N772" s="51" t="s">
        <v>3524</v>
      </c>
      <c r="O772" s="172" t="s">
        <v>3525</v>
      </c>
      <c r="P772" s="51" t="s">
        <v>456</v>
      </c>
      <c r="Q772" s="96" t="s">
        <v>613</v>
      </c>
      <c r="R772" s="167">
        <v>45443</v>
      </c>
      <c r="S772" s="97" t="s">
        <v>6009</v>
      </c>
      <c r="T772" s="51" t="s">
        <v>506</v>
      </c>
      <c r="U772" s="51" t="s">
        <v>507</v>
      </c>
      <c r="V772" s="51" t="s">
        <v>3526</v>
      </c>
      <c r="W772" s="98" t="s">
        <v>6064</v>
      </c>
      <c r="X772" s="98" t="s">
        <v>5770</v>
      </c>
    </row>
    <row r="773" spans="1:24" s="51" customFormat="1" ht="15.5" x14ac:dyDescent="0.35">
      <c r="A773" s="99">
        <f t="shared" si="23"/>
        <v>13557</v>
      </c>
      <c r="B773" s="100" t="str">
        <f>IF(COUNTIF(Exceptions!F:F,(VLOOKUP(M773,Exceptions!F:F,1,FALSE)))&gt;0,"y","")</f>
        <v/>
      </c>
      <c r="C773" s="100" t="str">
        <f t="shared" si="24"/>
        <v>y</v>
      </c>
      <c r="D773" s="100" t="str">
        <f>IF(COUNTIF(Exceptions!B:B,(VLOOKUP(M773,Exceptions!$B:$B,1,FALSE)))&gt;0,"y","")</f>
        <v/>
      </c>
      <c r="E773" s="100"/>
      <c r="F773" s="162" t="s">
        <v>5094</v>
      </c>
      <c r="G773" s="162" t="s">
        <v>592</v>
      </c>
      <c r="H773" s="162" t="s">
        <v>5212</v>
      </c>
      <c r="I773" s="162" t="s">
        <v>5328</v>
      </c>
      <c r="J773" s="162" t="s">
        <v>440</v>
      </c>
      <c r="K773" s="162" t="s">
        <v>3904</v>
      </c>
      <c r="L773" s="163">
        <v>29472.79</v>
      </c>
      <c r="M773" s="95" t="s">
        <v>3503</v>
      </c>
      <c r="N773" s="51" t="s">
        <v>3504</v>
      </c>
      <c r="O773" s="51" t="s">
        <v>3505</v>
      </c>
      <c r="P773" s="51" t="s">
        <v>456</v>
      </c>
      <c r="Q773" s="96" t="s">
        <v>613</v>
      </c>
      <c r="R773" s="97">
        <v>45443</v>
      </c>
      <c r="S773" s="97" t="s">
        <v>6009</v>
      </c>
      <c r="T773" s="51" t="s">
        <v>506</v>
      </c>
      <c r="U773" s="51" t="s">
        <v>507</v>
      </c>
      <c r="V773" s="51" t="s">
        <v>3506</v>
      </c>
      <c r="W773" s="98" t="s">
        <v>6064</v>
      </c>
      <c r="X773" s="98" t="s">
        <v>5770</v>
      </c>
    </row>
    <row r="774" spans="1:24" s="51" customFormat="1" ht="15.5" x14ac:dyDescent="0.35">
      <c r="A774" s="99">
        <f t="shared" si="23"/>
        <v>13558</v>
      </c>
      <c r="B774" s="100" t="str">
        <f>IF(COUNTIF(Exceptions!F:F,(VLOOKUP(M774,Exceptions!F:F,1,FALSE)))&gt;0,"y","")</f>
        <v/>
      </c>
      <c r="C774" s="100" t="str">
        <f t="shared" si="24"/>
        <v>y</v>
      </c>
      <c r="D774" s="100" t="str">
        <f>IF(COUNTIF(Exceptions!B:B,(VLOOKUP(M774,Exceptions!$B:$B,1,FALSE)))&gt;0,"y","")</f>
        <v/>
      </c>
      <c r="E774" s="100"/>
      <c r="F774" s="162" t="s">
        <v>5095</v>
      </c>
      <c r="G774" s="162" t="s">
        <v>592</v>
      </c>
      <c r="H774" s="162" t="s">
        <v>5212</v>
      </c>
      <c r="I774" s="162" t="s">
        <v>5328</v>
      </c>
      <c r="J774" s="162" t="s">
        <v>440</v>
      </c>
      <c r="K774" s="162" t="s">
        <v>3904</v>
      </c>
      <c r="L774" s="163">
        <v>23740.560000000001</v>
      </c>
      <c r="M774" s="95" t="s">
        <v>3499</v>
      </c>
      <c r="N774" s="51" t="s">
        <v>3500</v>
      </c>
      <c r="O774" s="51" t="s">
        <v>3501</v>
      </c>
      <c r="P774" s="51" t="s">
        <v>456</v>
      </c>
      <c r="Q774" s="96" t="s">
        <v>613</v>
      </c>
      <c r="R774" s="97">
        <v>45443</v>
      </c>
      <c r="S774" s="97" t="s">
        <v>6009</v>
      </c>
      <c r="T774" s="51" t="s">
        <v>506</v>
      </c>
      <c r="U774" s="51" t="s">
        <v>507</v>
      </c>
      <c r="V774" s="51" t="s">
        <v>3502</v>
      </c>
      <c r="W774" s="98" t="s">
        <v>6064</v>
      </c>
      <c r="X774" s="98" t="s">
        <v>5770</v>
      </c>
    </row>
    <row r="775" spans="1:24" s="51" customFormat="1" ht="15.5" x14ac:dyDescent="0.35">
      <c r="A775" s="99">
        <f t="shared" ref="A775:A838" si="25">(MID(M775,2,6))*1</f>
        <v>13559</v>
      </c>
      <c r="B775" s="100" t="str">
        <f>IF(COUNTIF(Exceptions!F:F,(VLOOKUP(M775,Exceptions!F:F,1,FALSE)))&gt;0,"y","")</f>
        <v/>
      </c>
      <c r="C775" s="100" t="str">
        <f t="shared" si="24"/>
        <v/>
      </c>
      <c r="D775" s="100" t="str">
        <f>IF(COUNTIF(Exceptions!B:B,(VLOOKUP(M775,Exceptions!$B:$B,1,FALSE)))&gt;0,"y","")</f>
        <v/>
      </c>
      <c r="E775" s="100"/>
      <c r="F775" s="162" t="s">
        <v>5096</v>
      </c>
      <c r="G775" s="162" t="s">
        <v>3885</v>
      </c>
      <c r="H775" s="162" t="s">
        <v>5212</v>
      </c>
      <c r="I775" s="162" t="s">
        <v>440</v>
      </c>
      <c r="J775" s="162" t="s">
        <v>440</v>
      </c>
      <c r="K775" s="162" t="s">
        <v>440</v>
      </c>
      <c r="L775" s="163">
        <v>8130.75</v>
      </c>
      <c r="M775" s="95" t="s">
        <v>3495</v>
      </c>
      <c r="N775" s="51" t="s">
        <v>3496</v>
      </c>
      <c r="O775" s="51" t="s">
        <v>3497</v>
      </c>
      <c r="P775" s="51" t="s">
        <v>440</v>
      </c>
      <c r="Q775" s="96" t="s">
        <v>613</v>
      </c>
      <c r="R775" s="97">
        <v>45113</v>
      </c>
      <c r="S775" s="97" t="s">
        <v>5764</v>
      </c>
      <c r="T775" s="51" t="s">
        <v>506</v>
      </c>
      <c r="U775" s="51" t="s">
        <v>507</v>
      </c>
      <c r="V775" s="51" t="s">
        <v>3498</v>
      </c>
      <c r="W775" s="98" t="s">
        <v>6064</v>
      </c>
      <c r="X775" s="98" t="s">
        <v>5978</v>
      </c>
    </row>
    <row r="776" spans="1:24" s="51" customFormat="1" ht="15.5" x14ac:dyDescent="0.35">
      <c r="A776" s="99">
        <f t="shared" si="25"/>
        <v>13560</v>
      </c>
      <c r="B776" s="100" t="str">
        <f>IF(COUNTIF(Exceptions!F:F,(VLOOKUP(M776,Exceptions!F:F,1,FALSE)))&gt;0,"y","")</f>
        <v/>
      </c>
      <c r="C776" s="100" t="str">
        <f t="shared" ref="C776:C839" si="26">IF(COUNTIF(N776,"*call*"),"y",IF(COUNTIF(P776,"*call*"),"y",IF(I776&lt;&gt;"","y","")))</f>
        <v>y</v>
      </c>
      <c r="D776" s="100" t="str">
        <f>IF(COUNTIF(Exceptions!B:B,(VLOOKUP(M776,Exceptions!$B:$B,1,FALSE)))&gt;0,"y","")</f>
        <v/>
      </c>
      <c r="E776" s="100" t="s">
        <v>5366</v>
      </c>
      <c r="F776" s="162" t="s">
        <v>5097</v>
      </c>
      <c r="G776" s="162" t="s">
        <v>592</v>
      </c>
      <c r="H776" s="162" t="s">
        <v>5212</v>
      </c>
      <c r="I776" s="162" t="s">
        <v>5328</v>
      </c>
      <c r="J776" s="162" t="s">
        <v>440</v>
      </c>
      <c r="K776" s="162" t="s">
        <v>3904</v>
      </c>
      <c r="L776" s="163">
        <v>4385.42</v>
      </c>
      <c r="M776" s="95" t="s">
        <v>3491</v>
      </c>
      <c r="N776" s="51" t="s">
        <v>3492</v>
      </c>
      <c r="O776" s="51" t="s">
        <v>3493</v>
      </c>
      <c r="P776" s="51" t="s">
        <v>456</v>
      </c>
      <c r="Q776" s="96" t="s">
        <v>613</v>
      </c>
      <c r="R776" s="97">
        <v>45443</v>
      </c>
      <c r="S776" s="97" t="s">
        <v>6009</v>
      </c>
      <c r="T776" s="51" t="s">
        <v>506</v>
      </c>
      <c r="U776" s="51" t="s">
        <v>507</v>
      </c>
      <c r="V776" s="51" t="s">
        <v>3494</v>
      </c>
      <c r="W776" s="98" t="s">
        <v>6064</v>
      </c>
      <c r="X776" s="98" t="s">
        <v>5770</v>
      </c>
    </row>
    <row r="777" spans="1:24" s="51" customFormat="1" ht="15.5" x14ac:dyDescent="0.35">
      <c r="A777" s="99">
        <f t="shared" si="25"/>
        <v>13561</v>
      </c>
      <c r="B777" s="100" t="str">
        <f>IF(COUNTIF(Exceptions!F:F,(VLOOKUP(M777,Exceptions!F:F,1,FALSE)))&gt;0,"y","")</f>
        <v/>
      </c>
      <c r="C777" s="100" t="str">
        <f t="shared" si="26"/>
        <v>y</v>
      </c>
      <c r="D777" s="100" t="str">
        <f>IF(COUNTIF(Exceptions!B:B,(VLOOKUP(M777,Exceptions!$B:$B,1,FALSE)))&gt;0,"y","")</f>
        <v/>
      </c>
      <c r="E777" s="100"/>
      <c r="F777" s="162" t="s">
        <v>5069</v>
      </c>
      <c r="G777" s="162" t="s">
        <v>592</v>
      </c>
      <c r="H777" s="162" t="s">
        <v>5212</v>
      </c>
      <c r="I777" s="162" t="s">
        <v>5328</v>
      </c>
      <c r="J777" s="162" t="s">
        <v>440</v>
      </c>
      <c r="K777" s="162" t="s">
        <v>3904</v>
      </c>
      <c r="L777" s="163">
        <v>16.82</v>
      </c>
      <c r="M777" s="95" t="s">
        <v>3600</v>
      </c>
      <c r="N777" s="51" t="s">
        <v>3601</v>
      </c>
      <c r="O777" s="51" t="s">
        <v>3602</v>
      </c>
      <c r="P777" s="51" t="s">
        <v>456</v>
      </c>
      <c r="Q777" s="96" t="s">
        <v>613</v>
      </c>
      <c r="R777" s="97">
        <v>45443</v>
      </c>
      <c r="S777" s="97" t="s">
        <v>6009</v>
      </c>
      <c r="T777" s="51" t="s">
        <v>506</v>
      </c>
      <c r="U777" s="51" t="s">
        <v>507</v>
      </c>
      <c r="V777" s="51" t="s">
        <v>3603</v>
      </c>
      <c r="W777" s="98" t="s">
        <v>6064</v>
      </c>
      <c r="X777" s="98" t="s">
        <v>5770</v>
      </c>
    </row>
    <row r="778" spans="1:24" s="51" customFormat="1" ht="15.5" x14ac:dyDescent="0.35">
      <c r="A778" s="99">
        <f t="shared" si="25"/>
        <v>13562</v>
      </c>
      <c r="B778" s="100" t="str">
        <f>IF(COUNTIF(Exceptions!F:F,(VLOOKUP(M778,Exceptions!F:F,1,FALSE)))&gt;0,"y","")</f>
        <v/>
      </c>
      <c r="C778" s="100" t="str">
        <f t="shared" si="26"/>
        <v/>
      </c>
      <c r="D778" s="100" t="str">
        <f>IF(COUNTIF(Exceptions!B:B,(VLOOKUP(M778,Exceptions!$B:$B,1,FALSE)))&gt;0,"y","")</f>
        <v/>
      </c>
      <c r="E778" s="100"/>
      <c r="F778" s="162" t="s">
        <v>5098</v>
      </c>
      <c r="G778" s="162" t="s">
        <v>3885</v>
      </c>
      <c r="H778" s="162" t="s">
        <v>5212</v>
      </c>
      <c r="I778" s="162" t="s">
        <v>440</v>
      </c>
      <c r="J778" s="162" t="s">
        <v>440</v>
      </c>
      <c r="K778" s="162" t="s">
        <v>440</v>
      </c>
      <c r="L778" s="163">
        <v>12878.73</v>
      </c>
      <c r="M778" s="95" t="s">
        <v>3487</v>
      </c>
      <c r="N778" s="51" t="s">
        <v>3488</v>
      </c>
      <c r="O778" s="51" t="s">
        <v>3489</v>
      </c>
      <c r="P778" s="51" t="s">
        <v>440</v>
      </c>
      <c r="Q778" s="96" t="s">
        <v>613</v>
      </c>
      <c r="R778" s="97">
        <v>45107</v>
      </c>
      <c r="S778" s="97" t="s">
        <v>6272</v>
      </c>
      <c r="T778" s="51" t="s">
        <v>506</v>
      </c>
      <c r="U778" s="51" t="s">
        <v>507</v>
      </c>
      <c r="V778" s="51" t="s">
        <v>3490</v>
      </c>
      <c r="W778" s="98" t="s">
        <v>6064</v>
      </c>
      <c r="X778" s="98" t="s">
        <v>6146</v>
      </c>
    </row>
    <row r="779" spans="1:24" s="51" customFormat="1" ht="15.5" x14ac:dyDescent="0.35">
      <c r="A779" s="99">
        <f t="shared" si="25"/>
        <v>13563</v>
      </c>
      <c r="B779" s="100" t="str">
        <f>IF(COUNTIF(Exceptions!F:F,(VLOOKUP(M779,Exceptions!F:F,1,FALSE)))&gt;0,"y","")</f>
        <v/>
      </c>
      <c r="C779" s="100" t="str">
        <f t="shared" si="26"/>
        <v>y</v>
      </c>
      <c r="D779" s="100" t="str">
        <f>IF(COUNTIF(Exceptions!B:B,(VLOOKUP(M779,Exceptions!$B:$B,1,FALSE)))&gt;0,"y","")</f>
        <v/>
      </c>
      <c r="E779" s="100" t="s">
        <v>5366</v>
      </c>
      <c r="F779" s="162" t="s">
        <v>5099</v>
      </c>
      <c r="G779" s="162" t="s">
        <v>3886</v>
      </c>
      <c r="H779" s="162" t="s">
        <v>5212</v>
      </c>
      <c r="I779" s="162" t="s">
        <v>5328</v>
      </c>
      <c r="J779" s="162" t="s">
        <v>440</v>
      </c>
      <c r="K779" s="162" t="s">
        <v>3904</v>
      </c>
      <c r="L779" s="163">
        <v>62857.14</v>
      </c>
      <c r="M779" s="95" t="s">
        <v>3483</v>
      </c>
      <c r="N779" s="51" t="s">
        <v>3484</v>
      </c>
      <c r="O779" s="51" t="s">
        <v>3485</v>
      </c>
      <c r="P779" s="51" t="s">
        <v>440</v>
      </c>
      <c r="Q779" s="96" t="s">
        <v>613</v>
      </c>
      <c r="R779" s="97">
        <v>45808</v>
      </c>
      <c r="S779" s="97" t="s">
        <v>5727</v>
      </c>
      <c r="T779" s="51" t="s">
        <v>506</v>
      </c>
      <c r="U779" s="51" t="s">
        <v>507</v>
      </c>
      <c r="V779" s="51" t="s">
        <v>3486</v>
      </c>
      <c r="W779" s="98" t="s">
        <v>6064</v>
      </c>
      <c r="X779" s="98" t="s">
        <v>5556</v>
      </c>
    </row>
    <row r="780" spans="1:24" s="51" customFormat="1" ht="15.5" x14ac:dyDescent="0.35">
      <c r="A780" s="99">
        <f t="shared" si="25"/>
        <v>13564</v>
      </c>
      <c r="B780" s="100" t="str">
        <f>IF(COUNTIF(Exceptions!F:F,(VLOOKUP(M780,Exceptions!F:F,1,FALSE)))&gt;0,"y","")</f>
        <v/>
      </c>
      <c r="C780" s="100" t="str">
        <f t="shared" si="26"/>
        <v>y</v>
      </c>
      <c r="D780" s="100" t="str">
        <f>IF(COUNTIF(Exceptions!B:B,(VLOOKUP(M780,Exceptions!$B:$B,1,FALSE)))&gt;0,"y","")</f>
        <v/>
      </c>
      <c r="E780" s="100"/>
      <c r="F780" s="162" t="s">
        <v>5100</v>
      </c>
      <c r="G780" s="162" t="s">
        <v>3886</v>
      </c>
      <c r="H780" s="162" t="s">
        <v>5212</v>
      </c>
      <c r="I780" s="162" t="s">
        <v>5328</v>
      </c>
      <c r="J780" s="162" t="s">
        <v>440</v>
      </c>
      <c r="K780" s="162" t="s">
        <v>3904</v>
      </c>
      <c r="L780" s="163">
        <v>2996.91</v>
      </c>
      <c r="M780" s="95" t="s">
        <v>3479</v>
      </c>
      <c r="N780" s="51" t="s">
        <v>3480</v>
      </c>
      <c r="O780" s="51" t="s">
        <v>3481</v>
      </c>
      <c r="P780" s="51" t="s">
        <v>440</v>
      </c>
      <c r="Q780" s="96" t="s">
        <v>613</v>
      </c>
      <c r="R780" s="97">
        <v>45961</v>
      </c>
      <c r="S780" s="97" t="s">
        <v>5855</v>
      </c>
      <c r="T780" s="51" t="s">
        <v>506</v>
      </c>
      <c r="U780" s="51" t="s">
        <v>507</v>
      </c>
      <c r="V780" s="51" t="s">
        <v>3482</v>
      </c>
      <c r="W780" s="98" t="s">
        <v>6064</v>
      </c>
      <c r="X780" s="98" t="s">
        <v>5556</v>
      </c>
    </row>
    <row r="781" spans="1:24" s="51" customFormat="1" ht="15.5" x14ac:dyDescent="0.35">
      <c r="A781" s="99">
        <f t="shared" si="25"/>
        <v>13565</v>
      </c>
      <c r="B781" s="100" t="str">
        <f>IF(COUNTIF(Exceptions!F:F,(VLOOKUP(M781,Exceptions!F:F,1,FALSE)))&gt;0,"y","")</f>
        <v/>
      </c>
      <c r="C781" s="100" t="str">
        <f t="shared" si="26"/>
        <v>y</v>
      </c>
      <c r="D781" s="100" t="str">
        <f>IF(COUNTIF(Exceptions!B:B,(VLOOKUP(M781,Exceptions!$B:$B,1,FALSE)))&gt;0,"y","")</f>
        <v/>
      </c>
      <c r="E781" s="100" t="s">
        <v>5366</v>
      </c>
      <c r="F781" s="162" t="s">
        <v>5101</v>
      </c>
      <c r="G781" s="162" t="s">
        <v>3885</v>
      </c>
      <c r="H781" s="162" t="s">
        <v>5212</v>
      </c>
      <c r="I781" s="162" t="s">
        <v>5328</v>
      </c>
      <c r="J781" s="162" t="s">
        <v>440</v>
      </c>
      <c r="K781" s="162" t="s">
        <v>3904</v>
      </c>
      <c r="L781" s="163">
        <v>12000</v>
      </c>
      <c r="M781" s="95" t="s">
        <v>3475</v>
      </c>
      <c r="N781" s="51" t="s">
        <v>3476</v>
      </c>
      <c r="O781" s="51" t="s">
        <v>3477</v>
      </c>
      <c r="P781" s="51" t="s">
        <v>456</v>
      </c>
      <c r="Q781" s="96" t="s">
        <v>613</v>
      </c>
      <c r="R781" s="97">
        <v>45383</v>
      </c>
      <c r="S781" s="97" t="s">
        <v>5546</v>
      </c>
      <c r="T781" s="51" t="s">
        <v>506</v>
      </c>
      <c r="U781" s="51" t="s">
        <v>507</v>
      </c>
      <c r="V781" s="51" t="s">
        <v>3478</v>
      </c>
      <c r="W781" s="98" t="s">
        <v>6064</v>
      </c>
      <c r="X781" s="98" t="s">
        <v>5629</v>
      </c>
    </row>
    <row r="782" spans="1:24" s="51" customFormat="1" ht="15.5" x14ac:dyDescent="0.35">
      <c r="A782" s="99">
        <f t="shared" si="25"/>
        <v>13566</v>
      </c>
      <c r="B782" s="100" t="str">
        <f>IF(COUNTIF(Exceptions!F:F,(VLOOKUP(M782,Exceptions!F:F,1,FALSE)))&gt;0,"y","")</f>
        <v/>
      </c>
      <c r="C782" s="100" t="str">
        <f t="shared" si="26"/>
        <v>y</v>
      </c>
      <c r="D782" s="100" t="str">
        <f>IF(COUNTIF(Exceptions!B:B,(VLOOKUP(M782,Exceptions!$B:$B,1,FALSE)))&gt;0,"y","")</f>
        <v/>
      </c>
      <c r="E782" s="100" t="s">
        <v>5366</v>
      </c>
      <c r="F782" s="162" t="s">
        <v>5102</v>
      </c>
      <c r="G782" s="162" t="s">
        <v>3886</v>
      </c>
      <c r="H782" s="162" t="s">
        <v>5212</v>
      </c>
      <c r="I782" s="162" t="s">
        <v>5328</v>
      </c>
      <c r="J782" s="162" t="s">
        <v>440</v>
      </c>
      <c r="K782" s="162" t="s">
        <v>3904</v>
      </c>
      <c r="L782" s="163">
        <v>1157.78</v>
      </c>
      <c r="M782" s="95" t="s">
        <v>3471</v>
      </c>
      <c r="N782" s="51" t="s">
        <v>3472</v>
      </c>
      <c r="O782" s="51" t="s">
        <v>3473</v>
      </c>
      <c r="P782" s="51" t="s">
        <v>440</v>
      </c>
      <c r="Q782" s="96" t="s">
        <v>613</v>
      </c>
      <c r="R782" s="97">
        <v>45482</v>
      </c>
      <c r="S782" s="97" t="s">
        <v>5980</v>
      </c>
      <c r="T782" s="51" t="s">
        <v>506</v>
      </c>
      <c r="U782" s="51" t="s">
        <v>507</v>
      </c>
      <c r="V782" s="51" t="s">
        <v>3474</v>
      </c>
      <c r="W782" s="98" t="s">
        <v>6064</v>
      </c>
      <c r="X782" s="98" t="s">
        <v>5556</v>
      </c>
    </row>
    <row r="783" spans="1:24" s="51" customFormat="1" ht="15.5" x14ac:dyDescent="0.35">
      <c r="A783" s="99">
        <f t="shared" si="25"/>
        <v>13567</v>
      </c>
      <c r="B783" s="100" t="str">
        <f>IF(COUNTIF(Exceptions!F:F,(VLOOKUP(M783,Exceptions!F:F,1,FALSE)))&gt;0,"y","")</f>
        <v/>
      </c>
      <c r="C783" s="100" t="str">
        <f t="shared" si="26"/>
        <v/>
      </c>
      <c r="D783" s="100" t="str">
        <f>IF(COUNTIF(Exceptions!B:B,(VLOOKUP(M783,Exceptions!$B:$B,1,FALSE)))&gt;0,"y","")</f>
        <v/>
      </c>
      <c r="E783" s="100"/>
      <c r="F783" s="162" t="s">
        <v>5103</v>
      </c>
      <c r="G783" s="162" t="s">
        <v>3885</v>
      </c>
      <c r="H783" s="162" t="s">
        <v>5212</v>
      </c>
      <c r="I783" s="162" t="s">
        <v>440</v>
      </c>
      <c r="J783" s="162" t="s">
        <v>440</v>
      </c>
      <c r="K783" s="162" t="s">
        <v>440</v>
      </c>
      <c r="L783" s="163">
        <v>163107</v>
      </c>
      <c r="M783" s="95" t="s">
        <v>3467</v>
      </c>
      <c r="N783" s="51" t="s">
        <v>3468</v>
      </c>
      <c r="O783" s="51" t="s">
        <v>3469</v>
      </c>
      <c r="P783" s="51" t="s">
        <v>440</v>
      </c>
      <c r="Q783" s="96" t="s">
        <v>14</v>
      </c>
      <c r="R783" s="97">
        <v>45139</v>
      </c>
      <c r="S783" s="97" t="s">
        <v>5579</v>
      </c>
      <c r="T783" s="51" t="s">
        <v>506</v>
      </c>
      <c r="U783" s="51" t="s">
        <v>507</v>
      </c>
      <c r="V783" s="51" t="s">
        <v>3470</v>
      </c>
      <c r="W783" s="98" t="s">
        <v>6064</v>
      </c>
      <c r="X783" s="98" t="s">
        <v>5592</v>
      </c>
    </row>
    <row r="784" spans="1:24" s="51" customFormat="1" ht="15.5" x14ac:dyDescent="0.35">
      <c r="A784" s="99">
        <f t="shared" si="25"/>
        <v>13568</v>
      </c>
      <c r="B784" s="100" t="str">
        <f>IF(COUNTIF(Exceptions!F:F,(VLOOKUP(M784,Exceptions!F:F,1,FALSE)))&gt;0,"y","")</f>
        <v/>
      </c>
      <c r="C784" s="100" t="str">
        <f t="shared" si="26"/>
        <v>y</v>
      </c>
      <c r="D784" s="100" t="str">
        <f>IF(COUNTIF(Exceptions!B:B,(VLOOKUP(M784,Exceptions!$B:$B,1,FALSE)))&gt;0,"y","")</f>
        <v/>
      </c>
      <c r="E784" s="100"/>
      <c r="F784" s="162" t="s">
        <v>5104</v>
      </c>
      <c r="G784" s="162" t="s">
        <v>592</v>
      </c>
      <c r="H784" s="162" t="s">
        <v>5212</v>
      </c>
      <c r="I784" s="162" t="s">
        <v>5328</v>
      </c>
      <c r="J784" s="162" t="s">
        <v>440</v>
      </c>
      <c r="K784" s="162" t="s">
        <v>3904</v>
      </c>
      <c r="L784" s="163">
        <v>230014.78</v>
      </c>
      <c r="M784" s="95" t="s">
        <v>254</v>
      </c>
      <c r="N784" s="51" t="s">
        <v>382</v>
      </c>
      <c r="O784" s="51" t="s">
        <v>448</v>
      </c>
      <c r="P784" s="51" t="s">
        <v>456</v>
      </c>
      <c r="Q784" s="96" t="s">
        <v>14</v>
      </c>
      <c r="R784" s="97">
        <v>45443</v>
      </c>
      <c r="S784" s="97" t="s">
        <v>6009</v>
      </c>
      <c r="T784" s="51" t="s">
        <v>506</v>
      </c>
      <c r="U784" s="51" t="s">
        <v>507</v>
      </c>
      <c r="V784" s="51" t="s">
        <v>3466</v>
      </c>
      <c r="W784" s="98" t="s">
        <v>6064</v>
      </c>
      <c r="X784" s="98" t="s">
        <v>5770</v>
      </c>
    </row>
    <row r="785" spans="1:24" s="51" customFormat="1" ht="15.5" x14ac:dyDescent="0.35">
      <c r="A785" s="99">
        <f t="shared" si="25"/>
        <v>13595</v>
      </c>
      <c r="B785" s="100" t="str">
        <f>IF(COUNTIF(Exceptions!F:F,(VLOOKUP(M785,Exceptions!F:F,1,FALSE)))&gt;0,"y","")</f>
        <v/>
      </c>
      <c r="C785" s="100" t="str">
        <f t="shared" si="26"/>
        <v/>
      </c>
      <c r="D785" s="100" t="str">
        <f>IF(COUNTIF(Exceptions!B:B,(VLOOKUP(M785,Exceptions!$B:$B,1,FALSE)))&gt;0,"y","")</f>
        <v/>
      </c>
      <c r="E785" s="100"/>
      <c r="F785" s="162" t="s">
        <v>5105</v>
      </c>
      <c r="G785" s="162" t="s">
        <v>3885</v>
      </c>
      <c r="H785" s="162" t="s">
        <v>5243</v>
      </c>
      <c r="I785" s="162" t="s">
        <v>440</v>
      </c>
      <c r="J785" s="162" t="s">
        <v>440</v>
      </c>
      <c r="K785" s="162" t="s">
        <v>5279</v>
      </c>
      <c r="L785" s="165"/>
      <c r="M785" s="95" t="s">
        <v>3464</v>
      </c>
      <c r="N785" s="51" t="s">
        <v>3465</v>
      </c>
      <c r="O785" s="51" t="s">
        <v>3465</v>
      </c>
      <c r="P785" s="51" t="s">
        <v>440</v>
      </c>
      <c r="Q785" s="96" t="s">
        <v>14</v>
      </c>
      <c r="R785" s="97">
        <v>45173</v>
      </c>
      <c r="S785" s="97" t="s">
        <v>5515</v>
      </c>
      <c r="T785" s="51" t="s">
        <v>516</v>
      </c>
      <c r="U785" s="51" t="s">
        <v>517</v>
      </c>
      <c r="W785" s="98" t="s">
        <v>6064</v>
      </c>
      <c r="X785" s="98" t="s">
        <v>5488</v>
      </c>
    </row>
    <row r="786" spans="1:24" s="51" customFormat="1" ht="15.5" x14ac:dyDescent="0.35">
      <c r="A786" s="99">
        <f t="shared" si="25"/>
        <v>13603</v>
      </c>
      <c r="B786" s="100" t="str">
        <f>IF(COUNTIF(Exceptions!F:F,(VLOOKUP(M786,Exceptions!F:F,1,FALSE)))&gt;0,"y","")</f>
        <v/>
      </c>
      <c r="C786" s="100" t="str">
        <f t="shared" si="26"/>
        <v>y</v>
      </c>
      <c r="D786" s="100" t="str">
        <f>IF(COUNTIF(Exceptions!B:B,(VLOOKUP(M786,Exceptions!$B:$B,1,FALSE)))&gt;0,"y","")</f>
        <v/>
      </c>
      <c r="E786" s="100"/>
      <c r="F786" s="162" t="s">
        <v>4097</v>
      </c>
      <c r="G786" s="162" t="s">
        <v>3885</v>
      </c>
      <c r="H786" s="162" t="s">
        <v>3902</v>
      </c>
      <c r="I786" s="162" t="s">
        <v>5227</v>
      </c>
      <c r="J786" s="162" t="s">
        <v>5295</v>
      </c>
      <c r="K786" s="162" t="s">
        <v>3904</v>
      </c>
      <c r="L786" s="163">
        <v>2000000</v>
      </c>
      <c r="M786" s="95" t="s">
        <v>1037</v>
      </c>
      <c r="N786" s="51" t="s">
        <v>1038</v>
      </c>
      <c r="O786" s="51" t="s">
        <v>1038</v>
      </c>
      <c r="P786" s="51" t="s">
        <v>456</v>
      </c>
      <c r="Q786" s="96" t="s">
        <v>12</v>
      </c>
      <c r="R786" s="97">
        <v>45107</v>
      </c>
      <c r="S786" s="97" t="s">
        <v>5505</v>
      </c>
      <c r="T786" s="51" t="s">
        <v>845</v>
      </c>
      <c r="U786" s="51" t="s">
        <v>846</v>
      </c>
      <c r="V786" s="51" t="s">
        <v>857</v>
      </c>
      <c r="W786" s="98" t="s">
        <v>5760</v>
      </c>
      <c r="X786" s="98" t="s">
        <v>5592</v>
      </c>
    </row>
    <row r="787" spans="1:24" s="51" customFormat="1" ht="15.5" x14ac:dyDescent="0.35">
      <c r="A787" s="99">
        <f t="shared" si="25"/>
        <v>13604</v>
      </c>
      <c r="B787" s="100" t="str">
        <f>IF(COUNTIF(Exceptions!F:F,(VLOOKUP(M787,Exceptions!F:F,1,FALSE)))&gt;0,"y","")</f>
        <v/>
      </c>
      <c r="C787" s="100" t="str">
        <f t="shared" si="26"/>
        <v/>
      </c>
      <c r="D787" s="100" t="str">
        <f>IF(COUNTIF(Exceptions!B:B,(VLOOKUP(M787,Exceptions!$B:$B,1,FALSE)))&gt;0,"y","")</f>
        <v/>
      </c>
      <c r="E787" s="100"/>
      <c r="F787" s="162" t="s">
        <v>5106</v>
      </c>
      <c r="G787" s="162" t="s">
        <v>3886</v>
      </c>
      <c r="H787" s="162" t="s">
        <v>5230</v>
      </c>
      <c r="I787" s="162" t="s">
        <v>440</v>
      </c>
      <c r="J787" s="162" t="s">
        <v>5332</v>
      </c>
      <c r="K787" s="162" t="s">
        <v>5275</v>
      </c>
      <c r="L787" s="163">
        <v>4260000</v>
      </c>
      <c r="M787" s="95" t="s">
        <v>3462</v>
      </c>
      <c r="N787" s="51" t="s">
        <v>3463</v>
      </c>
      <c r="O787" s="51" t="s">
        <v>3463</v>
      </c>
      <c r="P787" s="51" t="s">
        <v>440</v>
      </c>
      <c r="Q787" s="96" t="s">
        <v>12</v>
      </c>
      <c r="R787" s="97">
        <v>45809</v>
      </c>
      <c r="S787" s="97"/>
      <c r="T787" s="51" t="s">
        <v>478</v>
      </c>
      <c r="U787" s="51" t="s">
        <v>479</v>
      </c>
      <c r="W787" s="98" t="s">
        <v>5760</v>
      </c>
      <c r="X787" s="98" t="s">
        <v>5565</v>
      </c>
    </row>
    <row r="788" spans="1:24" s="51" customFormat="1" ht="15.5" x14ac:dyDescent="0.35">
      <c r="A788" s="99">
        <f t="shared" si="25"/>
        <v>13605</v>
      </c>
      <c r="B788" s="100" t="str">
        <f>IF(COUNTIF(Exceptions!F:F,(VLOOKUP(M788,Exceptions!F:F,1,FALSE)))&gt;0,"y","")</f>
        <v/>
      </c>
      <c r="C788" s="100" t="str">
        <f t="shared" si="26"/>
        <v/>
      </c>
      <c r="D788" s="100" t="str">
        <f>IF(COUNTIF(Exceptions!B:B,(VLOOKUP(M788,Exceptions!$B:$B,1,FALSE)))&gt;0,"y","")</f>
        <v/>
      </c>
      <c r="E788" s="100"/>
      <c r="F788" s="162" t="s">
        <v>5107</v>
      </c>
      <c r="G788" s="162" t="s">
        <v>3886</v>
      </c>
      <c r="H788" s="162" t="s">
        <v>5230</v>
      </c>
      <c r="I788" s="162" t="s">
        <v>440</v>
      </c>
      <c r="J788" s="162" t="s">
        <v>5332</v>
      </c>
      <c r="K788" s="162" t="s">
        <v>5275</v>
      </c>
      <c r="L788" s="163">
        <v>3940000</v>
      </c>
      <c r="M788" s="95" t="s">
        <v>3460</v>
      </c>
      <c r="N788" s="51" t="s">
        <v>3461</v>
      </c>
      <c r="O788" s="51" t="s">
        <v>3461</v>
      </c>
      <c r="P788" s="51" t="s">
        <v>440</v>
      </c>
      <c r="Q788" s="96" t="s">
        <v>12</v>
      </c>
      <c r="R788" s="97">
        <v>45809</v>
      </c>
      <c r="S788" s="97"/>
      <c r="T788" s="51" t="s">
        <v>478</v>
      </c>
      <c r="U788" s="51" t="s">
        <v>479</v>
      </c>
      <c r="W788" s="98" t="s">
        <v>5760</v>
      </c>
      <c r="X788" s="98" t="s">
        <v>5565</v>
      </c>
    </row>
    <row r="789" spans="1:24" s="51" customFormat="1" ht="15.5" x14ac:dyDescent="0.35">
      <c r="A789" s="99">
        <f t="shared" si="25"/>
        <v>13606</v>
      </c>
      <c r="B789" s="100" t="str">
        <f>IF(COUNTIF(Exceptions!F:F,(VLOOKUP(M789,Exceptions!F:F,1,FALSE)))&gt;0,"y","")</f>
        <v/>
      </c>
      <c r="C789" s="100" t="str">
        <f t="shared" si="26"/>
        <v/>
      </c>
      <c r="D789" s="100" t="str">
        <f>IF(COUNTIF(Exceptions!B:B,(VLOOKUP(M789,Exceptions!$B:$B,1,FALSE)))&gt;0,"y","")</f>
        <v/>
      </c>
      <c r="E789" s="100"/>
      <c r="F789" s="162" t="s">
        <v>5108</v>
      </c>
      <c r="G789" s="162" t="s">
        <v>3886</v>
      </c>
      <c r="H789" s="162" t="s">
        <v>5215</v>
      </c>
      <c r="I789" s="162" t="s">
        <v>440</v>
      </c>
      <c r="J789" s="162" t="s">
        <v>5295</v>
      </c>
      <c r="K789" s="162" t="s">
        <v>5276</v>
      </c>
      <c r="L789" s="163">
        <v>100000</v>
      </c>
      <c r="M789" s="95" t="s">
        <v>3459</v>
      </c>
      <c r="N789" s="51" t="s">
        <v>2057</v>
      </c>
      <c r="O789" s="51" t="s">
        <v>2057</v>
      </c>
      <c r="P789" s="51" t="s">
        <v>440</v>
      </c>
      <c r="Q789" s="96" t="s">
        <v>14</v>
      </c>
      <c r="R789" s="97">
        <v>46478</v>
      </c>
      <c r="S789" s="97"/>
      <c r="T789" s="51" t="s">
        <v>478</v>
      </c>
      <c r="U789" s="51" t="s">
        <v>479</v>
      </c>
      <c r="W789" s="98" t="s">
        <v>5760</v>
      </c>
      <c r="X789" s="98" t="s">
        <v>5648</v>
      </c>
    </row>
    <row r="790" spans="1:24" s="51" customFormat="1" ht="15.5" x14ac:dyDescent="0.35">
      <c r="A790" s="99">
        <f t="shared" si="25"/>
        <v>13609</v>
      </c>
      <c r="B790" s="100" t="str">
        <f>IF(COUNTIF(Exceptions!F:F,(VLOOKUP(M790,Exceptions!F:F,1,FALSE)))&gt;0,"y","")</f>
        <v/>
      </c>
      <c r="C790" s="100" t="str">
        <f t="shared" si="26"/>
        <v/>
      </c>
      <c r="D790" s="100" t="str">
        <f>IF(COUNTIF(Exceptions!B:B,(VLOOKUP(M790,Exceptions!$B:$B,1,FALSE)))&gt;0,"y","")</f>
        <v/>
      </c>
      <c r="E790" s="100"/>
      <c r="F790" s="162" t="s">
        <v>5109</v>
      </c>
      <c r="G790" s="162" t="s">
        <v>3886</v>
      </c>
      <c r="H790" s="162" t="s">
        <v>5215</v>
      </c>
      <c r="I790" s="162" t="s">
        <v>440</v>
      </c>
      <c r="J790" s="162" t="s">
        <v>5295</v>
      </c>
      <c r="K790" s="162" t="s">
        <v>5276</v>
      </c>
      <c r="L790" s="163">
        <v>2600000</v>
      </c>
      <c r="M790" s="95" t="s">
        <v>3457</v>
      </c>
      <c r="N790" s="51" t="s">
        <v>3458</v>
      </c>
      <c r="O790" s="51" t="s">
        <v>3458</v>
      </c>
      <c r="P790" s="51" t="s">
        <v>440</v>
      </c>
      <c r="Q790" s="96" t="s">
        <v>12</v>
      </c>
      <c r="R790" s="97">
        <v>46113</v>
      </c>
      <c r="S790" s="97" t="s">
        <v>6754</v>
      </c>
      <c r="T790" s="51" t="s">
        <v>478</v>
      </c>
      <c r="U790" s="51" t="s">
        <v>479</v>
      </c>
      <c r="W790" s="98" t="s">
        <v>5760</v>
      </c>
      <c r="X790" s="98" t="s">
        <v>5597</v>
      </c>
    </row>
    <row r="791" spans="1:24" s="51" customFormat="1" ht="15.5" x14ac:dyDescent="0.35">
      <c r="A791" s="99">
        <f t="shared" si="25"/>
        <v>13618</v>
      </c>
      <c r="B791" s="100" t="str">
        <f>IF(COUNTIF(Exceptions!F:F,(VLOOKUP(M791,Exceptions!F:F,1,FALSE)))&gt;0,"y","")</f>
        <v/>
      </c>
      <c r="C791" s="100" t="str">
        <f t="shared" si="26"/>
        <v>y</v>
      </c>
      <c r="D791" s="100" t="str">
        <f>IF(COUNTIF(Exceptions!B:B,(VLOOKUP(M791,Exceptions!$B:$B,1,FALSE)))&gt;0,"y","")</f>
        <v/>
      </c>
      <c r="E791" s="100"/>
      <c r="F791" s="162" t="s">
        <v>4098</v>
      </c>
      <c r="G791" s="162" t="s">
        <v>3885</v>
      </c>
      <c r="H791" s="162" t="s">
        <v>3902</v>
      </c>
      <c r="I791" s="162" t="s">
        <v>5227</v>
      </c>
      <c r="J791" s="162" t="s">
        <v>5295</v>
      </c>
      <c r="K791" s="162" t="s">
        <v>3904</v>
      </c>
      <c r="L791" s="163">
        <v>80000</v>
      </c>
      <c r="M791" s="95" t="s">
        <v>1035</v>
      </c>
      <c r="N791" s="51" t="s">
        <v>1036</v>
      </c>
      <c r="O791" s="51" t="s">
        <v>1036</v>
      </c>
      <c r="P791" s="51" t="s">
        <v>456</v>
      </c>
      <c r="Q791" s="96" t="s">
        <v>613</v>
      </c>
      <c r="R791" s="97">
        <v>45097</v>
      </c>
      <c r="S791" s="97" t="s">
        <v>5644</v>
      </c>
      <c r="T791" s="51" t="s">
        <v>862</v>
      </c>
      <c r="U791" s="51" t="s">
        <v>863</v>
      </c>
      <c r="W791" s="98" t="s">
        <v>5760</v>
      </c>
      <c r="X791" s="98" t="s">
        <v>5592</v>
      </c>
    </row>
    <row r="792" spans="1:24" s="51" customFormat="1" ht="15.5" x14ac:dyDescent="0.35">
      <c r="A792" s="99">
        <f t="shared" si="25"/>
        <v>13625</v>
      </c>
      <c r="B792" s="100" t="str">
        <f>IF(COUNTIF(Exceptions!F:F,(VLOOKUP(M792,Exceptions!F:F,1,FALSE)))&gt;0,"y","")</f>
        <v/>
      </c>
      <c r="C792" s="100" t="str">
        <f t="shared" si="26"/>
        <v>y</v>
      </c>
      <c r="D792" s="100" t="str">
        <f>IF(COUNTIF(Exceptions!B:B,(VLOOKUP(M792,Exceptions!$B:$B,1,FALSE)))&gt;0,"y","")</f>
        <v/>
      </c>
      <c r="E792" s="100" t="s">
        <v>5366</v>
      </c>
      <c r="F792" s="162" t="s">
        <v>4240</v>
      </c>
      <c r="G792" s="162" t="s">
        <v>3885</v>
      </c>
      <c r="H792" s="162" t="s">
        <v>3906</v>
      </c>
      <c r="I792" s="162" t="s">
        <v>5331</v>
      </c>
      <c r="J792" s="162" t="s">
        <v>5295</v>
      </c>
      <c r="K792" s="162" t="s">
        <v>5279</v>
      </c>
      <c r="L792" s="163"/>
      <c r="M792" s="95" t="s">
        <v>1588</v>
      </c>
      <c r="N792" s="51" t="s">
        <v>1589</v>
      </c>
      <c r="O792" s="51" t="s">
        <v>1590</v>
      </c>
      <c r="P792" s="51" t="s">
        <v>456</v>
      </c>
      <c r="Q792" s="96" t="s">
        <v>10</v>
      </c>
      <c r="R792" s="97">
        <v>45022</v>
      </c>
      <c r="S792" s="97" t="s">
        <v>5694</v>
      </c>
      <c r="T792" s="51" t="s">
        <v>516</v>
      </c>
      <c r="U792" s="51" t="s">
        <v>517</v>
      </c>
      <c r="V792" s="51" t="s">
        <v>1587</v>
      </c>
      <c r="W792" s="98" t="s">
        <v>5760</v>
      </c>
      <c r="X792" s="98" t="s">
        <v>5529</v>
      </c>
    </row>
    <row r="793" spans="1:24" s="51" customFormat="1" ht="15.5" x14ac:dyDescent="0.35">
      <c r="A793" s="99">
        <f t="shared" si="25"/>
        <v>13631</v>
      </c>
      <c r="B793" s="100" t="str">
        <f>IF(COUNTIF(Exceptions!F:F,(VLOOKUP(M793,Exceptions!F:F,1,FALSE)))&gt;0,"y","")</f>
        <v/>
      </c>
      <c r="C793" s="100" t="str">
        <f t="shared" si="26"/>
        <v>y</v>
      </c>
      <c r="D793" s="100" t="str">
        <f>IF(COUNTIF(Exceptions!B:B,(VLOOKUP(M793,Exceptions!$B:$B,1,FALSE)))&gt;0,"y","")</f>
        <v/>
      </c>
      <c r="E793" s="100"/>
      <c r="F793" s="162" t="s">
        <v>4140</v>
      </c>
      <c r="G793" s="162" t="s">
        <v>3885</v>
      </c>
      <c r="H793" s="162" t="s">
        <v>5237</v>
      </c>
      <c r="I793" s="162" t="s">
        <v>5242</v>
      </c>
      <c r="J793" s="162" t="s">
        <v>440</v>
      </c>
      <c r="K793" s="162" t="s">
        <v>5279</v>
      </c>
      <c r="L793" s="163">
        <v>3500000</v>
      </c>
      <c r="M793" s="95" t="s">
        <v>1108</v>
      </c>
      <c r="N793" s="51" t="s">
        <v>1109</v>
      </c>
      <c r="O793" s="51" t="s">
        <v>1110</v>
      </c>
      <c r="P793" s="51" t="s">
        <v>440</v>
      </c>
      <c r="Q793" s="96" t="s">
        <v>12</v>
      </c>
      <c r="R793" s="97">
        <v>45072</v>
      </c>
      <c r="S793" s="97" t="s">
        <v>5977</v>
      </c>
      <c r="T793" s="51" t="s">
        <v>516</v>
      </c>
      <c r="U793" s="51" t="s">
        <v>517</v>
      </c>
      <c r="V793" s="51" t="s">
        <v>1111</v>
      </c>
      <c r="W793" s="98" t="s">
        <v>5760</v>
      </c>
      <c r="X793" s="98" t="s">
        <v>5488</v>
      </c>
    </row>
    <row r="794" spans="1:24" s="51" customFormat="1" ht="15.5" x14ac:dyDescent="0.35">
      <c r="A794" s="99">
        <f t="shared" si="25"/>
        <v>13644</v>
      </c>
      <c r="B794" s="100" t="str">
        <f>IF(COUNTIF(Exceptions!F:F,(VLOOKUP(M794,Exceptions!F:F,1,FALSE)))&gt;0,"y","")</f>
        <v/>
      </c>
      <c r="C794" s="100" t="str">
        <f t="shared" si="26"/>
        <v>y</v>
      </c>
      <c r="D794" s="100" t="str">
        <f>IF(COUNTIF(Exceptions!B:B,(VLOOKUP(M794,Exceptions!$B:$B,1,FALSE)))&gt;0,"y","")</f>
        <v>y</v>
      </c>
      <c r="E794" s="100"/>
      <c r="F794" s="162" t="s">
        <v>3965</v>
      </c>
      <c r="G794" s="162" t="s">
        <v>3885</v>
      </c>
      <c r="H794" s="162" t="s">
        <v>5220</v>
      </c>
      <c r="I794" s="162" t="s">
        <v>309</v>
      </c>
      <c r="J794" s="162" t="s">
        <v>5298</v>
      </c>
      <c r="K794" s="162" t="s">
        <v>5277</v>
      </c>
      <c r="L794" s="163">
        <v>0</v>
      </c>
      <c r="M794" s="95" t="s">
        <v>89</v>
      </c>
      <c r="N794" s="51" t="s">
        <v>90</v>
      </c>
      <c r="O794" s="51" t="s">
        <v>748</v>
      </c>
      <c r="P794" s="51" t="s">
        <v>440</v>
      </c>
      <c r="Q794" s="96" t="s">
        <v>17</v>
      </c>
      <c r="R794" s="97"/>
      <c r="S794" s="97"/>
      <c r="T794" s="51" t="s">
        <v>536</v>
      </c>
      <c r="U794" s="51" t="s">
        <v>537</v>
      </c>
      <c r="W794" s="98" t="s">
        <v>5572</v>
      </c>
      <c r="X794" s="98" t="s">
        <v>5488</v>
      </c>
    </row>
    <row r="795" spans="1:24" s="51" customFormat="1" ht="15.5" x14ac:dyDescent="0.35">
      <c r="A795" s="99">
        <f t="shared" si="25"/>
        <v>13658</v>
      </c>
      <c r="B795" s="100" t="str">
        <f>IF(COUNTIF(Exceptions!F:F,(VLOOKUP(M795,Exceptions!F:F,1,FALSE)))&gt;0,"y","")</f>
        <v/>
      </c>
      <c r="C795" s="100" t="str">
        <f t="shared" si="26"/>
        <v>y</v>
      </c>
      <c r="D795" s="100" t="str">
        <f>IF(COUNTIF(Exceptions!B:B,(VLOOKUP(M795,Exceptions!$B:$B,1,FALSE)))&gt;0,"y","")</f>
        <v/>
      </c>
      <c r="E795" s="100"/>
      <c r="F795" s="162" t="s">
        <v>4134</v>
      </c>
      <c r="G795" s="162" t="s">
        <v>3886</v>
      </c>
      <c r="H795" s="162" t="s">
        <v>5237</v>
      </c>
      <c r="I795" s="162" t="s">
        <v>5238</v>
      </c>
      <c r="J795" s="162" t="s">
        <v>5300</v>
      </c>
      <c r="K795" s="162" t="s">
        <v>5275</v>
      </c>
      <c r="L795" s="163">
        <v>2000000</v>
      </c>
      <c r="M795" s="95" t="s">
        <v>1093</v>
      </c>
      <c r="N795" s="51" t="s">
        <v>1094</v>
      </c>
      <c r="O795" s="51" t="s">
        <v>1094</v>
      </c>
      <c r="P795" s="51" t="s">
        <v>455</v>
      </c>
      <c r="Q795" s="96" t="s">
        <v>12</v>
      </c>
      <c r="R795" s="97">
        <v>45412</v>
      </c>
      <c r="S795" s="97" t="s">
        <v>5965</v>
      </c>
      <c r="T795" s="51" t="s">
        <v>508</v>
      </c>
      <c r="U795" s="51" t="s">
        <v>509</v>
      </c>
      <c r="W795" s="98" t="s">
        <v>5520</v>
      </c>
      <c r="X795" s="98" t="s">
        <v>5524</v>
      </c>
    </row>
    <row r="796" spans="1:24" s="51" customFormat="1" ht="15.5" x14ac:dyDescent="0.35">
      <c r="A796" s="99">
        <f t="shared" si="25"/>
        <v>13660</v>
      </c>
      <c r="B796" s="100" t="str">
        <f>IF(COUNTIF(Exceptions!F:F,(VLOOKUP(M796,Exceptions!F:F,1,FALSE)))&gt;0,"y","")</f>
        <v/>
      </c>
      <c r="C796" s="100" t="str">
        <f t="shared" si="26"/>
        <v>y</v>
      </c>
      <c r="D796" s="100" t="str">
        <f>IF(COUNTIF(Exceptions!B:B,(VLOOKUP(M796,Exceptions!$B:$B,1,FALSE)))&gt;0,"y","")</f>
        <v/>
      </c>
      <c r="E796" s="100"/>
      <c r="F796" s="162" t="s">
        <v>4138</v>
      </c>
      <c r="G796" s="162" t="s">
        <v>3885</v>
      </c>
      <c r="H796" s="162" t="s">
        <v>5237</v>
      </c>
      <c r="I796" s="162" t="s">
        <v>5241</v>
      </c>
      <c r="J796" s="162" t="s">
        <v>5295</v>
      </c>
      <c r="K796" s="162" t="s">
        <v>5279</v>
      </c>
      <c r="L796" s="163">
        <v>500000</v>
      </c>
      <c r="M796" s="95" t="s">
        <v>1101</v>
      </c>
      <c r="N796" s="51" t="s">
        <v>1102</v>
      </c>
      <c r="O796" s="51" t="s">
        <v>1103</v>
      </c>
      <c r="P796" s="51" t="s">
        <v>456</v>
      </c>
      <c r="Q796" s="96" t="s">
        <v>11</v>
      </c>
      <c r="R796" s="97">
        <v>45205</v>
      </c>
      <c r="S796" s="97" t="s">
        <v>5974</v>
      </c>
      <c r="T796" s="51" t="s">
        <v>508</v>
      </c>
      <c r="U796" s="51" t="s">
        <v>509</v>
      </c>
      <c r="W796" s="98" t="s">
        <v>5520</v>
      </c>
      <c r="X796" s="98" t="s">
        <v>5488</v>
      </c>
    </row>
    <row r="797" spans="1:24" s="51" customFormat="1" ht="15.5" x14ac:dyDescent="0.35">
      <c r="A797" s="99">
        <f t="shared" si="25"/>
        <v>13680</v>
      </c>
      <c r="B797" s="100" t="str">
        <f>IF(COUNTIF(Exceptions!F:F,(VLOOKUP(M797,Exceptions!F:F,1,FALSE)))&gt;0,"y","")</f>
        <v/>
      </c>
      <c r="C797" s="100" t="str">
        <f t="shared" si="26"/>
        <v/>
      </c>
      <c r="D797" s="100" t="str">
        <f>IF(COUNTIF(Exceptions!B:B,(VLOOKUP(M797,Exceptions!$B:$B,1,FALSE)))&gt;0,"y","")</f>
        <v/>
      </c>
      <c r="E797" s="100"/>
      <c r="F797" s="162" t="s">
        <v>4535</v>
      </c>
      <c r="G797" s="162" t="s">
        <v>3884</v>
      </c>
      <c r="H797" s="162" t="s">
        <v>5232</v>
      </c>
      <c r="I797" s="162" t="s">
        <v>440</v>
      </c>
      <c r="J797" s="162" t="s">
        <v>440</v>
      </c>
      <c r="K797" s="162" t="s">
        <v>440</v>
      </c>
      <c r="L797" s="163"/>
      <c r="M797" s="95" t="s">
        <v>2038</v>
      </c>
      <c r="N797" s="51" t="s">
        <v>2039</v>
      </c>
      <c r="O797" s="51" t="s">
        <v>2040</v>
      </c>
      <c r="P797" s="51" t="s">
        <v>440</v>
      </c>
      <c r="Q797" s="96" t="s">
        <v>16</v>
      </c>
      <c r="R797" s="97"/>
      <c r="S797" s="97"/>
      <c r="T797" s="51" t="s">
        <v>578</v>
      </c>
      <c r="U797" s="51" t="s">
        <v>579</v>
      </c>
      <c r="W797" s="98" t="s">
        <v>5661</v>
      </c>
      <c r="X797" s="98" t="s">
        <v>5488</v>
      </c>
    </row>
    <row r="798" spans="1:24" s="51" customFormat="1" ht="15.5" x14ac:dyDescent="0.35">
      <c r="A798" s="99">
        <f t="shared" si="25"/>
        <v>13681</v>
      </c>
      <c r="B798" s="100" t="str">
        <f>IF(COUNTIF(Exceptions!F:F,(VLOOKUP(M798,Exceptions!F:F,1,FALSE)))&gt;0,"y","")</f>
        <v/>
      </c>
      <c r="C798" s="100" t="str">
        <f t="shared" si="26"/>
        <v>y</v>
      </c>
      <c r="D798" s="100" t="str">
        <f>IF(COUNTIF(Exceptions!B:B,(VLOOKUP(M798,Exceptions!$B:$B,1,FALSE)))&gt;0,"y","")</f>
        <v/>
      </c>
      <c r="E798" s="100"/>
      <c r="F798" s="162" t="s">
        <v>4012</v>
      </c>
      <c r="G798" s="162" t="s">
        <v>3885</v>
      </c>
      <c r="H798" s="162" t="s">
        <v>3902</v>
      </c>
      <c r="I798" s="162" t="s">
        <v>5227</v>
      </c>
      <c r="J798" s="162" t="s">
        <v>5295</v>
      </c>
      <c r="K798" s="162" t="s">
        <v>3904</v>
      </c>
      <c r="L798" s="163">
        <v>700000</v>
      </c>
      <c r="M798" s="95" t="s">
        <v>855</v>
      </c>
      <c r="N798" s="51" t="s">
        <v>856</v>
      </c>
      <c r="O798" s="51" t="s">
        <v>856</v>
      </c>
      <c r="P798" s="51" t="s">
        <v>456</v>
      </c>
      <c r="Q798" s="96" t="s">
        <v>11</v>
      </c>
      <c r="R798" s="97">
        <v>45169</v>
      </c>
      <c r="S798" s="97" t="s">
        <v>5645</v>
      </c>
      <c r="T798" s="51" t="s">
        <v>488</v>
      </c>
      <c r="U798" s="51" t="s">
        <v>489</v>
      </c>
      <c r="V798" s="51" t="s">
        <v>857</v>
      </c>
      <c r="W798" s="98" t="s">
        <v>5661</v>
      </c>
      <c r="X798" s="98" t="s">
        <v>5495</v>
      </c>
    </row>
    <row r="799" spans="1:24" s="51" customFormat="1" ht="15.5" x14ac:dyDescent="0.35">
      <c r="A799" s="99">
        <f t="shared" si="25"/>
        <v>13700</v>
      </c>
      <c r="B799" s="100" t="str">
        <f>IF(COUNTIF(Exceptions!F:F,(VLOOKUP(M799,Exceptions!F:F,1,FALSE)))&gt;0,"y","")</f>
        <v/>
      </c>
      <c r="C799" s="100" t="str">
        <f t="shared" si="26"/>
        <v/>
      </c>
      <c r="D799" s="100" t="str">
        <f>IF(COUNTIF(Exceptions!B:B,(VLOOKUP(M799,Exceptions!$B:$B,1,FALSE)))&gt;0,"y","")</f>
        <v/>
      </c>
      <c r="E799" s="100"/>
      <c r="F799" s="162" t="s">
        <v>4536</v>
      </c>
      <c r="G799" s="162" t="s">
        <v>3884</v>
      </c>
      <c r="H799" s="162" t="s">
        <v>5245</v>
      </c>
      <c r="I799" s="162" t="s">
        <v>440</v>
      </c>
      <c r="J799" s="162" t="s">
        <v>440</v>
      </c>
      <c r="K799" s="162" t="s">
        <v>440</v>
      </c>
      <c r="L799" s="163">
        <v>748572</v>
      </c>
      <c r="M799" s="95" t="s">
        <v>2035</v>
      </c>
      <c r="N799" s="51" t="s">
        <v>2036</v>
      </c>
      <c r="O799" s="51" t="s">
        <v>2037</v>
      </c>
      <c r="P799" s="51" t="s">
        <v>440</v>
      </c>
      <c r="Q799" s="96" t="s">
        <v>12</v>
      </c>
      <c r="R799" s="97">
        <v>45383</v>
      </c>
      <c r="S799" s="97" t="s">
        <v>5634</v>
      </c>
      <c r="T799" s="51" t="s">
        <v>467</v>
      </c>
      <c r="U799" s="51" t="s">
        <v>468</v>
      </c>
      <c r="W799" s="98" t="s">
        <v>6812</v>
      </c>
      <c r="X799" s="98" t="s">
        <v>5701</v>
      </c>
    </row>
    <row r="800" spans="1:24" s="51" customFormat="1" ht="15.5" x14ac:dyDescent="0.35">
      <c r="A800" s="99">
        <f t="shared" si="25"/>
        <v>13710</v>
      </c>
      <c r="B800" s="100" t="str">
        <f>IF(COUNTIF(Exceptions!F:F,(VLOOKUP(M800,Exceptions!F:F,1,FALSE)))&gt;0,"y","")</f>
        <v/>
      </c>
      <c r="C800" s="100" t="str">
        <f t="shared" si="26"/>
        <v>y</v>
      </c>
      <c r="D800" s="100" t="str">
        <f>IF(COUNTIF(Exceptions!B:B,(VLOOKUP(M800,Exceptions!$B:$B,1,FALSE)))&gt;0,"y","")</f>
        <v/>
      </c>
      <c r="E800" s="100"/>
      <c r="F800" s="162" t="s">
        <v>4013</v>
      </c>
      <c r="G800" s="162" t="s">
        <v>3885</v>
      </c>
      <c r="H800" s="162" t="s">
        <v>5229</v>
      </c>
      <c r="I800" s="162" t="s">
        <v>5227</v>
      </c>
      <c r="J800" s="162" t="s">
        <v>5295</v>
      </c>
      <c r="K800" s="162" t="s">
        <v>5279</v>
      </c>
      <c r="L800" s="163">
        <v>495000</v>
      </c>
      <c r="M800" s="95" t="s">
        <v>852</v>
      </c>
      <c r="N800" s="51" t="s">
        <v>853</v>
      </c>
      <c r="O800" s="51" t="s">
        <v>854</v>
      </c>
      <c r="P800" s="51" t="s">
        <v>440</v>
      </c>
      <c r="Q800" s="96" t="s">
        <v>14</v>
      </c>
      <c r="R800" s="97">
        <v>45229</v>
      </c>
      <c r="S800" s="97" t="s">
        <v>5483</v>
      </c>
      <c r="T800" s="51" t="s">
        <v>484</v>
      </c>
      <c r="U800" s="51" t="s">
        <v>485</v>
      </c>
      <c r="W800" s="98" t="s">
        <v>5660</v>
      </c>
      <c r="X800" s="98" t="s">
        <v>5659</v>
      </c>
    </row>
    <row r="801" spans="1:24" s="51" customFormat="1" ht="15.5" x14ac:dyDescent="0.35">
      <c r="A801" s="99">
        <f t="shared" si="25"/>
        <v>13758</v>
      </c>
      <c r="B801" s="100" t="str">
        <f>IF(COUNTIF(Exceptions!F:F,(VLOOKUP(M801,Exceptions!F:F,1,FALSE)))&gt;0,"y","")</f>
        <v/>
      </c>
      <c r="C801" s="100" t="str">
        <f t="shared" si="26"/>
        <v/>
      </c>
      <c r="D801" s="100" t="str">
        <f>IF(COUNTIF(Exceptions!B:B,(VLOOKUP(M801,Exceptions!$B:$B,1,FALSE)))&gt;0,"y","")</f>
        <v>y</v>
      </c>
      <c r="E801" s="100"/>
      <c r="F801" s="162" t="s">
        <v>4537</v>
      </c>
      <c r="G801" s="162" t="s">
        <v>3885</v>
      </c>
      <c r="H801" s="162" t="s">
        <v>5221</v>
      </c>
      <c r="I801" s="162" t="s">
        <v>440</v>
      </c>
      <c r="J801" s="162" t="s">
        <v>5298</v>
      </c>
      <c r="K801" s="162" t="s">
        <v>5277</v>
      </c>
      <c r="L801" s="163"/>
      <c r="M801" s="95" t="s">
        <v>93</v>
      </c>
      <c r="N801" s="51" t="s">
        <v>94</v>
      </c>
      <c r="O801" s="51" t="s">
        <v>94</v>
      </c>
      <c r="P801" s="51" t="s">
        <v>440</v>
      </c>
      <c r="Q801" s="96" t="s">
        <v>613</v>
      </c>
      <c r="R801" s="97">
        <v>45443</v>
      </c>
      <c r="S801" s="97" t="s">
        <v>5515</v>
      </c>
      <c r="T801" s="51" t="s">
        <v>6810</v>
      </c>
      <c r="U801" s="51" t="s">
        <v>1622</v>
      </c>
      <c r="V801" s="51" t="s">
        <v>2034</v>
      </c>
      <c r="W801" s="98" t="s">
        <v>6811</v>
      </c>
      <c r="X801" s="98" t="s">
        <v>5945</v>
      </c>
    </row>
    <row r="802" spans="1:24" s="51" customFormat="1" ht="15.5" x14ac:dyDescent="0.35">
      <c r="A802" s="99">
        <f t="shared" si="25"/>
        <v>13785</v>
      </c>
      <c r="B802" s="100" t="str">
        <f>IF(COUNTIF(Exceptions!F:F,(VLOOKUP(M802,Exceptions!F:F,1,FALSE)))&gt;0,"y","")</f>
        <v/>
      </c>
      <c r="C802" s="100" t="str">
        <f t="shared" si="26"/>
        <v>y</v>
      </c>
      <c r="D802" s="100" t="str">
        <f>IF(COUNTIF(Exceptions!B:B,(VLOOKUP(M802,Exceptions!$B:$B,1,FALSE)))&gt;0,"y","")</f>
        <v/>
      </c>
      <c r="E802" s="100"/>
      <c r="F802" s="162" t="s">
        <v>4014</v>
      </c>
      <c r="G802" s="162" t="s">
        <v>3885</v>
      </c>
      <c r="H802" s="162" t="s">
        <v>5229</v>
      </c>
      <c r="I802" s="162" t="s">
        <v>5227</v>
      </c>
      <c r="J802" s="162" t="s">
        <v>5295</v>
      </c>
      <c r="K802" s="162" t="s">
        <v>5279</v>
      </c>
      <c r="L802" s="163">
        <v>4950000</v>
      </c>
      <c r="M802" s="95" t="s">
        <v>849</v>
      </c>
      <c r="N802" s="51" t="s">
        <v>850</v>
      </c>
      <c r="O802" s="51" t="s">
        <v>851</v>
      </c>
      <c r="P802" s="51" t="s">
        <v>440</v>
      </c>
      <c r="Q802" s="96" t="s">
        <v>12</v>
      </c>
      <c r="R802" s="97">
        <v>45229</v>
      </c>
      <c r="S802" s="97" t="s">
        <v>5553</v>
      </c>
      <c r="T802" s="51" t="s">
        <v>484</v>
      </c>
      <c r="U802" s="51" t="s">
        <v>485</v>
      </c>
      <c r="W802" s="98" t="s">
        <v>5571</v>
      </c>
      <c r="X802" s="98" t="s">
        <v>5659</v>
      </c>
    </row>
    <row r="803" spans="1:24" s="51" customFormat="1" ht="15.5" x14ac:dyDescent="0.35">
      <c r="A803" s="99">
        <f t="shared" si="25"/>
        <v>13791</v>
      </c>
      <c r="B803" s="100" t="str">
        <f>IF(COUNTIF(Exceptions!F:F,(VLOOKUP(M803,Exceptions!F:F,1,FALSE)))&gt;0,"y","")</f>
        <v/>
      </c>
      <c r="C803" s="100" t="str">
        <f t="shared" si="26"/>
        <v>y</v>
      </c>
      <c r="D803" s="100" t="str">
        <f>IF(COUNTIF(Exceptions!B:B,(VLOOKUP(M803,Exceptions!$B:$B,1,FALSE)))&gt;0,"y","")</f>
        <v/>
      </c>
      <c r="E803" s="100"/>
      <c r="F803" s="162" t="s">
        <v>4015</v>
      </c>
      <c r="G803" s="162" t="s">
        <v>3885</v>
      </c>
      <c r="H803" s="162" t="s">
        <v>3902</v>
      </c>
      <c r="I803" s="162" t="s">
        <v>5227</v>
      </c>
      <c r="J803" s="162" t="s">
        <v>5295</v>
      </c>
      <c r="K803" s="162" t="s">
        <v>3904</v>
      </c>
      <c r="L803" s="163">
        <v>750000</v>
      </c>
      <c r="M803" s="95" t="s">
        <v>847</v>
      </c>
      <c r="N803" s="51" t="s">
        <v>848</v>
      </c>
      <c r="O803" s="51" t="s">
        <v>848</v>
      </c>
      <c r="P803" s="51" t="s">
        <v>456</v>
      </c>
      <c r="Q803" s="96" t="s">
        <v>11</v>
      </c>
      <c r="R803" s="97">
        <v>45169</v>
      </c>
      <c r="S803" s="97" t="s">
        <v>5657</v>
      </c>
      <c r="T803" s="51" t="s">
        <v>845</v>
      </c>
      <c r="U803" s="51" t="s">
        <v>846</v>
      </c>
      <c r="W803" s="98" t="s">
        <v>5571</v>
      </c>
      <c r="X803" s="98" t="s">
        <v>5495</v>
      </c>
    </row>
    <row r="804" spans="1:24" s="51" customFormat="1" ht="15.5" x14ac:dyDescent="0.35">
      <c r="A804" s="99">
        <f t="shared" si="25"/>
        <v>13794</v>
      </c>
      <c r="B804" s="100" t="str">
        <f>IF(COUNTIF(Exceptions!F:F,(VLOOKUP(M804,Exceptions!F:F,1,FALSE)))&gt;0,"y","")</f>
        <v/>
      </c>
      <c r="C804" s="100" t="str">
        <f t="shared" si="26"/>
        <v/>
      </c>
      <c r="D804" s="100" t="str">
        <f>IF(COUNTIF(Exceptions!B:B,(VLOOKUP(M804,Exceptions!$B:$B,1,FALSE)))&gt;0,"y","")</f>
        <v/>
      </c>
      <c r="E804" s="100"/>
      <c r="F804" s="162" t="s">
        <v>4538</v>
      </c>
      <c r="G804" s="162" t="s">
        <v>3886</v>
      </c>
      <c r="H804" s="162" t="s">
        <v>5211</v>
      </c>
      <c r="I804" s="162" t="s">
        <v>440</v>
      </c>
      <c r="J804" s="162" t="s">
        <v>440</v>
      </c>
      <c r="K804" s="162" t="s">
        <v>5281</v>
      </c>
      <c r="L804" s="163">
        <v>35000000</v>
      </c>
      <c r="M804" s="95" t="s">
        <v>2031</v>
      </c>
      <c r="N804" s="51" t="s">
        <v>2032</v>
      </c>
      <c r="O804" s="51" t="s">
        <v>2033</v>
      </c>
      <c r="P804" s="51" t="s">
        <v>456</v>
      </c>
      <c r="Q804" s="96" t="s">
        <v>16</v>
      </c>
      <c r="R804" s="97">
        <v>46113</v>
      </c>
      <c r="S804" s="97" t="s">
        <v>6176</v>
      </c>
      <c r="T804" s="51" t="s">
        <v>514</v>
      </c>
      <c r="U804" s="51" t="s">
        <v>515</v>
      </c>
      <c r="V804" s="51" t="s">
        <v>1870</v>
      </c>
      <c r="W804" s="98" t="s">
        <v>5571</v>
      </c>
      <c r="X804" s="98" t="s">
        <v>5556</v>
      </c>
    </row>
    <row r="805" spans="1:24" s="51" customFormat="1" ht="15.5" x14ac:dyDescent="0.35">
      <c r="A805" s="99">
        <f t="shared" si="25"/>
        <v>13795</v>
      </c>
      <c r="B805" s="100" t="str">
        <f>IF(COUNTIF(Exceptions!F:F,(VLOOKUP(M805,Exceptions!F:F,1,FALSE)))&gt;0,"y","")</f>
        <v/>
      </c>
      <c r="C805" s="100" t="str">
        <f t="shared" si="26"/>
        <v/>
      </c>
      <c r="D805" s="100" t="str">
        <f>IF(COUNTIF(Exceptions!B:B,(VLOOKUP(M805,Exceptions!$B:$B,1,FALSE)))&gt;0,"y","")</f>
        <v/>
      </c>
      <c r="E805" s="100"/>
      <c r="F805" s="162" t="s">
        <v>4539</v>
      </c>
      <c r="G805" s="162" t="s">
        <v>3885</v>
      </c>
      <c r="H805" s="162" t="s">
        <v>3902</v>
      </c>
      <c r="I805" s="162" t="s">
        <v>440</v>
      </c>
      <c r="J805" s="162" t="s">
        <v>5295</v>
      </c>
      <c r="K805" s="162" t="s">
        <v>5279</v>
      </c>
      <c r="L805" s="163">
        <v>2500000</v>
      </c>
      <c r="M805" s="95" t="s">
        <v>2028</v>
      </c>
      <c r="N805" s="51" t="s">
        <v>2029</v>
      </c>
      <c r="O805" s="51" t="s">
        <v>2030</v>
      </c>
      <c r="P805" s="51" t="s">
        <v>456</v>
      </c>
      <c r="Q805" s="96" t="s">
        <v>12</v>
      </c>
      <c r="R805" s="97">
        <v>45275</v>
      </c>
      <c r="S805" s="97" t="s">
        <v>6188</v>
      </c>
      <c r="T805" s="51" t="s">
        <v>514</v>
      </c>
      <c r="U805" s="51" t="s">
        <v>515</v>
      </c>
      <c r="W805" s="98" t="s">
        <v>5571</v>
      </c>
      <c r="X805" s="98" t="s">
        <v>6809</v>
      </c>
    </row>
    <row r="806" spans="1:24" s="51" customFormat="1" ht="15.5" x14ac:dyDescent="0.35">
      <c r="A806" s="99">
        <f t="shared" si="25"/>
        <v>13796</v>
      </c>
      <c r="B806" s="100" t="str">
        <f>IF(COUNTIF(Exceptions!F:F,(VLOOKUP(M806,Exceptions!F:F,1,FALSE)))&gt;0,"y","")</f>
        <v/>
      </c>
      <c r="C806" s="100" t="str">
        <f t="shared" si="26"/>
        <v>y</v>
      </c>
      <c r="D806" s="100" t="str">
        <f>IF(COUNTIF(Exceptions!B:B,(VLOOKUP(M806,Exceptions!$B:$B,1,FALSE)))&gt;0,"y","")</f>
        <v/>
      </c>
      <c r="E806" s="100"/>
      <c r="F806" s="162" t="s">
        <v>4174</v>
      </c>
      <c r="G806" s="162" t="s">
        <v>3884</v>
      </c>
      <c r="H806" s="162" t="s">
        <v>5215</v>
      </c>
      <c r="I806" s="162" t="s">
        <v>5250</v>
      </c>
      <c r="J806" s="162" t="s">
        <v>440</v>
      </c>
      <c r="K806" s="162" t="s">
        <v>5279</v>
      </c>
      <c r="L806" s="163">
        <v>100000</v>
      </c>
      <c r="M806" s="95" t="s">
        <v>1186</v>
      </c>
      <c r="N806" s="51" t="s">
        <v>1187</v>
      </c>
      <c r="O806" s="51" t="s">
        <v>1188</v>
      </c>
      <c r="P806" s="51" t="s">
        <v>457</v>
      </c>
      <c r="Q806" s="96" t="s">
        <v>613</v>
      </c>
      <c r="R806" s="97">
        <v>45017</v>
      </c>
      <c r="S806" s="97" t="s">
        <v>6023</v>
      </c>
      <c r="T806" s="51" t="s">
        <v>514</v>
      </c>
      <c r="U806" s="51" t="s">
        <v>515</v>
      </c>
      <c r="W806" s="98" t="s">
        <v>5571</v>
      </c>
      <c r="X806" s="98" t="s">
        <v>5768</v>
      </c>
    </row>
    <row r="807" spans="1:24" s="51" customFormat="1" ht="15.5" x14ac:dyDescent="0.35">
      <c r="A807" s="99">
        <f t="shared" si="25"/>
        <v>13804</v>
      </c>
      <c r="B807" s="100" t="str">
        <f>IF(COUNTIF(Exceptions!F:F,(VLOOKUP(M807,Exceptions!F:F,1,FALSE)))&gt;0,"y","")</f>
        <v/>
      </c>
      <c r="C807" s="100" t="str">
        <f t="shared" si="26"/>
        <v>y</v>
      </c>
      <c r="D807" s="100" t="str">
        <f>IF(COUNTIF(Exceptions!B:B,(VLOOKUP(M807,Exceptions!$B:$B,1,FALSE)))&gt;0,"y","")</f>
        <v>y</v>
      </c>
      <c r="E807" s="100"/>
      <c r="F807" s="162" t="s">
        <v>3966</v>
      </c>
      <c r="G807" s="162" t="s">
        <v>3885</v>
      </c>
      <c r="H807" s="162" t="s">
        <v>5221</v>
      </c>
      <c r="I807" s="162" t="s">
        <v>309</v>
      </c>
      <c r="J807" s="162" t="s">
        <v>5298</v>
      </c>
      <c r="K807" s="162" t="s">
        <v>5277</v>
      </c>
      <c r="L807" s="163">
        <v>0</v>
      </c>
      <c r="M807" s="95" t="s">
        <v>112</v>
      </c>
      <c r="N807" s="51" t="s">
        <v>113</v>
      </c>
      <c r="O807" s="51" t="s">
        <v>746</v>
      </c>
      <c r="P807" s="51" t="s">
        <v>440</v>
      </c>
      <c r="Q807" s="96" t="s">
        <v>17</v>
      </c>
      <c r="R807" s="97">
        <v>45047</v>
      </c>
      <c r="S807" s="97" t="s">
        <v>5570</v>
      </c>
      <c r="T807" s="51" t="s">
        <v>536</v>
      </c>
      <c r="U807" s="51" t="s">
        <v>537</v>
      </c>
      <c r="V807" s="51" t="s">
        <v>747</v>
      </c>
      <c r="W807" s="98" t="s">
        <v>5571</v>
      </c>
      <c r="X807" s="98" t="s">
        <v>5488</v>
      </c>
    </row>
    <row r="808" spans="1:24" s="51" customFormat="1" ht="15.5" x14ac:dyDescent="0.35">
      <c r="A808" s="99">
        <f t="shared" si="25"/>
        <v>13810</v>
      </c>
      <c r="B808" s="100" t="str">
        <f>IF(COUNTIF(Exceptions!F:F,(VLOOKUP(M808,Exceptions!F:F,1,FALSE)))&gt;0,"y","")</f>
        <v/>
      </c>
      <c r="C808" s="100" t="str">
        <f t="shared" si="26"/>
        <v>y</v>
      </c>
      <c r="D808" s="100" t="str">
        <f>IF(COUNTIF(Exceptions!B:B,(VLOOKUP(M808,Exceptions!$B:$B,1,FALSE)))&gt;0,"y","")</f>
        <v/>
      </c>
      <c r="E808" s="100"/>
      <c r="F808" s="162" t="s">
        <v>4223</v>
      </c>
      <c r="G808" s="162" t="s">
        <v>3884</v>
      </c>
      <c r="H808" s="162" t="s">
        <v>5215</v>
      </c>
      <c r="I808" s="162" t="s">
        <v>293</v>
      </c>
      <c r="J808" s="162" t="s">
        <v>5300</v>
      </c>
      <c r="K808" s="162" t="s">
        <v>5279</v>
      </c>
      <c r="L808" s="163">
        <v>1000000</v>
      </c>
      <c r="M808" s="95" t="s">
        <v>1325</v>
      </c>
      <c r="N808" s="51" t="s">
        <v>1326</v>
      </c>
      <c r="O808" s="51" t="s">
        <v>1327</v>
      </c>
      <c r="P808" s="51" t="s">
        <v>457</v>
      </c>
      <c r="Q808" s="96" t="s">
        <v>11</v>
      </c>
      <c r="R808" s="97">
        <v>45383</v>
      </c>
      <c r="S808" s="97" t="s">
        <v>5553</v>
      </c>
      <c r="T808" s="51" t="s">
        <v>514</v>
      </c>
      <c r="U808" s="51" t="s">
        <v>515</v>
      </c>
      <c r="V808" s="51" t="s">
        <v>1328</v>
      </c>
      <c r="W808" s="98" t="s">
        <v>5571</v>
      </c>
      <c r="X808" s="98" t="s">
        <v>5488</v>
      </c>
    </row>
    <row r="809" spans="1:24" s="51" customFormat="1" ht="15.5" x14ac:dyDescent="0.35">
      <c r="A809" s="99">
        <f t="shared" si="25"/>
        <v>13813</v>
      </c>
      <c r="B809" s="100" t="str">
        <f>IF(COUNTIF(Exceptions!F:F,(VLOOKUP(M809,Exceptions!F:F,1,FALSE)))&gt;0,"y","")</f>
        <v/>
      </c>
      <c r="C809" s="100" t="str">
        <f t="shared" si="26"/>
        <v>y</v>
      </c>
      <c r="D809" s="100" t="str">
        <f>IF(COUNTIF(Exceptions!B:B,(VLOOKUP(M809,Exceptions!$B:$B,1,FALSE)))&gt;0,"y","")</f>
        <v/>
      </c>
      <c r="E809" s="100"/>
      <c r="F809" s="162" t="s">
        <v>4016</v>
      </c>
      <c r="G809" s="162" t="s">
        <v>3884</v>
      </c>
      <c r="H809" s="162" t="s">
        <v>3902</v>
      </c>
      <c r="I809" s="162" t="s">
        <v>5227</v>
      </c>
      <c r="J809" s="162" t="s">
        <v>5295</v>
      </c>
      <c r="K809" s="162" t="s">
        <v>3904</v>
      </c>
      <c r="L809" s="163">
        <v>650000</v>
      </c>
      <c r="M809" s="95" t="s">
        <v>843</v>
      </c>
      <c r="N809" s="51" t="s">
        <v>844</v>
      </c>
      <c r="O809" s="51" t="s">
        <v>844</v>
      </c>
      <c r="P809" s="51" t="s">
        <v>456</v>
      </c>
      <c r="Q809" s="96" t="s">
        <v>11</v>
      </c>
      <c r="R809" s="97">
        <v>45169</v>
      </c>
      <c r="S809" s="97" t="s">
        <v>5657</v>
      </c>
      <c r="T809" s="51" t="s">
        <v>845</v>
      </c>
      <c r="U809" s="51" t="s">
        <v>846</v>
      </c>
      <c r="W809" s="98" t="s">
        <v>5656</v>
      </c>
      <c r="X809" s="98" t="s">
        <v>5495</v>
      </c>
    </row>
    <row r="810" spans="1:24" s="51" customFormat="1" ht="15.5" x14ac:dyDescent="0.35">
      <c r="A810" s="99">
        <f t="shared" si="25"/>
        <v>13817</v>
      </c>
      <c r="B810" s="100" t="str">
        <f>IF(COUNTIF(Exceptions!F:F,(VLOOKUP(M810,Exceptions!F:F,1,FALSE)))&gt;0,"y","")</f>
        <v/>
      </c>
      <c r="C810" s="100" t="str">
        <f t="shared" si="26"/>
        <v>y</v>
      </c>
      <c r="D810" s="100" t="str">
        <f>IF(COUNTIF(Exceptions!B:B,(VLOOKUP(M810,Exceptions!$B:$B,1,FALSE)))&gt;0,"y","")</f>
        <v/>
      </c>
      <c r="E810" s="100"/>
      <c r="F810" s="162" t="s">
        <v>4017</v>
      </c>
      <c r="G810" s="162" t="s">
        <v>3885</v>
      </c>
      <c r="H810" s="162" t="s">
        <v>3902</v>
      </c>
      <c r="I810" s="162" t="s">
        <v>5227</v>
      </c>
      <c r="J810" s="162" t="s">
        <v>5295</v>
      </c>
      <c r="K810" s="162" t="s">
        <v>3904</v>
      </c>
      <c r="L810" s="163">
        <v>700000</v>
      </c>
      <c r="M810" s="95" t="s">
        <v>841</v>
      </c>
      <c r="N810" s="51" t="s">
        <v>842</v>
      </c>
      <c r="O810" s="51" t="s">
        <v>842</v>
      </c>
      <c r="P810" s="51" t="s">
        <v>456</v>
      </c>
      <c r="Q810" s="96" t="s">
        <v>11</v>
      </c>
      <c r="R810" s="97">
        <v>45322</v>
      </c>
      <c r="S810" s="97" t="s">
        <v>5625</v>
      </c>
      <c r="T810" s="51" t="s">
        <v>5654</v>
      </c>
      <c r="U810" s="51" t="s">
        <v>5655</v>
      </c>
      <c r="W810" s="98" t="s">
        <v>5656</v>
      </c>
      <c r="X810" s="98" t="s">
        <v>5635</v>
      </c>
    </row>
    <row r="811" spans="1:24" s="51" customFormat="1" ht="15.5" x14ac:dyDescent="0.35">
      <c r="A811" s="99">
        <f t="shared" si="25"/>
        <v>13846</v>
      </c>
      <c r="B811" s="100" t="str">
        <f>IF(COUNTIF(Exceptions!F:F,(VLOOKUP(M811,Exceptions!F:F,1,FALSE)))&gt;0,"y","")</f>
        <v/>
      </c>
      <c r="C811" s="100" t="str">
        <f t="shared" si="26"/>
        <v/>
      </c>
      <c r="D811" s="100" t="str">
        <f>IF(COUNTIF(Exceptions!B:B,(VLOOKUP(M811,Exceptions!$B:$B,1,FALSE)))&gt;0,"y","")</f>
        <v/>
      </c>
      <c r="E811" s="100"/>
      <c r="F811" s="162" t="s">
        <v>4540</v>
      </c>
      <c r="G811" s="162" t="s">
        <v>3885</v>
      </c>
      <c r="H811" s="162" t="s">
        <v>5215</v>
      </c>
      <c r="I811" s="162" t="s">
        <v>440</v>
      </c>
      <c r="J811" s="162" t="s">
        <v>5295</v>
      </c>
      <c r="K811" s="162" t="s">
        <v>5275</v>
      </c>
      <c r="L811" s="163">
        <v>475867</v>
      </c>
      <c r="M811" s="95" t="s">
        <v>2026</v>
      </c>
      <c r="N811" s="51" t="s">
        <v>2027</v>
      </c>
      <c r="O811" s="51" t="s">
        <v>2027</v>
      </c>
      <c r="P811" s="51" t="s">
        <v>460</v>
      </c>
      <c r="Q811" s="96" t="s">
        <v>14</v>
      </c>
      <c r="R811" s="97">
        <v>45021</v>
      </c>
      <c r="S811" s="97" t="s">
        <v>5483</v>
      </c>
      <c r="T811" s="51" t="s">
        <v>551</v>
      </c>
      <c r="U811" s="51" t="s">
        <v>552</v>
      </c>
      <c r="W811" s="98" t="s">
        <v>6808</v>
      </c>
      <c r="X811" s="98" t="s">
        <v>5488</v>
      </c>
    </row>
    <row r="812" spans="1:24" s="51" customFormat="1" ht="15.5" x14ac:dyDescent="0.35">
      <c r="A812" s="99">
        <f t="shared" si="25"/>
        <v>13861</v>
      </c>
      <c r="B812" s="100" t="str">
        <f>IF(COUNTIF(Exceptions!F:F,(VLOOKUP(M812,Exceptions!F:F,1,FALSE)))&gt;0,"y","")</f>
        <v/>
      </c>
      <c r="C812" s="100" t="str">
        <f t="shared" si="26"/>
        <v/>
      </c>
      <c r="D812" s="100" t="str">
        <f>IF(COUNTIF(Exceptions!B:B,(VLOOKUP(M812,Exceptions!$B:$B,1,FALSE)))&gt;0,"y","")</f>
        <v/>
      </c>
      <c r="E812" s="100"/>
      <c r="F812" s="162" t="s">
        <v>4541</v>
      </c>
      <c r="G812" s="162" t="s">
        <v>3884</v>
      </c>
      <c r="H812" s="162" t="s">
        <v>5237</v>
      </c>
      <c r="I812" s="162" t="s">
        <v>440</v>
      </c>
      <c r="J812" s="162" t="s">
        <v>440</v>
      </c>
      <c r="K812" s="162" t="s">
        <v>440</v>
      </c>
      <c r="L812" s="163"/>
      <c r="M812" s="95" t="s">
        <v>2024</v>
      </c>
      <c r="N812" s="51" t="s">
        <v>2025</v>
      </c>
      <c r="O812" s="51" t="s">
        <v>2025</v>
      </c>
      <c r="P812" s="51" t="s">
        <v>440</v>
      </c>
      <c r="Q812" s="96" t="s">
        <v>11</v>
      </c>
      <c r="R812" s="97"/>
      <c r="S812" s="97"/>
      <c r="T812" s="51" t="s">
        <v>508</v>
      </c>
      <c r="U812" s="51" t="s">
        <v>509</v>
      </c>
      <c r="W812" s="98" t="s">
        <v>6808</v>
      </c>
      <c r="X812" s="98" t="s">
        <v>5560</v>
      </c>
    </row>
    <row r="813" spans="1:24" s="51" customFormat="1" ht="15.5" x14ac:dyDescent="0.35">
      <c r="A813" s="99">
        <f t="shared" si="25"/>
        <v>13890</v>
      </c>
      <c r="B813" s="100" t="str">
        <f>IF(COUNTIF(Exceptions!F:F,(VLOOKUP(M813,Exceptions!F:F,1,FALSE)))&gt;0,"y","")</f>
        <v/>
      </c>
      <c r="C813" s="100" t="str">
        <f t="shared" si="26"/>
        <v>y</v>
      </c>
      <c r="D813" s="100" t="str">
        <f>IF(COUNTIF(Exceptions!B:B,(VLOOKUP(M813,Exceptions!$B:$B,1,FALSE)))&gt;0,"y","")</f>
        <v/>
      </c>
      <c r="E813" s="100" t="s">
        <v>5366</v>
      </c>
      <c r="F813" s="162" t="s">
        <v>4018</v>
      </c>
      <c r="G813" s="162" t="s">
        <v>3885</v>
      </c>
      <c r="H813" s="162" t="s">
        <v>3902</v>
      </c>
      <c r="I813" s="162" t="s">
        <v>5227</v>
      </c>
      <c r="J813" s="162" t="s">
        <v>5295</v>
      </c>
      <c r="K813" s="162" t="s">
        <v>3904</v>
      </c>
      <c r="L813" s="163">
        <v>1000000</v>
      </c>
      <c r="M813" s="95" t="s">
        <v>836</v>
      </c>
      <c r="N813" s="51" t="s">
        <v>837</v>
      </c>
      <c r="O813" s="51" t="s">
        <v>838</v>
      </c>
      <c r="P813" s="51" t="s">
        <v>440</v>
      </c>
      <c r="Q813" s="96" t="s">
        <v>12</v>
      </c>
      <c r="R813" s="97">
        <v>45093</v>
      </c>
      <c r="S813" s="97" t="s">
        <v>5483</v>
      </c>
      <c r="T813" s="51" t="s">
        <v>839</v>
      </c>
      <c r="U813" s="51" t="s">
        <v>840</v>
      </c>
      <c r="W813" s="98" t="s">
        <v>5652</v>
      </c>
      <c r="X813" s="98" t="s">
        <v>5653</v>
      </c>
    </row>
    <row r="814" spans="1:24" s="51" customFormat="1" ht="15.5" x14ac:dyDescent="0.35">
      <c r="A814" s="99">
        <f t="shared" si="25"/>
        <v>13895</v>
      </c>
      <c r="B814" s="100" t="str">
        <f>IF(COUNTIF(Exceptions!F:F,(VLOOKUP(M814,Exceptions!F:F,1,FALSE)))&gt;0,"y","")</f>
        <v/>
      </c>
      <c r="C814" s="100" t="str">
        <f t="shared" si="26"/>
        <v/>
      </c>
      <c r="D814" s="100" t="str">
        <f>IF(COUNTIF(Exceptions!B:B,(VLOOKUP(M814,Exceptions!$B:$B,1,FALSE)))&gt;0,"y","")</f>
        <v/>
      </c>
      <c r="E814" s="100"/>
      <c r="F814" s="162" t="s">
        <v>4542</v>
      </c>
      <c r="G814" s="162" t="s">
        <v>3885</v>
      </c>
      <c r="H814" s="162" t="s">
        <v>5211</v>
      </c>
      <c r="I814" s="162" t="s">
        <v>440</v>
      </c>
      <c r="J814" s="162" t="s">
        <v>5295</v>
      </c>
      <c r="K814" s="162" t="s">
        <v>5279</v>
      </c>
      <c r="L814" s="163">
        <v>125604.42</v>
      </c>
      <c r="M814" s="95" t="s">
        <v>2022</v>
      </c>
      <c r="N814" s="51" t="s">
        <v>2023</v>
      </c>
      <c r="O814" s="51" t="s">
        <v>2023</v>
      </c>
      <c r="P814" s="51" t="s">
        <v>440</v>
      </c>
      <c r="Q814" s="96" t="s">
        <v>14</v>
      </c>
      <c r="R814" s="97">
        <v>45033</v>
      </c>
      <c r="S814" s="97" t="s">
        <v>5524</v>
      </c>
      <c r="T814" s="51" t="s">
        <v>589</v>
      </c>
      <c r="U814" s="51" t="s">
        <v>590</v>
      </c>
      <c r="W814" s="98" t="s">
        <v>5652</v>
      </c>
      <c r="X814" s="98" t="s">
        <v>5488</v>
      </c>
    </row>
    <row r="815" spans="1:24" s="51" customFormat="1" ht="15.5" x14ac:dyDescent="0.35">
      <c r="A815" s="99">
        <f t="shared" si="25"/>
        <v>13901</v>
      </c>
      <c r="B815" s="100" t="str">
        <f>IF(COUNTIF(Exceptions!F:F,(VLOOKUP(M815,Exceptions!F:F,1,FALSE)))&gt;0,"y","")</f>
        <v/>
      </c>
      <c r="C815" s="100" t="str">
        <f t="shared" si="26"/>
        <v/>
      </c>
      <c r="D815" s="100" t="str">
        <f>IF(COUNTIF(Exceptions!B:B,(VLOOKUP(M815,Exceptions!$B:$B,1,FALSE)))&gt;0,"y","")</f>
        <v/>
      </c>
      <c r="E815" s="100"/>
      <c r="F815" s="162" t="s">
        <v>4543</v>
      </c>
      <c r="G815" s="162" t="s">
        <v>3884</v>
      </c>
      <c r="H815" s="162" t="s">
        <v>5211</v>
      </c>
      <c r="I815" s="162" t="s">
        <v>440</v>
      </c>
      <c r="J815" s="162" t="s">
        <v>5295</v>
      </c>
      <c r="K815" s="162" t="s">
        <v>5279</v>
      </c>
      <c r="L815" s="163">
        <v>1000000</v>
      </c>
      <c r="M815" s="95" t="s">
        <v>2021</v>
      </c>
      <c r="N815" s="51" t="s">
        <v>6806</v>
      </c>
      <c r="O815" s="51" t="s">
        <v>6807</v>
      </c>
      <c r="P815" s="51" t="s">
        <v>440</v>
      </c>
      <c r="Q815" s="96" t="s">
        <v>11</v>
      </c>
      <c r="R815" s="97">
        <v>45413</v>
      </c>
      <c r="S815" s="97"/>
      <c r="T815" s="51" t="s">
        <v>514</v>
      </c>
      <c r="U815" s="51" t="s">
        <v>515</v>
      </c>
      <c r="W815" s="98" t="s">
        <v>5652</v>
      </c>
      <c r="X815" s="98" t="s">
        <v>5534</v>
      </c>
    </row>
    <row r="816" spans="1:24" s="51" customFormat="1" ht="15.5" x14ac:dyDescent="0.35">
      <c r="A816" s="99">
        <f t="shared" si="25"/>
        <v>13937</v>
      </c>
      <c r="B816" s="100" t="str">
        <f>IF(COUNTIF(Exceptions!F:F,(VLOOKUP(M816,Exceptions!F:F,1,FALSE)))&gt;0,"y","")</f>
        <v/>
      </c>
      <c r="C816" s="100" t="str">
        <f t="shared" si="26"/>
        <v>y</v>
      </c>
      <c r="D816" s="100" t="str">
        <f>IF(COUNTIF(Exceptions!B:B,(VLOOKUP(M816,Exceptions!$B:$B,1,FALSE)))&gt;0,"y","")</f>
        <v/>
      </c>
      <c r="E816" s="100"/>
      <c r="F816" s="162" t="s">
        <v>4544</v>
      </c>
      <c r="G816" s="162" t="s">
        <v>592</v>
      </c>
      <c r="H816" s="162" t="s">
        <v>3906</v>
      </c>
      <c r="I816" s="162" t="s">
        <v>5328</v>
      </c>
      <c r="J816" s="162" t="s">
        <v>440</v>
      </c>
      <c r="K816" s="162" t="s">
        <v>3904</v>
      </c>
      <c r="L816" s="163">
        <v>96470</v>
      </c>
      <c r="M816" s="95" t="s">
        <v>2017</v>
      </c>
      <c r="N816" s="51" t="s">
        <v>2018</v>
      </c>
      <c r="O816" s="51" t="s">
        <v>2019</v>
      </c>
      <c r="P816" s="51" t="s">
        <v>456</v>
      </c>
      <c r="Q816" s="96" t="s">
        <v>613</v>
      </c>
      <c r="R816" s="97">
        <v>45383</v>
      </c>
      <c r="S816" s="97" t="s">
        <v>5553</v>
      </c>
      <c r="T816" s="51" t="s">
        <v>467</v>
      </c>
      <c r="U816" s="51" t="s">
        <v>468</v>
      </c>
      <c r="V816" s="51" t="s">
        <v>2020</v>
      </c>
      <c r="W816" s="98" t="s">
        <v>6289</v>
      </c>
      <c r="X816" s="98" t="s">
        <v>6044</v>
      </c>
    </row>
    <row r="817" spans="1:24" s="51" customFormat="1" ht="15.5" x14ac:dyDescent="0.35">
      <c r="A817" s="99">
        <f t="shared" si="25"/>
        <v>13941</v>
      </c>
      <c r="B817" s="100" t="str">
        <f>IF(COUNTIF(Exceptions!F:F,(VLOOKUP(M817,Exceptions!F:F,1,FALSE)))&gt;0,"y","")</f>
        <v/>
      </c>
      <c r="C817" s="100" t="str">
        <f t="shared" si="26"/>
        <v/>
      </c>
      <c r="D817" s="100" t="str">
        <f>IF(COUNTIF(Exceptions!B:B,(VLOOKUP(M817,Exceptions!$B:$B,1,FALSE)))&gt;0,"y","")</f>
        <v/>
      </c>
      <c r="E817" s="100" t="s">
        <v>5366</v>
      </c>
      <c r="F817" s="162" t="s">
        <v>4545</v>
      </c>
      <c r="G817" s="162" t="s">
        <v>3884</v>
      </c>
      <c r="H817" s="162" t="s">
        <v>5211</v>
      </c>
      <c r="I817" s="162" t="s">
        <v>440</v>
      </c>
      <c r="J817" s="162" t="s">
        <v>5295</v>
      </c>
      <c r="K817" s="162" t="s">
        <v>5279</v>
      </c>
      <c r="L817" s="163"/>
      <c r="M817" s="95" t="s">
        <v>2012</v>
      </c>
      <c r="N817" s="51" t="s">
        <v>2013</v>
      </c>
      <c r="O817" s="51" t="s">
        <v>2014</v>
      </c>
      <c r="P817" s="51" t="s">
        <v>460</v>
      </c>
      <c r="Q817" s="96" t="s">
        <v>14</v>
      </c>
      <c r="R817" s="97">
        <v>45089</v>
      </c>
      <c r="S817" s="97" t="s">
        <v>5527</v>
      </c>
      <c r="T817" s="51" t="s">
        <v>2015</v>
      </c>
      <c r="U817" s="51" t="s">
        <v>2016</v>
      </c>
      <c r="W817" s="98" t="s">
        <v>5623</v>
      </c>
      <c r="X817" s="98" t="s">
        <v>5488</v>
      </c>
    </row>
    <row r="818" spans="1:24" s="51" customFormat="1" ht="15.5" x14ac:dyDescent="0.35">
      <c r="A818" s="99">
        <f t="shared" si="25"/>
        <v>13945</v>
      </c>
      <c r="B818" s="100" t="str">
        <f>IF(COUNTIF(Exceptions!F:F,(VLOOKUP(M818,Exceptions!F:F,1,FALSE)))&gt;0,"y","")</f>
        <v/>
      </c>
      <c r="C818" s="100" t="str">
        <f t="shared" si="26"/>
        <v>y</v>
      </c>
      <c r="D818" s="100" t="str">
        <f>IF(COUNTIF(Exceptions!B:B,(VLOOKUP(M818,Exceptions!$B:$B,1,FALSE)))&gt;0,"y","")</f>
        <v/>
      </c>
      <c r="E818" s="100"/>
      <c r="F818" s="162" t="s">
        <v>3994</v>
      </c>
      <c r="G818" s="162" t="s">
        <v>3885</v>
      </c>
      <c r="H818" s="162" t="s">
        <v>3902</v>
      </c>
      <c r="I818" s="162" t="s">
        <v>5226</v>
      </c>
      <c r="J818" s="162" t="s">
        <v>5300</v>
      </c>
      <c r="K818" s="162" t="s">
        <v>3904</v>
      </c>
      <c r="L818" s="163">
        <v>600000</v>
      </c>
      <c r="M818" s="95" t="s">
        <v>784</v>
      </c>
      <c r="N818" s="51" t="s">
        <v>785</v>
      </c>
      <c r="O818" s="51" t="s">
        <v>785</v>
      </c>
      <c r="P818" s="51" t="s">
        <v>455</v>
      </c>
      <c r="Q818" s="96" t="s">
        <v>11</v>
      </c>
      <c r="R818" s="97">
        <v>45139</v>
      </c>
      <c r="S818" s="97" t="s">
        <v>5483</v>
      </c>
      <c r="T818" s="51" t="s">
        <v>504</v>
      </c>
      <c r="U818" s="51" t="s">
        <v>505</v>
      </c>
      <c r="W818" s="98" t="s">
        <v>5623</v>
      </c>
      <c r="X818" s="98" t="s">
        <v>5488</v>
      </c>
    </row>
    <row r="819" spans="1:24" s="51" customFormat="1" ht="15.5" x14ac:dyDescent="0.35">
      <c r="A819" s="99">
        <f t="shared" si="25"/>
        <v>13955</v>
      </c>
      <c r="B819" s="100" t="str">
        <f>IF(COUNTIF(Exceptions!F:F,(VLOOKUP(M819,Exceptions!F:F,1,FALSE)))&gt;0,"y","")</f>
        <v/>
      </c>
      <c r="C819" s="100" t="str">
        <f t="shared" si="26"/>
        <v/>
      </c>
      <c r="D819" s="100" t="str">
        <f>IF(COUNTIF(Exceptions!B:B,(VLOOKUP(M819,Exceptions!$B:$B,1,FALSE)))&gt;0,"y","")</f>
        <v/>
      </c>
      <c r="E819" s="100"/>
      <c r="F819" s="162" t="s">
        <v>4546</v>
      </c>
      <c r="G819" s="162" t="s">
        <v>3884</v>
      </c>
      <c r="H819" s="162" t="s">
        <v>5211</v>
      </c>
      <c r="I819" s="162" t="s">
        <v>440</v>
      </c>
      <c r="J819" s="162" t="s">
        <v>440</v>
      </c>
      <c r="K819" s="162" t="s">
        <v>440</v>
      </c>
      <c r="L819" s="163">
        <v>320570</v>
      </c>
      <c r="M819" s="95" t="s">
        <v>2008</v>
      </c>
      <c r="N819" s="51" t="s">
        <v>2009</v>
      </c>
      <c r="O819" s="51" t="s">
        <v>2010</v>
      </c>
      <c r="P819" s="51" t="s">
        <v>440</v>
      </c>
      <c r="Q819" s="96" t="s">
        <v>14</v>
      </c>
      <c r="R819" s="97">
        <v>46113</v>
      </c>
      <c r="S819" s="97" t="s">
        <v>5634</v>
      </c>
      <c r="T819" s="51" t="s">
        <v>467</v>
      </c>
      <c r="U819" s="51" t="s">
        <v>468</v>
      </c>
      <c r="V819" s="51" t="s">
        <v>2011</v>
      </c>
      <c r="W819" s="98" t="s">
        <v>5623</v>
      </c>
      <c r="X819" s="98" t="s">
        <v>5562</v>
      </c>
    </row>
    <row r="820" spans="1:24" s="51" customFormat="1" ht="15.5" x14ac:dyDescent="0.35">
      <c r="A820" s="99">
        <f t="shared" si="25"/>
        <v>13956</v>
      </c>
      <c r="B820" s="100" t="str">
        <f>IF(COUNTIF(Exceptions!F:F,(VLOOKUP(M820,Exceptions!F:F,1,FALSE)))&gt;0,"y","")</f>
        <v/>
      </c>
      <c r="C820" s="100" t="str">
        <f t="shared" si="26"/>
        <v/>
      </c>
      <c r="D820" s="100" t="str">
        <f>IF(COUNTIF(Exceptions!B:B,(VLOOKUP(M820,Exceptions!$B:$B,1,FALSE)))&gt;0,"y","")</f>
        <v/>
      </c>
      <c r="E820" s="100"/>
      <c r="F820" s="162" t="s">
        <v>4547</v>
      </c>
      <c r="G820" s="162" t="s">
        <v>3886</v>
      </c>
      <c r="H820" s="162" t="s">
        <v>3902</v>
      </c>
      <c r="I820" s="162" t="s">
        <v>440</v>
      </c>
      <c r="J820" s="162" t="s">
        <v>440</v>
      </c>
      <c r="K820" s="162" t="s">
        <v>5275</v>
      </c>
      <c r="L820" s="163">
        <v>320570</v>
      </c>
      <c r="M820" s="95" t="s">
        <v>2005</v>
      </c>
      <c r="N820" s="51" t="s">
        <v>2006</v>
      </c>
      <c r="O820" s="51" t="s">
        <v>2007</v>
      </c>
      <c r="P820" s="51" t="s">
        <v>456</v>
      </c>
      <c r="Q820" s="96" t="s">
        <v>14</v>
      </c>
      <c r="R820" s="97">
        <v>46113</v>
      </c>
      <c r="S820" s="97" t="s">
        <v>5891</v>
      </c>
      <c r="T820" s="51" t="s">
        <v>467</v>
      </c>
      <c r="U820" s="51" t="s">
        <v>468</v>
      </c>
      <c r="W820" s="98" t="s">
        <v>5623</v>
      </c>
      <c r="X820" s="98" t="s">
        <v>5534</v>
      </c>
    </row>
    <row r="821" spans="1:24" s="51" customFormat="1" ht="15.5" x14ac:dyDescent="0.35">
      <c r="A821" s="99">
        <f t="shared" si="25"/>
        <v>13966</v>
      </c>
      <c r="B821" s="100" t="str">
        <f>IF(COUNTIF(Exceptions!F:F,(VLOOKUP(M821,Exceptions!F:F,1,FALSE)))&gt;0,"y","")</f>
        <v/>
      </c>
      <c r="C821" s="100" t="str">
        <f t="shared" si="26"/>
        <v/>
      </c>
      <c r="D821" s="100" t="str">
        <f>IF(COUNTIF(Exceptions!B:B,(VLOOKUP(M821,Exceptions!$B:$B,1,FALSE)))&gt;0,"y","")</f>
        <v/>
      </c>
      <c r="E821" s="100"/>
      <c r="F821" s="162" t="s">
        <v>4548</v>
      </c>
      <c r="G821" s="162" t="s">
        <v>592</v>
      </c>
      <c r="H821" s="162" t="s">
        <v>5222</v>
      </c>
      <c r="I821" s="162" t="s">
        <v>440</v>
      </c>
      <c r="J821" s="162" t="s">
        <v>5317</v>
      </c>
      <c r="K821" s="162" t="s">
        <v>5279</v>
      </c>
      <c r="L821" s="163">
        <v>4500000</v>
      </c>
      <c r="M821" s="95" t="s">
        <v>2001</v>
      </c>
      <c r="N821" s="51" t="s">
        <v>2002</v>
      </c>
      <c r="O821" s="51" t="s">
        <v>2003</v>
      </c>
      <c r="P821" s="51" t="s">
        <v>456</v>
      </c>
      <c r="Q821" s="96" t="s">
        <v>12</v>
      </c>
      <c r="R821" s="97">
        <v>45470</v>
      </c>
      <c r="S821" s="97" t="s">
        <v>6805</v>
      </c>
      <c r="T821" s="51" t="s">
        <v>514</v>
      </c>
      <c r="U821" s="51" t="s">
        <v>515</v>
      </c>
      <c r="V821" s="51" t="s">
        <v>2004</v>
      </c>
      <c r="W821" s="98" t="s">
        <v>5623</v>
      </c>
      <c r="X821" s="98" t="s">
        <v>5534</v>
      </c>
    </row>
    <row r="822" spans="1:24" s="51" customFormat="1" ht="15.5" x14ac:dyDescent="0.35">
      <c r="A822" s="99">
        <f t="shared" si="25"/>
        <v>13967</v>
      </c>
      <c r="B822" s="100" t="str">
        <f>IF(COUNTIF(Exceptions!F:F,(VLOOKUP(M822,Exceptions!F:F,1,FALSE)))&gt;0,"y","")</f>
        <v/>
      </c>
      <c r="C822" s="100" t="str">
        <f t="shared" si="26"/>
        <v>y</v>
      </c>
      <c r="D822" s="100" t="str">
        <f>IF(COUNTIF(Exceptions!B:B,(VLOOKUP(M822,Exceptions!$B:$B,1,FALSE)))&gt;0,"y","")</f>
        <v/>
      </c>
      <c r="E822" s="100"/>
      <c r="F822" s="162" t="s">
        <v>4549</v>
      </c>
      <c r="G822" s="162" t="s">
        <v>592</v>
      </c>
      <c r="H822" s="162" t="s">
        <v>5211</v>
      </c>
      <c r="I822" s="162" t="s">
        <v>5328</v>
      </c>
      <c r="J822" s="162" t="s">
        <v>440</v>
      </c>
      <c r="K822" s="162" t="s">
        <v>3904</v>
      </c>
      <c r="L822" s="163">
        <v>117150</v>
      </c>
      <c r="M822" s="95" t="s">
        <v>608</v>
      </c>
      <c r="N822" s="51" t="s">
        <v>609</v>
      </c>
      <c r="O822" s="51" t="s">
        <v>609</v>
      </c>
      <c r="P822" s="51" t="s">
        <v>456</v>
      </c>
      <c r="Q822" s="96" t="s">
        <v>14</v>
      </c>
      <c r="R822" s="97">
        <v>45383</v>
      </c>
      <c r="S822" s="97" t="s">
        <v>5553</v>
      </c>
      <c r="T822" s="51" t="s">
        <v>467</v>
      </c>
      <c r="U822" s="51" t="s">
        <v>468</v>
      </c>
      <c r="V822" s="51" t="s">
        <v>6288</v>
      </c>
      <c r="W822" s="98" t="s">
        <v>5623</v>
      </c>
      <c r="X822" s="98" t="s">
        <v>5534</v>
      </c>
    </row>
    <row r="823" spans="1:24" s="51" customFormat="1" ht="15.5" x14ac:dyDescent="0.35">
      <c r="A823" s="99">
        <f t="shared" si="25"/>
        <v>13980</v>
      </c>
      <c r="B823" s="100" t="str">
        <f>IF(COUNTIF(Exceptions!F:F,(VLOOKUP(M823,Exceptions!F:F,1,FALSE)))&gt;0,"y","")</f>
        <v/>
      </c>
      <c r="C823" s="100" t="str">
        <f t="shared" si="26"/>
        <v>y</v>
      </c>
      <c r="D823" s="100" t="str">
        <f>IF(COUNTIF(Exceptions!B:B,(VLOOKUP(M823,Exceptions!$B:$B,1,FALSE)))&gt;0,"y","")</f>
        <v/>
      </c>
      <c r="E823" s="100"/>
      <c r="F823" s="162" t="s">
        <v>4019</v>
      </c>
      <c r="G823" s="162" t="s">
        <v>3885</v>
      </c>
      <c r="H823" s="162" t="s">
        <v>5229</v>
      </c>
      <c r="I823" s="162" t="s">
        <v>5227</v>
      </c>
      <c r="J823" s="162" t="s">
        <v>5300</v>
      </c>
      <c r="K823" s="162" t="s">
        <v>3904</v>
      </c>
      <c r="L823" s="163">
        <v>1150000</v>
      </c>
      <c r="M823" s="95" t="s">
        <v>833</v>
      </c>
      <c r="N823" s="51" t="s">
        <v>834</v>
      </c>
      <c r="O823" s="51" t="s">
        <v>835</v>
      </c>
      <c r="P823" s="51" t="s">
        <v>456</v>
      </c>
      <c r="Q823" s="96" t="s">
        <v>12</v>
      </c>
      <c r="R823" s="97">
        <v>45187</v>
      </c>
      <c r="S823" s="97" t="s">
        <v>5649</v>
      </c>
      <c r="T823" s="51" t="s">
        <v>585</v>
      </c>
      <c r="U823" s="51" t="s">
        <v>586</v>
      </c>
      <c r="W823" s="98" t="s">
        <v>5650</v>
      </c>
      <c r="X823" s="98" t="s">
        <v>5488</v>
      </c>
    </row>
    <row r="824" spans="1:24" s="51" customFormat="1" ht="15.5" x14ac:dyDescent="0.35">
      <c r="A824" s="99">
        <f t="shared" si="25"/>
        <v>13994</v>
      </c>
      <c r="B824" s="100" t="str">
        <f>IF(COUNTIF(Exceptions!F:F,(VLOOKUP(M824,Exceptions!F:F,1,FALSE)))&gt;0,"y","")</f>
        <v/>
      </c>
      <c r="C824" s="100" t="str">
        <f t="shared" si="26"/>
        <v>y</v>
      </c>
      <c r="D824" s="100" t="str">
        <f>IF(COUNTIF(Exceptions!B:B,(VLOOKUP(M824,Exceptions!$B:$B,1,FALSE)))&gt;0,"y","")</f>
        <v/>
      </c>
      <c r="E824" s="100" t="s">
        <v>5366</v>
      </c>
      <c r="F824" s="162" t="s">
        <v>4224</v>
      </c>
      <c r="G824" s="162" t="s">
        <v>3885</v>
      </c>
      <c r="H824" s="162" t="s">
        <v>5215</v>
      </c>
      <c r="I824" s="162" t="s">
        <v>6116</v>
      </c>
      <c r="J824" s="162" t="s">
        <v>440</v>
      </c>
      <c r="K824" s="162" t="s">
        <v>440</v>
      </c>
      <c r="L824" s="163"/>
      <c r="M824" s="95" t="s">
        <v>1329</v>
      </c>
      <c r="N824" s="51" t="s">
        <v>1330</v>
      </c>
      <c r="O824" s="51" t="s">
        <v>1330</v>
      </c>
      <c r="P824" s="51" t="s">
        <v>460</v>
      </c>
      <c r="Q824" s="96" t="s">
        <v>12</v>
      </c>
      <c r="R824" s="97">
        <v>44964</v>
      </c>
      <c r="S824" s="97"/>
      <c r="T824" s="51" t="s">
        <v>1089</v>
      </c>
      <c r="U824" s="51" t="s">
        <v>1090</v>
      </c>
      <c r="W824" s="98" t="s">
        <v>6117</v>
      </c>
      <c r="X824" s="98" t="s">
        <v>5488</v>
      </c>
    </row>
    <row r="825" spans="1:24" s="51" customFormat="1" ht="15.5" x14ac:dyDescent="0.35">
      <c r="A825" s="99">
        <f t="shared" si="25"/>
        <v>14034</v>
      </c>
      <c r="B825" s="100" t="str">
        <f>IF(COUNTIF(Exceptions!F:F,(VLOOKUP(M825,Exceptions!F:F,1,FALSE)))&gt;0,"y","")</f>
        <v/>
      </c>
      <c r="C825" s="100" t="str">
        <f t="shared" si="26"/>
        <v/>
      </c>
      <c r="D825" s="100" t="str">
        <f>IF(COUNTIF(Exceptions!B:B,(VLOOKUP(M825,Exceptions!$B:$B,1,FALSE)))&gt;0,"y","")</f>
        <v/>
      </c>
      <c r="E825" s="100"/>
      <c r="F825" s="162" t="s">
        <v>4550</v>
      </c>
      <c r="G825" s="162" t="s">
        <v>3886</v>
      </c>
      <c r="H825" s="162" t="s">
        <v>5215</v>
      </c>
      <c r="I825" s="162" t="s">
        <v>440</v>
      </c>
      <c r="J825" s="162" t="s">
        <v>5295</v>
      </c>
      <c r="K825" s="162" t="s">
        <v>5275</v>
      </c>
      <c r="L825" s="163">
        <v>2500000</v>
      </c>
      <c r="M825" s="95" t="s">
        <v>1999</v>
      </c>
      <c r="N825" s="51" t="s">
        <v>2000</v>
      </c>
      <c r="O825" s="51" t="s">
        <v>2000</v>
      </c>
      <c r="P825" s="51" t="s">
        <v>440</v>
      </c>
      <c r="Q825" s="96" t="s">
        <v>12</v>
      </c>
      <c r="R825" s="97">
        <v>46478</v>
      </c>
      <c r="S825" s="97" t="s">
        <v>5591</v>
      </c>
      <c r="T825" s="51" t="s">
        <v>542</v>
      </c>
      <c r="U825" s="51" t="s">
        <v>543</v>
      </c>
      <c r="W825" s="98" t="s">
        <v>6803</v>
      </c>
      <c r="X825" s="98" t="s">
        <v>5597</v>
      </c>
    </row>
    <row r="826" spans="1:24" s="51" customFormat="1" ht="15.5" x14ac:dyDescent="0.35">
      <c r="A826" s="99">
        <f t="shared" si="25"/>
        <v>14056</v>
      </c>
      <c r="B826" s="100" t="str">
        <f>IF(COUNTIF(Exceptions!F:F,(VLOOKUP(M826,Exceptions!F:F,1,FALSE)))&gt;0,"y","")</f>
        <v/>
      </c>
      <c r="C826" s="100" t="str">
        <f t="shared" si="26"/>
        <v/>
      </c>
      <c r="D826" s="100" t="str">
        <f>IF(COUNTIF(Exceptions!B:B,(VLOOKUP(M826,Exceptions!$B:$B,1,FALSE)))&gt;0,"y","")</f>
        <v/>
      </c>
      <c r="E826" s="100"/>
      <c r="F826" s="162" t="s">
        <v>4551</v>
      </c>
      <c r="G826" s="162" t="s">
        <v>3885</v>
      </c>
      <c r="H826" s="162" t="s">
        <v>5211</v>
      </c>
      <c r="I826" s="162" t="s">
        <v>440</v>
      </c>
      <c r="J826" s="162" t="s">
        <v>5295</v>
      </c>
      <c r="K826" s="162" t="s">
        <v>3904</v>
      </c>
      <c r="L826" s="163">
        <v>219700</v>
      </c>
      <c r="M826" s="95" t="s">
        <v>1996</v>
      </c>
      <c r="N826" s="51" t="s">
        <v>1997</v>
      </c>
      <c r="O826" s="51" t="s">
        <v>1998</v>
      </c>
      <c r="P826" s="51" t="s">
        <v>440</v>
      </c>
      <c r="Q826" s="96" t="s">
        <v>14</v>
      </c>
      <c r="R826" s="97">
        <v>44946</v>
      </c>
      <c r="S826" s="97" t="s">
        <v>6802</v>
      </c>
      <c r="T826" s="51" t="s">
        <v>791</v>
      </c>
      <c r="U826" s="51" t="s">
        <v>792</v>
      </c>
      <c r="W826" s="98" t="s">
        <v>5646</v>
      </c>
      <c r="X826" s="98" t="s">
        <v>5488</v>
      </c>
    </row>
    <row r="827" spans="1:24" s="51" customFormat="1" ht="15.5" x14ac:dyDescent="0.35">
      <c r="A827" s="99">
        <f t="shared" si="25"/>
        <v>14058</v>
      </c>
      <c r="B827" s="100" t="str">
        <f>IF(COUNTIF(Exceptions!F:F,(VLOOKUP(M827,Exceptions!F:F,1,FALSE)))&gt;0,"y","")</f>
        <v/>
      </c>
      <c r="C827" s="100" t="str">
        <f t="shared" si="26"/>
        <v/>
      </c>
      <c r="D827" s="100" t="str">
        <f>IF(COUNTIF(Exceptions!B:B,(VLOOKUP(M827,Exceptions!$B:$B,1,FALSE)))&gt;0,"y","")</f>
        <v/>
      </c>
      <c r="E827" s="100"/>
      <c r="F827" s="162" t="s">
        <v>4552</v>
      </c>
      <c r="G827" s="162" t="s">
        <v>3886</v>
      </c>
      <c r="H827" s="162" t="s">
        <v>5215</v>
      </c>
      <c r="I827" s="162" t="s">
        <v>440</v>
      </c>
      <c r="J827" s="162" t="s">
        <v>5295</v>
      </c>
      <c r="K827" s="162" t="s">
        <v>5275</v>
      </c>
      <c r="L827" s="163">
        <v>900000</v>
      </c>
      <c r="M827" s="95" t="s">
        <v>1994</v>
      </c>
      <c r="N827" s="51" t="s">
        <v>1995</v>
      </c>
      <c r="O827" s="51" t="s">
        <v>1995</v>
      </c>
      <c r="P827" s="51" t="s">
        <v>440</v>
      </c>
      <c r="Q827" s="96" t="s">
        <v>11</v>
      </c>
      <c r="R827" s="97">
        <v>46296</v>
      </c>
      <c r="S827" s="97" t="s">
        <v>6175</v>
      </c>
      <c r="T827" s="51" t="s">
        <v>542</v>
      </c>
      <c r="U827" s="51" t="s">
        <v>543</v>
      </c>
      <c r="V827" s="101"/>
      <c r="W827" s="98" t="s">
        <v>5646</v>
      </c>
      <c r="X827" s="98" t="s">
        <v>5597</v>
      </c>
    </row>
    <row r="828" spans="1:24" s="51" customFormat="1" ht="15.5" x14ac:dyDescent="0.35">
      <c r="A828" s="99">
        <f t="shared" si="25"/>
        <v>14059</v>
      </c>
      <c r="B828" s="100" t="str">
        <f>IF(COUNTIF(Exceptions!F:F,(VLOOKUP(M828,Exceptions!F:F,1,FALSE)))&gt;0,"y","")</f>
        <v/>
      </c>
      <c r="C828" s="100" t="str">
        <f t="shared" si="26"/>
        <v/>
      </c>
      <c r="D828" s="100" t="str">
        <f>IF(COUNTIF(Exceptions!B:B,(VLOOKUP(M828,Exceptions!$B:$B,1,FALSE)))&gt;0,"y","")</f>
        <v/>
      </c>
      <c r="E828" s="100"/>
      <c r="F828" s="162" t="s">
        <v>4553</v>
      </c>
      <c r="G828" s="162" t="s">
        <v>3885</v>
      </c>
      <c r="H828" s="162" t="s">
        <v>5215</v>
      </c>
      <c r="I828" s="162" t="s">
        <v>440</v>
      </c>
      <c r="J828" s="162" t="s">
        <v>5295</v>
      </c>
      <c r="K828" s="162" t="s">
        <v>5279</v>
      </c>
      <c r="L828" s="163">
        <v>200000</v>
      </c>
      <c r="M828" s="95" t="s">
        <v>198</v>
      </c>
      <c r="N828" s="51" t="s">
        <v>329</v>
      </c>
      <c r="O828" s="51" t="s">
        <v>329</v>
      </c>
      <c r="P828" s="51" t="s">
        <v>456</v>
      </c>
      <c r="Q828" s="96" t="s">
        <v>14</v>
      </c>
      <c r="R828" s="97">
        <v>45383</v>
      </c>
      <c r="S828" s="97" t="s">
        <v>5553</v>
      </c>
      <c r="T828" s="51" t="s">
        <v>542</v>
      </c>
      <c r="U828" s="51" t="s">
        <v>543</v>
      </c>
      <c r="W828" s="98" t="s">
        <v>5646</v>
      </c>
      <c r="X828" s="98" t="s">
        <v>5501</v>
      </c>
    </row>
    <row r="829" spans="1:24" s="51" customFormat="1" ht="15.5" x14ac:dyDescent="0.35">
      <c r="A829" s="99">
        <f t="shared" si="25"/>
        <v>14060</v>
      </c>
      <c r="B829" s="100" t="str">
        <f>IF(COUNTIF(Exceptions!F:F,(VLOOKUP(M829,Exceptions!F:F,1,FALSE)))&gt;0,"y","")</f>
        <v/>
      </c>
      <c r="C829" s="100" t="str">
        <f t="shared" si="26"/>
        <v/>
      </c>
      <c r="D829" s="100" t="str">
        <f>IF(COUNTIF(Exceptions!B:B,(VLOOKUP(M829,Exceptions!$B:$B,1,FALSE)))&gt;0,"y","")</f>
        <v/>
      </c>
      <c r="E829" s="100" t="s">
        <v>5366</v>
      </c>
      <c r="F829" s="162" t="s">
        <v>4554</v>
      </c>
      <c r="G829" s="162" t="s">
        <v>3884</v>
      </c>
      <c r="H829" s="162" t="s">
        <v>5215</v>
      </c>
      <c r="I829" s="162" t="s">
        <v>440</v>
      </c>
      <c r="J829" s="162" t="s">
        <v>440</v>
      </c>
      <c r="K829" s="162" t="s">
        <v>440</v>
      </c>
      <c r="L829" s="163"/>
      <c r="M829" s="95" t="s">
        <v>2224</v>
      </c>
      <c r="N829" s="51" t="s">
        <v>2104</v>
      </c>
      <c r="O829" s="51" t="s">
        <v>2104</v>
      </c>
      <c r="P829" s="51" t="s">
        <v>440</v>
      </c>
      <c r="Q829" s="96" t="s">
        <v>12</v>
      </c>
      <c r="R829" s="97"/>
      <c r="S829" s="97"/>
      <c r="T829" s="51" t="s">
        <v>542</v>
      </c>
      <c r="U829" s="51" t="s">
        <v>543</v>
      </c>
      <c r="W829" s="98" t="s">
        <v>5646</v>
      </c>
      <c r="X829" s="98" t="s">
        <v>5560</v>
      </c>
    </row>
    <row r="830" spans="1:24" s="51" customFormat="1" ht="15.5" x14ac:dyDescent="0.35">
      <c r="A830" s="99">
        <f t="shared" si="25"/>
        <v>14061</v>
      </c>
      <c r="B830" s="100" t="str">
        <f>IF(COUNTIF(Exceptions!F:F,(VLOOKUP(M830,Exceptions!F:F,1,FALSE)))&gt;0,"y","")</f>
        <v/>
      </c>
      <c r="C830" s="100" t="str">
        <f t="shared" si="26"/>
        <v/>
      </c>
      <c r="D830" s="100" t="str">
        <f>IF(COUNTIF(Exceptions!B:B,(VLOOKUP(M830,Exceptions!$B:$B,1,FALSE)))&gt;0,"y","")</f>
        <v/>
      </c>
      <c r="E830" s="100"/>
      <c r="F830" s="162" t="s">
        <v>4555</v>
      </c>
      <c r="G830" s="162" t="s">
        <v>3886</v>
      </c>
      <c r="H830" s="162" t="s">
        <v>5215</v>
      </c>
      <c r="I830" s="162" t="s">
        <v>440</v>
      </c>
      <c r="J830" s="162" t="s">
        <v>5334</v>
      </c>
      <c r="K830" s="162" t="s">
        <v>5275</v>
      </c>
      <c r="L830" s="163">
        <v>2500000</v>
      </c>
      <c r="M830" s="95" t="s">
        <v>2222</v>
      </c>
      <c r="N830" s="51" t="s">
        <v>2223</v>
      </c>
      <c r="O830" s="51" t="s">
        <v>2223</v>
      </c>
      <c r="P830" s="51" t="s">
        <v>440</v>
      </c>
      <c r="Q830" s="96" t="s">
        <v>12</v>
      </c>
      <c r="R830" s="97">
        <v>46113</v>
      </c>
      <c r="S830" s="97" t="s">
        <v>5891</v>
      </c>
      <c r="T830" s="51" t="s">
        <v>542</v>
      </c>
      <c r="U830" s="51" t="s">
        <v>543</v>
      </c>
      <c r="W830" s="98" t="s">
        <v>5646</v>
      </c>
      <c r="X830" s="98" t="s">
        <v>5597</v>
      </c>
    </row>
    <row r="831" spans="1:24" s="51" customFormat="1" ht="15.5" x14ac:dyDescent="0.35">
      <c r="A831" s="99">
        <f t="shared" si="25"/>
        <v>14067</v>
      </c>
      <c r="B831" s="100" t="str">
        <f>IF(COUNTIF(Exceptions!F:F,(VLOOKUP(M831,Exceptions!F:F,1,FALSE)))&gt;0,"y","")</f>
        <v/>
      </c>
      <c r="C831" s="100" t="str">
        <f t="shared" si="26"/>
        <v/>
      </c>
      <c r="D831" s="100" t="str">
        <f>IF(COUNTIF(Exceptions!B:B,(VLOOKUP(M831,Exceptions!$B:$B,1,FALSE)))&gt;0,"y","")</f>
        <v/>
      </c>
      <c r="E831" s="100"/>
      <c r="F831" s="162" t="s">
        <v>4556</v>
      </c>
      <c r="G831" s="162" t="s">
        <v>3885</v>
      </c>
      <c r="H831" s="162" t="s">
        <v>5215</v>
      </c>
      <c r="I831" s="162" t="s">
        <v>440</v>
      </c>
      <c r="J831" s="162" t="s">
        <v>5300</v>
      </c>
      <c r="K831" s="162" t="s">
        <v>5280</v>
      </c>
      <c r="L831" s="163"/>
      <c r="M831" s="95" t="s">
        <v>2219</v>
      </c>
      <c r="N831" s="51" t="s">
        <v>2220</v>
      </c>
      <c r="O831" s="51" t="s">
        <v>2221</v>
      </c>
      <c r="P831" s="51" t="s">
        <v>440</v>
      </c>
      <c r="Q831" s="96" t="s">
        <v>11</v>
      </c>
      <c r="R831" s="97"/>
      <c r="S831" s="97"/>
      <c r="T831" s="51" t="s">
        <v>572</v>
      </c>
      <c r="U831" s="51" t="s">
        <v>573</v>
      </c>
      <c r="W831" s="98" t="s">
        <v>5646</v>
      </c>
      <c r="X831" s="98" t="s">
        <v>5488</v>
      </c>
    </row>
    <row r="832" spans="1:24" s="51" customFormat="1" ht="15.5" x14ac:dyDescent="0.35">
      <c r="A832" s="99">
        <f t="shared" si="25"/>
        <v>14077</v>
      </c>
      <c r="B832" s="100" t="str">
        <f>IF(COUNTIF(Exceptions!F:F,(VLOOKUP(M832,Exceptions!F:F,1,FALSE)))&gt;0,"y","")</f>
        <v/>
      </c>
      <c r="C832" s="100" t="str">
        <f t="shared" si="26"/>
        <v>y</v>
      </c>
      <c r="D832" s="100" t="str">
        <f>IF(COUNTIF(Exceptions!B:B,(VLOOKUP(M832,Exceptions!$B:$B,1,FALSE)))&gt;0,"y","")</f>
        <v/>
      </c>
      <c r="E832" s="100"/>
      <c r="F832" s="162" t="s">
        <v>4020</v>
      </c>
      <c r="G832" s="162" t="s">
        <v>3886</v>
      </c>
      <c r="H832" s="162" t="s">
        <v>3902</v>
      </c>
      <c r="I832" s="162" t="s">
        <v>5227</v>
      </c>
      <c r="J832" s="162" t="s">
        <v>5295</v>
      </c>
      <c r="K832" s="162" t="s">
        <v>5279</v>
      </c>
      <c r="L832" s="163">
        <v>4052352</v>
      </c>
      <c r="M832" s="95" t="s">
        <v>902</v>
      </c>
      <c r="N832" s="51" t="s">
        <v>903</v>
      </c>
      <c r="O832" s="51" t="s">
        <v>904</v>
      </c>
      <c r="P832" s="51" t="s">
        <v>456</v>
      </c>
      <c r="Q832" s="96" t="s">
        <v>12</v>
      </c>
      <c r="R832" s="97">
        <v>45471</v>
      </c>
      <c r="S832" s="97" t="s">
        <v>5622</v>
      </c>
      <c r="T832" s="51" t="s">
        <v>480</v>
      </c>
      <c r="U832" s="51" t="s">
        <v>481</v>
      </c>
      <c r="W832" s="98" t="s">
        <v>5646</v>
      </c>
      <c r="X832" s="98" t="s">
        <v>5647</v>
      </c>
    </row>
    <row r="833" spans="1:24" s="51" customFormat="1" ht="15.5" x14ac:dyDescent="0.35">
      <c r="A833" s="99">
        <f t="shared" si="25"/>
        <v>14085</v>
      </c>
      <c r="B833" s="100" t="str">
        <f>IF(COUNTIF(Exceptions!F:F,(VLOOKUP(M833,Exceptions!F:F,1,FALSE)))&gt;0,"y","")</f>
        <v/>
      </c>
      <c r="C833" s="100" t="str">
        <f t="shared" si="26"/>
        <v>y</v>
      </c>
      <c r="D833" s="100" t="str">
        <f>IF(COUNTIF(Exceptions!B:B,(VLOOKUP(M833,Exceptions!$B:$B,1,FALSE)))&gt;0,"y","")</f>
        <v/>
      </c>
      <c r="E833" s="100"/>
      <c r="F833" s="162" t="s">
        <v>4021</v>
      </c>
      <c r="G833" s="162" t="s">
        <v>3885</v>
      </c>
      <c r="H833" s="162" t="s">
        <v>5230</v>
      </c>
      <c r="I833" s="162" t="s">
        <v>5227</v>
      </c>
      <c r="J833" s="162" t="s">
        <v>5295</v>
      </c>
      <c r="K833" s="162" t="s">
        <v>5279</v>
      </c>
      <c r="L833" s="163">
        <v>100000</v>
      </c>
      <c r="M833" s="95" t="s">
        <v>899</v>
      </c>
      <c r="N833" s="51" t="s">
        <v>900</v>
      </c>
      <c r="O833" s="51" t="s">
        <v>901</v>
      </c>
      <c r="P833" s="51" t="s">
        <v>456</v>
      </c>
      <c r="Q833" s="96" t="s">
        <v>14</v>
      </c>
      <c r="R833" s="97">
        <v>45107</v>
      </c>
      <c r="S833" s="97" t="s">
        <v>5483</v>
      </c>
      <c r="T833" s="51" t="s">
        <v>480</v>
      </c>
      <c r="U833" s="51" t="s">
        <v>481</v>
      </c>
      <c r="W833" s="98" t="s">
        <v>5686</v>
      </c>
      <c r="X833" s="98" t="s">
        <v>5592</v>
      </c>
    </row>
    <row r="834" spans="1:24" s="51" customFormat="1" ht="15.5" x14ac:dyDescent="0.35">
      <c r="A834" s="99">
        <f t="shared" si="25"/>
        <v>14089</v>
      </c>
      <c r="B834" s="100" t="str">
        <f>IF(COUNTIF(Exceptions!F:F,(VLOOKUP(M834,Exceptions!F:F,1,FALSE)))&gt;0,"y","")</f>
        <v/>
      </c>
      <c r="C834" s="100" t="str">
        <f t="shared" si="26"/>
        <v>y</v>
      </c>
      <c r="D834" s="100" t="str">
        <f>IF(COUNTIF(Exceptions!B:B,(VLOOKUP(M834,Exceptions!$B:$B,1,FALSE)))&gt;0,"y","")</f>
        <v/>
      </c>
      <c r="E834" s="100"/>
      <c r="F834" s="162" t="s">
        <v>4267</v>
      </c>
      <c r="G834" s="162" t="s">
        <v>3885</v>
      </c>
      <c r="H834" s="162" t="s">
        <v>5266</v>
      </c>
      <c r="I834" s="162" t="s">
        <v>5267</v>
      </c>
      <c r="J834" s="162" t="s">
        <v>440</v>
      </c>
      <c r="K834" s="162" t="s">
        <v>440</v>
      </c>
      <c r="L834" s="163"/>
      <c r="M834" s="95" t="s">
        <v>1421</v>
      </c>
      <c r="N834" s="51" t="s">
        <v>1422</v>
      </c>
      <c r="O834" s="51" t="s">
        <v>1422</v>
      </c>
      <c r="P834" s="51" t="s">
        <v>440</v>
      </c>
      <c r="Q834" s="96" t="s">
        <v>12</v>
      </c>
      <c r="R834" s="97"/>
      <c r="S834" s="97"/>
      <c r="T834" s="51" t="s">
        <v>1423</v>
      </c>
      <c r="U834" s="51" t="s">
        <v>1424</v>
      </c>
      <c r="W834" s="98" t="s">
        <v>5686</v>
      </c>
      <c r="X834" s="98" t="s">
        <v>5488</v>
      </c>
    </row>
    <row r="835" spans="1:24" s="51" customFormat="1" ht="15.5" x14ac:dyDescent="0.35">
      <c r="A835" s="99">
        <f t="shared" si="25"/>
        <v>14104</v>
      </c>
      <c r="B835" s="100" t="str">
        <f>IF(COUNTIF(Exceptions!F:F,(VLOOKUP(M835,Exceptions!F:F,1,FALSE)))&gt;0,"y","")</f>
        <v/>
      </c>
      <c r="C835" s="100" t="str">
        <f t="shared" si="26"/>
        <v/>
      </c>
      <c r="D835" s="100" t="str">
        <f>IF(COUNTIF(Exceptions!B:B,(VLOOKUP(M835,Exceptions!$B:$B,1,FALSE)))&gt;0,"y","")</f>
        <v/>
      </c>
      <c r="E835" s="100"/>
      <c r="F835" s="162" t="s">
        <v>4557</v>
      </c>
      <c r="G835" s="162" t="s">
        <v>3885</v>
      </c>
      <c r="H835" s="162" t="s">
        <v>5211</v>
      </c>
      <c r="I835" s="162" t="s">
        <v>440</v>
      </c>
      <c r="J835" s="162" t="s">
        <v>5295</v>
      </c>
      <c r="K835" s="162" t="s">
        <v>5276</v>
      </c>
      <c r="L835" s="163">
        <v>30000</v>
      </c>
      <c r="M835" s="95" t="s">
        <v>2216</v>
      </c>
      <c r="N835" s="51" t="s">
        <v>2217</v>
      </c>
      <c r="O835" s="51" t="s">
        <v>2218</v>
      </c>
      <c r="P835" s="51" t="s">
        <v>440</v>
      </c>
      <c r="Q835" s="96" t="s">
        <v>613</v>
      </c>
      <c r="R835" s="97">
        <v>45040</v>
      </c>
      <c r="S835" s="97" t="s">
        <v>5569</v>
      </c>
      <c r="T835" s="51" t="s">
        <v>549</v>
      </c>
      <c r="U835" s="51" t="s">
        <v>550</v>
      </c>
      <c r="W835" s="98" t="s">
        <v>5685</v>
      </c>
      <c r="X835" s="98" t="s">
        <v>5488</v>
      </c>
    </row>
    <row r="836" spans="1:24" s="51" customFormat="1" ht="15.5" x14ac:dyDescent="0.35">
      <c r="A836" s="99">
        <f t="shared" si="25"/>
        <v>14112</v>
      </c>
      <c r="B836" s="100" t="str">
        <f>IF(COUNTIF(Exceptions!F:F,(VLOOKUP(M836,Exceptions!F:F,1,FALSE)))&gt;0,"y","")</f>
        <v/>
      </c>
      <c r="C836" s="100" t="str">
        <f t="shared" si="26"/>
        <v>y</v>
      </c>
      <c r="D836" s="100" t="str">
        <f>IF(COUNTIF(Exceptions!B:B,(VLOOKUP(M836,Exceptions!$B:$B,1,FALSE)))&gt;0,"y","")</f>
        <v/>
      </c>
      <c r="E836" s="100"/>
      <c r="F836" s="162" t="s">
        <v>4022</v>
      </c>
      <c r="G836" s="162" t="s">
        <v>3885</v>
      </c>
      <c r="H836" s="162" t="s">
        <v>3902</v>
      </c>
      <c r="I836" s="162" t="s">
        <v>5227</v>
      </c>
      <c r="J836" s="162" t="s">
        <v>5295</v>
      </c>
      <c r="K836" s="162" t="s">
        <v>3904</v>
      </c>
      <c r="L836" s="163">
        <v>400000</v>
      </c>
      <c r="M836" s="95" t="s">
        <v>897</v>
      </c>
      <c r="N836" s="51" t="s">
        <v>898</v>
      </c>
      <c r="O836" s="51" t="s">
        <v>898</v>
      </c>
      <c r="P836" s="51" t="s">
        <v>456</v>
      </c>
      <c r="Q836" s="96" t="s">
        <v>14</v>
      </c>
      <c r="R836" s="97">
        <v>45103</v>
      </c>
      <c r="S836" s="97" t="s">
        <v>5483</v>
      </c>
      <c r="T836" s="51" t="s">
        <v>490</v>
      </c>
      <c r="U836" s="51" t="s">
        <v>491</v>
      </c>
      <c r="W836" s="98" t="s">
        <v>5685</v>
      </c>
      <c r="X836" s="98" t="s">
        <v>5658</v>
      </c>
    </row>
    <row r="837" spans="1:24" s="51" customFormat="1" ht="15.5" x14ac:dyDescent="0.35">
      <c r="A837" s="99">
        <f t="shared" si="25"/>
        <v>14115</v>
      </c>
      <c r="B837" s="100" t="str">
        <f>IF(COUNTIF(Exceptions!F:F,(VLOOKUP(M837,Exceptions!F:F,1,FALSE)))&gt;0,"y","")</f>
        <v/>
      </c>
      <c r="C837" s="100" t="str">
        <f t="shared" si="26"/>
        <v>y</v>
      </c>
      <c r="D837" s="100" t="str">
        <f>IF(COUNTIF(Exceptions!B:B,(VLOOKUP(M837,Exceptions!$B:$B,1,FALSE)))&gt;0,"y","")</f>
        <v/>
      </c>
      <c r="E837" s="100"/>
      <c r="F837" s="162" t="s">
        <v>4023</v>
      </c>
      <c r="G837" s="162" t="s">
        <v>3885</v>
      </c>
      <c r="H837" s="162" t="s">
        <v>3902</v>
      </c>
      <c r="I837" s="162" t="s">
        <v>5227</v>
      </c>
      <c r="J837" s="162" t="s">
        <v>5295</v>
      </c>
      <c r="K837" s="162" t="s">
        <v>3904</v>
      </c>
      <c r="L837" s="163">
        <v>1000000</v>
      </c>
      <c r="M837" s="95" t="s">
        <v>895</v>
      </c>
      <c r="N837" s="51" t="s">
        <v>896</v>
      </c>
      <c r="O837" s="51" t="s">
        <v>896</v>
      </c>
      <c r="P837" s="51" t="s">
        <v>456</v>
      </c>
      <c r="Q837" s="96" t="s">
        <v>12</v>
      </c>
      <c r="R837" s="97">
        <v>45107</v>
      </c>
      <c r="S837" s="97" t="s">
        <v>5637</v>
      </c>
      <c r="T837" s="51" t="s">
        <v>490</v>
      </c>
      <c r="U837" s="51" t="s">
        <v>491</v>
      </c>
      <c r="W837" s="98" t="s">
        <v>5685</v>
      </c>
      <c r="X837" s="98" t="s">
        <v>5658</v>
      </c>
    </row>
    <row r="838" spans="1:24" s="51" customFormat="1" ht="15.5" x14ac:dyDescent="0.35">
      <c r="A838" s="99">
        <f t="shared" si="25"/>
        <v>14119</v>
      </c>
      <c r="B838" s="100" t="str">
        <f>IF(COUNTIF(Exceptions!F:F,(VLOOKUP(M838,Exceptions!F:F,1,FALSE)))&gt;0,"y","")</f>
        <v/>
      </c>
      <c r="C838" s="100" t="str">
        <f t="shared" si="26"/>
        <v>y</v>
      </c>
      <c r="D838" s="100" t="str">
        <f>IF(COUNTIF(Exceptions!B:B,(VLOOKUP(M838,Exceptions!$B:$B,1,FALSE)))&gt;0,"y","")</f>
        <v/>
      </c>
      <c r="E838" s="100"/>
      <c r="F838" s="162" t="s">
        <v>4024</v>
      </c>
      <c r="G838" s="162" t="s">
        <v>3885</v>
      </c>
      <c r="H838" s="162" t="s">
        <v>3902</v>
      </c>
      <c r="I838" s="162" t="s">
        <v>5227</v>
      </c>
      <c r="J838" s="162" t="s">
        <v>5295</v>
      </c>
      <c r="K838" s="162" t="s">
        <v>3904</v>
      </c>
      <c r="L838" s="163">
        <v>400000</v>
      </c>
      <c r="M838" s="95" t="s">
        <v>893</v>
      </c>
      <c r="N838" s="51" t="s">
        <v>894</v>
      </c>
      <c r="O838" s="51" t="s">
        <v>894</v>
      </c>
      <c r="P838" s="51" t="s">
        <v>440</v>
      </c>
      <c r="Q838" s="96" t="s">
        <v>14</v>
      </c>
      <c r="R838" s="97">
        <v>45086</v>
      </c>
      <c r="S838" s="97" t="s">
        <v>5637</v>
      </c>
      <c r="T838" s="51" t="s">
        <v>839</v>
      </c>
      <c r="U838" s="51" t="s">
        <v>840</v>
      </c>
      <c r="W838" s="98" t="s">
        <v>5685</v>
      </c>
      <c r="X838" s="98" t="s">
        <v>5670</v>
      </c>
    </row>
    <row r="839" spans="1:24" s="51" customFormat="1" ht="15.5" x14ac:dyDescent="0.35">
      <c r="A839" s="99">
        <f t="shared" ref="A839:A902" si="27">(MID(M839,2,6))*1</f>
        <v>14169</v>
      </c>
      <c r="B839" s="100" t="str">
        <f>IF(COUNTIF(Exceptions!F:F,(VLOOKUP(M839,Exceptions!F:F,1,FALSE)))&gt;0,"y","")</f>
        <v/>
      </c>
      <c r="C839" s="100" t="str">
        <f t="shared" si="26"/>
        <v>y</v>
      </c>
      <c r="D839" s="100" t="str">
        <f>IF(COUNTIF(Exceptions!B:B,(VLOOKUP(M839,Exceptions!$B:$B,1,FALSE)))&gt;0,"y","")</f>
        <v/>
      </c>
      <c r="E839" s="100"/>
      <c r="F839" s="162" t="s">
        <v>4025</v>
      </c>
      <c r="G839" s="162" t="s">
        <v>3885</v>
      </c>
      <c r="H839" s="162" t="s">
        <v>5229</v>
      </c>
      <c r="I839" s="162" t="s">
        <v>5227</v>
      </c>
      <c r="J839" s="162" t="s">
        <v>5295</v>
      </c>
      <c r="K839" s="162" t="s">
        <v>5279</v>
      </c>
      <c r="L839" s="163">
        <v>1500000</v>
      </c>
      <c r="M839" s="95" t="s">
        <v>891</v>
      </c>
      <c r="N839" s="51" t="s">
        <v>892</v>
      </c>
      <c r="O839" s="51" t="s">
        <v>892</v>
      </c>
      <c r="P839" s="51" t="s">
        <v>440</v>
      </c>
      <c r="Q839" s="96" t="s">
        <v>12</v>
      </c>
      <c r="R839" s="97">
        <v>45184</v>
      </c>
      <c r="S839" s="97" t="s">
        <v>5664</v>
      </c>
      <c r="T839" s="51" t="s">
        <v>791</v>
      </c>
      <c r="U839" s="51" t="s">
        <v>792</v>
      </c>
      <c r="W839" s="98" t="s">
        <v>5683</v>
      </c>
      <c r="X839" s="98" t="s">
        <v>5488</v>
      </c>
    </row>
    <row r="840" spans="1:24" s="51" customFormat="1" ht="15.5" x14ac:dyDescent="0.35">
      <c r="A840" s="99">
        <f t="shared" si="27"/>
        <v>14176</v>
      </c>
      <c r="B840" s="100" t="str">
        <f>IF(COUNTIF(Exceptions!F:F,(VLOOKUP(M840,Exceptions!F:F,1,FALSE)))&gt;0,"y","")</f>
        <v/>
      </c>
      <c r="C840" s="100" t="str">
        <f t="shared" ref="C840:C903" si="28">IF(COUNTIF(N840,"*call*"),"y",IF(COUNTIF(P840,"*call*"),"y",IF(I840&lt;&gt;"","y","")))</f>
        <v>y</v>
      </c>
      <c r="D840" s="100" t="str">
        <f>IF(COUNTIF(Exceptions!B:B,(VLOOKUP(M840,Exceptions!$B:$B,1,FALSE)))&gt;0,"y","")</f>
        <v/>
      </c>
      <c r="E840" s="100"/>
      <c r="F840" s="162" t="s">
        <v>4133</v>
      </c>
      <c r="G840" s="162" t="s">
        <v>3885</v>
      </c>
      <c r="H840" s="162" t="s">
        <v>5215</v>
      </c>
      <c r="I840" s="162" t="s">
        <v>5236</v>
      </c>
      <c r="J840" s="162" t="s">
        <v>5295</v>
      </c>
      <c r="K840" s="162" t="s">
        <v>5276</v>
      </c>
      <c r="L840" s="163">
        <v>124567</v>
      </c>
      <c r="M840" s="95" t="s">
        <v>1091</v>
      </c>
      <c r="N840" s="51" t="s">
        <v>1092</v>
      </c>
      <c r="O840" s="51" t="s">
        <v>1092</v>
      </c>
      <c r="P840" s="51" t="s">
        <v>460</v>
      </c>
      <c r="Q840" s="96" t="s">
        <v>14</v>
      </c>
      <c r="R840" s="97">
        <v>45017</v>
      </c>
      <c r="S840" s="97" t="s">
        <v>5483</v>
      </c>
      <c r="T840" s="51" t="s">
        <v>776</v>
      </c>
      <c r="U840" s="51" t="s">
        <v>777</v>
      </c>
      <c r="W840" s="98" t="s">
        <v>5682</v>
      </c>
      <c r="X840" s="98" t="s">
        <v>5488</v>
      </c>
    </row>
    <row r="841" spans="1:24" s="51" customFormat="1" ht="15.5" x14ac:dyDescent="0.35">
      <c r="A841" s="99">
        <f t="shared" si="27"/>
        <v>14186</v>
      </c>
      <c r="B841" s="100" t="str">
        <f>IF(COUNTIF(Exceptions!F:F,(VLOOKUP(M841,Exceptions!F:F,1,FALSE)))&gt;0,"y","")</f>
        <v/>
      </c>
      <c r="C841" s="100" t="str">
        <f t="shared" si="28"/>
        <v/>
      </c>
      <c r="D841" s="100" t="str">
        <f>IF(COUNTIF(Exceptions!B:B,(VLOOKUP(M841,Exceptions!$B:$B,1,FALSE)))&gt;0,"y","")</f>
        <v>y</v>
      </c>
      <c r="E841" s="100"/>
      <c r="F841" s="162" t="s">
        <v>4558</v>
      </c>
      <c r="G841" s="162" t="s">
        <v>3884</v>
      </c>
      <c r="H841" s="162" t="s">
        <v>5220</v>
      </c>
      <c r="I841" s="162" t="s">
        <v>440</v>
      </c>
      <c r="J841" s="162" t="s">
        <v>5298</v>
      </c>
      <c r="K841" s="162" t="s">
        <v>5277</v>
      </c>
      <c r="L841" s="163">
        <v>300000</v>
      </c>
      <c r="M841" s="95" t="s">
        <v>95</v>
      </c>
      <c r="N841" s="51" t="s">
        <v>96</v>
      </c>
      <c r="O841" s="51" t="s">
        <v>96</v>
      </c>
      <c r="P841" s="51" t="s">
        <v>440</v>
      </c>
      <c r="Q841" s="96" t="s">
        <v>14</v>
      </c>
      <c r="R841" s="97">
        <v>45107</v>
      </c>
      <c r="S841" s="97" t="s">
        <v>5505</v>
      </c>
      <c r="T841" s="51" t="s">
        <v>480</v>
      </c>
      <c r="U841" s="51" t="s">
        <v>481</v>
      </c>
      <c r="W841" s="98" t="s">
        <v>5682</v>
      </c>
      <c r="X841" s="98" t="s">
        <v>5635</v>
      </c>
    </row>
    <row r="842" spans="1:24" s="51" customFormat="1" ht="15.5" x14ac:dyDescent="0.35">
      <c r="A842" s="99">
        <f t="shared" si="27"/>
        <v>14189</v>
      </c>
      <c r="B842" s="100" t="str">
        <f>IF(COUNTIF(Exceptions!F:F,(VLOOKUP(M842,Exceptions!F:F,1,FALSE)))&gt;0,"y","")</f>
        <v/>
      </c>
      <c r="C842" s="100" t="str">
        <f t="shared" si="28"/>
        <v>y</v>
      </c>
      <c r="D842" s="100" t="str">
        <f>IF(COUNTIF(Exceptions!B:B,(VLOOKUP(M842,Exceptions!$B:$B,1,FALSE)))&gt;0,"y","")</f>
        <v/>
      </c>
      <c r="E842" s="100"/>
      <c r="F842" s="162" t="s">
        <v>4026</v>
      </c>
      <c r="G842" s="162" t="s">
        <v>3885</v>
      </c>
      <c r="H842" s="162" t="s">
        <v>3902</v>
      </c>
      <c r="I842" s="162" t="s">
        <v>5227</v>
      </c>
      <c r="J842" s="162" t="s">
        <v>5295</v>
      </c>
      <c r="K842" s="162" t="s">
        <v>3904</v>
      </c>
      <c r="L842" s="163">
        <v>240000</v>
      </c>
      <c r="M842" s="95" t="s">
        <v>888</v>
      </c>
      <c r="N842" s="51" t="s">
        <v>889</v>
      </c>
      <c r="O842" s="51" t="s">
        <v>890</v>
      </c>
      <c r="P842" s="51" t="s">
        <v>456</v>
      </c>
      <c r="Q842" s="96" t="s">
        <v>14</v>
      </c>
      <c r="R842" s="97">
        <v>45093</v>
      </c>
      <c r="S842" s="97" t="s">
        <v>5483</v>
      </c>
      <c r="T842" s="51" t="s">
        <v>886</v>
      </c>
      <c r="U842" s="51" t="s">
        <v>887</v>
      </c>
      <c r="W842" s="98" t="s">
        <v>5682</v>
      </c>
      <c r="X842" s="98" t="s">
        <v>5592</v>
      </c>
    </row>
    <row r="843" spans="1:24" s="51" customFormat="1" ht="15.5" x14ac:dyDescent="0.35">
      <c r="A843" s="99">
        <f t="shared" si="27"/>
        <v>14190</v>
      </c>
      <c r="B843" s="100" t="str">
        <f>IF(COUNTIF(Exceptions!F:F,(VLOOKUP(M843,Exceptions!F:F,1,FALSE)))&gt;0,"y","")</f>
        <v/>
      </c>
      <c r="C843" s="100" t="str">
        <f t="shared" si="28"/>
        <v>y</v>
      </c>
      <c r="D843" s="100" t="str">
        <f>IF(COUNTIF(Exceptions!B:B,(VLOOKUP(M843,Exceptions!$B:$B,1,FALSE)))&gt;0,"y","")</f>
        <v/>
      </c>
      <c r="E843" s="100" t="s">
        <v>5366</v>
      </c>
      <c r="F843" s="162" t="s">
        <v>4027</v>
      </c>
      <c r="G843" s="162" t="s">
        <v>3885</v>
      </c>
      <c r="H843" s="162" t="s">
        <v>3902</v>
      </c>
      <c r="I843" s="162" t="s">
        <v>5227</v>
      </c>
      <c r="J843" s="162" t="s">
        <v>5295</v>
      </c>
      <c r="K843" s="162" t="s">
        <v>3904</v>
      </c>
      <c r="L843" s="163">
        <v>1700000</v>
      </c>
      <c r="M843" s="95" t="s">
        <v>884</v>
      </c>
      <c r="N843" s="51" t="s">
        <v>885</v>
      </c>
      <c r="O843" s="51" t="s">
        <v>885</v>
      </c>
      <c r="P843" s="51" t="s">
        <v>456</v>
      </c>
      <c r="Q843" s="96" t="s">
        <v>12</v>
      </c>
      <c r="R843" s="97">
        <v>45103</v>
      </c>
      <c r="S843" s="97" t="s">
        <v>5483</v>
      </c>
      <c r="T843" s="51" t="s">
        <v>886</v>
      </c>
      <c r="U843" s="51" t="s">
        <v>887</v>
      </c>
      <c r="W843" s="98" t="s">
        <v>5682</v>
      </c>
      <c r="X843" s="98" t="s">
        <v>5670</v>
      </c>
    </row>
    <row r="844" spans="1:24" s="51" customFormat="1" ht="15.5" x14ac:dyDescent="0.35">
      <c r="A844" s="99">
        <f t="shared" si="27"/>
        <v>14199</v>
      </c>
      <c r="B844" s="100" t="str">
        <f>IF(COUNTIF(Exceptions!F:F,(VLOOKUP(M844,Exceptions!F:F,1,FALSE)))&gt;0,"y","")</f>
        <v/>
      </c>
      <c r="C844" s="100" t="str">
        <f t="shared" si="28"/>
        <v/>
      </c>
      <c r="D844" s="100" t="str">
        <f>IF(COUNTIF(Exceptions!B:B,(VLOOKUP(M844,Exceptions!$B:$B,1,FALSE)))&gt;0,"y","")</f>
        <v/>
      </c>
      <c r="E844" s="100"/>
      <c r="F844" s="162" t="s">
        <v>4559</v>
      </c>
      <c r="G844" s="162" t="s">
        <v>592</v>
      </c>
      <c r="H844" s="162" t="s">
        <v>5215</v>
      </c>
      <c r="I844" s="162" t="s">
        <v>440</v>
      </c>
      <c r="J844" s="162" t="s">
        <v>5295</v>
      </c>
      <c r="K844" s="162" t="s">
        <v>5276</v>
      </c>
      <c r="L844" s="163">
        <v>750000</v>
      </c>
      <c r="M844" s="95" t="s">
        <v>199</v>
      </c>
      <c r="N844" s="51" t="s">
        <v>330</v>
      </c>
      <c r="O844" s="51" t="s">
        <v>421</v>
      </c>
      <c r="P844" s="51" t="s">
        <v>460</v>
      </c>
      <c r="Q844" s="96" t="s">
        <v>14</v>
      </c>
      <c r="R844" s="97">
        <v>45231</v>
      </c>
      <c r="S844" s="97" t="s">
        <v>5664</v>
      </c>
      <c r="T844" s="51" t="s">
        <v>549</v>
      </c>
      <c r="U844" s="51" t="s">
        <v>550</v>
      </c>
      <c r="W844" s="98" t="s">
        <v>6841</v>
      </c>
      <c r="X844" s="98" t="s">
        <v>6840</v>
      </c>
    </row>
    <row r="845" spans="1:24" s="51" customFormat="1" ht="15.5" x14ac:dyDescent="0.35">
      <c r="A845" s="99">
        <f t="shared" si="27"/>
        <v>14203</v>
      </c>
      <c r="B845" s="100" t="str">
        <f>IF(COUNTIF(Exceptions!F:F,(VLOOKUP(M845,Exceptions!F:F,1,FALSE)))&gt;0,"y","")</f>
        <v/>
      </c>
      <c r="C845" s="100" t="str">
        <f t="shared" si="28"/>
        <v/>
      </c>
      <c r="D845" s="100" t="str">
        <f>IF(COUNTIF(Exceptions!B:B,(VLOOKUP(M845,Exceptions!$B:$B,1,FALSE)))&gt;0,"y","")</f>
        <v/>
      </c>
      <c r="E845" s="100"/>
      <c r="F845" s="162" t="s">
        <v>4560</v>
      </c>
      <c r="G845" s="162" t="s">
        <v>592</v>
      </c>
      <c r="H845" s="162" t="s">
        <v>5215</v>
      </c>
      <c r="I845" s="162" t="s">
        <v>440</v>
      </c>
      <c r="J845" s="162" t="s">
        <v>5295</v>
      </c>
      <c r="K845" s="162" t="s">
        <v>5276</v>
      </c>
      <c r="L845" s="163">
        <v>808556.35</v>
      </c>
      <c r="M845" s="95" t="s">
        <v>200</v>
      </c>
      <c r="N845" s="51" t="s">
        <v>331</v>
      </c>
      <c r="O845" s="51" t="s">
        <v>422</v>
      </c>
      <c r="P845" s="51" t="s">
        <v>460</v>
      </c>
      <c r="Q845" s="96" t="s">
        <v>11</v>
      </c>
      <c r="R845" s="97">
        <v>45055</v>
      </c>
      <c r="S845" s="97" t="s">
        <v>6369</v>
      </c>
      <c r="T845" s="51" t="s">
        <v>549</v>
      </c>
      <c r="U845" s="51" t="s">
        <v>550</v>
      </c>
      <c r="V845" s="101"/>
      <c r="W845" s="98" t="s">
        <v>6839</v>
      </c>
      <c r="X845" s="98" t="s">
        <v>6840</v>
      </c>
    </row>
    <row r="846" spans="1:24" s="51" customFormat="1" ht="15.5" x14ac:dyDescent="0.35">
      <c r="A846" s="99">
        <f t="shared" si="27"/>
        <v>14231</v>
      </c>
      <c r="B846" s="100" t="str">
        <f>IF(COUNTIF(Exceptions!F:F,(VLOOKUP(M846,Exceptions!F:F,1,FALSE)))&gt;0,"y","")</f>
        <v/>
      </c>
      <c r="C846" s="100" t="str">
        <f t="shared" si="28"/>
        <v>y</v>
      </c>
      <c r="D846" s="100" t="str">
        <f>IF(COUNTIF(Exceptions!B:B,(VLOOKUP(M846,Exceptions!$B:$B,1,FALSE)))&gt;0,"y","")</f>
        <v/>
      </c>
      <c r="E846" s="100"/>
      <c r="F846" s="162" t="s">
        <v>3919</v>
      </c>
      <c r="G846" s="162" t="s">
        <v>3884</v>
      </c>
      <c r="H846" s="162" t="s">
        <v>5211</v>
      </c>
      <c r="I846" s="162" t="s">
        <v>3903</v>
      </c>
      <c r="J846" s="162" t="s">
        <v>440</v>
      </c>
      <c r="K846" s="162" t="s">
        <v>440</v>
      </c>
      <c r="L846" s="163">
        <v>200709.9</v>
      </c>
      <c r="M846" s="95" t="s">
        <v>647</v>
      </c>
      <c r="N846" s="51" t="s">
        <v>648</v>
      </c>
      <c r="O846" s="51" t="s">
        <v>649</v>
      </c>
      <c r="P846" s="51" t="s">
        <v>440</v>
      </c>
      <c r="Q846" s="96" t="s">
        <v>14</v>
      </c>
      <c r="R846" s="97">
        <v>45057</v>
      </c>
      <c r="S846" s="97" t="s">
        <v>5504</v>
      </c>
      <c r="T846" s="51" t="s">
        <v>650</v>
      </c>
      <c r="U846" s="51" t="s">
        <v>651</v>
      </c>
      <c r="W846" s="98" t="s">
        <v>5503</v>
      </c>
      <c r="X846" s="98" t="s">
        <v>5488</v>
      </c>
    </row>
    <row r="847" spans="1:24" s="51" customFormat="1" ht="15.5" x14ac:dyDescent="0.35">
      <c r="A847" s="99">
        <f t="shared" si="27"/>
        <v>14283</v>
      </c>
      <c r="B847" s="100" t="str">
        <f>IF(COUNTIF(Exceptions!F:F,(VLOOKUP(M847,Exceptions!F:F,1,FALSE)))&gt;0,"y","")</f>
        <v/>
      </c>
      <c r="C847" s="100" t="str">
        <f t="shared" si="28"/>
        <v>y</v>
      </c>
      <c r="D847" s="100" t="str">
        <f>IF(COUNTIF(Exceptions!B:B,(VLOOKUP(M847,Exceptions!$B:$B,1,FALSE)))&gt;0,"y","")</f>
        <v>y</v>
      </c>
      <c r="E847" s="100"/>
      <c r="F847" s="162" t="s">
        <v>3990</v>
      </c>
      <c r="G847" s="162" t="s">
        <v>3885</v>
      </c>
      <c r="H847" s="162" t="s">
        <v>5211</v>
      </c>
      <c r="I847" s="162" t="s">
        <v>328</v>
      </c>
      <c r="J847" s="162" t="s">
        <v>5298</v>
      </c>
      <c r="K847" s="162" t="s">
        <v>5277</v>
      </c>
      <c r="L847" s="163">
        <v>128000000</v>
      </c>
      <c r="M847" s="95" t="s">
        <v>97</v>
      </c>
      <c r="N847" s="51" t="s">
        <v>98</v>
      </c>
      <c r="O847" s="51" t="s">
        <v>778</v>
      </c>
      <c r="P847" s="51" t="s">
        <v>459</v>
      </c>
      <c r="Q847" s="96" t="s">
        <v>13</v>
      </c>
      <c r="R847" s="97">
        <v>45852</v>
      </c>
      <c r="S847" s="97" t="s">
        <v>5609</v>
      </c>
      <c r="T847" s="51" t="s">
        <v>776</v>
      </c>
      <c r="U847" s="51" t="s">
        <v>777</v>
      </c>
      <c r="W847" s="98" t="s">
        <v>5611</v>
      </c>
      <c r="X847" s="98" t="s">
        <v>5612</v>
      </c>
    </row>
    <row r="848" spans="1:24" s="51" customFormat="1" ht="15.5" x14ac:dyDescent="0.35">
      <c r="A848" s="99">
        <f t="shared" si="27"/>
        <v>14284</v>
      </c>
      <c r="B848" s="100" t="str">
        <f>IF(COUNTIF(Exceptions!F:F,(VLOOKUP(M848,Exceptions!F:F,1,FALSE)))&gt;0,"y","")</f>
        <v/>
      </c>
      <c r="C848" s="100" t="str">
        <f t="shared" si="28"/>
        <v>y</v>
      </c>
      <c r="D848" s="100" t="str">
        <f>IF(COUNTIF(Exceptions!B:B,(VLOOKUP(M848,Exceptions!$B:$B,1,FALSE)))&gt;0,"y","")</f>
        <v/>
      </c>
      <c r="E848" s="100" t="s">
        <v>5366</v>
      </c>
      <c r="F848" s="162" t="s">
        <v>4099</v>
      </c>
      <c r="G848" s="162" t="s">
        <v>3885</v>
      </c>
      <c r="H848" s="162" t="s">
        <v>3902</v>
      </c>
      <c r="I848" s="162" t="s">
        <v>5227</v>
      </c>
      <c r="J848" s="162" t="s">
        <v>5295</v>
      </c>
      <c r="K848" s="162" t="s">
        <v>3904</v>
      </c>
      <c r="L848" s="163">
        <v>500000</v>
      </c>
      <c r="M848" s="95" t="s">
        <v>1033</v>
      </c>
      <c r="N848" s="51" t="s">
        <v>1034</v>
      </c>
      <c r="O848" s="51" t="s">
        <v>1034</v>
      </c>
      <c r="P848" s="51" t="s">
        <v>456</v>
      </c>
      <c r="Q848" s="96" t="s">
        <v>11</v>
      </c>
      <c r="R848" s="97">
        <v>45156</v>
      </c>
      <c r="S848" s="97" t="s">
        <v>5718</v>
      </c>
      <c r="T848" s="51" t="s">
        <v>845</v>
      </c>
      <c r="U848" s="51" t="s">
        <v>846</v>
      </c>
      <c r="W848" s="98" t="s">
        <v>5611</v>
      </c>
      <c r="X848" s="98" t="s">
        <v>5592</v>
      </c>
    </row>
    <row r="849" spans="1:24" s="51" customFormat="1" ht="15.5" x14ac:dyDescent="0.35">
      <c r="A849" s="99">
        <f t="shared" si="27"/>
        <v>14285</v>
      </c>
      <c r="B849" s="100" t="str">
        <f>IF(COUNTIF(Exceptions!F:F,(VLOOKUP(M849,Exceptions!F:F,1,FALSE)))&gt;0,"y","")</f>
        <v/>
      </c>
      <c r="C849" s="100" t="str">
        <f t="shared" si="28"/>
        <v>y</v>
      </c>
      <c r="D849" s="100" t="str">
        <f>IF(COUNTIF(Exceptions!B:B,(VLOOKUP(M849,Exceptions!$B:$B,1,FALSE)))&gt;0,"y","")</f>
        <v/>
      </c>
      <c r="E849" s="100"/>
      <c r="F849" s="162" t="s">
        <v>4100</v>
      </c>
      <c r="G849" s="162" t="s">
        <v>3885</v>
      </c>
      <c r="H849" s="162" t="s">
        <v>5229</v>
      </c>
      <c r="I849" s="162" t="s">
        <v>5227</v>
      </c>
      <c r="J849" s="162" t="s">
        <v>5295</v>
      </c>
      <c r="K849" s="162" t="s">
        <v>5276</v>
      </c>
      <c r="L849" s="163">
        <v>300000</v>
      </c>
      <c r="M849" s="95" t="s">
        <v>1030</v>
      </c>
      <c r="N849" s="51" t="s">
        <v>1031</v>
      </c>
      <c r="O849" s="51" t="s">
        <v>1032</v>
      </c>
      <c r="P849" s="51" t="s">
        <v>440</v>
      </c>
      <c r="Q849" s="96" t="s">
        <v>12</v>
      </c>
      <c r="R849" s="97">
        <v>45078</v>
      </c>
      <c r="S849" s="97" t="s">
        <v>5553</v>
      </c>
      <c r="T849" s="51" t="s">
        <v>494</v>
      </c>
      <c r="U849" s="51" t="s">
        <v>495</v>
      </c>
      <c r="W849" s="98" t="s">
        <v>5611</v>
      </c>
      <c r="X849" s="98" t="s">
        <v>5488</v>
      </c>
    </row>
    <row r="850" spans="1:24" s="51" customFormat="1" ht="15.5" x14ac:dyDescent="0.35">
      <c r="A850" s="99">
        <f t="shared" si="27"/>
        <v>14286</v>
      </c>
      <c r="B850" s="100" t="str">
        <f>IF(COUNTIF(Exceptions!F:F,(VLOOKUP(M850,Exceptions!F:F,1,FALSE)))&gt;0,"y","")</f>
        <v/>
      </c>
      <c r="C850" s="100" t="str">
        <f t="shared" si="28"/>
        <v>y</v>
      </c>
      <c r="D850" s="100" t="str">
        <f>IF(COUNTIF(Exceptions!B:B,(VLOOKUP(M850,Exceptions!$B:$B,1,FALSE)))&gt;0,"y","")</f>
        <v/>
      </c>
      <c r="E850" s="100"/>
      <c r="F850" s="162" t="s">
        <v>4101</v>
      </c>
      <c r="G850" s="162" t="s">
        <v>3885</v>
      </c>
      <c r="H850" s="162" t="s">
        <v>5229</v>
      </c>
      <c r="I850" s="162" t="s">
        <v>5227</v>
      </c>
      <c r="J850" s="162" t="s">
        <v>5295</v>
      </c>
      <c r="K850" s="162" t="s">
        <v>5279</v>
      </c>
      <c r="L850" s="163">
        <v>2000000</v>
      </c>
      <c r="M850" s="95" t="s">
        <v>146</v>
      </c>
      <c r="N850" s="51" t="s">
        <v>278</v>
      </c>
      <c r="O850" s="51" t="s">
        <v>397</v>
      </c>
      <c r="P850" s="51" t="s">
        <v>456</v>
      </c>
      <c r="Q850" s="96" t="s">
        <v>12</v>
      </c>
      <c r="R850" s="97">
        <v>45337</v>
      </c>
      <c r="S850" s="97" t="s">
        <v>5758</v>
      </c>
      <c r="T850" s="51" t="s">
        <v>494</v>
      </c>
      <c r="U850" s="51" t="s">
        <v>495</v>
      </c>
      <c r="W850" s="98" t="s">
        <v>5611</v>
      </c>
      <c r="X850" s="98" t="s">
        <v>5647</v>
      </c>
    </row>
    <row r="851" spans="1:24" s="51" customFormat="1" ht="15.5" x14ac:dyDescent="0.35">
      <c r="A851" s="99">
        <f t="shared" si="27"/>
        <v>14301</v>
      </c>
      <c r="B851" s="100" t="str">
        <f>IF(COUNTIF(Exceptions!F:F,(VLOOKUP(M851,Exceptions!F:F,1,FALSE)))&gt;0,"y","")</f>
        <v/>
      </c>
      <c r="C851" s="100" t="str">
        <f t="shared" si="28"/>
        <v/>
      </c>
      <c r="D851" s="100" t="str">
        <f>IF(COUNTIF(Exceptions!B:B,(VLOOKUP(M851,Exceptions!$B:$B,1,FALSE)))&gt;0,"y","")</f>
        <v/>
      </c>
      <c r="E851" s="100"/>
      <c r="F851" s="162" t="s">
        <v>5110</v>
      </c>
      <c r="G851" s="162" t="s">
        <v>3885</v>
      </c>
      <c r="H851" s="162" t="s">
        <v>5215</v>
      </c>
      <c r="I851" s="162" t="s">
        <v>440</v>
      </c>
      <c r="J851" s="162" t="s">
        <v>5295</v>
      </c>
      <c r="K851" s="162" t="s">
        <v>3904</v>
      </c>
      <c r="L851" s="163">
        <v>1100000</v>
      </c>
      <c r="M851" s="95" t="s">
        <v>3454</v>
      </c>
      <c r="N851" s="51" t="s">
        <v>3455</v>
      </c>
      <c r="O851" s="51" t="s">
        <v>3456</v>
      </c>
      <c r="P851" s="51" t="s">
        <v>461</v>
      </c>
      <c r="Q851" s="96" t="s">
        <v>12</v>
      </c>
      <c r="R851" s="97">
        <v>45149</v>
      </c>
      <c r="S851" s="97" t="s">
        <v>5489</v>
      </c>
      <c r="T851" s="51" t="s">
        <v>2078</v>
      </c>
      <c r="U851" s="51" t="s">
        <v>2079</v>
      </c>
      <c r="W851" s="98" t="s">
        <v>6982</v>
      </c>
      <c r="X851" s="98" t="s">
        <v>5488</v>
      </c>
    </row>
    <row r="852" spans="1:24" s="51" customFormat="1" ht="15.5" x14ac:dyDescent="0.35">
      <c r="A852" s="99">
        <f t="shared" si="27"/>
        <v>14304</v>
      </c>
      <c r="B852" s="100" t="str">
        <f>IF(COUNTIF(Exceptions!F:F,(VLOOKUP(M852,Exceptions!F:F,1,FALSE)))&gt;0,"y","")</f>
        <v/>
      </c>
      <c r="C852" s="100" t="str">
        <f t="shared" si="28"/>
        <v/>
      </c>
      <c r="D852" s="100" t="str">
        <f>IF(COUNTIF(Exceptions!B:B,(VLOOKUP(M852,Exceptions!$B:$B,1,FALSE)))&gt;0,"y","")</f>
        <v/>
      </c>
      <c r="E852" s="100"/>
      <c r="F852" s="162" t="s">
        <v>5111</v>
      </c>
      <c r="G852" s="162" t="s">
        <v>3885</v>
      </c>
      <c r="H852" s="162" t="s">
        <v>5243</v>
      </c>
      <c r="I852" s="162" t="s">
        <v>440</v>
      </c>
      <c r="J852" s="162" t="s">
        <v>440</v>
      </c>
      <c r="K852" s="162" t="s">
        <v>440</v>
      </c>
      <c r="L852" s="163">
        <v>24698</v>
      </c>
      <c r="M852" s="95" t="s">
        <v>3450</v>
      </c>
      <c r="N852" s="51" t="s">
        <v>3451</v>
      </c>
      <c r="O852" s="51" t="s">
        <v>3452</v>
      </c>
      <c r="P852" s="51" t="s">
        <v>440</v>
      </c>
      <c r="Q852" s="96" t="s">
        <v>613</v>
      </c>
      <c r="R852" s="97">
        <v>45116</v>
      </c>
      <c r="S852" s="97" t="s">
        <v>6983</v>
      </c>
      <c r="T852" s="51" t="s">
        <v>467</v>
      </c>
      <c r="U852" s="51" t="s">
        <v>468</v>
      </c>
      <c r="V852" s="51" t="s">
        <v>3453</v>
      </c>
      <c r="W852" s="98" t="s">
        <v>6982</v>
      </c>
      <c r="X852" s="98" t="s">
        <v>6003</v>
      </c>
    </row>
    <row r="853" spans="1:24" s="51" customFormat="1" ht="15.5" x14ac:dyDescent="0.35">
      <c r="A853" s="99">
        <f t="shared" si="27"/>
        <v>14313</v>
      </c>
      <c r="B853" s="100" t="str">
        <f>IF(COUNTIF(Exceptions!F:F,(VLOOKUP(M853,Exceptions!F:F,1,FALSE)))&gt;0,"y","")</f>
        <v/>
      </c>
      <c r="C853" s="100" t="str">
        <f t="shared" si="28"/>
        <v/>
      </c>
      <c r="D853" s="100" t="str">
        <f>IF(COUNTIF(Exceptions!B:B,(VLOOKUP(M853,Exceptions!$B:$B,1,FALSE)))&gt;0,"y","")</f>
        <v/>
      </c>
      <c r="E853" s="100"/>
      <c r="F853" s="162" t="s">
        <v>5112</v>
      </c>
      <c r="G853" s="162" t="s">
        <v>592</v>
      </c>
      <c r="H853" s="162" t="s">
        <v>5211</v>
      </c>
      <c r="I853" s="162" t="s">
        <v>440</v>
      </c>
      <c r="J853" s="162" t="s">
        <v>5297</v>
      </c>
      <c r="K853" s="162" t="s">
        <v>3904</v>
      </c>
      <c r="L853" s="163">
        <v>600000</v>
      </c>
      <c r="M853" s="95" t="s">
        <v>255</v>
      </c>
      <c r="N853" s="51" t="s">
        <v>383</v>
      </c>
      <c r="O853" s="51" t="s">
        <v>449</v>
      </c>
      <c r="P853" s="51" t="s">
        <v>463</v>
      </c>
      <c r="Q853" s="96" t="s">
        <v>11</v>
      </c>
      <c r="R853" s="97">
        <v>45384</v>
      </c>
      <c r="S853" s="97" t="s">
        <v>6056</v>
      </c>
      <c r="T853" s="51" t="s">
        <v>581</v>
      </c>
      <c r="U853" s="51" t="s">
        <v>582</v>
      </c>
      <c r="W853" s="98" t="s">
        <v>6982</v>
      </c>
      <c r="X853" s="98" t="s">
        <v>5761</v>
      </c>
    </row>
    <row r="854" spans="1:24" s="51" customFormat="1" ht="15.5" x14ac:dyDescent="0.35">
      <c r="A854" s="99">
        <f t="shared" si="27"/>
        <v>14321</v>
      </c>
      <c r="B854" s="100" t="str">
        <f>IF(COUNTIF(Exceptions!F:F,(VLOOKUP(M854,Exceptions!F:F,1,FALSE)))&gt;0,"y","")</f>
        <v/>
      </c>
      <c r="C854" s="100" t="str">
        <f t="shared" si="28"/>
        <v>y</v>
      </c>
      <c r="D854" s="100" t="str">
        <f>IF(COUNTIF(Exceptions!B:B,(VLOOKUP(M854,Exceptions!$B:$B,1,FALSE)))&gt;0,"y","")</f>
        <v/>
      </c>
      <c r="E854" s="100"/>
      <c r="F854" s="162" t="s">
        <v>4102</v>
      </c>
      <c r="G854" s="162" t="s">
        <v>3885</v>
      </c>
      <c r="H854" s="162" t="s">
        <v>3902</v>
      </c>
      <c r="I854" s="162" t="s">
        <v>5227</v>
      </c>
      <c r="J854" s="162" t="s">
        <v>5295</v>
      </c>
      <c r="K854" s="162" t="s">
        <v>3904</v>
      </c>
      <c r="L854" s="163">
        <v>2500000</v>
      </c>
      <c r="M854" s="95" t="s">
        <v>1028</v>
      </c>
      <c r="N854" s="51" t="s">
        <v>1029</v>
      </c>
      <c r="O854" s="51" t="s">
        <v>1029</v>
      </c>
      <c r="P854" s="51" t="s">
        <v>456</v>
      </c>
      <c r="Q854" s="96" t="s">
        <v>12</v>
      </c>
      <c r="R854" s="97">
        <v>45135</v>
      </c>
      <c r="S854" s="97" t="s">
        <v>5505</v>
      </c>
      <c r="T854" s="51" t="s">
        <v>486</v>
      </c>
      <c r="U854" s="51" t="s">
        <v>487</v>
      </c>
      <c r="W854" s="98" t="s">
        <v>5756</v>
      </c>
      <c r="X854" s="98" t="s">
        <v>5592</v>
      </c>
    </row>
    <row r="855" spans="1:24" s="51" customFormat="1" ht="15.5" x14ac:dyDescent="0.35">
      <c r="A855" s="99">
        <f t="shared" si="27"/>
        <v>14332</v>
      </c>
      <c r="B855" s="100" t="str">
        <f>IF(COUNTIF(Exceptions!F:F,(VLOOKUP(M855,Exceptions!F:F,1,FALSE)))&gt;0,"y","")</f>
        <v/>
      </c>
      <c r="C855" s="100" t="str">
        <f t="shared" si="28"/>
        <v/>
      </c>
      <c r="D855" s="100" t="str">
        <f>IF(COUNTIF(Exceptions!B:B,(VLOOKUP(M855,Exceptions!$B:$B,1,FALSE)))&gt;0,"y","")</f>
        <v/>
      </c>
      <c r="E855" s="100"/>
      <c r="F855" s="162" t="s">
        <v>5113</v>
      </c>
      <c r="G855" s="162" t="s">
        <v>3885</v>
      </c>
      <c r="H855" s="162" t="s">
        <v>5215</v>
      </c>
      <c r="I855" s="162" t="s">
        <v>440</v>
      </c>
      <c r="J855" s="162" t="s">
        <v>440</v>
      </c>
      <c r="K855" s="162" t="s">
        <v>5279</v>
      </c>
      <c r="L855" s="163">
        <v>40000</v>
      </c>
      <c r="M855" s="95" t="s">
        <v>3447</v>
      </c>
      <c r="N855" s="51" t="s">
        <v>3448</v>
      </c>
      <c r="O855" s="51" t="s">
        <v>3449</v>
      </c>
      <c r="P855" s="51" t="s">
        <v>461</v>
      </c>
      <c r="Q855" s="96" t="s">
        <v>613</v>
      </c>
      <c r="R855" s="97">
        <v>45096</v>
      </c>
      <c r="S855" s="97" t="s">
        <v>6981</v>
      </c>
      <c r="T855" s="51" t="s">
        <v>1196</v>
      </c>
      <c r="U855" s="51" t="s">
        <v>1197</v>
      </c>
      <c r="W855" s="98" t="s">
        <v>5755</v>
      </c>
      <c r="X855" s="98" t="s">
        <v>5488</v>
      </c>
    </row>
    <row r="856" spans="1:24" s="51" customFormat="1" ht="15.5" x14ac:dyDescent="0.35">
      <c r="A856" s="99">
        <f t="shared" si="27"/>
        <v>14354</v>
      </c>
      <c r="B856" s="100" t="str">
        <f>IF(COUNTIF(Exceptions!F:F,(VLOOKUP(M856,Exceptions!F:F,1,FALSE)))&gt;0,"y","")</f>
        <v/>
      </c>
      <c r="C856" s="100" t="str">
        <f t="shared" si="28"/>
        <v>y</v>
      </c>
      <c r="D856" s="100" t="str">
        <f>IF(COUNTIF(Exceptions!B:B,(VLOOKUP(M856,Exceptions!$B:$B,1,FALSE)))&gt;0,"y","")</f>
        <v/>
      </c>
      <c r="E856" s="100"/>
      <c r="F856" s="162" t="s">
        <v>4103</v>
      </c>
      <c r="G856" s="162" t="s">
        <v>3885</v>
      </c>
      <c r="H856" s="162" t="s">
        <v>3902</v>
      </c>
      <c r="I856" s="162" t="s">
        <v>5227</v>
      </c>
      <c r="J856" s="162" t="s">
        <v>5300</v>
      </c>
      <c r="K856" s="162" t="s">
        <v>3904</v>
      </c>
      <c r="L856" s="163">
        <v>768000</v>
      </c>
      <c r="M856" s="95" t="s">
        <v>1047</v>
      </c>
      <c r="N856" s="51" t="s">
        <v>1048</v>
      </c>
      <c r="O856" s="51" t="s">
        <v>1049</v>
      </c>
      <c r="P856" s="51" t="s">
        <v>456</v>
      </c>
      <c r="Q856" s="96" t="s">
        <v>11</v>
      </c>
      <c r="R856" s="97">
        <v>45138</v>
      </c>
      <c r="S856" s="97" t="s">
        <v>5483</v>
      </c>
      <c r="T856" s="51" t="s">
        <v>492</v>
      </c>
      <c r="U856" s="51" t="s">
        <v>493</v>
      </c>
      <c r="W856" s="98" t="s">
        <v>5755</v>
      </c>
      <c r="X856" s="98" t="s">
        <v>5488</v>
      </c>
    </row>
    <row r="857" spans="1:24" s="51" customFormat="1" ht="15.5" x14ac:dyDescent="0.35">
      <c r="A857" s="99">
        <f t="shared" si="27"/>
        <v>14362</v>
      </c>
      <c r="B857" s="100" t="str">
        <f>IF(COUNTIF(Exceptions!F:F,(VLOOKUP(M857,Exceptions!F:F,1,FALSE)))&gt;0,"y","")</f>
        <v/>
      </c>
      <c r="C857" s="100" t="str">
        <f t="shared" si="28"/>
        <v>y</v>
      </c>
      <c r="D857" s="100" t="str">
        <f>IF(COUNTIF(Exceptions!B:B,(VLOOKUP(M857,Exceptions!$B:$B,1,FALSE)))&gt;0,"y","")</f>
        <v/>
      </c>
      <c r="E857" s="100"/>
      <c r="F857" s="162" t="s">
        <v>4262</v>
      </c>
      <c r="G857" s="162" t="s">
        <v>3884</v>
      </c>
      <c r="H857" s="162" t="s">
        <v>5215</v>
      </c>
      <c r="I857" s="162" t="s">
        <v>1406</v>
      </c>
      <c r="J857" s="162" t="s">
        <v>5295</v>
      </c>
      <c r="K857" s="162" t="s">
        <v>5276</v>
      </c>
      <c r="L857" s="163">
        <v>72400</v>
      </c>
      <c r="M857" s="95" t="s">
        <v>1405</v>
      </c>
      <c r="N857" s="51" t="s">
        <v>1406</v>
      </c>
      <c r="O857" s="51" t="s">
        <v>1407</v>
      </c>
      <c r="P857" s="51" t="s">
        <v>464</v>
      </c>
      <c r="Q857" s="96" t="s">
        <v>613</v>
      </c>
      <c r="R857" s="97">
        <v>46173</v>
      </c>
      <c r="S857" s="97"/>
      <c r="T857" s="51" t="s">
        <v>741</v>
      </c>
      <c r="U857" s="51" t="s">
        <v>742</v>
      </c>
      <c r="W857" s="98" t="s">
        <v>5699</v>
      </c>
      <c r="X857" s="98" t="s">
        <v>5488</v>
      </c>
    </row>
    <row r="858" spans="1:24" s="51" customFormat="1" ht="15.5" x14ac:dyDescent="0.35">
      <c r="A858" s="99">
        <f t="shared" si="27"/>
        <v>14363</v>
      </c>
      <c r="B858" s="100" t="str">
        <f>IF(COUNTIF(Exceptions!F:F,(VLOOKUP(M858,Exceptions!F:F,1,FALSE)))&gt;0,"y","")</f>
        <v/>
      </c>
      <c r="C858" s="100" t="str">
        <f t="shared" si="28"/>
        <v/>
      </c>
      <c r="D858" s="100" t="str">
        <f>IF(COUNTIF(Exceptions!B:B,(VLOOKUP(M858,Exceptions!$B:$B,1,FALSE)))&gt;0,"y","")</f>
        <v/>
      </c>
      <c r="E858" s="100"/>
      <c r="F858" s="162" t="s">
        <v>4888</v>
      </c>
      <c r="G858" s="162" t="s">
        <v>593</v>
      </c>
      <c r="H858" s="162" t="s">
        <v>5215</v>
      </c>
      <c r="I858" s="162" t="s">
        <v>440</v>
      </c>
      <c r="J858" s="162" t="s">
        <v>5295</v>
      </c>
      <c r="K858" s="162" t="s">
        <v>5275</v>
      </c>
      <c r="L858" s="163">
        <v>359000</v>
      </c>
      <c r="M858" s="95" t="s">
        <v>238</v>
      </c>
      <c r="N858" s="51" t="s">
        <v>370</v>
      </c>
      <c r="O858" s="51" t="s">
        <v>439</v>
      </c>
      <c r="P858" s="51" t="s">
        <v>460</v>
      </c>
      <c r="Q858" s="96" t="s">
        <v>14</v>
      </c>
      <c r="R858" s="97">
        <v>46844</v>
      </c>
      <c r="S858" s="97" t="s">
        <v>6927</v>
      </c>
      <c r="T858" s="51" t="s">
        <v>540</v>
      </c>
      <c r="U858" s="51" t="s">
        <v>541</v>
      </c>
      <c r="W858" s="98" t="s">
        <v>5699</v>
      </c>
      <c r="X858" s="98" t="s">
        <v>5565</v>
      </c>
    </row>
    <row r="859" spans="1:24" s="51" customFormat="1" ht="15.5" x14ac:dyDescent="0.35">
      <c r="A859" s="99">
        <f t="shared" si="27"/>
        <v>14367</v>
      </c>
      <c r="B859" s="100" t="str">
        <f>IF(COUNTIF(Exceptions!F:F,(VLOOKUP(M859,Exceptions!F:F,1,FALSE)))&gt;0,"y","")</f>
        <v/>
      </c>
      <c r="C859" s="100" t="str">
        <f t="shared" si="28"/>
        <v>y</v>
      </c>
      <c r="D859" s="100" t="str">
        <f>IF(COUNTIF(Exceptions!B:B,(VLOOKUP(M859,Exceptions!$B:$B,1,FALSE)))&gt;0,"y","")</f>
        <v/>
      </c>
      <c r="E859" s="100"/>
      <c r="F859" s="162" t="s">
        <v>4065</v>
      </c>
      <c r="G859" s="162" t="s">
        <v>3885</v>
      </c>
      <c r="H859" s="162" t="s">
        <v>3902</v>
      </c>
      <c r="I859" s="162" t="s">
        <v>5227</v>
      </c>
      <c r="J859" s="162" t="s">
        <v>5295</v>
      </c>
      <c r="K859" s="162" t="s">
        <v>3904</v>
      </c>
      <c r="L859" s="163">
        <v>100000</v>
      </c>
      <c r="M859" s="95" t="s">
        <v>927</v>
      </c>
      <c r="N859" s="51" t="s">
        <v>928</v>
      </c>
      <c r="O859" s="51" t="s">
        <v>928</v>
      </c>
      <c r="P859" s="51" t="s">
        <v>456</v>
      </c>
      <c r="Q859" s="96" t="s">
        <v>14</v>
      </c>
      <c r="R859" s="97">
        <v>45177</v>
      </c>
      <c r="S859" s="97" t="s">
        <v>5637</v>
      </c>
      <c r="T859" s="51" t="s">
        <v>845</v>
      </c>
      <c r="U859" s="51" t="s">
        <v>846</v>
      </c>
      <c r="W859" s="98" t="s">
        <v>5699</v>
      </c>
      <c r="X859" s="98" t="s">
        <v>5495</v>
      </c>
    </row>
    <row r="860" spans="1:24" s="51" customFormat="1" ht="15.5" x14ac:dyDescent="0.35">
      <c r="A860" s="99">
        <f t="shared" si="27"/>
        <v>14372</v>
      </c>
      <c r="B860" s="100" t="str">
        <f>IF(COUNTIF(Exceptions!F:F,(VLOOKUP(M860,Exceptions!F:F,1,FALSE)))&gt;0,"y","")</f>
        <v/>
      </c>
      <c r="C860" s="100" t="str">
        <f t="shared" si="28"/>
        <v/>
      </c>
      <c r="D860" s="100" t="str">
        <f>IF(COUNTIF(Exceptions!B:B,(VLOOKUP(M860,Exceptions!$B:$B,1,FALSE)))&gt;0,"y","")</f>
        <v/>
      </c>
      <c r="E860" s="100"/>
      <c r="F860" s="162" t="s">
        <v>4889</v>
      </c>
      <c r="G860" s="162" t="s">
        <v>3885</v>
      </c>
      <c r="H860" s="162" t="s">
        <v>3902</v>
      </c>
      <c r="I860" s="162" t="s">
        <v>440</v>
      </c>
      <c r="J860" s="162" t="s">
        <v>5295</v>
      </c>
      <c r="K860" s="162" t="s">
        <v>5275</v>
      </c>
      <c r="L860" s="163">
        <v>300000</v>
      </c>
      <c r="M860" s="95" t="s">
        <v>3031</v>
      </c>
      <c r="N860" s="51" t="s">
        <v>3030</v>
      </c>
      <c r="O860" s="51" t="s">
        <v>3030</v>
      </c>
      <c r="P860" s="51" t="s">
        <v>440</v>
      </c>
      <c r="Q860" s="96" t="s">
        <v>14</v>
      </c>
      <c r="R860" s="97"/>
      <c r="S860" s="97"/>
      <c r="T860" s="51" t="s">
        <v>530</v>
      </c>
      <c r="U860" s="51" t="s">
        <v>531</v>
      </c>
      <c r="W860" s="98" t="s">
        <v>5948</v>
      </c>
      <c r="X860" s="98" t="s">
        <v>5488</v>
      </c>
    </row>
    <row r="861" spans="1:24" s="51" customFormat="1" ht="15.5" x14ac:dyDescent="0.35">
      <c r="A861" s="99">
        <f t="shared" si="27"/>
        <v>14375</v>
      </c>
      <c r="B861" s="100" t="str">
        <f>IF(COUNTIF(Exceptions!F:F,(VLOOKUP(M861,Exceptions!F:F,1,FALSE)))&gt;0,"y","")</f>
        <v/>
      </c>
      <c r="C861" s="100" t="str">
        <f t="shared" si="28"/>
        <v/>
      </c>
      <c r="D861" s="100" t="str">
        <f>IF(COUNTIF(Exceptions!B:B,(VLOOKUP(M861,Exceptions!$B:$B,1,FALSE)))&gt;0,"y","")</f>
        <v/>
      </c>
      <c r="E861" s="100"/>
      <c r="F861" s="162" t="s">
        <v>4890</v>
      </c>
      <c r="G861" s="162" t="s">
        <v>3886</v>
      </c>
      <c r="H861" s="162" t="s">
        <v>5232</v>
      </c>
      <c r="I861" s="162" t="s">
        <v>440</v>
      </c>
      <c r="J861" s="162" t="s">
        <v>440</v>
      </c>
      <c r="K861" s="162" t="s">
        <v>5279</v>
      </c>
      <c r="L861" s="163">
        <v>300000</v>
      </c>
      <c r="M861" s="95" t="s">
        <v>3029</v>
      </c>
      <c r="N861" s="51" t="s">
        <v>3030</v>
      </c>
      <c r="O861" s="51" t="s">
        <v>3030</v>
      </c>
      <c r="P861" s="51" t="s">
        <v>440</v>
      </c>
      <c r="Q861" s="96" t="s">
        <v>14</v>
      </c>
      <c r="R861" s="97">
        <v>45383</v>
      </c>
      <c r="S861" s="97" t="s">
        <v>5553</v>
      </c>
      <c r="T861" s="51" t="s">
        <v>478</v>
      </c>
      <c r="U861" s="51" t="s">
        <v>479</v>
      </c>
      <c r="W861" s="98" t="s">
        <v>5948</v>
      </c>
      <c r="X861" s="98" t="s">
        <v>5565</v>
      </c>
    </row>
    <row r="862" spans="1:24" s="51" customFormat="1" ht="15.5" x14ac:dyDescent="0.35">
      <c r="A862" s="99">
        <f t="shared" si="27"/>
        <v>14382</v>
      </c>
      <c r="B862" s="100" t="str">
        <f>IF(COUNTIF(Exceptions!F:F,(VLOOKUP(M862,Exceptions!F:F,1,FALSE)))&gt;0,"y","")</f>
        <v/>
      </c>
      <c r="C862" s="100" t="str">
        <f t="shared" si="28"/>
        <v>y</v>
      </c>
      <c r="D862" s="100" t="str">
        <f>IF(COUNTIF(Exceptions!B:B,(VLOOKUP(M862,Exceptions!$B:$B,1,FALSE)))&gt;0,"y","")</f>
        <v/>
      </c>
      <c r="E862" s="100"/>
      <c r="F862" s="162" t="s">
        <v>4126</v>
      </c>
      <c r="G862" s="162" t="s">
        <v>3885</v>
      </c>
      <c r="H862" s="162" t="s">
        <v>3902</v>
      </c>
      <c r="I862" s="162" t="s">
        <v>5233</v>
      </c>
      <c r="J862" s="162" t="s">
        <v>5300</v>
      </c>
      <c r="K862" s="162" t="s">
        <v>3904</v>
      </c>
      <c r="L862" s="163">
        <v>95849.86</v>
      </c>
      <c r="M862" s="95" t="s">
        <v>1074</v>
      </c>
      <c r="N862" s="51" t="s">
        <v>1075</v>
      </c>
      <c r="O862" s="51" t="s">
        <v>1075</v>
      </c>
      <c r="P862" s="51" t="s">
        <v>455</v>
      </c>
      <c r="Q862" s="96" t="s">
        <v>613</v>
      </c>
      <c r="R862" s="97">
        <v>45124</v>
      </c>
      <c r="S862" s="97" t="s">
        <v>5644</v>
      </c>
      <c r="T862" s="51" t="s">
        <v>504</v>
      </c>
      <c r="U862" s="51" t="s">
        <v>505</v>
      </c>
      <c r="W862" s="98" t="s">
        <v>5948</v>
      </c>
      <c r="X862" s="98" t="s">
        <v>5488</v>
      </c>
    </row>
    <row r="863" spans="1:24" s="51" customFormat="1" ht="15.5" x14ac:dyDescent="0.35">
      <c r="A863" s="99">
        <f t="shared" si="27"/>
        <v>14404</v>
      </c>
      <c r="B863" s="100" t="str">
        <f>IF(COUNTIF(Exceptions!F:F,(VLOOKUP(M863,Exceptions!F:F,1,FALSE)))&gt;0,"y","")</f>
        <v/>
      </c>
      <c r="C863" s="100" t="str">
        <f t="shared" si="28"/>
        <v/>
      </c>
      <c r="D863" s="100" t="str">
        <f>IF(COUNTIF(Exceptions!B:B,(VLOOKUP(M863,Exceptions!$B:$B,1,FALSE)))&gt;0,"y","")</f>
        <v/>
      </c>
      <c r="E863" s="100"/>
      <c r="F863" s="162" t="s">
        <v>4891</v>
      </c>
      <c r="G863" s="162" t="s">
        <v>3885</v>
      </c>
      <c r="H863" s="162" t="s">
        <v>5245</v>
      </c>
      <c r="I863" s="162" t="s">
        <v>440</v>
      </c>
      <c r="J863" s="162" t="s">
        <v>440</v>
      </c>
      <c r="K863" s="162" t="s">
        <v>440</v>
      </c>
      <c r="L863" s="163">
        <v>9553.99</v>
      </c>
      <c r="M863" s="95" t="s">
        <v>3027</v>
      </c>
      <c r="N863" s="51" t="s">
        <v>3028</v>
      </c>
      <c r="O863" s="51" t="s">
        <v>3028</v>
      </c>
      <c r="P863" s="51" t="s">
        <v>440</v>
      </c>
      <c r="Q863" s="96" t="s">
        <v>613</v>
      </c>
      <c r="R863" s="97">
        <v>45072</v>
      </c>
      <c r="S863" s="97" t="s">
        <v>6926</v>
      </c>
      <c r="T863" s="51" t="s">
        <v>776</v>
      </c>
      <c r="U863" s="51" t="s">
        <v>777</v>
      </c>
      <c r="W863" s="98" t="s">
        <v>6925</v>
      </c>
      <c r="X863" s="98" t="s">
        <v>5488</v>
      </c>
    </row>
    <row r="864" spans="1:24" s="51" customFormat="1" ht="15.5" x14ac:dyDescent="0.35">
      <c r="A864" s="99">
        <f t="shared" si="27"/>
        <v>14409</v>
      </c>
      <c r="B864" s="100" t="str">
        <f>IF(COUNTIF(Exceptions!F:F,(VLOOKUP(M864,Exceptions!F:F,1,FALSE)))&gt;0,"y","")</f>
        <v/>
      </c>
      <c r="C864" s="100" t="str">
        <f t="shared" si="28"/>
        <v/>
      </c>
      <c r="D864" s="100" t="str">
        <f>IF(COUNTIF(Exceptions!B:B,(VLOOKUP(M864,Exceptions!$B:$B,1,FALSE)))&gt;0,"y","")</f>
        <v/>
      </c>
      <c r="E864" s="100"/>
      <c r="F864" s="162" t="s">
        <v>4892</v>
      </c>
      <c r="G864" s="162" t="s">
        <v>3885</v>
      </c>
      <c r="H864" s="162" t="s">
        <v>5237</v>
      </c>
      <c r="I864" s="162" t="s">
        <v>440</v>
      </c>
      <c r="J864" s="162" t="s">
        <v>440</v>
      </c>
      <c r="K864" s="162" t="s">
        <v>440</v>
      </c>
      <c r="L864" s="163"/>
      <c r="M864" s="95" t="s">
        <v>3025</v>
      </c>
      <c r="N864" s="51" t="s">
        <v>3026</v>
      </c>
      <c r="O864" s="51" t="s">
        <v>3026</v>
      </c>
      <c r="P864" s="51" t="s">
        <v>440</v>
      </c>
      <c r="Q864" s="96" t="s">
        <v>12</v>
      </c>
      <c r="R864" s="97">
        <v>45082</v>
      </c>
      <c r="S864" s="97" t="s">
        <v>6924</v>
      </c>
      <c r="T864" s="51" t="s">
        <v>516</v>
      </c>
      <c r="U864" s="51" t="s">
        <v>517</v>
      </c>
      <c r="W864" s="98" t="s">
        <v>6925</v>
      </c>
      <c r="X864" s="98" t="s">
        <v>5488</v>
      </c>
    </row>
    <row r="865" spans="1:24" s="51" customFormat="1" ht="15.5" x14ac:dyDescent="0.35">
      <c r="A865" s="99">
        <f t="shared" si="27"/>
        <v>14429</v>
      </c>
      <c r="B865" s="100" t="str">
        <f>IF(COUNTIF(Exceptions!F:F,(VLOOKUP(M865,Exceptions!F:F,1,FALSE)))&gt;0,"y","")</f>
        <v/>
      </c>
      <c r="C865" s="100" t="str">
        <f t="shared" si="28"/>
        <v/>
      </c>
      <c r="D865" s="100" t="str">
        <f>IF(COUNTIF(Exceptions!B:B,(VLOOKUP(M865,Exceptions!$B:$B,1,FALSE)))&gt;0,"y","")</f>
        <v/>
      </c>
      <c r="E865" s="100"/>
      <c r="F865" s="162" t="s">
        <v>4893</v>
      </c>
      <c r="G865" s="162" t="s">
        <v>3884</v>
      </c>
      <c r="H865" s="162" t="s">
        <v>5245</v>
      </c>
      <c r="I865" s="162" t="s">
        <v>440</v>
      </c>
      <c r="J865" s="162" t="s">
        <v>440</v>
      </c>
      <c r="K865" s="162" t="s">
        <v>440</v>
      </c>
      <c r="L865" s="163"/>
      <c r="M865" s="95" t="s">
        <v>3022</v>
      </c>
      <c r="N865" s="51" t="s">
        <v>3023</v>
      </c>
      <c r="O865" s="51" t="s">
        <v>3024</v>
      </c>
      <c r="P865" s="51" t="s">
        <v>440</v>
      </c>
      <c r="Q865" s="96" t="s">
        <v>613</v>
      </c>
      <c r="R865" s="97"/>
      <c r="S865" s="97"/>
      <c r="T865" s="51" t="s">
        <v>467</v>
      </c>
      <c r="U865" s="51" t="s">
        <v>468</v>
      </c>
      <c r="W865" s="98" t="s">
        <v>6028</v>
      </c>
      <c r="X865" s="98" t="s">
        <v>5488</v>
      </c>
    </row>
    <row r="866" spans="1:24" s="51" customFormat="1" ht="15.5" x14ac:dyDescent="0.35">
      <c r="A866" s="99">
        <f t="shared" si="27"/>
        <v>14430</v>
      </c>
      <c r="B866" s="100" t="str">
        <f>IF(COUNTIF(Exceptions!F:F,(VLOOKUP(M866,Exceptions!F:F,1,FALSE)))&gt;0,"y","")</f>
        <v/>
      </c>
      <c r="C866" s="100" t="str">
        <f t="shared" si="28"/>
        <v>y</v>
      </c>
      <c r="D866" s="100" t="str">
        <f>IF(COUNTIF(Exceptions!B:B,(VLOOKUP(M866,Exceptions!$B:$B,1,FALSE)))&gt;0,"y","")</f>
        <v/>
      </c>
      <c r="E866" s="100"/>
      <c r="F866" s="162" t="s">
        <v>4305</v>
      </c>
      <c r="G866" s="162" t="s">
        <v>592</v>
      </c>
      <c r="H866" s="162" t="s">
        <v>5245</v>
      </c>
      <c r="I866" s="162" t="s">
        <v>6216</v>
      </c>
      <c r="J866" s="162" t="s">
        <v>440</v>
      </c>
      <c r="K866" s="162" t="s">
        <v>3904</v>
      </c>
      <c r="L866" s="163">
        <v>404.26</v>
      </c>
      <c r="M866" s="95" t="s">
        <v>1527</v>
      </c>
      <c r="N866" s="51" t="s">
        <v>1528</v>
      </c>
      <c r="O866" s="51" t="s">
        <v>1528</v>
      </c>
      <c r="P866" s="51" t="s">
        <v>456</v>
      </c>
      <c r="Q866" s="96" t="s">
        <v>613</v>
      </c>
      <c r="R866" s="97">
        <v>45430</v>
      </c>
      <c r="S866" s="97" t="s">
        <v>6268</v>
      </c>
      <c r="T866" s="51" t="s">
        <v>467</v>
      </c>
      <c r="U866" s="51" t="s">
        <v>468</v>
      </c>
      <c r="V866" s="51" t="s">
        <v>1529</v>
      </c>
      <c r="W866" s="98" t="s">
        <v>6028</v>
      </c>
      <c r="X866" s="98" t="s">
        <v>6257</v>
      </c>
    </row>
    <row r="867" spans="1:24" s="51" customFormat="1" ht="15.5" x14ac:dyDescent="0.35">
      <c r="A867" s="99">
        <f t="shared" si="27"/>
        <v>14432</v>
      </c>
      <c r="B867" s="100" t="str">
        <f>IF(COUNTIF(Exceptions!F:F,(VLOOKUP(M867,Exceptions!F:F,1,FALSE)))&gt;0,"y","")</f>
        <v/>
      </c>
      <c r="C867" s="100" t="str">
        <f t="shared" si="28"/>
        <v>y</v>
      </c>
      <c r="D867" s="100" t="str">
        <f>IF(COUNTIF(Exceptions!B:B,(VLOOKUP(M867,Exceptions!$B:$B,1,FALSE)))&gt;0,"y","")</f>
        <v/>
      </c>
      <c r="E867" s="100"/>
      <c r="F867" s="162" t="s">
        <v>4180</v>
      </c>
      <c r="G867" s="162" t="s">
        <v>3885</v>
      </c>
      <c r="H867" s="162" t="s">
        <v>5215</v>
      </c>
      <c r="I867" s="162" t="s">
        <v>5250</v>
      </c>
      <c r="J867" s="162" t="s">
        <v>5300</v>
      </c>
      <c r="K867" s="162" t="s">
        <v>3904</v>
      </c>
      <c r="L867" s="163">
        <v>150000</v>
      </c>
      <c r="M867" s="95" t="s">
        <v>1209</v>
      </c>
      <c r="N867" s="51" t="s">
        <v>1210</v>
      </c>
      <c r="O867" s="51" t="s">
        <v>1211</v>
      </c>
      <c r="P867" s="51" t="s">
        <v>457</v>
      </c>
      <c r="Q867" s="96" t="s">
        <v>14</v>
      </c>
      <c r="R867" s="97">
        <v>45152</v>
      </c>
      <c r="S867" s="97" t="s">
        <v>5483</v>
      </c>
      <c r="T867" s="51" t="s">
        <v>508</v>
      </c>
      <c r="U867" s="51" t="s">
        <v>509</v>
      </c>
      <c r="W867" s="98" t="s">
        <v>6028</v>
      </c>
      <c r="X867" s="98" t="s">
        <v>5488</v>
      </c>
    </row>
    <row r="868" spans="1:24" s="51" customFormat="1" ht="15.5" x14ac:dyDescent="0.35">
      <c r="A868" s="99">
        <f t="shared" si="27"/>
        <v>14441</v>
      </c>
      <c r="B868" s="100" t="str">
        <f>IF(COUNTIF(Exceptions!F:F,(VLOOKUP(M868,Exceptions!F:F,1,FALSE)))&gt;0,"y","")</f>
        <v/>
      </c>
      <c r="C868" s="100" t="str">
        <f t="shared" si="28"/>
        <v/>
      </c>
      <c r="D868" s="100" t="str">
        <f>IF(COUNTIF(Exceptions!B:B,(VLOOKUP(M868,Exceptions!$B:$B,1,FALSE)))&gt;0,"y","")</f>
        <v/>
      </c>
      <c r="E868" s="100"/>
      <c r="F868" s="162" t="s">
        <v>4894</v>
      </c>
      <c r="G868" s="162" t="s">
        <v>3884</v>
      </c>
      <c r="H868" s="162" t="s">
        <v>5245</v>
      </c>
      <c r="I868" s="162" t="s">
        <v>440</v>
      </c>
      <c r="J868" s="162" t="s">
        <v>440</v>
      </c>
      <c r="K868" s="162" t="s">
        <v>440</v>
      </c>
      <c r="L868" s="163"/>
      <c r="M868" s="95" t="s">
        <v>3021</v>
      </c>
      <c r="N868" s="51" t="s">
        <v>1525</v>
      </c>
      <c r="O868" s="51" t="s">
        <v>1525</v>
      </c>
      <c r="P868" s="51" t="s">
        <v>440</v>
      </c>
      <c r="Q868" s="96" t="s">
        <v>613</v>
      </c>
      <c r="R868" s="97"/>
      <c r="S868" s="97"/>
      <c r="T868" s="51" t="s">
        <v>5455</v>
      </c>
      <c r="U868" s="51" t="s">
        <v>526</v>
      </c>
      <c r="W868" s="98" t="s">
        <v>5976</v>
      </c>
      <c r="X868" s="98" t="s">
        <v>5560</v>
      </c>
    </row>
    <row r="869" spans="1:24" s="51" customFormat="1" ht="15.5" x14ac:dyDescent="0.35">
      <c r="A869" s="99">
        <f t="shared" si="27"/>
        <v>14444</v>
      </c>
      <c r="B869" s="100" t="str">
        <f>IF(COUNTIF(Exceptions!F:F,(VLOOKUP(M869,Exceptions!F:F,1,FALSE)))&gt;0,"y","")</f>
        <v/>
      </c>
      <c r="C869" s="100" t="str">
        <f t="shared" si="28"/>
        <v>y</v>
      </c>
      <c r="D869" s="100" t="str">
        <f>IF(COUNTIF(Exceptions!B:B,(VLOOKUP(M869,Exceptions!$B:$B,1,FALSE)))&gt;0,"y","")</f>
        <v/>
      </c>
      <c r="E869" s="100"/>
      <c r="F869" s="162" t="s">
        <v>4306</v>
      </c>
      <c r="G869" s="162" t="s">
        <v>592</v>
      </c>
      <c r="H869" s="162" t="s">
        <v>5245</v>
      </c>
      <c r="I869" s="162" t="s">
        <v>6216</v>
      </c>
      <c r="J869" s="162" t="s">
        <v>440</v>
      </c>
      <c r="K869" s="162" t="s">
        <v>3904</v>
      </c>
      <c r="L869" s="163">
        <v>202.48</v>
      </c>
      <c r="M869" s="95" t="s">
        <v>1524</v>
      </c>
      <c r="N869" s="51" t="s">
        <v>1525</v>
      </c>
      <c r="O869" s="51" t="s">
        <v>1525</v>
      </c>
      <c r="P869" s="51" t="s">
        <v>456</v>
      </c>
      <c r="Q869" s="96" t="s">
        <v>613</v>
      </c>
      <c r="R869" s="97">
        <v>45430</v>
      </c>
      <c r="S869" s="97" t="s">
        <v>6268</v>
      </c>
      <c r="T869" s="51" t="s">
        <v>467</v>
      </c>
      <c r="U869" s="51" t="s">
        <v>468</v>
      </c>
      <c r="V869" s="51" t="s">
        <v>1526</v>
      </c>
      <c r="W869" s="98" t="s">
        <v>5976</v>
      </c>
      <c r="X869" s="98" t="s">
        <v>6257</v>
      </c>
    </row>
    <row r="870" spans="1:24" s="51" customFormat="1" ht="15.5" x14ac:dyDescent="0.35">
      <c r="A870" s="99">
        <f t="shared" si="27"/>
        <v>14473</v>
      </c>
      <c r="B870" s="100" t="str">
        <f>IF(COUNTIF(Exceptions!F:F,(VLOOKUP(M870,Exceptions!F:F,1,FALSE)))&gt;0,"y","")</f>
        <v/>
      </c>
      <c r="C870" s="100" t="str">
        <f t="shared" si="28"/>
        <v/>
      </c>
      <c r="D870" s="100" t="str">
        <f>IF(COUNTIF(Exceptions!B:B,(VLOOKUP(M870,Exceptions!$B:$B,1,FALSE)))&gt;0,"y","")</f>
        <v/>
      </c>
      <c r="E870" s="100"/>
      <c r="F870" s="162" t="s">
        <v>4895</v>
      </c>
      <c r="G870" s="162" t="s">
        <v>3886</v>
      </c>
      <c r="H870" s="162" t="s">
        <v>5211</v>
      </c>
      <c r="I870" s="162" t="s">
        <v>440</v>
      </c>
      <c r="J870" s="162" t="s">
        <v>440</v>
      </c>
      <c r="K870" s="162" t="s">
        <v>5275</v>
      </c>
      <c r="L870" s="163">
        <v>6000000</v>
      </c>
      <c r="M870" s="95" t="s">
        <v>3019</v>
      </c>
      <c r="N870" s="51" t="s">
        <v>3020</v>
      </c>
      <c r="O870" s="51" t="s">
        <v>2168</v>
      </c>
      <c r="P870" s="51" t="s">
        <v>459</v>
      </c>
      <c r="Q870" s="96" t="s">
        <v>10</v>
      </c>
      <c r="R870" s="97">
        <v>45748</v>
      </c>
      <c r="S870" s="97" t="s">
        <v>5634</v>
      </c>
      <c r="T870" s="51" t="s">
        <v>467</v>
      </c>
      <c r="U870" s="51" t="s">
        <v>468</v>
      </c>
      <c r="W870" s="98" t="s">
        <v>5570</v>
      </c>
      <c r="X870" s="98" t="s">
        <v>5534</v>
      </c>
    </row>
    <row r="871" spans="1:24" s="51" customFormat="1" ht="15.5" x14ac:dyDescent="0.35">
      <c r="A871" s="99">
        <f t="shared" si="27"/>
        <v>14474</v>
      </c>
      <c r="B871" s="100" t="str">
        <f>IF(COUNTIF(Exceptions!F:F,(VLOOKUP(M871,Exceptions!F:F,1,FALSE)))&gt;0,"y","")</f>
        <v/>
      </c>
      <c r="C871" s="100" t="str">
        <f t="shared" si="28"/>
        <v/>
      </c>
      <c r="D871" s="100" t="str">
        <f>IF(COUNTIF(Exceptions!B:B,(VLOOKUP(M871,Exceptions!$B:$B,1,FALSE)))&gt;0,"y","")</f>
        <v/>
      </c>
      <c r="E871" s="100"/>
      <c r="F871" s="162" t="s">
        <v>4132</v>
      </c>
      <c r="G871" s="162" t="s">
        <v>3884</v>
      </c>
      <c r="H871" s="162" t="s">
        <v>5228</v>
      </c>
      <c r="I871" s="162" t="s">
        <v>440</v>
      </c>
      <c r="J871" s="162" t="s">
        <v>5295</v>
      </c>
      <c r="K871" s="162" t="s">
        <v>5276</v>
      </c>
      <c r="L871" s="163">
        <v>2500000</v>
      </c>
      <c r="M871" s="95" t="s">
        <v>157</v>
      </c>
      <c r="N871" s="51" t="s">
        <v>289</v>
      </c>
      <c r="O871" s="51" t="s">
        <v>402</v>
      </c>
      <c r="P871" s="51" t="s">
        <v>456</v>
      </c>
      <c r="Q871" s="96" t="s">
        <v>12</v>
      </c>
      <c r="R871" s="97">
        <v>45537</v>
      </c>
      <c r="S871" s="97" t="s">
        <v>6922</v>
      </c>
      <c r="T871" s="51" t="s">
        <v>506</v>
      </c>
      <c r="U871" s="51" t="s">
        <v>507</v>
      </c>
      <c r="V871" s="51" t="s">
        <v>6923</v>
      </c>
      <c r="W871" s="98" t="s">
        <v>5570</v>
      </c>
      <c r="X871" s="98" t="s">
        <v>5556</v>
      </c>
    </row>
    <row r="872" spans="1:24" s="51" customFormat="1" ht="15.5" x14ac:dyDescent="0.35">
      <c r="A872" s="99">
        <f t="shared" si="27"/>
        <v>14476</v>
      </c>
      <c r="B872" s="100" t="str">
        <f>IF(COUNTIF(Exceptions!F:F,(VLOOKUP(M872,Exceptions!F:F,1,FALSE)))&gt;0,"y","")</f>
        <v/>
      </c>
      <c r="C872" s="100" t="str">
        <f t="shared" si="28"/>
        <v/>
      </c>
      <c r="D872" s="100" t="str">
        <f>IF(COUNTIF(Exceptions!B:B,(VLOOKUP(M872,Exceptions!$B:$B,1,FALSE)))&gt;0,"y","")</f>
        <v/>
      </c>
      <c r="E872" s="100" t="s">
        <v>5366</v>
      </c>
      <c r="F872" s="162" t="s">
        <v>4896</v>
      </c>
      <c r="G872" s="162" t="s">
        <v>3885</v>
      </c>
      <c r="H872" s="162" t="s">
        <v>3906</v>
      </c>
      <c r="I872" s="162" t="s">
        <v>440</v>
      </c>
      <c r="J872" s="162" t="s">
        <v>440</v>
      </c>
      <c r="K872" s="162" t="s">
        <v>440</v>
      </c>
      <c r="L872" s="163">
        <v>770000</v>
      </c>
      <c r="M872" s="95" t="s">
        <v>3017</v>
      </c>
      <c r="N872" s="51" t="s">
        <v>3018</v>
      </c>
      <c r="O872" s="51" t="s">
        <v>3018</v>
      </c>
      <c r="P872" s="51" t="s">
        <v>456</v>
      </c>
      <c r="Q872" s="96" t="s">
        <v>11</v>
      </c>
      <c r="R872" s="97">
        <v>45139</v>
      </c>
      <c r="S872" s="97" t="s">
        <v>5579</v>
      </c>
      <c r="T872" s="51" t="s">
        <v>506</v>
      </c>
      <c r="U872" s="51" t="s">
        <v>507</v>
      </c>
      <c r="W872" s="98" t="s">
        <v>5570</v>
      </c>
      <c r="X872" s="98" t="s">
        <v>5488</v>
      </c>
    </row>
    <row r="873" spans="1:24" s="51" customFormat="1" ht="15.5" x14ac:dyDescent="0.35">
      <c r="A873" s="99">
        <f t="shared" si="27"/>
        <v>14482</v>
      </c>
      <c r="B873" s="100" t="str">
        <f>IF(COUNTIF(Exceptions!F:F,(VLOOKUP(M873,Exceptions!F:F,1,FALSE)))&gt;0,"y","")</f>
        <v/>
      </c>
      <c r="C873" s="100" t="str">
        <f t="shared" si="28"/>
        <v>y</v>
      </c>
      <c r="D873" s="100" t="str">
        <f>IF(COUNTIF(Exceptions!B:B,(VLOOKUP(M873,Exceptions!$B:$B,1,FALSE)))&gt;0,"y","")</f>
        <v/>
      </c>
      <c r="E873" s="100"/>
      <c r="F873" s="162" t="s">
        <v>4066</v>
      </c>
      <c r="G873" s="162" t="s">
        <v>3885</v>
      </c>
      <c r="H873" s="162" t="s">
        <v>3902</v>
      </c>
      <c r="I873" s="162" t="s">
        <v>5227</v>
      </c>
      <c r="J873" s="162" t="s">
        <v>5295</v>
      </c>
      <c r="K873" s="162" t="s">
        <v>3904</v>
      </c>
      <c r="L873" s="163">
        <v>1500000</v>
      </c>
      <c r="M873" s="95" t="s">
        <v>983</v>
      </c>
      <c r="N873" s="51" t="s">
        <v>984</v>
      </c>
      <c r="O873" s="51" t="s">
        <v>984</v>
      </c>
      <c r="P873" s="51" t="s">
        <v>440</v>
      </c>
      <c r="Q873" s="96" t="s">
        <v>12</v>
      </c>
      <c r="R873" s="97">
        <v>45145</v>
      </c>
      <c r="S873" s="97" t="s">
        <v>5698</v>
      </c>
      <c r="T873" s="51" t="s">
        <v>862</v>
      </c>
      <c r="U873" s="51" t="s">
        <v>863</v>
      </c>
      <c r="W873" s="98" t="s">
        <v>5570</v>
      </c>
      <c r="X873" s="98" t="s">
        <v>5495</v>
      </c>
    </row>
    <row r="874" spans="1:24" s="51" customFormat="1" ht="15.5" x14ac:dyDescent="0.35">
      <c r="A874" s="99">
        <f t="shared" si="27"/>
        <v>14484</v>
      </c>
      <c r="B874" s="100" t="str">
        <f>IF(COUNTIF(Exceptions!F:F,(VLOOKUP(M874,Exceptions!F:F,1,FALSE)))&gt;0,"y","")</f>
        <v/>
      </c>
      <c r="C874" s="100" t="str">
        <f t="shared" si="28"/>
        <v/>
      </c>
      <c r="D874" s="100" t="str">
        <f>IF(COUNTIF(Exceptions!B:B,(VLOOKUP(M874,Exceptions!$B:$B,1,FALSE)))&gt;0,"y","")</f>
        <v>y</v>
      </c>
      <c r="E874" s="100"/>
      <c r="F874" s="162" t="s">
        <v>4897</v>
      </c>
      <c r="G874" s="162" t="s">
        <v>440</v>
      </c>
      <c r="H874" s="162" t="s">
        <v>440</v>
      </c>
      <c r="I874" s="162" t="s">
        <v>440</v>
      </c>
      <c r="J874" s="162" t="s">
        <v>5298</v>
      </c>
      <c r="K874" s="162" t="s">
        <v>440</v>
      </c>
      <c r="L874" s="163"/>
      <c r="M874" s="95" t="s">
        <v>99</v>
      </c>
      <c r="N874" s="51" t="s">
        <v>96</v>
      </c>
      <c r="O874" s="51" t="s">
        <v>96</v>
      </c>
      <c r="P874" s="51" t="s">
        <v>440</v>
      </c>
      <c r="Q874" s="96" t="s">
        <v>440</v>
      </c>
      <c r="R874" s="97"/>
      <c r="S874" s="97"/>
      <c r="T874" s="51" t="s">
        <v>3184</v>
      </c>
      <c r="U874" s="51" t="s">
        <v>3185</v>
      </c>
      <c r="W874" s="98" t="s">
        <v>5570</v>
      </c>
      <c r="X874" s="98" t="s">
        <v>5488</v>
      </c>
    </row>
    <row r="875" spans="1:24" s="51" customFormat="1" ht="15.5" x14ac:dyDescent="0.35">
      <c r="A875" s="99">
        <f t="shared" si="27"/>
        <v>14488</v>
      </c>
      <c r="B875" s="100" t="str">
        <f>IF(COUNTIF(Exceptions!F:F,(VLOOKUP(M875,Exceptions!F:F,1,FALSE)))&gt;0,"y","")</f>
        <v/>
      </c>
      <c r="C875" s="100" t="str">
        <f t="shared" si="28"/>
        <v/>
      </c>
      <c r="D875" s="100" t="str">
        <f>IF(COUNTIF(Exceptions!B:B,(VLOOKUP(M875,Exceptions!$B:$B,1,FALSE)))&gt;0,"y","")</f>
        <v/>
      </c>
      <c r="E875" s="100"/>
      <c r="F875" s="162" t="s">
        <v>4898</v>
      </c>
      <c r="G875" s="162" t="s">
        <v>3885</v>
      </c>
      <c r="H875" s="162" t="s">
        <v>5215</v>
      </c>
      <c r="I875" s="162" t="s">
        <v>440</v>
      </c>
      <c r="J875" s="162" t="s">
        <v>5295</v>
      </c>
      <c r="K875" s="162" t="s">
        <v>3904</v>
      </c>
      <c r="L875" s="163">
        <v>273360</v>
      </c>
      <c r="M875" s="95" t="s">
        <v>3182</v>
      </c>
      <c r="N875" s="51" t="s">
        <v>3183</v>
      </c>
      <c r="O875" s="51" t="s">
        <v>3183</v>
      </c>
      <c r="P875" s="51" t="s">
        <v>461</v>
      </c>
      <c r="Q875" s="96" t="s">
        <v>14</v>
      </c>
      <c r="R875" s="97">
        <v>45199</v>
      </c>
      <c r="S875" s="97" t="s">
        <v>5483</v>
      </c>
      <c r="T875" s="51" t="s">
        <v>581</v>
      </c>
      <c r="U875" s="51" t="s">
        <v>582</v>
      </c>
      <c r="W875" s="98" t="s">
        <v>6921</v>
      </c>
      <c r="X875" s="98" t="s">
        <v>5488</v>
      </c>
    </row>
    <row r="876" spans="1:24" s="51" customFormat="1" ht="15.5" x14ac:dyDescent="0.35">
      <c r="A876" s="99">
        <f t="shared" si="27"/>
        <v>14540</v>
      </c>
      <c r="B876" s="100" t="str">
        <f>IF(COUNTIF(Exceptions!F:F,(VLOOKUP(M876,Exceptions!F:F,1,FALSE)))&gt;0,"y","")</f>
        <v/>
      </c>
      <c r="C876" s="100" t="str">
        <f t="shared" si="28"/>
        <v/>
      </c>
      <c r="D876" s="100" t="str">
        <f>IF(COUNTIF(Exceptions!B:B,(VLOOKUP(M876,Exceptions!$B:$B,1,FALSE)))&gt;0,"y","")</f>
        <v/>
      </c>
      <c r="E876" s="100"/>
      <c r="F876" s="162" t="s">
        <v>4899</v>
      </c>
      <c r="G876" s="162" t="s">
        <v>3884</v>
      </c>
      <c r="H876" s="162" t="s">
        <v>5211</v>
      </c>
      <c r="I876" s="162" t="s">
        <v>440</v>
      </c>
      <c r="J876" s="162" t="s">
        <v>440</v>
      </c>
      <c r="K876" s="162" t="s">
        <v>440</v>
      </c>
      <c r="L876" s="163">
        <v>190000</v>
      </c>
      <c r="M876" s="95" t="s">
        <v>3180</v>
      </c>
      <c r="N876" s="51" t="s">
        <v>3181</v>
      </c>
      <c r="O876" s="51" t="s">
        <v>3181</v>
      </c>
      <c r="P876" s="51" t="s">
        <v>440</v>
      </c>
      <c r="Q876" s="96" t="s">
        <v>14</v>
      </c>
      <c r="R876" s="97">
        <v>45078</v>
      </c>
      <c r="S876" s="97" t="s">
        <v>5522</v>
      </c>
      <c r="T876" s="51" t="s">
        <v>518</v>
      </c>
      <c r="U876" s="51" t="s">
        <v>519</v>
      </c>
      <c r="W876" s="98" t="s">
        <v>5730</v>
      </c>
      <c r="X876" s="98" t="s">
        <v>6060</v>
      </c>
    </row>
    <row r="877" spans="1:24" s="51" customFormat="1" ht="15.5" x14ac:dyDescent="0.35">
      <c r="A877" s="99">
        <f t="shared" si="27"/>
        <v>14541</v>
      </c>
      <c r="B877" s="100" t="str">
        <f>IF(COUNTIF(Exceptions!F:F,(VLOOKUP(M877,Exceptions!F:F,1,FALSE)))&gt;0,"y","")</f>
        <v/>
      </c>
      <c r="C877" s="100" t="str">
        <f t="shared" si="28"/>
        <v/>
      </c>
      <c r="D877" s="100" t="str">
        <f>IF(COUNTIF(Exceptions!B:B,(VLOOKUP(M877,Exceptions!$B:$B,1,FALSE)))&gt;0,"y","")</f>
        <v/>
      </c>
      <c r="E877" s="100"/>
      <c r="F877" s="162" t="s">
        <v>4900</v>
      </c>
      <c r="G877" s="162" t="s">
        <v>3886</v>
      </c>
      <c r="H877" s="162" t="s">
        <v>5211</v>
      </c>
      <c r="I877" s="162" t="s">
        <v>440</v>
      </c>
      <c r="J877" s="162" t="s">
        <v>440</v>
      </c>
      <c r="K877" s="162" t="s">
        <v>5279</v>
      </c>
      <c r="L877" s="163">
        <v>40000</v>
      </c>
      <c r="M877" s="95" t="s">
        <v>3178</v>
      </c>
      <c r="N877" s="51" t="s">
        <v>3179</v>
      </c>
      <c r="O877" s="51" t="s">
        <v>3179</v>
      </c>
      <c r="P877" s="51" t="s">
        <v>440</v>
      </c>
      <c r="Q877" s="96" t="s">
        <v>613</v>
      </c>
      <c r="R877" s="97">
        <v>45380</v>
      </c>
      <c r="S877" s="97" t="s">
        <v>5522</v>
      </c>
      <c r="T877" s="51" t="s">
        <v>518</v>
      </c>
      <c r="U877" s="51" t="s">
        <v>519</v>
      </c>
      <c r="W877" s="98" t="s">
        <v>5730</v>
      </c>
      <c r="X877" s="98" t="s">
        <v>5589</v>
      </c>
    </row>
    <row r="878" spans="1:24" s="51" customFormat="1" ht="15.5" x14ac:dyDescent="0.35">
      <c r="A878" s="99">
        <f t="shared" si="27"/>
        <v>14545</v>
      </c>
      <c r="B878" s="100" t="str">
        <f>IF(COUNTIF(Exceptions!F:F,(VLOOKUP(M878,Exceptions!F:F,1,FALSE)))&gt;0,"y","")</f>
        <v/>
      </c>
      <c r="C878" s="100" t="str">
        <f t="shared" si="28"/>
        <v>y</v>
      </c>
      <c r="D878" s="100" t="str">
        <f>IF(COUNTIF(Exceptions!B:B,(VLOOKUP(M878,Exceptions!$B:$B,1,FALSE)))&gt;0,"y","")</f>
        <v/>
      </c>
      <c r="E878" s="100"/>
      <c r="F878" s="162" t="s">
        <v>4067</v>
      </c>
      <c r="G878" s="162" t="s">
        <v>3885</v>
      </c>
      <c r="H878" s="162" t="s">
        <v>3902</v>
      </c>
      <c r="I878" s="162" t="s">
        <v>5227</v>
      </c>
      <c r="J878" s="162" t="s">
        <v>5295</v>
      </c>
      <c r="K878" s="162" t="s">
        <v>3904</v>
      </c>
      <c r="L878" s="163">
        <v>90000</v>
      </c>
      <c r="M878" s="95" t="s">
        <v>979</v>
      </c>
      <c r="N878" s="51" t="s">
        <v>980</v>
      </c>
      <c r="O878" s="51" t="s">
        <v>981</v>
      </c>
      <c r="P878" s="51" t="s">
        <v>456</v>
      </c>
      <c r="Q878" s="96" t="s">
        <v>613</v>
      </c>
      <c r="R878" s="97">
        <v>45153</v>
      </c>
      <c r="S878" s="97" t="s">
        <v>5483</v>
      </c>
      <c r="T878" s="51" t="s">
        <v>480</v>
      </c>
      <c r="U878" s="51" t="s">
        <v>481</v>
      </c>
      <c r="V878" s="51" t="s">
        <v>982</v>
      </c>
      <c r="W878" s="98" t="s">
        <v>5730</v>
      </c>
      <c r="X878" s="98" t="s">
        <v>5495</v>
      </c>
    </row>
    <row r="879" spans="1:24" s="51" customFormat="1" ht="15.5" x14ac:dyDescent="0.35">
      <c r="A879" s="99">
        <f t="shared" si="27"/>
        <v>14550</v>
      </c>
      <c r="B879" s="100" t="str">
        <f>IF(COUNTIF(Exceptions!F:F,(VLOOKUP(M879,Exceptions!F:F,1,FALSE)))&gt;0,"y","")</f>
        <v/>
      </c>
      <c r="C879" s="100" t="str">
        <f t="shared" si="28"/>
        <v>y</v>
      </c>
      <c r="D879" s="100" t="str">
        <f>IF(COUNTIF(Exceptions!B:B,(VLOOKUP(M879,Exceptions!$B:$B,1,FALSE)))&gt;0,"y","")</f>
        <v/>
      </c>
      <c r="E879" s="100" t="s">
        <v>5366</v>
      </c>
      <c r="F879" s="162" t="s">
        <v>4068</v>
      </c>
      <c r="G879" s="162" t="s">
        <v>592</v>
      </c>
      <c r="H879" s="162" t="s">
        <v>3902</v>
      </c>
      <c r="I879" s="162" t="s">
        <v>5227</v>
      </c>
      <c r="J879" s="162" t="s">
        <v>5295</v>
      </c>
      <c r="K879" s="162" t="s">
        <v>3904</v>
      </c>
      <c r="L879" s="163">
        <v>1000000</v>
      </c>
      <c r="M879" s="95" t="s">
        <v>139</v>
      </c>
      <c r="N879" s="51" t="s">
        <v>271</v>
      </c>
      <c r="O879" s="51" t="s">
        <v>271</v>
      </c>
      <c r="P879" s="51" t="s">
        <v>456</v>
      </c>
      <c r="Q879" s="96" t="s">
        <v>12</v>
      </c>
      <c r="R879" s="97">
        <v>45443</v>
      </c>
      <c r="S879" s="97" t="s">
        <v>5727</v>
      </c>
      <c r="T879" s="51" t="s">
        <v>482</v>
      </c>
      <c r="U879" s="51" t="s">
        <v>483</v>
      </c>
      <c r="W879" s="98" t="s">
        <v>5728</v>
      </c>
      <c r="X879" s="98" t="s">
        <v>5729</v>
      </c>
    </row>
    <row r="880" spans="1:24" s="51" customFormat="1" ht="15.5" x14ac:dyDescent="0.35">
      <c r="A880" s="99">
        <f t="shared" si="27"/>
        <v>14559</v>
      </c>
      <c r="B880" s="100" t="str">
        <f>IF(COUNTIF(Exceptions!F:F,(VLOOKUP(M880,Exceptions!F:F,1,FALSE)))&gt;0,"y","")</f>
        <v/>
      </c>
      <c r="C880" s="100" t="str">
        <f t="shared" si="28"/>
        <v>y</v>
      </c>
      <c r="D880" s="100" t="str">
        <f>IF(COUNTIF(Exceptions!B:B,(VLOOKUP(M880,Exceptions!$B:$B,1,FALSE)))&gt;0,"y","")</f>
        <v>y</v>
      </c>
      <c r="E880" s="100"/>
      <c r="F880" s="162" t="s">
        <v>4221</v>
      </c>
      <c r="G880" s="162" t="s">
        <v>592</v>
      </c>
      <c r="H880" s="162" t="s">
        <v>5222</v>
      </c>
      <c r="I880" s="162" t="s">
        <v>336</v>
      </c>
      <c r="J880" s="162" t="s">
        <v>5298</v>
      </c>
      <c r="K880" s="162" t="s">
        <v>5277</v>
      </c>
      <c r="L880" s="163"/>
      <c r="M880" s="95" t="s">
        <v>100</v>
      </c>
      <c r="N880" s="51" t="s">
        <v>101</v>
      </c>
      <c r="O880" s="51" t="s">
        <v>1319</v>
      </c>
      <c r="P880" s="51" t="s">
        <v>440</v>
      </c>
      <c r="Q880" s="96" t="s">
        <v>18</v>
      </c>
      <c r="R880" s="97"/>
      <c r="S880" s="97"/>
      <c r="T880" s="51" t="s">
        <v>1320</v>
      </c>
      <c r="U880" s="51" t="s">
        <v>1321</v>
      </c>
      <c r="W880" s="98" t="s">
        <v>6093</v>
      </c>
      <c r="X880" s="98" t="s">
        <v>5488</v>
      </c>
    </row>
    <row r="881" spans="1:24" s="51" customFormat="1" ht="15.5" x14ac:dyDescent="0.35">
      <c r="A881" s="99">
        <f t="shared" si="27"/>
        <v>14562</v>
      </c>
      <c r="B881" s="100" t="str">
        <f>IF(COUNTIF(Exceptions!F:F,(VLOOKUP(M881,Exceptions!F:F,1,FALSE)))&gt;0,"y","")</f>
        <v/>
      </c>
      <c r="C881" s="100" t="str">
        <f t="shared" si="28"/>
        <v/>
      </c>
      <c r="D881" s="100" t="str">
        <f>IF(COUNTIF(Exceptions!B:B,(VLOOKUP(M881,Exceptions!$B:$B,1,FALSE)))&gt;0,"y","")</f>
        <v/>
      </c>
      <c r="E881" s="100"/>
      <c r="F881" s="162" t="s">
        <v>4901</v>
      </c>
      <c r="G881" s="162" t="s">
        <v>440</v>
      </c>
      <c r="H881" s="162" t="s">
        <v>440</v>
      </c>
      <c r="I881" s="162" t="s">
        <v>440</v>
      </c>
      <c r="J881" s="162" t="s">
        <v>440</v>
      </c>
      <c r="K881" s="162" t="s">
        <v>440</v>
      </c>
      <c r="L881" s="163"/>
      <c r="M881" s="95" t="s">
        <v>3176</v>
      </c>
      <c r="N881" s="51" t="s">
        <v>3177</v>
      </c>
      <c r="O881" s="51" t="s">
        <v>440</v>
      </c>
      <c r="P881" s="51" t="s">
        <v>440</v>
      </c>
      <c r="Q881" s="96" t="s">
        <v>440</v>
      </c>
      <c r="R881" s="97"/>
      <c r="S881" s="97"/>
      <c r="T881" s="51" t="s">
        <v>518</v>
      </c>
      <c r="U881" s="51" t="s">
        <v>519</v>
      </c>
      <c r="W881" s="98" t="s">
        <v>6093</v>
      </c>
      <c r="X881" s="98" t="s">
        <v>5689</v>
      </c>
    </row>
    <row r="882" spans="1:24" s="51" customFormat="1" ht="15.5" x14ac:dyDescent="0.35">
      <c r="A882" s="99">
        <f t="shared" si="27"/>
        <v>14581</v>
      </c>
      <c r="B882" s="100" t="str">
        <f>IF(COUNTIF(Exceptions!F:F,(VLOOKUP(M882,Exceptions!F:F,1,FALSE)))&gt;0,"y","")</f>
        <v/>
      </c>
      <c r="C882" s="100" t="str">
        <f t="shared" si="28"/>
        <v>y</v>
      </c>
      <c r="D882" s="100" t="str">
        <f>IF(COUNTIF(Exceptions!B:B,(VLOOKUP(M882,Exceptions!$B:$B,1,FALSE)))&gt;0,"y","")</f>
        <v/>
      </c>
      <c r="E882" s="100"/>
      <c r="F882" s="162" t="s">
        <v>4069</v>
      </c>
      <c r="G882" s="162" t="s">
        <v>3885</v>
      </c>
      <c r="H882" s="162" t="s">
        <v>3902</v>
      </c>
      <c r="I882" s="162" t="s">
        <v>5227</v>
      </c>
      <c r="J882" s="162" t="s">
        <v>5295</v>
      </c>
      <c r="K882" s="162" t="s">
        <v>3904</v>
      </c>
      <c r="L882" s="163">
        <v>825000</v>
      </c>
      <c r="M882" s="95" t="s">
        <v>977</v>
      </c>
      <c r="N882" s="51" t="s">
        <v>978</v>
      </c>
      <c r="O882" s="51" t="s">
        <v>978</v>
      </c>
      <c r="P882" s="51" t="s">
        <v>456</v>
      </c>
      <c r="Q882" s="96" t="s">
        <v>11</v>
      </c>
      <c r="R882" s="97">
        <v>45156</v>
      </c>
      <c r="S882" s="97" t="s">
        <v>5644</v>
      </c>
      <c r="T882" s="51" t="s">
        <v>845</v>
      </c>
      <c r="U882" s="51" t="s">
        <v>846</v>
      </c>
      <c r="W882" s="98" t="s">
        <v>5684</v>
      </c>
      <c r="X882" s="98" t="s">
        <v>5495</v>
      </c>
    </row>
    <row r="883" spans="1:24" s="51" customFormat="1" ht="15.5" x14ac:dyDescent="0.35">
      <c r="A883" s="99">
        <f t="shared" si="27"/>
        <v>14596</v>
      </c>
      <c r="B883" s="100" t="str">
        <f>IF(COUNTIF(Exceptions!F:F,(VLOOKUP(M883,Exceptions!F:F,1,FALSE)))&gt;0,"y","")</f>
        <v/>
      </c>
      <c r="C883" s="100" t="str">
        <f t="shared" si="28"/>
        <v>y</v>
      </c>
      <c r="D883" s="100" t="str">
        <f>IF(COUNTIF(Exceptions!B:B,(VLOOKUP(M883,Exceptions!$B:$B,1,FALSE)))&gt;0,"y","")</f>
        <v/>
      </c>
      <c r="E883" s="100"/>
      <c r="F883" s="162" t="s">
        <v>4181</v>
      </c>
      <c r="G883" s="162" t="s">
        <v>3885</v>
      </c>
      <c r="H883" s="162" t="s">
        <v>5218</v>
      </c>
      <c r="I883" s="162" t="s">
        <v>5250</v>
      </c>
      <c r="J883" s="162" t="s">
        <v>5300</v>
      </c>
      <c r="K883" s="162" t="s">
        <v>3904</v>
      </c>
      <c r="L883" s="163">
        <v>180000</v>
      </c>
      <c r="M883" s="95" t="s">
        <v>1226</v>
      </c>
      <c r="N883" s="51" t="s">
        <v>1227</v>
      </c>
      <c r="O883" s="51" t="s">
        <v>1228</v>
      </c>
      <c r="P883" s="51" t="s">
        <v>457</v>
      </c>
      <c r="Q883" s="96" t="s">
        <v>14</v>
      </c>
      <c r="R883" s="97">
        <v>45149</v>
      </c>
      <c r="S883" s="97" t="s">
        <v>6032</v>
      </c>
      <c r="T883" s="51" t="s">
        <v>741</v>
      </c>
      <c r="U883" s="51" t="s">
        <v>742</v>
      </c>
      <c r="W883" s="98" t="s">
        <v>6033</v>
      </c>
      <c r="X883" s="98" t="s">
        <v>5488</v>
      </c>
    </row>
    <row r="884" spans="1:24" s="51" customFormat="1" ht="15.5" x14ac:dyDescent="0.35">
      <c r="A884" s="99">
        <f t="shared" si="27"/>
        <v>14615</v>
      </c>
      <c r="B884" s="100" t="str">
        <f>IF(COUNTIF(Exceptions!F:F,(VLOOKUP(M884,Exceptions!F:F,1,FALSE)))&gt;0,"y","")</f>
        <v/>
      </c>
      <c r="C884" s="100" t="str">
        <f t="shared" si="28"/>
        <v>y</v>
      </c>
      <c r="D884" s="100" t="str">
        <f>IF(COUNTIF(Exceptions!B:B,(VLOOKUP(M884,Exceptions!$B:$B,1,FALSE)))&gt;0,"y","")</f>
        <v/>
      </c>
      <c r="E884" s="100"/>
      <c r="F884" s="162" t="s">
        <v>4070</v>
      </c>
      <c r="G884" s="162" t="s">
        <v>3885</v>
      </c>
      <c r="H884" s="162" t="s">
        <v>3902</v>
      </c>
      <c r="I884" s="162" t="s">
        <v>5227</v>
      </c>
      <c r="J884" s="162" t="s">
        <v>5295</v>
      </c>
      <c r="K884" s="162" t="s">
        <v>3904</v>
      </c>
      <c r="L884" s="163">
        <v>110000</v>
      </c>
      <c r="M884" s="95" t="s">
        <v>975</v>
      </c>
      <c r="N884" s="51" t="s">
        <v>976</v>
      </c>
      <c r="O884" s="51" t="s">
        <v>976</v>
      </c>
      <c r="P884" s="51" t="s">
        <v>456</v>
      </c>
      <c r="Q884" s="96" t="s">
        <v>14</v>
      </c>
      <c r="R884" s="97">
        <v>45282</v>
      </c>
      <c r="S884" s="97" t="s">
        <v>5505</v>
      </c>
      <c r="T884" s="51" t="s">
        <v>486</v>
      </c>
      <c r="U884" s="51" t="s">
        <v>487</v>
      </c>
      <c r="W884" s="98" t="s">
        <v>5725</v>
      </c>
      <c r="X884" s="98" t="s">
        <v>5628</v>
      </c>
    </row>
    <row r="885" spans="1:24" s="51" customFormat="1" ht="15.5" x14ac:dyDescent="0.35">
      <c r="A885" s="99">
        <f t="shared" si="27"/>
        <v>14628</v>
      </c>
      <c r="B885" s="100" t="str">
        <f>IF(COUNTIF(Exceptions!F:F,(VLOOKUP(M885,Exceptions!F:F,1,FALSE)))&gt;0,"y","")</f>
        <v/>
      </c>
      <c r="C885" s="100" t="str">
        <f t="shared" si="28"/>
        <v/>
      </c>
      <c r="D885" s="100" t="str">
        <f>IF(COUNTIF(Exceptions!B:B,(VLOOKUP(M885,Exceptions!$B:$B,1,FALSE)))&gt;0,"y","")</f>
        <v/>
      </c>
      <c r="E885" s="100"/>
      <c r="F885" s="162" t="s">
        <v>4902</v>
      </c>
      <c r="G885" s="162" t="s">
        <v>3886</v>
      </c>
      <c r="H885" s="162" t="s">
        <v>5211</v>
      </c>
      <c r="I885" s="162" t="s">
        <v>440</v>
      </c>
      <c r="J885" s="162" t="s">
        <v>440</v>
      </c>
      <c r="K885" s="162" t="s">
        <v>5281</v>
      </c>
      <c r="L885" s="163">
        <v>34800000</v>
      </c>
      <c r="M885" s="95" t="s">
        <v>3173</v>
      </c>
      <c r="N885" s="51" t="s">
        <v>3174</v>
      </c>
      <c r="O885" s="51" t="s">
        <v>3175</v>
      </c>
      <c r="P885" s="51" t="s">
        <v>440</v>
      </c>
      <c r="Q885" s="96" t="s">
        <v>16</v>
      </c>
      <c r="R885" s="97">
        <v>46143</v>
      </c>
      <c r="S885" s="97" t="s">
        <v>5620</v>
      </c>
      <c r="T885" s="51" t="s">
        <v>467</v>
      </c>
      <c r="U885" s="51" t="s">
        <v>468</v>
      </c>
      <c r="W885" s="98" t="s">
        <v>6947</v>
      </c>
      <c r="X885" s="98" t="s">
        <v>5534</v>
      </c>
    </row>
    <row r="886" spans="1:24" s="51" customFormat="1" ht="15.5" x14ac:dyDescent="0.35">
      <c r="A886" s="99">
        <f t="shared" si="27"/>
        <v>14661</v>
      </c>
      <c r="B886" s="100" t="str">
        <f>IF(COUNTIF(Exceptions!F:F,(VLOOKUP(M886,Exceptions!F:F,1,FALSE)))&gt;0,"y","")</f>
        <v/>
      </c>
      <c r="C886" s="100" t="str">
        <f t="shared" si="28"/>
        <v>y</v>
      </c>
      <c r="D886" s="100" t="str">
        <f>IF(COUNTIF(Exceptions!B:B,(VLOOKUP(M886,Exceptions!$B:$B,1,FALSE)))&gt;0,"y","")</f>
        <v>y</v>
      </c>
      <c r="E886" s="100"/>
      <c r="F886" s="162" t="s">
        <v>4264</v>
      </c>
      <c r="G886" s="162" t="s">
        <v>592</v>
      </c>
      <c r="H886" s="162" t="s">
        <v>5264</v>
      </c>
      <c r="I886" s="162" t="s">
        <v>6167</v>
      </c>
      <c r="J886" s="162" t="s">
        <v>5301</v>
      </c>
      <c r="K886" s="162" t="s">
        <v>5288</v>
      </c>
      <c r="L886" s="163"/>
      <c r="M886" s="95" t="s">
        <v>102</v>
      </c>
      <c r="N886" s="51" t="s">
        <v>103</v>
      </c>
      <c r="O886" s="51" t="s">
        <v>103</v>
      </c>
      <c r="P886" s="51" t="s">
        <v>440</v>
      </c>
      <c r="Q886" s="96" t="s">
        <v>17</v>
      </c>
      <c r="R886" s="97"/>
      <c r="S886" s="97"/>
      <c r="T886" s="51" t="s">
        <v>1410</v>
      </c>
      <c r="U886" s="51" t="s">
        <v>1411</v>
      </c>
      <c r="W886" s="98" t="s">
        <v>5651</v>
      </c>
      <c r="X886" s="98" t="s">
        <v>5534</v>
      </c>
    </row>
    <row r="887" spans="1:24" s="51" customFormat="1" ht="15.5" x14ac:dyDescent="0.35">
      <c r="A887" s="99">
        <f t="shared" si="27"/>
        <v>14667</v>
      </c>
      <c r="B887" s="100" t="str">
        <f>IF(COUNTIF(Exceptions!F:F,(VLOOKUP(M887,Exceptions!F:F,1,FALSE)))&gt;0,"y","")</f>
        <v/>
      </c>
      <c r="C887" s="100" t="str">
        <f t="shared" si="28"/>
        <v>y</v>
      </c>
      <c r="D887" s="100" t="str">
        <f>IF(COUNTIF(Exceptions!B:B,(VLOOKUP(M887,Exceptions!$B:$B,1,FALSE)))&gt;0,"y","")</f>
        <v/>
      </c>
      <c r="E887" s="100"/>
      <c r="F887" s="162" t="s">
        <v>4153</v>
      </c>
      <c r="G887" s="162" t="s">
        <v>3885</v>
      </c>
      <c r="H887" s="162" t="s">
        <v>5243</v>
      </c>
      <c r="I887" s="162" t="s">
        <v>5244</v>
      </c>
      <c r="J887" s="162" t="s">
        <v>440</v>
      </c>
      <c r="K887" s="162" t="s">
        <v>440</v>
      </c>
      <c r="L887" s="163">
        <v>250000</v>
      </c>
      <c r="M887" s="95" t="s">
        <v>1155</v>
      </c>
      <c r="N887" s="51" t="s">
        <v>1156</v>
      </c>
      <c r="O887" s="51" t="s">
        <v>1157</v>
      </c>
      <c r="P887" s="51" t="s">
        <v>440</v>
      </c>
      <c r="Q887" s="96" t="s">
        <v>14</v>
      </c>
      <c r="R887" s="97">
        <v>45099</v>
      </c>
      <c r="S887" s="97" t="s">
        <v>6002</v>
      </c>
      <c r="T887" s="51" t="s">
        <v>516</v>
      </c>
      <c r="U887" s="51" t="s">
        <v>517</v>
      </c>
      <c r="W887" s="98" t="s">
        <v>5651</v>
      </c>
      <c r="X887" s="98" t="s">
        <v>5488</v>
      </c>
    </row>
    <row r="888" spans="1:24" s="51" customFormat="1" ht="15.5" x14ac:dyDescent="0.35">
      <c r="A888" s="99">
        <f t="shared" si="27"/>
        <v>14668</v>
      </c>
      <c r="B888" s="100" t="str">
        <f>IF(COUNTIF(Exceptions!F:F,(VLOOKUP(M888,Exceptions!F:F,1,FALSE)))&gt;0,"y","")</f>
        <v/>
      </c>
      <c r="C888" s="100" t="str">
        <f t="shared" si="28"/>
        <v>y</v>
      </c>
      <c r="D888" s="100" t="str">
        <f>IF(COUNTIF(Exceptions!B:B,(VLOOKUP(M888,Exceptions!$B:$B,1,FALSE)))&gt;0,"y","")</f>
        <v/>
      </c>
      <c r="E888" s="100"/>
      <c r="F888" s="162" t="s">
        <v>4154</v>
      </c>
      <c r="G888" s="162" t="s">
        <v>3885</v>
      </c>
      <c r="H888" s="162" t="s">
        <v>5243</v>
      </c>
      <c r="I888" s="162" t="s">
        <v>5244</v>
      </c>
      <c r="J888" s="162" t="s">
        <v>440</v>
      </c>
      <c r="K888" s="162" t="s">
        <v>440</v>
      </c>
      <c r="L888" s="163">
        <v>400000</v>
      </c>
      <c r="M888" s="95" t="s">
        <v>1152</v>
      </c>
      <c r="N888" s="51" t="s">
        <v>1153</v>
      </c>
      <c r="O888" s="51" t="s">
        <v>1154</v>
      </c>
      <c r="P888" s="51" t="s">
        <v>440</v>
      </c>
      <c r="Q888" s="96" t="s">
        <v>14</v>
      </c>
      <c r="R888" s="97">
        <v>45100</v>
      </c>
      <c r="S888" s="97" t="s">
        <v>5677</v>
      </c>
      <c r="T888" s="51" t="s">
        <v>516</v>
      </c>
      <c r="U888" s="51" t="s">
        <v>517</v>
      </c>
      <c r="W888" s="98" t="s">
        <v>5651</v>
      </c>
      <c r="X888" s="98" t="s">
        <v>5488</v>
      </c>
    </row>
    <row r="889" spans="1:24" s="51" customFormat="1" ht="15.5" x14ac:dyDescent="0.35">
      <c r="A889" s="99">
        <f t="shared" si="27"/>
        <v>14669</v>
      </c>
      <c r="B889" s="100" t="str">
        <f>IF(COUNTIF(Exceptions!F:F,(VLOOKUP(M889,Exceptions!F:F,1,FALSE)))&gt;0,"y","")</f>
        <v/>
      </c>
      <c r="C889" s="100" t="str">
        <f t="shared" si="28"/>
        <v>y</v>
      </c>
      <c r="D889" s="100" t="str">
        <f>IF(COUNTIF(Exceptions!B:B,(VLOOKUP(M889,Exceptions!$B:$B,1,FALSE)))&gt;0,"y","")</f>
        <v/>
      </c>
      <c r="E889" s="100"/>
      <c r="F889" s="162" t="s">
        <v>4155</v>
      </c>
      <c r="G889" s="162" t="s">
        <v>592</v>
      </c>
      <c r="H889" s="162" t="s">
        <v>5243</v>
      </c>
      <c r="I889" s="162" t="s">
        <v>5244</v>
      </c>
      <c r="J889" s="162" t="s">
        <v>440</v>
      </c>
      <c r="K889" s="162" t="s">
        <v>5275</v>
      </c>
      <c r="L889" s="163">
        <v>9400000</v>
      </c>
      <c r="M889" s="95" t="s">
        <v>1151</v>
      </c>
      <c r="N889" s="51" t="s">
        <v>5999</v>
      </c>
      <c r="O889" s="51" t="s">
        <v>6000</v>
      </c>
      <c r="P889" s="51" t="s">
        <v>456</v>
      </c>
      <c r="Q889" s="96" t="s">
        <v>10</v>
      </c>
      <c r="R889" s="97">
        <v>45415</v>
      </c>
      <c r="S889" s="97" t="s">
        <v>6001</v>
      </c>
      <c r="T889" s="51" t="s">
        <v>516</v>
      </c>
      <c r="U889" s="51" t="s">
        <v>517</v>
      </c>
      <c r="W889" s="98" t="s">
        <v>5651</v>
      </c>
      <c r="X889" s="98" t="s">
        <v>5732</v>
      </c>
    </row>
    <row r="890" spans="1:24" s="51" customFormat="1" ht="15.5" x14ac:dyDescent="0.35">
      <c r="A890" s="99">
        <f t="shared" si="27"/>
        <v>14670</v>
      </c>
      <c r="B890" s="100" t="str">
        <f>IF(COUNTIF(Exceptions!F:F,(VLOOKUP(M890,Exceptions!F:F,1,FALSE)))&gt;0,"y","")</f>
        <v/>
      </c>
      <c r="C890" s="100" t="str">
        <f t="shared" si="28"/>
        <v>y</v>
      </c>
      <c r="D890" s="100" t="str">
        <f>IF(COUNTIF(Exceptions!B:B,(VLOOKUP(M890,Exceptions!$B:$B,1,FALSE)))&gt;0,"y","")</f>
        <v/>
      </c>
      <c r="E890" s="100"/>
      <c r="F890" s="162" t="s">
        <v>4182</v>
      </c>
      <c r="G890" s="162" t="s">
        <v>3884</v>
      </c>
      <c r="H890" s="162" t="s">
        <v>5218</v>
      </c>
      <c r="I890" s="162" t="s">
        <v>5250</v>
      </c>
      <c r="J890" s="162" t="s">
        <v>5300</v>
      </c>
      <c r="K890" s="162" t="s">
        <v>3904</v>
      </c>
      <c r="L890" s="163">
        <v>180000</v>
      </c>
      <c r="M890" s="95" t="s">
        <v>1225</v>
      </c>
      <c r="N890" s="51" t="s">
        <v>1221</v>
      </c>
      <c r="O890" s="51" t="s">
        <v>1221</v>
      </c>
      <c r="P890" s="51" t="s">
        <v>457</v>
      </c>
      <c r="Q890" s="96" t="s">
        <v>14</v>
      </c>
      <c r="R890" s="97">
        <v>45170</v>
      </c>
      <c r="S890" s="97"/>
      <c r="T890" s="51" t="s">
        <v>741</v>
      </c>
      <c r="U890" s="51" t="s">
        <v>742</v>
      </c>
      <c r="W890" s="98" t="s">
        <v>5651</v>
      </c>
      <c r="X890" s="98" t="s">
        <v>5488</v>
      </c>
    </row>
    <row r="891" spans="1:24" s="51" customFormat="1" ht="15.5" x14ac:dyDescent="0.35">
      <c r="A891" s="99">
        <f t="shared" si="27"/>
        <v>14671</v>
      </c>
      <c r="B891" s="100" t="str">
        <f>IF(COUNTIF(Exceptions!F:F,(VLOOKUP(M891,Exceptions!F:F,1,FALSE)))&gt;0,"y","")</f>
        <v/>
      </c>
      <c r="C891" s="100" t="str">
        <f t="shared" si="28"/>
        <v/>
      </c>
      <c r="D891" s="100" t="str">
        <f>IF(COUNTIF(Exceptions!B:B,(VLOOKUP(M891,Exceptions!$B:$B,1,FALSE)))&gt;0,"y","")</f>
        <v/>
      </c>
      <c r="E891" s="100"/>
      <c r="F891" s="162" t="s">
        <v>4903</v>
      </c>
      <c r="G891" s="162" t="s">
        <v>592</v>
      </c>
      <c r="H891" s="162" t="s">
        <v>5212</v>
      </c>
      <c r="I891" s="162" t="s">
        <v>440</v>
      </c>
      <c r="J891" s="162" t="s">
        <v>5336</v>
      </c>
      <c r="K891" s="162" t="s">
        <v>5275</v>
      </c>
      <c r="L891" s="163">
        <v>4420000</v>
      </c>
      <c r="M891" s="95" t="s">
        <v>239</v>
      </c>
      <c r="N891" s="51" t="s">
        <v>371</v>
      </c>
      <c r="O891" s="51" t="s">
        <v>371</v>
      </c>
      <c r="P891" s="51" t="s">
        <v>463</v>
      </c>
      <c r="Q891" s="96" t="s">
        <v>12</v>
      </c>
      <c r="R891" s="97">
        <v>45566</v>
      </c>
      <c r="S891" s="97" t="s">
        <v>6946</v>
      </c>
      <c r="T891" s="51" t="s">
        <v>530</v>
      </c>
      <c r="U891" s="51" t="s">
        <v>531</v>
      </c>
      <c r="W891" s="98" t="s">
        <v>5949</v>
      </c>
      <c r="X891" s="98" t="s">
        <v>5548</v>
      </c>
    </row>
    <row r="892" spans="1:24" s="51" customFormat="1" ht="15.5" x14ac:dyDescent="0.35">
      <c r="A892" s="99">
        <f t="shared" si="27"/>
        <v>14674</v>
      </c>
      <c r="B892" s="100" t="str">
        <f>IF(COUNTIF(Exceptions!F:F,(VLOOKUP(M892,Exceptions!F:F,1,FALSE)))&gt;0,"y","")</f>
        <v/>
      </c>
      <c r="C892" s="100" t="str">
        <f t="shared" si="28"/>
        <v>y</v>
      </c>
      <c r="D892" s="100" t="str">
        <f>IF(COUNTIF(Exceptions!B:B,(VLOOKUP(M892,Exceptions!$B:$B,1,FALSE)))&gt;0,"y","")</f>
        <v/>
      </c>
      <c r="E892" s="100" t="s">
        <v>5366</v>
      </c>
      <c r="F892" s="162" t="s">
        <v>4260</v>
      </c>
      <c r="G892" s="162" t="s">
        <v>592</v>
      </c>
      <c r="H892" s="162" t="s">
        <v>5212</v>
      </c>
      <c r="I892" s="162" t="s">
        <v>5263</v>
      </c>
      <c r="J892" s="162" t="s">
        <v>459</v>
      </c>
      <c r="K892" s="162" t="s">
        <v>5281</v>
      </c>
      <c r="L892" s="163">
        <v>35150000</v>
      </c>
      <c r="M892" s="95" t="s">
        <v>175</v>
      </c>
      <c r="N892" s="51" t="s">
        <v>305</v>
      </c>
      <c r="O892" s="51" t="s">
        <v>305</v>
      </c>
      <c r="P892" s="51" t="s">
        <v>459</v>
      </c>
      <c r="Q892" s="96" t="s">
        <v>16</v>
      </c>
      <c r="R892" s="97">
        <v>45383</v>
      </c>
      <c r="S892" s="97" t="s">
        <v>5622</v>
      </c>
      <c r="T892" s="51" t="s">
        <v>530</v>
      </c>
      <c r="U892" s="51" t="s">
        <v>531</v>
      </c>
      <c r="W892" s="98" t="s">
        <v>5949</v>
      </c>
      <c r="X892" s="98" t="s">
        <v>5810</v>
      </c>
    </row>
    <row r="893" spans="1:24" s="51" customFormat="1" ht="15.5" x14ac:dyDescent="0.35">
      <c r="A893" s="99">
        <f t="shared" si="27"/>
        <v>14675</v>
      </c>
      <c r="B893" s="100" t="str">
        <f>IF(COUNTIF(Exceptions!F:F,(VLOOKUP(M893,Exceptions!F:F,1,FALSE)))&gt;0,"y","")</f>
        <v/>
      </c>
      <c r="C893" s="100" t="str">
        <f t="shared" si="28"/>
        <v>y</v>
      </c>
      <c r="D893" s="100" t="str">
        <f>IF(COUNTIF(Exceptions!B:B,(VLOOKUP(M893,Exceptions!$B:$B,1,FALSE)))&gt;0,"y","")</f>
        <v/>
      </c>
      <c r="E893" s="100"/>
      <c r="F893" s="162" t="s">
        <v>4127</v>
      </c>
      <c r="G893" s="162" t="s">
        <v>3885</v>
      </c>
      <c r="H893" s="162" t="s">
        <v>3902</v>
      </c>
      <c r="I893" s="162" t="s">
        <v>5233</v>
      </c>
      <c r="J893" s="162" t="s">
        <v>5300</v>
      </c>
      <c r="K893" s="162" t="s">
        <v>3904</v>
      </c>
      <c r="L893" s="163">
        <v>67281.36</v>
      </c>
      <c r="M893" s="95" t="s">
        <v>1076</v>
      </c>
      <c r="N893" s="51" t="s">
        <v>1077</v>
      </c>
      <c r="O893" s="51" t="s">
        <v>1078</v>
      </c>
      <c r="P893" s="51" t="s">
        <v>455</v>
      </c>
      <c r="Q893" s="96" t="s">
        <v>613</v>
      </c>
      <c r="R893" s="97">
        <v>45138</v>
      </c>
      <c r="S893" s="97" t="s">
        <v>5712</v>
      </c>
      <c r="T893" s="51" t="s">
        <v>504</v>
      </c>
      <c r="U893" s="51" t="s">
        <v>505</v>
      </c>
      <c r="W893" s="98" t="s">
        <v>5949</v>
      </c>
      <c r="X893" s="98" t="s">
        <v>5488</v>
      </c>
    </row>
    <row r="894" spans="1:24" s="51" customFormat="1" ht="15.5" x14ac:dyDescent="0.35">
      <c r="A894" s="99">
        <f t="shared" si="27"/>
        <v>14698</v>
      </c>
      <c r="B894" s="100" t="str">
        <f>IF(COUNTIF(Exceptions!F:F,(VLOOKUP(M894,Exceptions!F:F,1,FALSE)))&gt;0,"y","")</f>
        <v/>
      </c>
      <c r="C894" s="100" t="str">
        <f t="shared" si="28"/>
        <v/>
      </c>
      <c r="D894" s="100" t="str">
        <f>IF(COUNTIF(Exceptions!B:B,(VLOOKUP(M894,Exceptions!$B:$B,1,FALSE)))&gt;0,"y","")</f>
        <v/>
      </c>
      <c r="E894" s="100"/>
      <c r="F894" s="162" t="s">
        <v>4904</v>
      </c>
      <c r="G894" s="162" t="s">
        <v>3885</v>
      </c>
      <c r="H894" s="162" t="s">
        <v>5215</v>
      </c>
      <c r="I894" s="162" t="s">
        <v>440</v>
      </c>
      <c r="J894" s="162" t="s">
        <v>5295</v>
      </c>
      <c r="K894" s="162" t="s">
        <v>3904</v>
      </c>
      <c r="L894" s="163">
        <v>140000</v>
      </c>
      <c r="M894" s="95" t="s">
        <v>3171</v>
      </c>
      <c r="N894" s="51" t="s">
        <v>3172</v>
      </c>
      <c r="O894" s="51" t="s">
        <v>3172</v>
      </c>
      <c r="P894" s="51" t="s">
        <v>464</v>
      </c>
      <c r="Q894" s="96" t="s">
        <v>14</v>
      </c>
      <c r="R894" s="97">
        <v>45097</v>
      </c>
      <c r="S894" s="97" t="s">
        <v>5522</v>
      </c>
      <c r="T894" s="51" t="s">
        <v>551</v>
      </c>
      <c r="U894" s="51" t="s">
        <v>552</v>
      </c>
      <c r="W894" s="98" t="s">
        <v>5759</v>
      </c>
      <c r="X894" s="98" t="s">
        <v>5488</v>
      </c>
    </row>
    <row r="895" spans="1:24" s="51" customFormat="1" ht="15.5" x14ac:dyDescent="0.35">
      <c r="A895" s="99">
        <f t="shared" si="27"/>
        <v>14741</v>
      </c>
      <c r="B895" s="100" t="str">
        <f>IF(COUNTIF(Exceptions!F:F,(VLOOKUP(M895,Exceptions!F:F,1,FALSE)))&gt;0,"y","")</f>
        <v/>
      </c>
      <c r="C895" s="100" t="str">
        <f t="shared" si="28"/>
        <v/>
      </c>
      <c r="D895" s="100" t="str">
        <f>IF(COUNTIF(Exceptions!B:B,(VLOOKUP(M895,Exceptions!$B:$B,1,FALSE)))&gt;0,"y","")</f>
        <v/>
      </c>
      <c r="E895" s="100"/>
      <c r="F895" s="162" t="s">
        <v>4905</v>
      </c>
      <c r="G895" s="162" t="s">
        <v>592</v>
      </c>
      <c r="H895" s="162" t="s">
        <v>5211</v>
      </c>
      <c r="I895" s="162" t="s">
        <v>440</v>
      </c>
      <c r="J895" s="162" t="s">
        <v>5298</v>
      </c>
      <c r="K895" s="162" t="s">
        <v>5277</v>
      </c>
      <c r="L895" s="163"/>
      <c r="M895" s="95" t="s">
        <v>240</v>
      </c>
      <c r="N895" s="51" t="s">
        <v>372</v>
      </c>
      <c r="O895" s="51" t="s">
        <v>372</v>
      </c>
      <c r="P895" s="51" t="s">
        <v>458</v>
      </c>
      <c r="Q895" s="96" t="s">
        <v>18</v>
      </c>
      <c r="R895" s="97">
        <v>46753</v>
      </c>
      <c r="S895" s="97" t="s">
        <v>6944</v>
      </c>
      <c r="T895" s="51" t="s">
        <v>474</v>
      </c>
      <c r="U895" s="51" t="s">
        <v>475</v>
      </c>
      <c r="W895" s="98" t="s">
        <v>6945</v>
      </c>
      <c r="X895" s="98" t="s">
        <v>5702</v>
      </c>
    </row>
    <row r="896" spans="1:24" s="51" customFormat="1" ht="15.5" x14ac:dyDescent="0.35">
      <c r="A896" s="99">
        <f t="shared" si="27"/>
        <v>14769</v>
      </c>
      <c r="B896" s="100" t="str">
        <f>IF(COUNTIF(Exceptions!F:F,(VLOOKUP(M896,Exceptions!F:F,1,FALSE)))&gt;0,"y","")</f>
        <v/>
      </c>
      <c r="C896" s="100" t="str">
        <f t="shared" si="28"/>
        <v>y</v>
      </c>
      <c r="D896" s="100" t="str">
        <f>IF(COUNTIF(Exceptions!B:B,(VLOOKUP(M896,Exceptions!$B:$B,1,FALSE)))&gt;0,"y","")</f>
        <v/>
      </c>
      <c r="E896" s="100"/>
      <c r="F896" s="162" t="s">
        <v>4318</v>
      </c>
      <c r="G896" s="162" t="s">
        <v>3885</v>
      </c>
      <c r="H896" s="162" t="s">
        <v>5237</v>
      </c>
      <c r="I896" s="162" t="s">
        <v>5268</v>
      </c>
      <c r="J896" s="162" t="s">
        <v>5300</v>
      </c>
      <c r="K896" s="162" t="s">
        <v>5279</v>
      </c>
      <c r="L896" s="163">
        <v>2142000</v>
      </c>
      <c r="M896" s="95" t="s">
        <v>1581</v>
      </c>
      <c r="N896" s="51" t="s">
        <v>1582</v>
      </c>
      <c r="O896" s="51" t="s">
        <v>1583</v>
      </c>
      <c r="P896" s="51" t="s">
        <v>462</v>
      </c>
      <c r="Q896" s="96" t="s">
        <v>12</v>
      </c>
      <c r="R896" s="97">
        <v>45536</v>
      </c>
      <c r="S896" s="97" t="s">
        <v>5914</v>
      </c>
      <c r="T896" s="51" t="s">
        <v>520</v>
      </c>
      <c r="U896" s="51" t="s">
        <v>521</v>
      </c>
      <c r="V896" s="51" t="s">
        <v>1571</v>
      </c>
      <c r="W896" s="98" t="s">
        <v>5681</v>
      </c>
      <c r="X896" s="98" t="s">
        <v>5745</v>
      </c>
    </row>
    <row r="897" spans="1:24" s="51" customFormat="1" ht="15.5" x14ac:dyDescent="0.35">
      <c r="A897" s="99">
        <f t="shared" si="27"/>
        <v>14770</v>
      </c>
      <c r="B897" s="100" t="str">
        <f>IF(COUNTIF(Exceptions!F:F,(VLOOKUP(M897,Exceptions!F:F,1,FALSE)))&gt;0,"y","")</f>
        <v/>
      </c>
      <c r="C897" s="100" t="str">
        <f t="shared" si="28"/>
        <v/>
      </c>
      <c r="D897" s="100" t="str">
        <f>IF(COUNTIF(Exceptions!B:B,(VLOOKUP(M897,Exceptions!$B:$B,1,FALSE)))&gt;0,"y","")</f>
        <v/>
      </c>
      <c r="E897" s="100"/>
      <c r="F897" s="162" t="s">
        <v>4906</v>
      </c>
      <c r="G897" s="162" t="s">
        <v>3884</v>
      </c>
      <c r="H897" s="162" t="s">
        <v>5237</v>
      </c>
      <c r="I897" s="162" t="s">
        <v>440</v>
      </c>
      <c r="J897" s="162" t="s">
        <v>440</v>
      </c>
      <c r="K897" s="162" t="s">
        <v>440</v>
      </c>
      <c r="L897" s="163"/>
      <c r="M897" s="95" t="s">
        <v>241</v>
      </c>
      <c r="N897" s="51" t="s">
        <v>373</v>
      </c>
      <c r="O897" s="51" t="s">
        <v>373</v>
      </c>
      <c r="P897" s="51" t="s">
        <v>440</v>
      </c>
      <c r="Q897" s="96" t="s">
        <v>12</v>
      </c>
      <c r="R897" s="97"/>
      <c r="S897" s="97"/>
      <c r="T897" s="51" t="s">
        <v>518</v>
      </c>
      <c r="U897" s="51" t="s">
        <v>519</v>
      </c>
      <c r="W897" s="98" t="s">
        <v>5681</v>
      </c>
      <c r="X897" s="98" t="s">
        <v>5647</v>
      </c>
    </row>
    <row r="898" spans="1:24" s="51" customFormat="1" ht="15.5" x14ac:dyDescent="0.35">
      <c r="A898" s="99">
        <f t="shared" si="27"/>
        <v>14771</v>
      </c>
      <c r="B898" s="100" t="str">
        <f>IF(COUNTIF(Exceptions!F:F,(VLOOKUP(M898,Exceptions!F:F,1,FALSE)))&gt;0,"y","")</f>
        <v/>
      </c>
      <c r="C898" s="100" t="str">
        <f t="shared" si="28"/>
        <v>y</v>
      </c>
      <c r="D898" s="100" t="str">
        <f>IF(COUNTIF(Exceptions!B:B,(VLOOKUP(M898,Exceptions!$B:$B,1,FALSE)))&gt;0,"y","")</f>
        <v/>
      </c>
      <c r="E898" s="100"/>
      <c r="F898" s="162" t="s">
        <v>4319</v>
      </c>
      <c r="G898" s="162" t="s">
        <v>3885</v>
      </c>
      <c r="H898" s="162" t="s">
        <v>5237</v>
      </c>
      <c r="I898" s="162" t="s">
        <v>5268</v>
      </c>
      <c r="J898" s="162" t="s">
        <v>5300</v>
      </c>
      <c r="K898" s="162" t="s">
        <v>5279</v>
      </c>
      <c r="L898" s="163">
        <v>655000</v>
      </c>
      <c r="M898" s="95" t="s">
        <v>1578</v>
      </c>
      <c r="N898" s="51" t="s">
        <v>1579</v>
      </c>
      <c r="O898" s="51" t="s">
        <v>1580</v>
      </c>
      <c r="P898" s="51" t="s">
        <v>462</v>
      </c>
      <c r="Q898" s="96" t="s">
        <v>11</v>
      </c>
      <c r="R898" s="97">
        <v>45536</v>
      </c>
      <c r="S898" s="97" t="s">
        <v>5914</v>
      </c>
      <c r="T898" s="51" t="s">
        <v>520</v>
      </c>
      <c r="U898" s="51" t="s">
        <v>521</v>
      </c>
      <c r="V898" s="51" t="s">
        <v>1571</v>
      </c>
      <c r="W898" s="98" t="s">
        <v>5681</v>
      </c>
      <c r="X898" s="98" t="s">
        <v>5745</v>
      </c>
    </row>
    <row r="899" spans="1:24" s="51" customFormat="1" ht="15.5" x14ac:dyDescent="0.35">
      <c r="A899" s="99">
        <f t="shared" si="27"/>
        <v>14772</v>
      </c>
      <c r="B899" s="100" t="str">
        <f>IF(COUNTIF(Exceptions!F:F,(VLOOKUP(M899,Exceptions!F:F,1,FALSE)))&gt;0,"y","")</f>
        <v/>
      </c>
      <c r="C899" s="100" t="str">
        <f t="shared" si="28"/>
        <v>y</v>
      </c>
      <c r="D899" s="100" t="str">
        <f>IF(COUNTIF(Exceptions!B:B,(VLOOKUP(M899,Exceptions!$B:$B,1,FALSE)))&gt;0,"y","")</f>
        <v/>
      </c>
      <c r="E899" s="100"/>
      <c r="F899" s="162" t="s">
        <v>4320</v>
      </c>
      <c r="G899" s="162" t="s">
        <v>592</v>
      </c>
      <c r="H899" s="162" t="s">
        <v>5237</v>
      </c>
      <c r="I899" s="162" t="s">
        <v>5268</v>
      </c>
      <c r="J899" s="162" t="s">
        <v>5300</v>
      </c>
      <c r="K899" s="162" t="s">
        <v>5279</v>
      </c>
      <c r="L899" s="163">
        <v>18009000</v>
      </c>
      <c r="M899" s="95" t="s">
        <v>1575</v>
      </c>
      <c r="N899" s="51" t="s">
        <v>1576</v>
      </c>
      <c r="O899" s="51" t="s">
        <v>1577</v>
      </c>
      <c r="P899" s="51" t="s">
        <v>462</v>
      </c>
      <c r="Q899" s="96" t="s">
        <v>15</v>
      </c>
      <c r="R899" s="97">
        <v>45536</v>
      </c>
      <c r="S899" s="97" t="s">
        <v>5914</v>
      </c>
      <c r="T899" s="51" t="s">
        <v>520</v>
      </c>
      <c r="U899" s="51" t="s">
        <v>521</v>
      </c>
      <c r="V899" s="51" t="s">
        <v>1571</v>
      </c>
      <c r="W899" s="98" t="s">
        <v>5681</v>
      </c>
      <c r="X899" s="98" t="s">
        <v>5555</v>
      </c>
    </row>
    <row r="900" spans="1:24" s="51" customFormat="1" ht="15.5" x14ac:dyDescent="0.35">
      <c r="A900" s="99">
        <f t="shared" si="27"/>
        <v>14775</v>
      </c>
      <c r="B900" s="100" t="str">
        <f>IF(COUNTIF(Exceptions!F:F,(VLOOKUP(M900,Exceptions!F:F,1,FALSE)))&gt;0,"y","")</f>
        <v/>
      </c>
      <c r="C900" s="100" t="str">
        <f t="shared" si="28"/>
        <v>y</v>
      </c>
      <c r="D900" s="100" t="str">
        <f>IF(COUNTIF(Exceptions!B:B,(VLOOKUP(M900,Exceptions!$B:$B,1,FALSE)))&gt;0,"y","")</f>
        <v/>
      </c>
      <c r="E900" s="100"/>
      <c r="F900" s="162" t="s">
        <v>4236</v>
      </c>
      <c r="G900" s="162" t="s">
        <v>592</v>
      </c>
      <c r="H900" s="162" t="s">
        <v>3906</v>
      </c>
      <c r="I900" s="162" t="s">
        <v>5324</v>
      </c>
      <c r="J900" s="162" t="s">
        <v>440</v>
      </c>
      <c r="K900" s="162" t="s">
        <v>3904</v>
      </c>
      <c r="L900" s="163">
        <v>167449.57999999999</v>
      </c>
      <c r="M900" s="95" t="s">
        <v>169</v>
      </c>
      <c r="N900" s="51" t="s">
        <v>300</v>
      </c>
      <c r="O900" s="51" t="s">
        <v>411</v>
      </c>
      <c r="P900" s="51" t="s">
        <v>455</v>
      </c>
      <c r="Q900" s="96" t="s">
        <v>14</v>
      </c>
      <c r="R900" s="97">
        <v>45466</v>
      </c>
      <c r="S900" s="97" t="s">
        <v>6134</v>
      </c>
      <c r="T900" s="51" t="s">
        <v>467</v>
      </c>
      <c r="U900" s="51" t="s">
        <v>468</v>
      </c>
      <c r="W900" s="98" t="s">
        <v>5681</v>
      </c>
      <c r="X900" s="98" t="s">
        <v>5562</v>
      </c>
    </row>
    <row r="901" spans="1:24" s="51" customFormat="1" ht="15.5" x14ac:dyDescent="0.35">
      <c r="A901" s="99">
        <f t="shared" si="27"/>
        <v>14777</v>
      </c>
      <c r="B901" s="100" t="str">
        <f>IF(COUNTIF(Exceptions!F:F,(VLOOKUP(M901,Exceptions!F:F,1,FALSE)))&gt;0,"y","")</f>
        <v/>
      </c>
      <c r="C901" s="100" t="str">
        <f t="shared" si="28"/>
        <v/>
      </c>
      <c r="D901" s="100" t="str">
        <f>IF(COUNTIF(Exceptions!B:B,(VLOOKUP(M901,Exceptions!$B:$B,1,FALSE)))&gt;0,"y","")</f>
        <v/>
      </c>
      <c r="E901" s="100"/>
      <c r="F901" s="162" t="s">
        <v>4908</v>
      </c>
      <c r="G901" s="162" t="s">
        <v>3886</v>
      </c>
      <c r="H901" s="162" t="s">
        <v>5215</v>
      </c>
      <c r="I901" s="162" t="s">
        <v>440</v>
      </c>
      <c r="J901" s="162" t="s">
        <v>5295</v>
      </c>
      <c r="K901" s="162" t="s">
        <v>5275</v>
      </c>
      <c r="L901" s="163">
        <v>200000</v>
      </c>
      <c r="M901" s="95" t="s">
        <v>3166</v>
      </c>
      <c r="N901" s="51" t="s">
        <v>3167</v>
      </c>
      <c r="O901" s="51" t="s">
        <v>3167</v>
      </c>
      <c r="P901" s="51" t="s">
        <v>460</v>
      </c>
      <c r="Q901" s="96" t="s">
        <v>14</v>
      </c>
      <c r="R901" s="97">
        <v>45383</v>
      </c>
      <c r="S901" s="97" t="s">
        <v>6015</v>
      </c>
      <c r="T901" s="51" t="s">
        <v>551</v>
      </c>
      <c r="U901" s="51" t="s">
        <v>552</v>
      </c>
      <c r="W901" s="98" t="s">
        <v>5681</v>
      </c>
      <c r="X901" s="98" t="s">
        <v>5562</v>
      </c>
    </row>
    <row r="902" spans="1:24" s="51" customFormat="1" ht="15.5" x14ac:dyDescent="0.35">
      <c r="A902" s="99">
        <f t="shared" si="27"/>
        <v>14778</v>
      </c>
      <c r="B902" s="100" t="str">
        <f>IF(COUNTIF(Exceptions!F:F,(VLOOKUP(M902,Exceptions!F:F,1,FALSE)))&gt;0,"y","")</f>
        <v/>
      </c>
      <c r="C902" s="100" t="str">
        <f t="shared" si="28"/>
        <v/>
      </c>
      <c r="D902" s="100" t="str">
        <f>IF(COUNTIF(Exceptions!B:B,(VLOOKUP(M902,Exceptions!$B:$B,1,FALSE)))&gt;0,"y","")</f>
        <v/>
      </c>
      <c r="E902" s="100"/>
      <c r="F902" s="162" t="s">
        <v>4907</v>
      </c>
      <c r="G902" s="162" t="s">
        <v>3884</v>
      </c>
      <c r="H902" s="162" t="s">
        <v>5215</v>
      </c>
      <c r="I902" s="162" t="s">
        <v>440</v>
      </c>
      <c r="J902" s="162" t="s">
        <v>440</v>
      </c>
      <c r="K902" s="162" t="s">
        <v>440</v>
      </c>
      <c r="L902" s="163">
        <v>240000</v>
      </c>
      <c r="M902" s="95" t="s">
        <v>3168</v>
      </c>
      <c r="N902" s="51" t="s">
        <v>3169</v>
      </c>
      <c r="O902" s="51" t="s">
        <v>3169</v>
      </c>
      <c r="P902" s="51" t="s">
        <v>464</v>
      </c>
      <c r="Q902" s="96" t="s">
        <v>14</v>
      </c>
      <c r="R902" s="97">
        <v>45292</v>
      </c>
      <c r="S902" s="97" t="s">
        <v>5874</v>
      </c>
      <c r="T902" s="51" t="s">
        <v>551</v>
      </c>
      <c r="U902" s="51" t="s">
        <v>552</v>
      </c>
      <c r="V902" s="51" t="s">
        <v>3170</v>
      </c>
      <c r="W902" s="98" t="s">
        <v>5681</v>
      </c>
      <c r="X902" s="98" t="s">
        <v>5614</v>
      </c>
    </row>
    <row r="903" spans="1:24" s="51" customFormat="1" ht="15.5" x14ac:dyDescent="0.35">
      <c r="A903" s="99">
        <f t="shared" ref="A903:A966" si="29">(MID(M903,2,6))*1</f>
        <v>14779</v>
      </c>
      <c r="B903" s="100" t="str">
        <f>IF(COUNTIF(Exceptions!F:F,(VLOOKUP(M903,Exceptions!F:F,1,FALSE)))&gt;0,"y","")</f>
        <v/>
      </c>
      <c r="C903" s="100" t="str">
        <f t="shared" si="28"/>
        <v/>
      </c>
      <c r="D903" s="100" t="str">
        <f>IF(COUNTIF(Exceptions!B:B,(VLOOKUP(M903,Exceptions!$B:$B,1,FALSE)))&gt;0,"y","")</f>
        <v/>
      </c>
      <c r="E903" s="100"/>
      <c r="F903" s="162" t="s">
        <v>4909</v>
      </c>
      <c r="G903" s="162" t="s">
        <v>3884</v>
      </c>
      <c r="H903" s="162" t="s">
        <v>5215</v>
      </c>
      <c r="I903" s="162" t="s">
        <v>440</v>
      </c>
      <c r="J903" s="162" t="s">
        <v>440</v>
      </c>
      <c r="K903" s="162" t="s">
        <v>440</v>
      </c>
      <c r="L903" s="163">
        <v>240000</v>
      </c>
      <c r="M903" s="95" t="s">
        <v>3164</v>
      </c>
      <c r="N903" s="51" t="s">
        <v>3165</v>
      </c>
      <c r="O903" s="51" t="s">
        <v>3165</v>
      </c>
      <c r="P903" s="51" t="s">
        <v>460</v>
      </c>
      <c r="Q903" s="96" t="s">
        <v>14</v>
      </c>
      <c r="R903" s="97">
        <v>45382</v>
      </c>
      <c r="S903" s="97" t="s">
        <v>5553</v>
      </c>
      <c r="T903" s="51" t="s">
        <v>551</v>
      </c>
      <c r="U903" s="51" t="s">
        <v>552</v>
      </c>
      <c r="W903" s="98" t="s">
        <v>5681</v>
      </c>
      <c r="X903" s="98" t="s">
        <v>5679</v>
      </c>
    </row>
    <row r="904" spans="1:24" s="51" customFormat="1" ht="15.5" x14ac:dyDescent="0.35">
      <c r="A904" s="99">
        <f t="shared" si="29"/>
        <v>14780</v>
      </c>
      <c r="B904" s="100" t="str">
        <f>IF(COUNTIF(Exceptions!F:F,(VLOOKUP(M904,Exceptions!F:F,1,FALSE)))&gt;0,"y","")</f>
        <v/>
      </c>
      <c r="C904" s="100" t="str">
        <f t="shared" ref="C904:C967" si="30">IF(COUNTIF(N904,"*call*"),"y",IF(COUNTIF(P904,"*call*"),"y",IF(I904&lt;&gt;"","y","")))</f>
        <v/>
      </c>
      <c r="D904" s="100" t="str">
        <f>IF(COUNTIF(Exceptions!B:B,(VLOOKUP(M904,Exceptions!$B:$B,1,FALSE)))&gt;0,"y","")</f>
        <v/>
      </c>
      <c r="E904" s="100"/>
      <c r="F904" s="162" t="s">
        <v>4910</v>
      </c>
      <c r="G904" s="162" t="s">
        <v>593</v>
      </c>
      <c r="H904" s="162" t="s">
        <v>5237</v>
      </c>
      <c r="I904" s="162" t="s">
        <v>440</v>
      </c>
      <c r="J904" s="162" t="s">
        <v>5300</v>
      </c>
      <c r="K904" s="162" t="s">
        <v>5275</v>
      </c>
      <c r="L904" s="163">
        <v>240000</v>
      </c>
      <c r="M904" s="95" t="s">
        <v>3163</v>
      </c>
      <c r="N904" s="51" t="s">
        <v>5339</v>
      </c>
      <c r="O904" s="51" t="s">
        <v>5339</v>
      </c>
      <c r="P904" s="51" t="s">
        <v>440</v>
      </c>
      <c r="Q904" s="96" t="s">
        <v>14</v>
      </c>
      <c r="R904" s="97">
        <v>45474</v>
      </c>
      <c r="S904" s="97" t="s">
        <v>6943</v>
      </c>
      <c r="T904" s="51" t="s">
        <v>470</v>
      </c>
      <c r="U904" s="51" t="s">
        <v>471</v>
      </c>
      <c r="W904" s="98" t="s">
        <v>5681</v>
      </c>
      <c r="X904" s="98" t="s">
        <v>6126</v>
      </c>
    </row>
    <row r="905" spans="1:24" s="51" customFormat="1" ht="15.5" x14ac:dyDescent="0.35">
      <c r="A905" s="99">
        <f t="shared" si="29"/>
        <v>14799</v>
      </c>
      <c r="B905" s="100" t="str">
        <f>IF(COUNTIF(Exceptions!F:F,(VLOOKUP(M905,Exceptions!F:F,1,FALSE)))&gt;0,"y","")</f>
        <v/>
      </c>
      <c r="C905" s="100" t="str">
        <f t="shared" si="30"/>
        <v>y</v>
      </c>
      <c r="D905" s="100" t="str">
        <f>IF(COUNTIF(Exceptions!B:B,(VLOOKUP(M905,Exceptions!$B:$B,1,FALSE)))&gt;0,"y","")</f>
        <v/>
      </c>
      <c r="E905" s="100"/>
      <c r="F905" s="162" t="s">
        <v>4071</v>
      </c>
      <c r="G905" s="162" t="s">
        <v>3885</v>
      </c>
      <c r="H905" s="162" t="s">
        <v>5229</v>
      </c>
      <c r="I905" s="162" t="s">
        <v>5227</v>
      </c>
      <c r="J905" s="162" t="s">
        <v>5295</v>
      </c>
      <c r="K905" s="162" t="s">
        <v>5279</v>
      </c>
      <c r="L905" s="163">
        <v>2000000</v>
      </c>
      <c r="M905" s="95" t="s">
        <v>972</v>
      </c>
      <c r="N905" s="51" t="s">
        <v>973</v>
      </c>
      <c r="O905" s="51" t="s">
        <v>974</v>
      </c>
      <c r="P905" s="51" t="s">
        <v>440</v>
      </c>
      <c r="Q905" s="96" t="s">
        <v>12</v>
      </c>
      <c r="R905" s="97">
        <v>45184</v>
      </c>
      <c r="S905" s="97" t="s">
        <v>5723</v>
      </c>
      <c r="T905" s="51" t="s">
        <v>791</v>
      </c>
      <c r="U905" s="51" t="s">
        <v>792</v>
      </c>
      <c r="W905" s="98" t="s">
        <v>5724</v>
      </c>
      <c r="X905" s="98" t="s">
        <v>5488</v>
      </c>
    </row>
    <row r="906" spans="1:24" s="51" customFormat="1" ht="15.5" x14ac:dyDescent="0.35">
      <c r="A906" s="99">
        <f t="shared" si="29"/>
        <v>14800</v>
      </c>
      <c r="B906" s="100" t="str">
        <f>IF(COUNTIF(Exceptions!F:F,(VLOOKUP(M906,Exceptions!F:F,1,FALSE)))&gt;0,"y","")</f>
        <v/>
      </c>
      <c r="C906" s="100" t="str">
        <f t="shared" si="30"/>
        <v>y</v>
      </c>
      <c r="D906" s="100" t="str">
        <f>IF(COUNTIF(Exceptions!B:B,(VLOOKUP(M906,Exceptions!$B:$B,1,FALSE)))&gt;0,"y","")</f>
        <v/>
      </c>
      <c r="E906" s="100"/>
      <c r="F906" s="162" t="s">
        <v>4321</v>
      </c>
      <c r="G906" s="162" t="s">
        <v>592</v>
      </c>
      <c r="H906" s="162" t="s">
        <v>5237</v>
      </c>
      <c r="I906" s="162" t="s">
        <v>5268</v>
      </c>
      <c r="J906" s="162" t="s">
        <v>5300</v>
      </c>
      <c r="K906" s="162" t="s">
        <v>5279</v>
      </c>
      <c r="L906" s="163">
        <v>24452000</v>
      </c>
      <c r="M906" s="95" t="s">
        <v>1572</v>
      </c>
      <c r="N906" s="51" t="s">
        <v>1573</v>
      </c>
      <c r="O906" s="51" t="s">
        <v>1574</v>
      </c>
      <c r="P906" s="51" t="s">
        <v>462</v>
      </c>
      <c r="Q906" s="96" t="s">
        <v>15</v>
      </c>
      <c r="R906" s="97">
        <v>45536</v>
      </c>
      <c r="S906" s="97" t="s">
        <v>5914</v>
      </c>
      <c r="T906" s="51" t="s">
        <v>520</v>
      </c>
      <c r="U906" s="51" t="s">
        <v>521</v>
      </c>
      <c r="V906" s="51" t="s">
        <v>1571</v>
      </c>
      <c r="W906" s="98" t="s">
        <v>5724</v>
      </c>
      <c r="X906" s="98" t="s">
        <v>5555</v>
      </c>
    </row>
    <row r="907" spans="1:24" s="51" customFormat="1" ht="15.5" x14ac:dyDescent="0.35">
      <c r="A907" s="99">
        <f t="shared" si="29"/>
        <v>14801</v>
      </c>
      <c r="B907" s="100" t="str">
        <f>IF(COUNTIF(Exceptions!F:F,(VLOOKUP(M907,Exceptions!F:F,1,FALSE)))&gt;0,"y","")</f>
        <v/>
      </c>
      <c r="C907" s="100" t="str">
        <f t="shared" si="30"/>
        <v/>
      </c>
      <c r="D907" s="100" t="str">
        <f>IF(COUNTIF(Exceptions!B:B,(VLOOKUP(M907,Exceptions!$B:$B,1,FALSE)))&gt;0,"y","")</f>
        <v/>
      </c>
      <c r="E907" s="100"/>
      <c r="F907" s="162" t="s">
        <v>4911</v>
      </c>
      <c r="G907" s="162" t="s">
        <v>592</v>
      </c>
      <c r="H907" s="162" t="s">
        <v>5211</v>
      </c>
      <c r="I907" s="162" t="s">
        <v>440</v>
      </c>
      <c r="J907" s="162" t="s">
        <v>459</v>
      </c>
      <c r="K907" s="162" t="s">
        <v>5286</v>
      </c>
      <c r="L907" s="163">
        <v>75000000</v>
      </c>
      <c r="M907" s="95" t="s">
        <v>242</v>
      </c>
      <c r="N907" s="51" t="s">
        <v>6167</v>
      </c>
      <c r="O907" s="51" t="s">
        <v>6167</v>
      </c>
      <c r="P907" s="51" t="s">
        <v>459</v>
      </c>
      <c r="Q907" s="96" t="s">
        <v>17</v>
      </c>
      <c r="R907" s="97">
        <v>46027</v>
      </c>
      <c r="S907" s="97" t="s">
        <v>6942</v>
      </c>
      <c r="T907" s="51" t="s">
        <v>532</v>
      </c>
      <c r="U907" s="51" t="s">
        <v>533</v>
      </c>
      <c r="W907" s="98" t="s">
        <v>5724</v>
      </c>
      <c r="X907" s="98" t="s">
        <v>5556</v>
      </c>
    </row>
    <row r="908" spans="1:24" s="51" customFormat="1" ht="15.5" x14ac:dyDescent="0.35">
      <c r="A908" s="99">
        <f t="shared" si="29"/>
        <v>14802</v>
      </c>
      <c r="B908" s="100" t="str">
        <f>IF(COUNTIF(Exceptions!F:F,(VLOOKUP(M908,Exceptions!F:F,1,FALSE)))&gt;0,"y","")</f>
        <v/>
      </c>
      <c r="C908" s="100" t="str">
        <f t="shared" si="30"/>
        <v>y</v>
      </c>
      <c r="D908" s="100" t="str">
        <f>IF(COUNTIF(Exceptions!B:B,(VLOOKUP(M908,Exceptions!$B:$B,1,FALSE)))&gt;0,"y","")</f>
        <v/>
      </c>
      <c r="E908" s="100"/>
      <c r="F908" s="162" t="s">
        <v>4322</v>
      </c>
      <c r="G908" s="162" t="s">
        <v>592</v>
      </c>
      <c r="H908" s="162" t="s">
        <v>5237</v>
      </c>
      <c r="I908" s="162" t="s">
        <v>5268</v>
      </c>
      <c r="J908" s="162" t="s">
        <v>5300</v>
      </c>
      <c r="K908" s="162" t="s">
        <v>5279</v>
      </c>
      <c r="L908" s="163">
        <v>10690000</v>
      </c>
      <c r="M908" s="95" t="s">
        <v>1568</v>
      </c>
      <c r="N908" s="51" t="s">
        <v>1569</v>
      </c>
      <c r="O908" s="51" t="s">
        <v>1570</v>
      </c>
      <c r="P908" s="51" t="s">
        <v>462</v>
      </c>
      <c r="Q908" s="96" t="s">
        <v>15</v>
      </c>
      <c r="R908" s="97">
        <v>45536</v>
      </c>
      <c r="S908" s="97" t="s">
        <v>5914</v>
      </c>
      <c r="T908" s="51" t="s">
        <v>520</v>
      </c>
      <c r="U908" s="51" t="s">
        <v>521</v>
      </c>
      <c r="V908" s="51" t="s">
        <v>1571</v>
      </c>
      <c r="W908" s="98" t="s">
        <v>5724</v>
      </c>
      <c r="X908" s="98" t="s">
        <v>5555</v>
      </c>
    </row>
    <row r="909" spans="1:24" s="51" customFormat="1" ht="15.5" x14ac:dyDescent="0.35">
      <c r="A909" s="99">
        <f t="shared" si="29"/>
        <v>14803</v>
      </c>
      <c r="B909" s="100" t="str">
        <f>IF(COUNTIF(Exceptions!F:F,(VLOOKUP(M909,Exceptions!F:F,1,FALSE)))&gt;0,"y","")</f>
        <v/>
      </c>
      <c r="C909" s="100" t="str">
        <f t="shared" si="30"/>
        <v>y</v>
      </c>
      <c r="D909" s="100" t="str">
        <f>IF(COUNTIF(Exceptions!B:B,(VLOOKUP(M909,Exceptions!$B:$B,1,FALSE)))&gt;0,"y","")</f>
        <v/>
      </c>
      <c r="E909" s="100" t="s">
        <v>5366</v>
      </c>
      <c r="F909" s="162" t="s">
        <v>4194</v>
      </c>
      <c r="G909" s="162" t="s">
        <v>3885</v>
      </c>
      <c r="H909" s="162" t="s">
        <v>5237</v>
      </c>
      <c r="I909" s="162" t="s">
        <v>5252</v>
      </c>
      <c r="J909" s="162" t="s">
        <v>440</v>
      </c>
      <c r="K909" s="162" t="s">
        <v>440</v>
      </c>
      <c r="L909" s="163">
        <v>1850000</v>
      </c>
      <c r="M909" s="95" t="s">
        <v>1255</v>
      </c>
      <c r="N909" s="51" t="s">
        <v>1256</v>
      </c>
      <c r="O909" s="51" t="s">
        <v>1257</v>
      </c>
      <c r="P909" s="51" t="s">
        <v>440</v>
      </c>
      <c r="Q909" s="96" t="s">
        <v>12</v>
      </c>
      <c r="R909" s="97"/>
      <c r="S909" s="97"/>
      <c r="T909" s="51" t="s">
        <v>518</v>
      </c>
      <c r="U909" s="51" t="s">
        <v>519</v>
      </c>
      <c r="W909" s="98" t="s">
        <v>5724</v>
      </c>
      <c r="X909" s="98" t="s">
        <v>5488</v>
      </c>
    </row>
    <row r="910" spans="1:24" s="51" customFormat="1" ht="15.5" x14ac:dyDescent="0.35">
      <c r="A910" s="99">
        <f t="shared" si="29"/>
        <v>14842</v>
      </c>
      <c r="B910" s="100" t="str">
        <f>IF(COUNTIF(Exceptions!F:F,(VLOOKUP(M910,Exceptions!F:F,1,FALSE)))&gt;0,"y","")</f>
        <v/>
      </c>
      <c r="C910" s="100" t="str">
        <f t="shared" si="30"/>
        <v/>
      </c>
      <c r="D910" s="100" t="str">
        <f>IF(COUNTIF(Exceptions!B:B,(VLOOKUP(M910,Exceptions!$B:$B,1,FALSE)))&gt;0,"y","")</f>
        <v/>
      </c>
      <c r="E910" s="100"/>
      <c r="F910" s="162" t="s">
        <v>4912</v>
      </c>
      <c r="G910" s="162" t="s">
        <v>3885</v>
      </c>
      <c r="H910" s="162" t="s">
        <v>3906</v>
      </c>
      <c r="I910" s="162" t="s">
        <v>440</v>
      </c>
      <c r="J910" s="162" t="s">
        <v>440</v>
      </c>
      <c r="K910" s="162" t="s">
        <v>440</v>
      </c>
      <c r="L910" s="163">
        <v>287500</v>
      </c>
      <c r="M910" s="95" t="s">
        <v>3160</v>
      </c>
      <c r="N910" s="51" t="s">
        <v>3161</v>
      </c>
      <c r="O910" s="51" t="s">
        <v>3162</v>
      </c>
      <c r="P910" s="51" t="s">
        <v>440</v>
      </c>
      <c r="Q910" s="96" t="s">
        <v>14</v>
      </c>
      <c r="R910" s="97">
        <v>45090</v>
      </c>
      <c r="S910" s="97" t="s">
        <v>6029</v>
      </c>
      <c r="T910" s="51" t="s">
        <v>5455</v>
      </c>
      <c r="U910" s="51" t="s">
        <v>526</v>
      </c>
      <c r="W910" s="98" t="s">
        <v>6860</v>
      </c>
      <c r="X910" s="98" t="s">
        <v>5488</v>
      </c>
    </row>
    <row r="911" spans="1:24" s="51" customFormat="1" ht="15.5" x14ac:dyDescent="0.35">
      <c r="A911" s="99">
        <f t="shared" si="29"/>
        <v>14846</v>
      </c>
      <c r="B911" s="100" t="str">
        <f>IF(COUNTIF(Exceptions!F:F,(VLOOKUP(M911,Exceptions!F:F,1,FALSE)))&gt;0,"y","")</f>
        <v/>
      </c>
      <c r="C911" s="100" t="str">
        <f t="shared" si="30"/>
        <v/>
      </c>
      <c r="D911" s="100" t="str">
        <f>IF(COUNTIF(Exceptions!B:B,(VLOOKUP(M911,Exceptions!$B:$B,1,FALSE)))&gt;0,"y","")</f>
        <v/>
      </c>
      <c r="E911" s="100"/>
      <c r="F911" s="162" t="s">
        <v>4913</v>
      </c>
      <c r="G911" s="162" t="s">
        <v>3885</v>
      </c>
      <c r="H911" s="162" t="s">
        <v>3906</v>
      </c>
      <c r="I911" s="162" t="s">
        <v>440</v>
      </c>
      <c r="J911" s="162" t="s">
        <v>440</v>
      </c>
      <c r="K911" s="162" t="s">
        <v>440</v>
      </c>
      <c r="L911" s="163">
        <v>46000</v>
      </c>
      <c r="M911" s="95" t="s">
        <v>3157</v>
      </c>
      <c r="N911" s="51" t="s">
        <v>3158</v>
      </c>
      <c r="O911" s="51" t="s">
        <v>3159</v>
      </c>
      <c r="P911" s="51" t="s">
        <v>440</v>
      </c>
      <c r="Q911" s="96" t="s">
        <v>613</v>
      </c>
      <c r="R911" s="97">
        <v>45093</v>
      </c>
      <c r="S911" s="97" t="s">
        <v>5486</v>
      </c>
      <c r="T911" s="51" t="s">
        <v>5455</v>
      </c>
      <c r="U911" s="51" t="s">
        <v>526</v>
      </c>
      <c r="W911" s="98" t="s">
        <v>6860</v>
      </c>
      <c r="X911" s="98" t="s">
        <v>5488</v>
      </c>
    </row>
    <row r="912" spans="1:24" s="51" customFormat="1" ht="15.5" x14ac:dyDescent="0.35">
      <c r="A912" s="99">
        <f t="shared" si="29"/>
        <v>14847</v>
      </c>
      <c r="B912" s="100" t="str">
        <f>IF(COUNTIF(Exceptions!F:F,(VLOOKUP(M912,Exceptions!F:F,1,FALSE)))&gt;0,"y","")</f>
        <v/>
      </c>
      <c r="C912" s="100" t="str">
        <f t="shared" si="30"/>
        <v/>
      </c>
      <c r="D912" s="100" t="str">
        <f>IF(COUNTIF(Exceptions!B:B,(VLOOKUP(M912,Exceptions!$B:$B,1,FALSE)))&gt;0,"y","")</f>
        <v/>
      </c>
      <c r="E912" s="100"/>
      <c r="F912" s="162" t="s">
        <v>4914</v>
      </c>
      <c r="G912" s="162" t="s">
        <v>3885</v>
      </c>
      <c r="H912" s="162" t="s">
        <v>3906</v>
      </c>
      <c r="I912" s="162" t="s">
        <v>440</v>
      </c>
      <c r="J912" s="162" t="s">
        <v>440</v>
      </c>
      <c r="K912" s="162" t="s">
        <v>440</v>
      </c>
      <c r="L912" s="163">
        <v>280000</v>
      </c>
      <c r="M912" s="95" t="s">
        <v>3154</v>
      </c>
      <c r="N912" s="51" t="s">
        <v>3155</v>
      </c>
      <c r="O912" s="51" t="s">
        <v>3156</v>
      </c>
      <c r="P912" s="51" t="s">
        <v>440</v>
      </c>
      <c r="Q912" s="96" t="s">
        <v>14</v>
      </c>
      <c r="R912" s="97">
        <v>45093</v>
      </c>
      <c r="S912" s="97" t="s">
        <v>6941</v>
      </c>
      <c r="T912" s="51" t="s">
        <v>5455</v>
      </c>
      <c r="U912" s="51" t="s">
        <v>526</v>
      </c>
      <c r="W912" s="98" t="s">
        <v>6860</v>
      </c>
      <c r="X912" s="98" t="s">
        <v>5488</v>
      </c>
    </row>
    <row r="913" spans="1:24" s="51" customFormat="1" ht="15.5" x14ac:dyDescent="0.35">
      <c r="A913" s="99">
        <f t="shared" si="29"/>
        <v>14874</v>
      </c>
      <c r="B913" s="100" t="str">
        <f>IF(COUNTIF(Exceptions!F:F,(VLOOKUP(M913,Exceptions!F:F,1,FALSE)))&gt;0,"y","")</f>
        <v/>
      </c>
      <c r="C913" s="100" t="str">
        <f t="shared" si="30"/>
        <v>y</v>
      </c>
      <c r="D913" s="100" t="str">
        <f>IF(COUNTIF(Exceptions!B:B,(VLOOKUP(M913,Exceptions!$B:$B,1,FALSE)))&gt;0,"y","")</f>
        <v/>
      </c>
      <c r="E913" s="100"/>
      <c r="F913" s="162" t="s">
        <v>4072</v>
      </c>
      <c r="G913" s="162" t="s">
        <v>3885</v>
      </c>
      <c r="H913" s="162" t="s">
        <v>5229</v>
      </c>
      <c r="I913" s="162" t="s">
        <v>5227</v>
      </c>
      <c r="J913" s="162" t="s">
        <v>5295</v>
      </c>
      <c r="K913" s="162" t="s">
        <v>5276</v>
      </c>
      <c r="L913" s="163">
        <v>30000</v>
      </c>
      <c r="M913" s="95" t="s">
        <v>969</v>
      </c>
      <c r="N913" s="51" t="s">
        <v>970</v>
      </c>
      <c r="O913" s="51" t="s">
        <v>971</v>
      </c>
      <c r="P913" s="51" t="s">
        <v>440</v>
      </c>
      <c r="Q913" s="96" t="s">
        <v>14</v>
      </c>
      <c r="R913" s="97">
        <v>45078</v>
      </c>
      <c r="S913" s="97" t="s">
        <v>5553</v>
      </c>
      <c r="T913" s="51" t="s">
        <v>494</v>
      </c>
      <c r="U913" s="51" t="s">
        <v>495</v>
      </c>
      <c r="W913" s="98" t="s">
        <v>5492</v>
      </c>
      <c r="X913" s="98" t="s">
        <v>5488</v>
      </c>
    </row>
    <row r="914" spans="1:24" s="51" customFormat="1" ht="15.5" x14ac:dyDescent="0.35">
      <c r="A914" s="99">
        <f t="shared" si="29"/>
        <v>14900</v>
      </c>
      <c r="B914" s="100" t="str">
        <f>IF(COUNTIF(Exceptions!F:F,(VLOOKUP(M914,Exceptions!F:F,1,FALSE)))&gt;0,"y","")</f>
        <v/>
      </c>
      <c r="C914" s="100" t="str">
        <f t="shared" si="30"/>
        <v>y</v>
      </c>
      <c r="D914" s="100" t="str">
        <f>IF(COUNTIF(Exceptions!B:B,(VLOOKUP(M914,Exceptions!$B:$B,1,FALSE)))&gt;0,"y","")</f>
        <v/>
      </c>
      <c r="E914" s="100" t="s">
        <v>5366</v>
      </c>
      <c r="F914" s="162" t="s">
        <v>4915</v>
      </c>
      <c r="G914" s="162" t="s">
        <v>592</v>
      </c>
      <c r="H914" s="162" t="s">
        <v>5211</v>
      </c>
      <c r="I914" s="162" t="s">
        <v>5328</v>
      </c>
      <c r="J914" s="162" t="s">
        <v>440</v>
      </c>
      <c r="K914" s="162" t="s">
        <v>3904</v>
      </c>
      <c r="L914" s="163">
        <v>99900</v>
      </c>
      <c r="M914" s="95" t="s">
        <v>3151</v>
      </c>
      <c r="N914" s="51" t="s">
        <v>3152</v>
      </c>
      <c r="O914" s="51" t="s">
        <v>3153</v>
      </c>
      <c r="P914" s="51" t="s">
        <v>456</v>
      </c>
      <c r="Q914" s="96" t="s">
        <v>613</v>
      </c>
      <c r="R914" s="97">
        <v>45443</v>
      </c>
      <c r="S914" s="97" t="s">
        <v>5532</v>
      </c>
      <c r="T914" s="51" t="s">
        <v>467</v>
      </c>
      <c r="U914" s="51" t="s">
        <v>468</v>
      </c>
      <c r="V914" s="51" t="s">
        <v>6315</v>
      </c>
      <c r="W914" s="98" t="s">
        <v>6316</v>
      </c>
      <c r="X914" s="98" t="s">
        <v>5597</v>
      </c>
    </row>
    <row r="915" spans="1:24" s="51" customFormat="1" ht="15.5" x14ac:dyDescent="0.35">
      <c r="A915" s="99">
        <f t="shared" si="29"/>
        <v>14901</v>
      </c>
      <c r="B915" s="100" t="str">
        <f>IF(COUNTIF(Exceptions!F:F,(VLOOKUP(M915,Exceptions!F:F,1,FALSE)))&gt;0,"y","")</f>
        <v/>
      </c>
      <c r="C915" s="100" t="str">
        <f t="shared" si="30"/>
        <v/>
      </c>
      <c r="D915" s="100" t="str">
        <f>IF(COUNTIF(Exceptions!B:B,(VLOOKUP(M915,Exceptions!$B:$B,1,FALSE)))&gt;0,"y","")</f>
        <v>y</v>
      </c>
      <c r="E915" s="100"/>
      <c r="F915" s="162" t="s">
        <v>4916</v>
      </c>
      <c r="G915" s="162" t="s">
        <v>3885</v>
      </c>
      <c r="H915" s="162" t="s">
        <v>5272</v>
      </c>
      <c r="I915" s="162" t="s">
        <v>440</v>
      </c>
      <c r="J915" s="162" t="s">
        <v>5298</v>
      </c>
      <c r="K915" s="162" t="s">
        <v>5277</v>
      </c>
      <c r="L915" s="163"/>
      <c r="M915" s="95" t="s">
        <v>104</v>
      </c>
      <c r="N915" s="51" t="s">
        <v>105</v>
      </c>
      <c r="O915" s="51" t="s">
        <v>3150</v>
      </c>
      <c r="P915" s="51" t="s">
        <v>440</v>
      </c>
      <c r="Q915" s="96" t="s">
        <v>17</v>
      </c>
      <c r="R915" s="97"/>
      <c r="S915" s="97"/>
      <c r="T915" s="51" t="s">
        <v>530</v>
      </c>
      <c r="U915" s="51" t="s">
        <v>531</v>
      </c>
      <c r="W915" s="98" t="s">
        <v>6316</v>
      </c>
      <c r="X915" s="98" t="s">
        <v>5648</v>
      </c>
    </row>
    <row r="916" spans="1:24" s="51" customFormat="1" ht="15.5" x14ac:dyDescent="0.35">
      <c r="A916" s="99">
        <f t="shared" si="29"/>
        <v>14913</v>
      </c>
      <c r="B916" s="100" t="str">
        <f>IF(COUNTIF(Exceptions!F:F,(VLOOKUP(M916,Exceptions!F:F,1,FALSE)))&gt;0,"y","")</f>
        <v/>
      </c>
      <c r="C916" s="100" t="str">
        <f t="shared" si="30"/>
        <v/>
      </c>
      <c r="D916" s="100" t="str">
        <f>IF(COUNTIF(Exceptions!B:B,(VLOOKUP(M916,Exceptions!$B:$B,1,FALSE)))&gt;0,"y","")</f>
        <v/>
      </c>
      <c r="E916" s="100"/>
      <c r="F916" s="162" t="s">
        <v>4917</v>
      </c>
      <c r="G916" s="162" t="s">
        <v>592</v>
      </c>
      <c r="H916" s="162" t="s">
        <v>5215</v>
      </c>
      <c r="I916" s="162" t="s">
        <v>440</v>
      </c>
      <c r="J916" s="162" t="s">
        <v>5295</v>
      </c>
      <c r="K916" s="162" t="s">
        <v>5279</v>
      </c>
      <c r="L916" s="163">
        <v>761905</v>
      </c>
      <c r="M916" s="95" t="s">
        <v>243</v>
      </c>
      <c r="N916" s="51" t="s">
        <v>374</v>
      </c>
      <c r="O916" s="51" t="s">
        <v>441</v>
      </c>
      <c r="P916" s="51" t="s">
        <v>460</v>
      </c>
      <c r="Q916" s="96" t="s">
        <v>11</v>
      </c>
      <c r="R916" s="97">
        <v>45341</v>
      </c>
      <c r="S916" s="97" t="s">
        <v>6419</v>
      </c>
      <c r="T916" s="51" t="s">
        <v>470</v>
      </c>
      <c r="U916" s="51" t="s">
        <v>471</v>
      </c>
      <c r="W916" s="98" t="s">
        <v>6031</v>
      </c>
      <c r="X916" s="98" t="s">
        <v>5603</v>
      </c>
    </row>
    <row r="917" spans="1:24" s="51" customFormat="1" ht="15.5" x14ac:dyDescent="0.35">
      <c r="A917" s="99">
        <f t="shared" si="29"/>
        <v>14915</v>
      </c>
      <c r="B917" s="100" t="str">
        <f>IF(COUNTIF(Exceptions!F:F,(VLOOKUP(M917,Exceptions!F:F,1,FALSE)))&gt;0,"y","")</f>
        <v/>
      </c>
      <c r="C917" s="100" t="str">
        <f t="shared" si="30"/>
        <v>y</v>
      </c>
      <c r="D917" s="100" t="str">
        <f>IF(COUNTIF(Exceptions!B:B,(VLOOKUP(M917,Exceptions!$B:$B,1,FALSE)))&gt;0,"y","")</f>
        <v/>
      </c>
      <c r="E917" s="100"/>
      <c r="F917" s="162" t="s">
        <v>4183</v>
      </c>
      <c r="G917" s="162" t="s">
        <v>3884</v>
      </c>
      <c r="H917" s="162" t="s">
        <v>5218</v>
      </c>
      <c r="I917" s="162" t="s">
        <v>5250</v>
      </c>
      <c r="J917" s="162" t="s">
        <v>5300</v>
      </c>
      <c r="K917" s="162" t="s">
        <v>3904</v>
      </c>
      <c r="L917" s="163">
        <v>180000</v>
      </c>
      <c r="M917" s="95" t="s">
        <v>1222</v>
      </c>
      <c r="N917" s="51" t="s">
        <v>1223</v>
      </c>
      <c r="O917" s="51" t="s">
        <v>1224</v>
      </c>
      <c r="P917" s="51" t="s">
        <v>457</v>
      </c>
      <c r="Q917" s="96" t="s">
        <v>14</v>
      </c>
      <c r="R917" s="97">
        <v>45170</v>
      </c>
      <c r="S917" s="97"/>
      <c r="T917" s="51" t="s">
        <v>741</v>
      </c>
      <c r="U917" s="51" t="s">
        <v>742</v>
      </c>
      <c r="W917" s="98" t="s">
        <v>6031</v>
      </c>
      <c r="X917" s="98" t="s">
        <v>5488</v>
      </c>
    </row>
    <row r="918" spans="1:24" s="51" customFormat="1" ht="15.5" x14ac:dyDescent="0.35">
      <c r="A918" s="99">
        <f t="shared" si="29"/>
        <v>14934</v>
      </c>
      <c r="B918" s="100" t="str">
        <f>IF(COUNTIF(Exceptions!F:F,(VLOOKUP(M918,Exceptions!F:F,1,FALSE)))&gt;0,"y","")</f>
        <v/>
      </c>
      <c r="C918" s="100" t="str">
        <f t="shared" si="30"/>
        <v/>
      </c>
      <c r="D918" s="100" t="str">
        <f>IF(COUNTIF(Exceptions!B:B,(VLOOKUP(M918,Exceptions!$B:$B,1,FALSE)))&gt;0,"y","")</f>
        <v/>
      </c>
      <c r="E918" s="100"/>
      <c r="F918" s="162" t="s">
        <v>4918</v>
      </c>
      <c r="G918" s="162" t="s">
        <v>3885</v>
      </c>
      <c r="H918" s="162" t="s">
        <v>5215</v>
      </c>
      <c r="I918" s="162" t="s">
        <v>440</v>
      </c>
      <c r="J918" s="162" t="s">
        <v>5295</v>
      </c>
      <c r="K918" s="162" t="s">
        <v>3904</v>
      </c>
      <c r="L918" s="163">
        <v>40000</v>
      </c>
      <c r="M918" s="95" t="s">
        <v>3147</v>
      </c>
      <c r="N918" s="51" t="s">
        <v>3148</v>
      </c>
      <c r="O918" s="51" t="s">
        <v>3149</v>
      </c>
      <c r="P918" s="51" t="s">
        <v>464</v>
      </c>
      <c r="Q918" s="96" t="s">
        <v>613</v>
      </c>
      <c r="R918" s="97">
        <v>45084</v>
      </c>
      <c r="S918" s="97" t="s">
        <v>6940</v>
      </c>
      <c r="T918" s="51" t="s">
        <v>508</v>
      </c>
      <c r="U918" s="51" t="s">
        <v>509</v>
      </c>
      <c r="W918" s="98" t="s">
        <v>6059</v>
      </c>
      <c r="X918" s="98" t="s">
        <v>5488</v>
      </c>
    </row>
    <row r="919" spans="1:24" s="51" customFormat="1" ht="15.5" x14ac:dyDescent="0.35">
      <c r="A919" s="99">
        <f t="shared" si="29"/>
        <v>14939</v>
      </c>
      <c r="B919" s="100" t="str">
        <f>IF(COUNTIF(Exceptions!F:F,(VLOOKUP(M919,Exceptions!F:F,1,FALSE)))&gt;0,"y","")</f>
        <v/>
      </c>
      <c r="C919" s="100" t="str">
        <f t="shared" si="30"/>
        <v>y</v>
      </c>
      <c r="D919" s="100" t="str">
        <f>IF(COUNTIF(Exceptions!B:B,(VLOOKUP(M919,Exceptions!$B:$B,1,FALSE)))&gt;0,"y","")</f>
        <v/>
      </c>
      <c r="E919" s="100"/>
      <c r="F919" s="162" t="s">
        <v>4195</v>
      </c>
      <c r="G919" s="162" t="s">
        <v>3885</v>
      </c>
      <c r="H919" s="162" t="s">
        <v>5237</v>
      </c>
      <c r="I919" s="162" t="s">
        <v>5252</v>
      </c>
      <c r="J919" s="162" t="s">
        <v>440</v>
      </c>
      <c r="K919" s="162" t="s">
        <v>5275</v>
      </c>
      <c r="L919" s="163">
        <v>435300</v>
      </c>
      <c r="M919" s="95" t="s">
        <v>1252</v>
      </c>
      <c r="N919" s="51" t="s">
        <v>1253</v>
      </c>
      <c r="O919" s="51" t="s">
        <v>1254</v>
      </c>
      <c r="P919" s="51" t="s">
        <v>456</v>
      </c>
      <c r="Q919" s="96" t="s">
        <v>14</v>
      </c>
      <c r="R919" s="97">
        <v>45259</v>
      </c>
      <c r="S919" s="97" t="s">
        <v>6058</v>
      </c>
      <c r="T919" s="51" t="s">
        <v>518</v>
      </c>
      <c r="U919" s="51" t="s">
        <v>519</v>
      </c>
      <c r="W919" s="98" t="s">
        <v>6059</v>
      </c>
      <c r="X919" s="98" t="s">
        <v>6060</v>
      </c>
    </row>
    <row r="920" spans="1:24" s="51" customFormat="1" ht="15.5" x14ac:dyDescent="0.35">
      <c r="A920" s="99">
        <f t="shared" si="29"/>
        <v>14955</v>
      </c>
      <c r="B920" s="100" t="str">
        <f>IF(COUNTIF(Exceptions!F:F,(VLOOKUP(M920,Exceptions!F:F,1,FALSE)))&gt;0,"y","")</f>
        <v/>
      </c>
      <c r="C920" s="100" t="str">
        <f t="shared" si="30"/>
        <v/>
      </c>
      <c r="D920" s="100" t="str">
        <f>IF(COUNTIF(Exceptions!B:B,(VLOOKUP(M920,Exceptions!$B:$B,1,FALSE)))&gt;0,"y","")</f>
        <v/>
      </c>
      <c r="E920" s="100" t="s">
        <v>5366</v>
      </c>
      <c r="F920" s="162" t="s">
        <v>4919</v>
      </c>
      <c r="G920" s="162" t="s">
        <v>3884</v>
      </c>
      <c r="H920" s="162" t="s">
        <v>5215</v>
      </c>
      <c r="I920" s="162" t="s">
        <v>440</v>
      </c>
      <c r="J920" s="162" t="s">
        <v>5301</v>
      </c>
      <c r="K920" s="162" t="s">
        <v>5287</v>
      </c>
      <c r="L920" s="163">
        <v>10</v>
      </c>
      <c r="M920" s="95" t="s">
        <v>3143</v>
      </c>
      <c r="N920" s="51" t="s">
        <v>3144</v>
      </c>
      <c r="O920" s="51" t="s">
        <v>3144</v>
      </c>
      <c r="P920" s="51" t="s">
        <v>459</v>
      </c>
      <c r="Q920" s="96" t="s">
        <v>613</v>
      </c>
      <c r="R920" s="97">
        <v>45900</v>
      </c>
      <c r="S920" s="97" t="s">
        <v>6755</v>
      </c>
      <c r="T920" s="51" t="s">
        <v>3145</v>
      </c>
      <c r="U920" s="51" t="s">
        <v>3146</v>
      </c>
      <c r="W920" s="98" t="s">
        <v>6048</v>
      </c>
      <c r="X920" s="98" t="s">
        <v>5488</v>
      </c>
    </row>
    <row r="921" spans="1:24" s="51" customFormat="1" ht="15.5" x14ac:dyDescent="0.35">
      <c r="A921" s="99">
        <f t="shared" si="29"/>
        <v>14962</v>
      </c>
      <c r="B921" s="100" t="str">
        <f>IF(COUNTIF(Exceptions!F:F,(VLOOKUP(M921,Exceptions!F:F,1,FALSE)))&gt;0,"y","")</f>
        <v/>
      </c>
      <c r="C921" s="100" t="str">
        <f t="shared" si="30"/>
        <v>y</v>
      </c>
      <c r="D921" s="100" t="str">
        <f>IF(COUNTIF(Exceptions!B:B,(VLOOKUP(M921,Exceptions!$B:$B,1,FALSE)))&gt;0,"y","")</f>
        <v/>
      </c>
      <c r="E921" s="100"/>
      <c r="F921" s="162" t="s">
        <v>4920</v>
      </c>
      <c r="G921" s="162" t="s">
        <v>3885</v>
      </c>
      <c r="H921" s="162" t="s">
        <v>3906</v>
      </c>
      <c r="I921" s="162" t="s">
        <v>5251</v>
      </c>
      <c r="J921" s="162" t="s">
        <v>440</v>
      </c>
      <c r="K921" s="162" t="s">
        <v>440</v>
      </c>
      <c r="L921" s="163">
        <v>80000</v>
      </c>
      <c r="M921" s="95" t="s">
        <v>3142</v>
      </c>
      <c r="N921" s="51" t="s">
        <v>6045</v>
      </c>
      <c r="O921" s="51" t="s">
        <v>6045</v>
      </c>
      <c r="P921" s="51" t="s">
        <v>456</v>
      </c>
      <c r="Q921" s="96" t="s">
        <v>613</v>
      </c>
      <c r="R921" s="97">
        <v>45411</v>
      </c>
      <c r="S921" s="97" t="s">
        <v>6047</v>
      </c>
      <c r="T921" s="51" t="s">
        <v>516</v>
      </c>
      <c r="U921" s="51" t="s">
        <v>517</v>
      </c>
      <c r="V921" s="51" t="s">
        <v>604</v>
      </c>
      <c r="W921" s="98" t="s">
        <v>6048</v>
      </c>
      <c r="X921" s="98" t="s">
        <v>5589</v>
      </c>
    </row>
    <row r="922" spans="1:24" s="51" customFormat="1" ht="15.5" x14ac:dyDescent="0.35">
      <c r="A922" s="99">
        <f t="shared" si="29"/>
        <v>14964</v>
      </c>
      <c r="B922" s="100" t="str">
        <f>IF(COUNTIF(Exceptions!F:F,(VLOOKUP(M922,Exceptions!F:F,1,FALSE)))&gt;0,"y","")</f>
        <v/>
      </c>
      <c r="C922" s="100" t="str">
        <f t="shared" si="30"/>
        <v/>
      </c>
      <c r="D922" s="100" t="str">
        <f>IF(COUNTIF(Exceptions!B:B,(VLOOKUP(M922,Exceptions!$B:$B,1,FALSE)))&gt;0,"y","")</f>
        <v/>
      </c>
      <c r="E922" s="100"/>
      <c r="F922" s="162" t="s">
        <v>4921</v>
      </c>
      <c r="G922" s="162" t="s">
        <v>3884</v>
      </c>
      <c r="H922" s="162" t="s">
        <v>5211</v>
      </c>
      <c r="I922" s="162" t="s">
        <v>440</v>
      </c>
      <c r="J922" s="162" t="s">
        <v>440</v>
      </c>
      <c r="K922" s="162" t="s">
        <v>440</v>
      </c>
      <c r="L922" s="163">
        <v>600000</v>
      </c>
      <c r="M922" s="95" t="s">
        <v>3139</v>
      </c>
      <c r="N922" s="51" t="s">
        <v>3140</v>
      </c>
      <c r="O922" s="51" t="s">
        <v>3141</v>
      </c>
      <c r="P922" s="51" t="s">
        <v>456</v>
      </c>
      <c r="Q922" s="96" t="s">
        <v>11</v>
      </c>
      <c r="R922" s="97"/>
      <c r="S922" s="97"/>
      <c r="T922" s="51" t="s">
        <v>467</v>
      </c>
      <c r="U922" s="51" t="s">
        <v>468</v>
      </c>
      <c r="V922" s="101"/>
      <c r="W922" s="98" t="s">
        <v>6048</v>
      </c>
      <c r="X922" s="98" t="s">
        <v>6044</v>
      </c>
    </row>
    <row r="923" spans="1:24" s="51" customFormat="1" ht="15.5" x14ac:dyDescent="0.35">
      <c r="A923" s="99">
        <f t="shared" si="29"/>
        <v>14965</v>
      </c>
      <c r="B923" s="100" t="str">
        <f>IF(COUNTIF(Exceptions!F:F,(VLOOKUP(M923,Exceptions!F:F,1,FALSE)))&gt;0,"y","")</f>
        <v/>
      </c>
      <c r="C923" s="100" t="str">
        <f t="shared" si="30"/>
        <v/>
      </c>
      <c r="D923" s="100" t="str">
        <f>IF(COUNTIF(Exceptions!B:B,(VLOOKUP(M923,Exceptions!$B:$B,1,FALSE)))&gt;0,"y","")</f>
        <v/>
      </c>
      <c r="E923" s="100"/>
      <c r="F923" s="162" t="s">
        <v>4922</v>
      </c>
      <c r="G923" s="162" t="s">
        <v>3884</v>
      </c>
      <c r="H923" s="162" t="s">
        <v>3906</v>
      </c>
      <c r="I923" s="162" t="s">
        <v>440</v>
      </c>
      <c r="J923" s="162" t="s">
        <v>440</v>
      </c>
      <c r="K923" s="162" t="s">
        <v>440</v>
      </c>
      <c r="L923" s="163"/>
      <c r="M923" s="95" t="s">
        <v>3137</v>
      </c>
      <c r="N923" s="51" t="s">
        <v>3138</v>
      </c>
      <c r="O923" s="51" t="s">
        <v>3138</v>
      </c>
      <c r="P923" s="51" t="s">
        <v>440</v>
      </c>
      <c r="Q923" s="96" t="s">
        <v>12</v>
      </c>
      <c r="R923" s="97"/>
      <c r="S923" s="97"/>
      <c r="T923" s="51" t="s">
        <v>467</v>
      </c>
      <c r="U923" s="51" t="s">
        <v>468</v>
      </c>
      <c r="V923" s="51" t="s">
        <v>604</v>
      </c>
      <c r="W923" s="98" t="s">
        <v>6048</v>
      </c>
      <c r="X923" s="98" t="s">
        <v>5536</v>
      </c>
    </row>
    <row r="924" spans="1:24" s="51" customFormat="1" ht="15.5" x14ac:dyDescent="0.35">
      <c r="A924" s="99">
        <f t="shared" si="29"/>
        <v>14966</v>
      </c>
      <c r="B924" s="100" t="str">
        <f>IF(COUNTIF(Exceptions!F:F,(VLOOKUP(M924,Exceptions!F:F,1,FALSE)))&gt;0,"y","")</f>
        <v/>
      </c>
      <c r="C924" s="100" t="str">
        <f t="shared" si="30"/>
        <v>y</v>
      </c>
      <c r="D924" s="100" t="str">
        <f>IF(COUNTIF(Exceptions!B:B,(VLOOKUP(M924,Exceptions!$B:$B,1,FALSE)))&gt;0,"y","")</f>
        <v/>
      </c>
      <c r="E924" s="100"/>
      <c r="F924" s="162" t="s">
        <v>4237</v>
      </c>
      <c r="G924" s="162" t="s">
        <v>3885</v>
      </c>
      <c r="H924" s="162" t="s">
        <v>3906</v>
      </c>
      <c r="I924" s="162" t="s">
        <v>5324</v>
      </c>
      <c r="J924" s="162" t="s">
        <v>440</v>
      </c>
      <c r="K924" s="162" t="s">
        <v>5279</v>
      </c>
      <c r="L924" s="163">
        <v>499999</v>
      </c>
      <c r="M924" s="95" t="s">
        <v>1358</v>
      </c>
      <c r="N924" s="51" t="s">
        <v>1359</v>
      </c>
      <c r="O924" s="51" t="s">
        <v>1360</v>
      </c>
      <c r="P924" s="51" t="s">
        <v>455</v>
      </c>
      <c r="Q924" s="96" t="s">
        <v>14</v>
      </c>
      <c r="R924" s="97">
        <v>45250</v>
      </c>
      <c r="S924" s="97" t="s">
        <v>5501</v>
      </c>
      <c r="T924" s="51" t="s">
        <v>516</v>
      </c>
      <c r="U924" s="51" t="s">
        <v>517</v>
      </c>
      <c r="V924" s="51" t="s">
        <v>604</v>
      </c>
      <c r="W924" s="98" t="s">
        <v>6048</v>
      </c>
      <c r="X924" s="98" t="s">
        <v>5765</v>
      </c>
    </row>
    <row r="925" spans="1:24" s="51" customFormat="1" ht="15.5" x14ac:dyDescent="0.35">
      <c r="A925" s="99">
        <f t="shared" si="29"/>
        <v>14969</v>
      </c>
      <c r="B925" s="100" t="str">
        <f>IF(COUNTIF(Exceptions!F:F,(VLOOKUP(M925,Exceptions!F:F,1,FALSE)))&gt;0,"y","")</f>
        <v/>
      </c>
      <c r="C925" s="100" t="str">
        <f t="shared" si="30"/>
        <v>y</v>
      </c>
      <c r="D925" s="100" t="str">
        <f>IF(COUNTIF(Exceptions!B:B,(VLOOKUP(M925,Exceptions!$B:$B,1,FALSE)))&gt;0,"y","")</f>
        <v/>
      </c>
      <c r="E925" s="100"/>
      <c r="F925" s="162" t="s">
        <v>4266</v>
      </c>
      <c r="G925" s="162" t="s">
        <v>3885</v>
      </c>
      <c r="H925" s="162" t="s">
        <v>3906</v>
      </c>
      <c r="I925" s="162" t="s">
        <v>5265</v>
      </c>
      <c r="J925" s="162" t="s">
        <v>440</v>
      </c>
      <c r="K925" s="162" t="s">
        <v>5275</v>
      </c>
      <c r="L925" s="163">
        <v>550000</v>
      </c>
      <c r="M925" s="95" t="s">
        <v>176</v>
      </c>
      <c r="N925" s="51" t="s">
        <v>306</v>
      </c>
      <c r="O925" s="51" t="s">
        <v>306</v>
      </c>
      <c r="P925" s="51" t="s">
        <v>456</v>
      </c>
      <c r="Q925" s="96" t="s">
        <v>14</v>
      </c>
      <c r="R925" s="97">
        <v>45275</v>
      </c>
      <c r="S925" s="97" t="s">
        <v>5483</v>
      </c>
      <c r="T925" s="51" t="s">
        <v>467</v>
      </c>
      <c r="U925" s="51" t="s">
        <v>468</v>
      </c>
      <c r="V925" s="51" t="s">
        <v>604</v>
      </c>
      <c r="W925" s="98" t="s">
        <v>6169</v>
      </c>
      <c r="X925" s="98" t="s">
        <v>5600</v>
      </c>
    </row>
    <row r="926" spans="1:24" s="51" customFormat="1" ht="15.5" x14ac:dyDescent="0.35">
      <c r="A926" s="99">
        <f t="shared" si="29"/>
        <v>14994</v>
      </c>
      <c r="B926" s="100" t="str">
        <f>IF(COUNTIF(Exceptions!F:F,(VLOOKUP(M926,Exceptions!F:F,1,FALSE)))&gt;0,"y","")</f>
        <v/>
      </c>
      <c r="C926" s="100" t="str">
        <f t="shared" si="30"/>
        <v>y</v>
      </c>
      <c r="D926" s="100" t="str">
        <f>IF(COUNTIF(Exceptions!B:B,(VLOOKUP(M926,Exceptions!$B:$B,1,FALSE)))&gt;0,"y","")</f>
        <v/>
      </c>
      <c r="E926" s="100" t="s">
        <v>5366</v>
      </c>
      <c r="F926" s="162" t="s">
        <v>4184</v>
      </c>
      <c r="G926" s="162" t="s">
        <v>3885</v>
      </c>
      <c r="H926" s="162" t="s">
        <v>5232</v>
      </c>
      <c r="I926" s="162" t="s">
        <v>5250</v>
      </c>
      <c r="J926" s="162" t="s">
        <v>5300</v>
      </c>
      <c r="K926" s="162" t="s">
        <v>3904</v>
      </c>
      <c r="L926" s="163">
        <v>180000</v>
      </c>
      <c r="M926" s="95" t="s">
        <v>1220</v>
      </c>
      <c r="N926" s="51" t="s">
        <v>1221</v>
      </c>
      <c r="O926" s="51" t="s">
        <v>1221</v>
      </c>
      <c r="P926" s="51" t="s">
        <v>457</v>
      </c>
      <c r="Q926" s="96" t="s">
        <v>14</v>
      </c>
      <c r="R926" s="97">
        <v>45170</v>
      </c>
      <c r="S926" s="97"/>
      <c r="T926" s="51" t="s">
        <v>741</v>
      </c>
      <c r="U926" s="51" t="s">
        <v>742</v>
      </c>
      <c r="W926" s="98" t="s">
        <v>6029</v>
      </c>
      <c r="X926" s="98" t="s">
        <v>6030</v>
      </c>
    </row>
    <row r="927" spans="1:24" s="51" customFormat="1" ht="15.5" x14ac:dyDescent="0.35">
      <c r="A927" s="99">
        <f t="shared" si="29"/>
        <v>14995</v>
      </c>
      <c r="B927" s="100" t="str">
        <f>IF(COUNTIF(Exceptions!F:F,(VLOOKUP(M927,Exceptions!F:F,1,FALSE)))&gt;0,"y","")</f>
        <v/>
      </c>
      <c r="C927" s="100" t="str">
        <f t="shared" si="30"/>
        <v>y</v>
      </c>
      <c r="D927" s="100" t="str">
        <f>IF(COUNTIF(Exceptions!B:B,(VLOOKUP(M927,Exceptions!$B:$B,1,FALSE)))&gt;0,"y","")</f>
        <v/>
      </c>
      <c r="E927" s="100"/>
      <c r="F927" s="162" t="s">
        <v>4185</v>
      </c>
      <c r="G927" s="162" t="s">
        <v>3885</v>
      </c>
      <c r="H927" s="162" t="s">
        <v>5232</v>
      </c>
      <c r="I927" s="162" t="s">
        <v>5250</v>
      </c>
      <c r="J927" s="162" t="s">
        <v>5300</v>
      </c>
      <c r="K927" s="162" t="s">
        <v>3904</v>
      </c>
      <c r="L927" s="163">
        <v>180000</v>
      </c>
      <c r="M927" s="95" t="s">
        <v>1218</v>
      </c>
      <c r="N927" s="51" t="s">
        <v>1219</v>
      </c>
      <c r="O927" s="51" t="s">
        <v>1219</v>
      </c>
      <c r="P927" s="51" t="s">
        <v>457</v>
      </c>
      <c r="Q927" s="96" t="s">
        <v>14</v>
      </c>
      <c r="R927" s="97">
        <v>45170</v>
      </c>
      <c r="S927" s="97"/>
      <c r="T927" s="51" t="s">
        <v>741</v>
      </c>
      <c r="U927" s="51" t="s">
        <v>742</v>
      </c>
      <c r="W927" s="98" t="s">
        <v>6029</v>
      </c>
      <c r="X927" s="98" t="s">
        <v>6030</v>
      </c>
    </row>
    <row r="928" spans="1:24" s="51" customFormat="1" ht="15.5" x14ac:dyDescent="0.35">
      <c r="A928" s="99">
        <f t="shared" si="29"/>
        <v>14996</v>
      </c>
      <c r="B928" s="100" t="str">
        <f>IF(COUNTIF(Exceptions!F:F,(VLOOKUP(M928,Exceptions!F:F,1,FALSE)))&gt;0,"y","")</f>
        <v/>
      </c>
      <c r="C928" s="100" t="str">
        <f t="shared" si="30"/>
        <v/>
      </c>
      <c r="D928" s="100" t="str">
        <f>IF(COUNTIF(Exceptions!B:B,(VLOOKUP(M928,Exceptions!$B:$B,1,FALSE)))&gt;0,"y","")</f>
        <v/>
      </c>
      <c r="E928" s="100"/>
      <c r="F928" s="162" t="s">
        <v>4923</v>
      </c>
      <c r="G928" s="162" t="s">
        <v>3884</v>
      </c>
      <c r="H928" s="162" t="s">
        <v>5211</v>
      </c>
      <c r="I928" s="162" t="s">
        <v>440</v>
      </c>
      <c r="J928" s="162" t="s">
        <v>440</v>
      </c>
      <c r="K928" s="162" t="s">
        <v>440</v>
      </c>
      <c r="L928" s="163">
        <v>999</v>
      </c>
      <c r="M928" s="95" t="s">
        <v>3135</v>
      </c>
      <c r="N928" s="51" t="s">
        <v>3136</v>
      </c>
      <c r="O928" s="51" t="s">
        <v>3136</v>
      </c>
      <c r="P928" s="51" t="s">
        <v>456</v>
      </c>
      <c r="Q928" s="96" t="s">
        <v>613</v>
      </c>
      <c r="R928" s="97"/>
      <c r="S928" s="97"/>
      <c r="T928" s="51" t="s">
        <v>467</v>
      </c>
      <c r="U928" s="51" t="s">
        <v>468</v>
      </c>
      <c r="W928" s="98" t="s">
        <v>6029</v>
      </c>
      <c r="X928" s="98" t="s">
        <v>6044</v>
      </c>
    </row>
    <row r="929" spans="1:24" s="51" customFormat="1" ht="15.5" x14ac:dyDescent="0.35">
      <c r="A929" s="99">
        <f t="shared" si="29"/>
        <v>15010</v>
      </c>
      <c r="B929" s="100" t="str">
        <f>IF(COUNTIF(Exceptions!F:F,(VLOOKUP(M929,Exceptions!F:F,1,FALSE)))&gt;0,"y","")</f>
        <v/>
      </c>
      <c r="C929" s="100" t="str">
        <f t="shared" si="30"/>
        <v/>
      </c>
      <c r="D929" s="100" t="str">
        <f>IF(COUNTIF(Exceptions!B:B,(VLOOKUP(M929,Exceptions!$B:$B,1,FALSE)))&gt;0,"y","")</f>
        <v/>
      </c>
      <c r="E929" s="100"/>
      <c r="F929" s="162" t="s">
        <v>4924</v>
      </c>
      <c r="G929" s="162" t="s">
        <v>3885</v>
      </c>
      <c r="H929" s="162" t="s">
        <v>5215</v>
      </c>
      <c r="I929" s="162" t="s">
        <v>440</v>
      </c>
      <c r="J929" s="162" t="s">
        <v>5295</v>
      </c>
      <c r="K929" s="162" t="s">
        <v>3904</v>
      </c>
      <c r="L929" s="163">
        <v>175641</v>
      </c>
      <c r="M929" s="95" t="s">
        <v>3133</v>
      </c>
      <c r="N929" s="51" t="s">
        <v>3134</v>
      </c>
      <c r="O929" s="51" t="s">
        <v>3134</v>
      </c>
      <c r="P929" s="51" t="s">
        <v>440</v>
      </c>
      <c r="Q929" s="96" t="s">
        <v>14</v>
      </c>
      <c r="R929" s="97">
        <v>45198</v>
      </c>
      <c r="S929" s="97" t="s">
        <v>5599</v>
      </c>
      <c r="T929" s="51" t="s">
        <v>551</v>
      </c>
      <c r="U929" s="51" t="s">
        <v>552</v>
      </c>
      <c r="W929" s="98" t="s">
        <v>5996</v>
      </c>
      <c r="X929" s="98" t="s">
        <v>6030</v>
      </c>
    </row>
    <row r="930" spans="1:24" s="51" customFormat="1" ht="15.5" x14ac:dyDescent="0.35">
      <c r="A930" s="99">
        <f t="shared" si="29"/>
        <v>15023</v>
      </c>
      <c r="B930" s="100" t="str">
        <f>IF(COUNTIF(Exceptions!F:F,(VLOOKUP(M930,Exceptions!F:F,1,FALSE)))&gt;0,"y","")</f>
        <v/>
      </c>
      <c r="C930" s="100" t="str">
        <f t="shared" si="30"/>
        <v>y</v>
      </c>
      <c r="D930" s="100" t="str">
        <f>IF(COUNTIF(Exceptions!B:B,(VLOOKUP(M930,Exceptions!$B:$B,1,FALSE)))&gt;0,"y","")</f>
        <v/>
      </c>
      <c r="E930" s="100"/>
      <c r="F930" s="162" t="s">
        <v>4156</v>
      </c>
      <c r="G930" s="162" t="s">
        <v>3884</v>
      </c>
      <c r="H930" s="162" t="s">
        <v>5243</v>
      </c>
      <c r="I930" s="162" t="s">
        <v>5244</v>
      </c>
      <c r="J930" s="162" t="s">
        <v>440</v>
      </c>
      <c r="K930" s="162" t="s">
        <v>5275</v>
      </c>
      <c r="L930" s="163">
        <v>950000</v>
      </c>
      <c r="M930" s="95" t="s">
        <v>1149</v>
      </c>
      <c r="N930" s="51" t="s">
        <v>1150</v>
      </c>
      <c r="O930" s="51" t="s">
        <v>1150</v>
      </c>
      <c r="P930" s="51" t="s">
        <v>440</v>
      </c>
      <c r="Q930" s="96" t="s">
        <v>11</v>
      </c>
      <c r="R930" s="97">
        <v>45380</v>
      </c>
      <c r="S930" s="97" t="s">
        <v>5998</v>
      </c>
      <c r="T930" s="51" t="s">
        <v>516</v>
      </c>
      <c r="U930" s="51" t="s">
        <v>517</v>
      </c>
      <c r="W930" s="98" t="s">
        <v>5996</v>
      </c>
      <c r="X930" s="98" t="s">
        <v>5997</v>
      </c>
    </row>
    <row r="931" spans="1:24" s="51" customFormat="1" ht="15.5" x14ac:dyDescent="0.35">
      <c r="A931" s="99">
        <f t="shared" si="29"/>
        <v>15029</v>
      </c>
      <c r="B931" s="100" t="str">
        <f>IF(COUNTIF(Exceptions!F:F,(VLOOKUP(M931,Exceptions!F:F,1,FALSE)))&gt;0,"y","")</f>
        <v/>
      </c>
      <c r="C931" s="100" t="str">
        <f t="shared" si="30"/>
        <v>y</v>
      </c>
      <c r="D931" s="100" t="str">
        <f>IF(COUNTIF(Exceptions!B:B,(VLOOKUP(M931,Exceptions!$B:$B,1,FALSE)))&gt;0,"y","")</f>
        <v/>
      </c>
      <c r="E931" s="100"/>
      <c r="F931" s="162" t="s">
        <v>4157</v>
      </c>
      <c r="G931" s="162" t="s">
        <v>3884</v>
      </c>
      <c r="H931" s="162" t="s">
        <v>5243</v>
      </c>
      <c r="I931" s="162" t="s">
        <v>5244</v>
      </c>
      <c r="J931" s="162" t="s">
        <v>440</v>
      </c>
      <c r="K931" s="162" t="s">
        <v>5275</v>
      </c>
      <c r="L931" s="163">
        <v>350000</v>
      </c>
      <c r="M931" s="95" t="s">
        <v>1147</v>
      </c>
      <c r="N931" s="51" t="s">
        <v>1148</v>
      </c>
      <c r="O931" s="51" t="s">
        <v>1148</v>
      </c>
      <c r="P931" s="51" t="s">
        <v>440</v>
      </c>
      <c r="Q931" s="96" t="s">
        <v>14</v>
      </c>
      <c r="R931" s="97">
        <v>45380</v>
      </c>
      <c r="S931" s="97" t="s">
        <v>5515</v>
      </c>
      <c r="T931" s="51" t="s">
        <v>516</v>
      </c>
      <c r="U931" s="51" t="s">
        <v>517</v>
      </c>
      <c r="W931" s="98" t="s">
        <v>5996</v>
      </c>
      <c r="X931" s="98" t="s">
        <v>5997</v>
      </c>
    </row>
    <row r="932" spans="1:24" s="51" customFormat="1" ht="15.5" x14ac:dyDescent="0.35">
      <c r="A932" s="99">
        <f t="shared" si="29"/>
        <v>15035</v>
      </c>
      <c r="B932" s="100" t="str">
        <f>IF(COUNTIF(Exceptions!F:F,(VLOOKUP(M932,Exceptions!F:F,1,FALSE)))&gt;0,"y","")</f>
        <v/>
      </c>
      <c r="C932" s="100" t="str">
        <f t="shared" si="30"/>
        <v>y</v>
      </c>
      <c r="D932" s="100" t="str">
        <f>IF(COUNTIF(Exceptions!B:B,(VLOOKUP(M932,Exceptions!$B:$B,1,FALSE)))&gt;0,"y","")</f>
        <v>y</v>
      </c>
      <c r="E932" s="100"/>
      <c r="F932" s="162" t="s">
        <v>4222</v>
      </c>
      <c r="G932" s="162" t="s">
        <v>3885</v>
      </c>
      <c r="H932" s="162" t="s">
        <v>5229</v>
      </c>
      <c r="I932" s="162" t="s">
        <v>336</v>
      </c>
      <c r="J932" s="162" t="s">
        <v>5298</v>
      </c>
      <c r="K932" s="162" t="s">
        <v>5277</v>
      </c>
      <c r="L932" s="163"/>
      <c r="M932" s="95" t="s">
        <v>106</v>
      </c>
      <c r="N932" s="51" t="s">
        <v>107</v>
      </c>
      <c r="O932" s="51" t="s">
        <v>107</v>
      </c>
      <c r="P932" s="51" t="s">
        <v>459</v>
      </c>
      <c r="Q932" s="96" t="s">
        <v>18</v>
      </c>
      <c r="R932" s="97"/>
      <c r="S932" s="97"/>
      <c r="T932" s="51" t="s">
        <v>522</v>
      </c>
      <c r="U932" s="51" t="s">
        <v>523</v>
      </c>
      <c r="W932" s="98" t="s">
        <v>6092</v>
      </c>
      <c r="X932" s="98" t="s">
        <v>5501</v>
      </c>
    </row>
    <row r="933" spans="1:24" s="51" customFormat="1" ht="15.5" x14ac:dyDescent="0.35">
      <c r="A933" s="99">
        <f t="shared" si="29"/>
        <v>15052</v>
      </c>
      <c r="B933" s="100" t="str">
        <f>IF(COUNTIF(Exceptions!F:F,(VLOOKUP(M933,Exceptions!F:F,1,FALSE)))&gt;0,"y","")</f>
        <v/>
      </c>
      <c r="C933" s="100" t="str">
        <f t="shared" si="30"/>
        <v/>
      </c>
      <c r="D933" s="100" t="str">
        <f>IF(COUNTIF(Exceptions!B:B,(VLOOKUP(M933,Exceptions!$B:$B,1,FALSE)))&gt;0,"y","")</f>
        <v/>
      </c>
      <c r="E933" s="100"/>
      <c r="F933" s="162" t="s">
        <v>4925</v>
      </c>
      <c r="G933" s="162" t="s">
        <v>3885</v>
      </c>
      <c r="H933" s="162" t="s">
        <v>5215</v>
      </c>
      <c r="I933" s="162" t="s">
        <v>440</v>
      </c>
      <c r="J933" s="162" t="s">
        <v>440</v>
      </c>
      <c r="K933" s="162" t="s">
        <v>440</v>
      </c>
      <c r="L933" s="163">
        <v>50000</v>
      </c>
      <c r="M933" s="95" t="s">
        <v>3130</v>
      </c>
      <c r="N933" s="51" t="s">
        <v>3131</v>
      </c>
      <c r="O933" s="51" t="s">
        <v>3132</v>
      </c>
      <c r="P933" s="51" t="s">
        <v>464</v>
      </c>
      <c r="Q933" s="96" t="s">
        <v>613</v>
      </c>
      <c r="R933" s="97">
        <v>45124</v>
      </c>
      <c r="S933" s="97" t="s">
        <v>5712</v>
      </c>
      <c r="T933" s="51" t="s">
        <v>1196</v>
      </c>
      <c r="U933" s="51" t="s">
        <v>1197</v>
      </c>
      <c r="W933" s="98" t="s">
        <v>6092</v>
      </c>
      <c r="X933" s="98" t="s">
        <v>5488</v>
      </c>
    </row>
    <row r="934" spans="1:24" s="51" customFormat="1" ht="15.5" x14ac:dyDescent="0.35">
      <c r="A934" s="99">
        <f t="shared" si="29"/>
        <v>15059</v>
      </c>
      <c r="B934" s="100" t="str">
        <f>IF(COUNTIF(Exceptions!F:F,(VLOOKUP(M934,Exceptions!F:F,1,FALSE)))&gt;0,"y","")</f>
        <v/>
      </c>
      <c r="C934" s="100" t="str">
        <f t="shared" si="30"/>
        <v/>
      </c>
      <c r="D934" s="100" t="str">
        <f>IF(COUNTIF(Exceptions!B:B,(VLOOKUP(M934,Exceptions!$B:$B,1,FALSE)))&gt;0,"y","")</f>
        <v>y</v>
      </c>
      <c r="E934" s="100"/>
      <c r="F934" s="162" t="s">
        <v>4926</v>
      </c>
      <c r="G934" s="162" t="s">
        <v>3884</v>
      </c>
      <c r="H934" s="162" t="s">
        <v>5211</v>
      </c>
      <c r="I934" s="162" t="s">
        <v>440</v>
      </c>
      <c r="J934" s="162" t="s">
        <v>440</v>
      </c>
      <c r="K934" s="162" t="s">
        <v>3904</v>
      </c>
      <c r="L934" s="163">
        <v>50000</v>
      </c>
      <c r="M934" s="95" t="s">
        <v>3127</v>
      </c>
      <c r="N934" s="51" t="s">
        <v>3128</v>
      </c>
      <c r="O934" s="51" t="s">
        <v>3129</v>
      </c>
      <c r="P934" s="51" t="s">
        <v>440</v>
      </c>
      <c r="Q934" s="96" t="s">
        <v>613</v>
      </c>
      <c r="R934" s="97">
        <v>45198</v>
      </c>
      <c r="S934" s="97"/>
      <c r="T934" s="51" t="s">
        <v>524</v>
      </c>
      <c r="U934" s="51" t="s">
        <v>525</v>
      </c>
      <c r="W934" s="98" t="s">
        <v>6092</v>
      </c>
      <c r="X934" s="98" t="s">
        <v>5524</v>
      </c>
    </row>
    <row r="935" spans="1:24" s="51" customFormat="1" ht="15.5" x14ac:dyDescent="0.35">
      <c r="A935" s="99">
        <f t="shared" si="29"/>
        <v>15060</v>
      </c>
      <c r="B935" s="100" t="str">
        <f>IF(COUNTIF(Exceptions!F:F,(VLOOKUP(M935,Exceptions!F:F,1,FALSE)))&gt;0,"y","")</f>
        <v/>
      </c>
      <c r="C935" s="100" t="str">
        <f t="shared" si="30"/>
        <v/>
      </c>
      <c r="D935" s="100" t="str">
        <f>IF(COUNTIF(Exceptions!B:B,(VLOOKUP(M935,Exceptions!$B:$B,1,FALSE)))&gt;0,"y","")</f>
        <v/>
      </c>
      <c r="E935" s="100"/>
      <c r="F935" s="162" t="s">
        <v>4927</v>
      </c>
      <c r="G935" s="162" t="s">
        <v>592</v>
      </c>
      <c r="H935" s="162" t="s">
        <v>5211</v>
      </c>
      <c r="I935" s="162" t="s">
        <v>440</v>
      </c>
      <c r="J935" s="162" t="s">
        <v>440</v>
      </c>
      <c r="K935" s="162" t="s">
        <v>3904</v>
      </c>
      <c r="L935" s="163">
        <v>50000</v>
      </c>
      <c r="M935" s="95" t="s">
        <v>3126</v>
      </c>
      <c r="N935" s="51" t="s">
        <v>6734</v>
      </c>
      <c r="O935" s="51" t="s">
        <v>6735</v>
      </c>
      <c r="P935" s="51" t="s">
        <v>440</v>
      </c>
      <c r="Q935" s="96" t="s">
        <v>613</v>
      </c>
      <c r="R935" s="97">
        <v>45382</v>
      </c>
      <c r="S935" s="97" t="s">
        <v>5998</v>
      </c>
      <c r="T935" s="51" t="s">
        <v>516</v>
      </c>
      <c r="U935" s="51" t="s">
        <v>517</v>
      </c>
      <c r="V935" s="51" t="s">
        <v>1345</v>
      </c>
      <c r="W935" s="98" t="s">
        <v>6092</v>
      </c>
      <c r="X935" s="98" t="s">
        <v>5629</v>
      </c>
    </row>
    <row r="936" spans="1:24" s="51" customFormat="1" ht="15.5" x14ac:dyDescent="0.35">
      <c r="A936" s="99">
        <f t="shared" si="29"/>
        <v>15064</v>
      </c>
      <c r="B936" s="100" t="str">
        <f>IF(COUNTIF(Exceptions!F:F,(VLOOKUP(M936,Exceptions!F:F,1,FALSE)))&gt;0,"y","")</f>
        <v/>
      </c>
      <c r="C936" s="100" t="str">
        <f t="shared" si="30"/>
        <v/>
      </c>
      <c r="D936" s="100" t="str">
        <f>IF(COUNTIF(Exceptions!B:B,(VLOOKUP(M936,Exceptions!$B:$B,1,FALSE)))&gt;0,"y","")</f>
        <v/>
      </c>
      <c r="E936" s="100"/>
      <c r="F936" s="162" t="s">
        <v>4928</v>
      </c>
      <c r="G936" s="162" t="s">
        <v>592</v>
      </c>
      <c r="H936" s="162" t="s">
        <v>5211</v>
      </c>
      <c r="I936" s="162" t="s">
        <v>440</v>
      </c>
      <c r="J936" s="162" t="s">
        <v>440</v>
      </c>
      <c r="K936" s="162" t="s">
        <v>5275</v>
      </c>
      <c r="L936" s="163">
        <v>325000</v>
      </c>
      <c r="M936" s="95" t="s">
        <v>244</v>
      </c>
      <c r="N936" s="51" t="s">
        <v>6730</v>
      </c>
      <c r="O936" s="51" t="s">
        <v>6731</v>
      </c>
      <c r="P936" s="51" t="s">
        <v>464</v>
      </c>
      <c r="Q936" s="96" t="s">
        <v>14</v>
      </c>
      <c r="R936" s="97">
        <v>45446</v>
      </c>
      <c r="S936" s="97" t="s">
        <v>6074</v>
      </c>
      <c r="T936" s="51" t="s">
        <v>516</v>
      </c>
      <c r="U936" s="51" t="s">
        <v>517</v>
      </c>
      <c r="V936" s="51" t="s">
        <v>3122</v>
      </c>
      <c r="W936" s="98" t="s">
        <v>6092</v>
      </c>
      <c r="X936" s="98" t="s">
        <v>5629</v>
      </c>
    </row>
    <row r="937" spans="1:24" s="51" customFormat="1" ht="15.5" x14ac:dyDescent="0.35">
      <c r="A937" s="99">
        <f t="shared" si="29"/>
        <v>15067</v>
      </c>
      <c r="B937" s="100" t="str">
        <f>IF(COUNTIF(Exceptions!F:F,(VLOOKUP(M937,Exceptions!F:F,1,FALSE)))&gt;0,"y","")</f>
        <v/>
      </c>
      <c r="C937" s="100" t="str">
        <f t="shared" si="30"/>
        <v/>
      </c>
      <c r="D937" s="100" t="str">
        <f>IF(COUNTIF(Exceptions!B:B,(VLOOKUP(M937,Exceptions!$B:$B,1,FALSE)))&gt;0,"y","")</f>
        <v/>
      </c>
      <c r="E937" s="100"/>
      <c r="F937" s="162" t="s">
        <v>4929</v>
      </c>
      <c r="G937" s="162" t="s">
        <v>3884</v>
      </c>
      <c r="H937" s="162" t="s">
        <v>5211</v>
      </c>
      <c r="I937" s="162" t="s">
        <v>440</v>
      </c>
      <c r="J937" s="162" t="s">
        <v>440</v>
      </c>
      <c r="K937" s="162" t="s">
        <v>440</v>
      </c>
      <c r="L937" s="163">
        <v>100000</v>
      </c>
      <c r="M937" s="95" t="s">
        <v>3123</v>
      </c>
      <c r="N937" s="51" t="s">
        <v>3124</v>
      </c>
      <c r="O937" s="51" t="s">
        <v>3125</v>
      </c>
      <c r="P937" s="51" t="s">
        <v>440</v>
      </c>
      <c r="Q937" s="96" t="s">
        <v>14</v>
      </c>
      <c r="R937" s="97">
        <v>45139</v>
      </c>
      <c r="S937" s="97"/>
      <c r="T937" s="51" t="s">
        <v>467</v>
      </c>
      <c r="U937" s="51" t="s">
        <v>468</v>
      </c>
      <c r="W937" s="98" t="s">
        <v>5523</v>
      </c>
      <c r="X937" s="98" t="s">
        <v>5485</v>
      </c>
    </row>
    <row r="938" spans="1:24" s="51" customFormat="1" ht="15.5" x14ac:dyDescent="0.35">
      <c r="A938" s="99">
        <f t="shared" si="29"/>
        <v>15068</v>
      </c>
      <c r="B938" s="100" t="str">
        <f>IF(COUNTIF(Exceptions!F:F,(VLOOKUP(M938,Exceptions!F:F,1,FALSE)))&gt;0,"y","")</f>
        <v/>
      </c>
      <c r="C938" s="100" t="str">
        <f t="shared" si="30"/>
        <v/>
      </c>
      <c r="D938" s="100" t="str">
        <f>IF(COUNTIF(Exceptions!B:B,(VLOOKUP(M938,Exceptions!$B:$B,1,FALSE)))&gt;0,"y","")</f>
        <v/>
      </c>
      <c r="E938" s="100"/>
      <c r="F938" s="162" t="s">
        <v>4930</v>
      </c>
      <c r="G938" s="162" t="s">
        <v>3885</v>
      </c>
      <c r="H938" s="162" t="s">
        <v>5211</v>
      </c>
      <c r="I938" s="162" t="s">
        <v>440</v>
      </c>
      <c r="J938" s="162" t="s">
        <v>440</v>
      </c>
      <c r="K938" s="162" t="s">
        <v>440</v>
      </c>
      <c r="L938" s="163"/>
      <c r="M938" s="95" t="s">
        <v>3119</v>
      </c>
      <c r="N938" s="51" t="s">
        <v>3120</v>
      </c>
      <c r="O938" s="51" t="s">
        <v>3121</v>
      </c>
      <c r="P938" s="51" t="s">
        <v>440</v>
      </c>
      <c r="Q938" s="96" t="s">
        <v>14</v>
      </c>
      <c r="R938" s="97">
        <v>45229</v>
      </c>
      <c r="S938" s="97" t="s">
        <v>5748</v>
      </c>
      <c r="T938" s="51" t="s">
        <v>516</v>
      </c>
      <c r="U938" s="51" t="s">
        <v>517</v>
      </c>
      <c r="V938" s="51" t="s">
        <v>3122</v>
      </c>
      <c r="W938" s="98" t="s">
        <v>5523</v>
      </c>
      <c r="X938" s="98" t="s">
        <v>5535</v>
      </c>
    </row>
    <row r="939" spans="1:24" s="51" customFormat="1" ht="15.5" x14ac:dyDescent="0.35">
      <c r="A939" s="99">
        <f t="shared" si="29"/>
        <v>15069</v>
      </c>
      <c r="B939" s="100" t="str">
        <f>IF(COUNTIF(Exceptions!F:F,(VLOOKUP(M939,Exceptions!F:F,1,FALSE)))&gt;0,"y","")</f>
        <v/>
      </c>
      <c r="C939" s="100" t="str">
        <f t="shared" si="30"/>
        <v/>
      </c>
      <c r="D939" s="100" t="str">
        <f>IF(COUNTIF(Exceptions!B:B,(VLOOKUP(M939,Exceptions!$B:$B,1,FALSE)))&gt;0,"y","")</f>
        <v/>
      </c>
      <c r="E939" s="100"/>
      <c r="F939" s="162" t="s">
        <v>4931</v>
      </c>
      <c r="G939" s="162" t="s">
        <v>3884</v>
      </c>
      <c r="H939" s="162" t="s">
        <v>5211</v>
      </c>
      <c r="I939" s="162" t="s">
        <v>440</v>
      </c>
      <c r="J939" s="162" t="s">
        <v>440</v>
      </c>
      <c r="K939" s="162" t="s">
        <v>5275</v>
      </c>
      <c r="L939" s="163">
        <v>250000</v>
      </c>
      <c r="M939" s="95" t="s">
        <v>245</v>
      </c>
      <c r="N939" s="51" t="s">
        <v>375</v>
      </c>
      <c r="O939" s="51" t="s">
        <v>442</v>
      </c>
      <c r="P939" s="51" t="s">
        <v>456</v>
      </c>
      <c r="Q939" s="96" t="s">
        <v>14</v>
      </c>
      <c r="R939" s="97">
        <v>45293</v>
      </c>
      <c r="S939" s="97" t="s">
        <v>5874</v>
      </c>
      <c r="T939" s="51" t="s">
        <v>467</v>
      </c>
      <c r="U939" s="51" t="s">
        <v>468</v>
      </c>
      <c r="W939" s="98" t="s">
        <v>5523</v>
      </c>
      <c r="X939" s="98" t="s">
        <v>5526</v>
      </c>
    </row>
    <row r="940" spans="1:24" s="51" customFormat="1" ht="15.5" x14ac:dyDescent="0.35">
      <c r="A940" s="99">
        <f t="shared" si="29"/>
        <v>15074</v>
      </c>
      <c r="B940" s="100" t="str">
        <f>IF(COUNTIF(Exceptions!F:F,(VLOOKUP(M940,Exceptions!F:F,1,FALSE)))&gt;0,"y","")</f>
        <v/>
      </c>
      <c r="C940" s="100" t="str">
        <f t="shared" si="30"/>
        <v>y</v>
      </c>
      <c r="D940" s="100" t="str">
        <f>IF(COUNTIF(Exceptions!B:B,(VLOOKUP(M940,Exceptions!$B:$B,1,FALSE)))&gt;0,"y","")</f>
        <v/>
      </c>
      <c r="E940" s="100"/>
      <c r="F940" s="162" t="s">
        <v>3938</v>
      </c>
      <c r="G940" s="162" t="s">
        <v>3884</v>
      </c>
      <c r="H940" s="162" t="s">
        <v>5211</v>
      </c>
      <c r="I940" s="162" t="s">
        <v>3903</v>
      </c>
      <c r="J940" s="162" t="s">
        <v>440</v>
      </c>
      <c r="K940" s="162" t="s">
        <v>3904</v>
      </c>
      <c r="L940" s="163">
        <v>128000</v>
      </c>
      <c r="M940" s="95" t="s">
        <v>706</v>
      </c>
      <c r="N940" s="51" t="s">
        <v>707</v>
      </c>
      <c r="O940" s="51" t="s">
        <v>707</v>
      </c>
      <c r="P940" s="51" t="s">
        <v>456</v>
      </c>
      <c r="Q940" s="96" t="s">
        <v>14</v>
      </c>
      <c r="R940" s="97">
        <v>45322</v>
      </c>
      <c r="S940" s="97" t="s">
        <v>5483</v>
      </c>
      <c r="T940" s="51" t="s">
        <v>467</v>
      </c>
      <c r="U940" s="51" t="s">
        <v>468</v>
      </c>
      <c r="W940" s="98" t="s">
        <v>5523</v>
      </c>
      <c r="X940" s="98" t="s">
        <v>5529</v>
      </c>
    </row>
    <row r="941" spans="1:24" s="51" customFormat="1" ht="15.5" x14ac:dyDescent="0.35">
      <c r="A941" s="99">
        <f t="shared" si="29"/>
        <v>15075</v>
      </c>
      <c r="B941" s="100" t="str">
        <f>IF(COUNTIF(Exceptions!F:F,(VLOOKUP(M941,Exceptions!F:F,1,FALSE)))&gt;0,"y","")</f>
        <v/>
      </c>
      <c r="C941" s="100" t="str">
        <f t="shared" si="30"/>
        <v>y</v>
      </c>
      <c r="D941" s="100" t="str">
        <f>IF(COUNTIF(Exceptions!B:B,(VLOOKUP(M941,Exceptions!$B:$B,1,FALSE)))&gt;0,"y","")</f>
        <v/>
      </c>
      <c r="E941" s="100" t="s">
        <v>5366</v>
      </c>
      <c r="F941" s="162" t="s">
        <v>3939</v>
      </c>
      <c r="G941" s="162" t="s">
        <v>3885</v>
      </c>
      <c r="H941" s="162" t="s">
        <v>5211</v>
      </c>
      <c r="I941" s="162" t="s">
        <v>3903</v>
      </c>
      <c r="J941" s="162" t="s">
        <v>440</v>
      </c>
      <c r="K941" s="162" t="s">
        <v>3904</v>
      </c>
      <c r="L941" s="163">
        <v>58000</v>
      </c>
      <c r="M941" s="95" t="s">
        <v>703</v>
      </c>
      <c r="N941" s="51" t="s">
        <v>704</v>
      </c>
      <c r="O941" s="51" t="s">
        <v>705</v>
      </c>
      <c r="P941" s="51" t="s">
        <v>440</v>
      </c>
      <c r="Q941" s="96" t="s">
        <v>613</v>
      </c>
      <c r="R941" s="97">
        <v>45199</v>
      </c>
      <c r="S941" s="97" t="s">
        <v>5483</v>
      </c>
      <c r="T941" s="51" t="s">
        <v>516</v>
      </c>
      <c r="U941" s="51" t="s">
        <v>517</v>
      </c>
      <c r="W941" s="98" t="s">
        <v>5523</v>
      </c>
      <c r="X941" s="98" t="s">
        <v>5488</v>
      </c>
    </row>
    <row r="942" spans="1:24" s="51" customFormat="1" ht="15.5" x14ac:dyDescent="0.35">
      <c r="A942" s="99">
        <f t="shared" si="29"/>
        <v>15076</v>
      </c>
      <c r="B942" s="100" t="str">
        <f>IF(COUNTIF(Exceptions!F:F,(VLOOKUP(M942,Exceptions!F:F,1,FALSE)))&gt;0,"y","")</f>
        <v/>
      </c>
      <c r="C942" s="100" t="str">
        <f t="shared" si="30"/>
        <v>y</v>
      </c>
      <c r="D942" s="100" t="str">
        <f>IF(COUNTIF(Exceptions!B:B,(VLOOKUP(M942,Exceptions!$B:$B,1,FALSE)))&gt;0,"y","")</f>
        <v/>
      </c>
      <c r="E942" s="100" t="s">
        <v>5366</v>
      </c>
      <c r="F942" s="162" t="s">
        <v>3940</v>
      </c>
      <c r="G942" s="162" t="s">
        <v>3884</v>
      </c>
      <c r="H942" s="162" t="s">
        <v>5211</v>
      </c>
      <c r="I942" s="162" t="s">
        <v>3903</v>
      </c>
      <c r="J942" s="162" t="s">
        <v>440</v>
      </c>
      <c r="K942" s="162" t="s">
        <v>440</v>
      </c>
      <c r="L942" s="163">
        <v>40000</v>
      </c>
      <c r="M942" s="95" t="s">
        <v>701</v>
      </c>
      <c r="N942" s="51" t="s">
        <v>702</v>
      </c>
      <c r="O942" s="51" t="s">
        <v>702</v>
      </c>
      <c r="P942" s="51" t="s">
        <v>440</v>
      </c>
      <c r="Q942" s="96" t="s">
        <v>613</v>
      </c>
      <c r="R942" s="97">
        <v>45199</v>
      </c>
      <c r="S942" s="97" t="s">
        <v>5483</v>
      </c>
      <c r="T942" s="51" t="s">
        <v>467</v>
      </c>
      <c r="U942" s="51" t="s">
        <v>468</v>
      </c>
      <c r="W942" s="98" t="s">
        <v>5523</v>
      </c>
      <c r="X942" s="98" t="s">
        <v>5528</v>
      </c>
    </row>
    <row r="943" spans="1:24" s="51" customFormat="1" ht="15.5" x14ac:dyDescent="0.35">
      <c r="A943" s="99">
        <f t="shared" si="29"/>
        <v>15078</v>
      </c>
      <c r="B943" s="100" t="str">
        <f>IF(COUNTIF(Exceptions!F:F,(VLOOKUP(M943,Exceptions!F:F,1,FALSE)))&gt;0,"y","")</f>
        <v/>
      </c>
      <c r="C943" s="100" t="str">
        <f t="shared" si="30"/>
        <v>y</v>
      </c>
      <c r="D943" s="100" t="str">
        <f>IF(COUNTIF(Exceptions!B:B,(VLOOKUP(M943,Exceptions!$B:$B,1,FALSE)))&gt;0,"y","")</f>
        <v/>
      </c>
      <c r="E943" s="100"/>
      <c r="F943" s="162" t="s">
        <v>3942</v>
      </c>
      <c r="G943" s="162" t="s">
        <v>3884</v>
      </c>
      <c r="H943" s="162" t="s">
        <v>5211</v>
      </c>
      <c r="I943" s="162" t="s">
        <v>3903</v>
      </c>
      <c r="J943" s="162" t="s">
        <v>440</v>
      </c>
      <c r="K943" s="162" t="s">
        <v>5275</v>
      </c>
      <c r="L943" s="163">
        <v>172000</v>
      </c>
      <c r="M943" s="95" t="s">
        <v>696</v>
      </c>
      <c r="N943" s="51" t="s">
        <v>697</v>
      </c>
      <c r="O943" s="51" t="s">
        <v>698</v>
      </c>
      <c r="P943" s="51" t="s">
        <v>440</v>
      </c>
      <c r="Q943" s="96" t="s">
        <v>14</v>
      </c>
      <c r="R943" s="97">
        <v>45275</v>
      </c>
      <c r="S943" s="97" t="s">
        <v>5483</v>
      </c>
      <c r="T943" s="51" t="s">
        <v>516</v>
      </c>
      <c r="U943" s="51" t="s">
        <v>517</v>
      </c>
      <c r="W943" s="98" t="s">
        <v>5523</v>
      </c>
      <c r="X943" s="98" t="s">
        <v>5488</v>
      </c>
    </row>
    <row r="944" spans="1:24" s="51" customFormat="1" ht="15.5" x14ac:dyDescent="0.35">
      <c r="A944" s="99">
        <f t="shared" si="29"/>
        <v>15079</v>
      </c>
      <c r="B944" s="100" t="str">
        <f>IF(COUNTIF(Exceptions!F:F,(VLOOKUP(M944,Exceptions!F:F,1,FALSE)))&gt;0,"y","")</f>
        <v/>
      </c>
      <c r="C944" s="100" t="str">
        <f t="shared" si="30"/>
        <v>y</v>
      </c>
      <c r="D944" s="100" t="str">
        <f>IF(COUNTIF(Exceptions!B:B,(VLOOKUP(M944,Exceptions!$B:$B,1,FALSE)))&gt;0,"y","")</f>
        <v/>
      </c>
      <c r="E944" s="100"/>
      <c r="F944" s="162" t="s">
        <v>3943</v>
      </c>
      <c r="G944" s="162" t="s">
        <v>3885</v>
      </c>
      <c r="H944" s="162" t="s">
        <v>5211</v>
      </c>
      <c r="I944" s="162" t="s">
        <v>3903</v>
      </c>
      <c r="J944" s="162" t="s">
        <v>440</v>
      </c>
      <c r="K944" s="162" t="s">
        <v>440</v>
      </c>
      <c r="L944" s="163">
        <v>46000</v>
      </c>
      <c r="M944" s="95" t="s">
        <v>693</v>
      </c>
      <c r="N944" s="51" t="s">
        <v>694</v>
      </c>
      <c r="O944" s="51" t="s">
        <v>695</v>
      </c>
      <c r="P944" s="51" t="s">
        <v>440</v>
      </c>
      <c r="Q944" s="96" t="s">
        <v>613</v>
      </c>
      <c r="R944" s="97">
        <v>45199</v>
      </c>
      <c r="S944" s="97" t="s">
        <v>5483</v>
      </c>
      <c r="T944" s="51" t="s">
        <v>467</v>
      </c>
      <c r="U944" s="51" t="s">
        <v>468</v>
      </c>
      <c r="W944" s="98" t="s">
        <v>5523</v>
      </c>
      <c r="X944" s="98" t="s">
        <v>5495</v>
      </c>
    </row>
    <row r="945" spans="1:24" s="51" customFormat="1" ht="15.5" x14ac:dyDescent="0.35">
      <c r="A945" s="99">
        <f t="shared" si="29"/>
        <v>15080</v>
      </c>
      <c r="B945" s="100" t="str">
        <f>IF(COUNTIF(Exceptions!F:F,(VLOOKUP(M945,Exceptions!F:F,1,FALSE)))&gt;0,"y","")</f>
        <v/>
      </c>
      <c r="C945" s="100" t="str">
        <f t="shared" si="30"/>
        <v>y</v>
      </c>
      <c r="D945" s="100" t="str">
        <f>IF(COUNTIF(Exceptions!B:B,(VLOOKUP(M945,Exceptions!$B:$B,1,FALSE)))&gt;0,"y","")</f>
        <v/>
      </c>
      <c r="E945" s="100"/>
      <c r="F945" s="162" t="s">
        <v>3945</v>
      </c>
      <c r="G945" s="162" t="s">
        <v>3885</v>
      </c>
      <c r="H945" s="162" t="s">
        <v>5211</v>
      </c>
      <c r="I945" s="162" t="s">
        <v>3903</v>
      </c>
      <c r="J945" s="162" t="s">
        <v>440</v>
      </c>
      <c r="K945" s="162" t="s">
        <v>440</v>
      </c>
      <c r="L945" s="163">
        <v>13000</v>
      </c>
      <c r="M945" s="95" t="s">
        <v>688</v>
      </c>
      <c r="N945" s="51" t="s">
        <v>689</v>
      </c>
      <c r="O945" s="51" t="s">
        <v>690</v>
      </c>
      <c r="P945" s="51" t="s">
        <v>440</v>
      </c>
      <c r="Q945" s="96" t="s">
        <v>613</v>
      </c>
      <c r="R945" s="97">
        <v>45199</v>
      </c>
      <c r="S945" s="97" t="s">
        <v>5483</v>
      </c>
      <c r="T945" s="51" t="s">
        <v>518</v>
      </c>
      <c r="U945" s="51" t="s">
        <v>519</v>
      </c>
      <c r="W945" s="98" t="s">
        <v>5523</v>
      </c>
      <c r="X945" s="98" t="s">
        <v>5488</v>
      </c>
    </row>
    <row r="946" spans="1:24" s="51" customFormat="1" ht="15.5" x14ac:dyDescent="0.35">
      <c r="A946" s="99">
        <f t="shared" si="29"/>
        <v>15082</v>
      </c>
      <c r="B946" s="100" t="str">
        <f>IF(COUNTIF(Exceptions!F:F,(VLOOKUP(M946,Exceptions!F:F,1,FALSE)))&gt;0,"y","")</f>
        <v/>
      </c>
      <c r="C946" s="100" t="str">
        <f t="shared" si="30"/>
        <v>y</v>
      </c>
      <c r="D946" s="100" t="str">
        <f>IF(COUNTIF(Exceptions!B:B,(VLOOKUP(M946,Exceptions!$B:$B,1,FALSE)))&gt;0,"y","")</f>
        <v/>
      </c>
      <c r="E946" s="100" t="s">
        <v>5366</v>
      </c>
      <c r="F946" s="162" t="s">
        <v>4211</v>
      </c>
      <c r="G946" s="162" t="s">
        <v>3885</v>
      </c>
      <c r="H946" s="162" t="s">
        <v>5211</v>
      </c>
      <c r="I946" s="162" t="s">
        <v>5254</v>
      </c>
      <c r="J946" s="162" t="s">
        <v>440</v>
      </c>
      <c r="K946" s="162" t="s">
        <v>5275</v>
      </c>
      <c r="L946" s="163">
        <v>2500000</v>
      </c>
      <c r="M946" s="95" t="s">
        <v>1300</v>
      </c>
      <c r="N946" s="51" t="s">
        <v>1301</v>
      </c>
      <c r="O946" s="51" t="s">
        <v>1301</v>
      </c>
      <c r="P946" s="51" t="s">
        <v>456</v>
      </c>
      <c r="Q946" s="96" t="s">
        <v>12</v>
      </c>
      <c r="R946" s="97">
        <v>45260</v>
      </c>
      <c r="S946" s="97" t="s">
        <v>6078</v>
      </c>
      <c r="T946" s="51" t="s">
        <v>467</v>
      </c>
      <c r="U946" s="51" t="s">
        <v>468</v>
      </c>
      <c r="W946" s="98" t="s">
        <v>5523</v>
      </c>
      <c r="X946" s="98" t="s">
        <v>6062</v>
      </c>
    </row>
    <row r="947" spans="1:24" s="51" customFormat="1" ht="15.5" x14ac:dyDescent="0.35">
      <c r="A947" s="99">
        <f t="shared" si="29"/>
        <v>15083</v>
      </c>
      <c r="B947" s="100" t="str">
        <f>IF(COUNTIF(Exceptions!F:F,(VLOOKUP(M947,Exceptions!F:F,1,FALSE)))&gt;0,"y","")</f>
        <v/>
      </c>
      <c r="C947" s="100" t="str">
        <f t="shared" si="30"/>
        <v>y</v>
      </c>
      <c r="D947" s="100" t="str">
        <f>IF(COUNTIF(Exceptions!B:B,(VLOOKUP(M947,Exceptions!$B:$B,1,FALSE)))&gt;0,"y","")</f>
        <v/>
      </c>
      <c r="E947" s="100"/>
      <c r="F947" s="162" t="s">
        <v>3941</v>
      </c>
      <c r="G947" s="162" t="s">
        <v>3885</v>
      </c>
      <c r="H947" s="162" t="s">
        <v>5211</v>
      </c>
      <c r="I947" s="162" t="s">
        <v>3903</v>
      </c>
      <c r="J947" s="162" t="s">
        <v>440</v>
      </c>
      <c r="K947" s="162" t="s">
        <v>5275</v>
      </c>
      <c r="L947" s="163">
        <v>1500000</v>
      </c>
      <c r="M947" s="95" t="s">
        <v>699</v>
      </c>
      <c r="N947" s="51" t="s">
        <v>700</v>
      </c>
      <c r="O947" s="51" t="s">
        <v>700</v>
      </c>
      <c r="P947" s="51" t="s">
        <v>440</v>
      </c>
      <c r="Q947" s="96" t="s">
        <v>12</v>
      </c>
      <c r="R947" s="97">
        <v>45199</v>
      </c>
      <c r="S947" s="97" t="s">
        <v>5483</v>
      </c>
      <c r="T947" s="51" t="s">
        <v>516</v>
      </c>
      <c r="U947" s="51" t="s">
        <v>517</v>
      </c>
      <c r="W947" s="98" t="s">
        <v>5523</v>
      </c>
      <c r="X947" s="98" t="s">
        <v>5488</v>
      </c>
    </row>
    <row r="948" spans="1:24" s="51" customFormat="1" ht="15.5" x14ac:dyDescent="0.35">
      <c r="A948" s="99">
        <f t="shared" si="29"/>
        <v>15084</v>
      </c>
      <c r="B948" s="100" t="str">
        <f>IF(COUNTIF(Exceptions!F:F,(VLOOKUP(M948,Exceptions!F:F,1,FALSE)))&gt;0,"y","")</f>
        <v/>
      </c>
      <c r="C948" s="100" t="str">
        <f t="shared" si="30"/>
        <v>y</v>
      </c>
      <c r="D948" s="100" t="str">
        <f>IF(COUNTIF(Exceptions!B:B,(VLOOKUP(M948,Exceptions!$B:$B,1,FALSE)))&gt;0,"y","")</f>
        <v/>
      </c>
      <c r="E948" s="100"/>
      <c r="F948" s="162" t="s">
        <v>3944</v>
      </c>
      <c r="G948" s="162" t="s">
        <v>3885</v>
      </c>
      <c r="H948" s="162" t="s">
        <v>5211</v>
      </c>
      <c r="I948" s="162" t="s">
        <v>3903</v>
      </c>
      <c r="J948" s="162" t="s">
        <v>440</v>
      </c>
      <c r="K948" s="162" t="s">
        <v>440</v>
      </c>
      <c r="L948" s="163">
        <v>146000</v>
      </c>
      <c r="M948" s="95" t="s">
        <v>691</v>
      </c>
      <c r="N948" s="51" t="s">
        <v>692</v>
      </c>
      <c r="O948" s="51" t="s">
        <v>692</v>
      </c>
      <c r="P948" s="51" t="s">
        <v>440</v>
      </c>
      <c r="Q948" s="96" t="s">
        <v>14</v>
      </c>
      <c r="R948" s="97">
        <v>45199</v>
      </c>
      <c r="S948" s="97" t="s">
        <v>5483</v>
      </c>
      <c r="T948" s="51" t="s">
        <v>467</v>
      </c>
      <c r="U948" s="51" t="s">
        <v>468</v>
      </c>
      <c r="W948" s="98" t="s">
        <v>5523</v>
      </c>
      <c r="X948" s="98" t="s">
        <v>5518</v>
      </c>
    </row>
    <row r="949" spans="1:24" s="51" customFormat="1" ht="15.5" x14ac:dyDescent="0.35">
      <c r="A949" s="99">
        <f t="shared" si="29"/>
        <v>15085</v>
      </c>
      <c r="B949" s="100" t="str">
        <f>IF(COUNTIF(Exceptions!F:F,(VLOOKUP(M949,Exceptions!F:F,1,FALSE)))&gt;0,"y","")</f>
        <v/>
      </c>
      <c r="C949" s="100" t="str">
        <f t="shared" si="30"/>
        <v>y</v>
      </c>
      <c r="D949" s="100" t="str">
        <f>IF(COUNTIF(Exceptions!B:B,(VLOOKUP(M949,Exceptions!$B:$B,1,FALSE)))&gt;0,"y","")</f>
        <v/>
      </c>
      <c r="E949" s="100"/>
      <c r="F949" s="162" t="s">
        <v>3946</v>
      </c>
      <c r="G949" s="162" t="s">
        <v>592</v>
      </c>
      <c r="H949" s="162" t="s">
        <v>5211</v>
      </c>
      <c r="I949" s="162" t="s">
        <v>3903</v>
      </c>
      <c r="J949" s="162" t="s">
        <v>5295</v>
      </c>
      <c r="K949" s="162" t="s">
        <v>5275</v>
      </c>
      <c r="L949" s="163">
        <v>290000</v>
      </c>
      <c r="M949" s="95" t="s">
        <v>132</v>
      </c>
      <c r="N949" s="51" t="s">
        <v>265</v>
      </c>
      <c r="O949" s="51" t="s">
        <v>265</v>
      </c>
      <c r="P949" s="51" t="s">
        <v>456</v>
      </c>
      <c r="Q949" s="96" t="s">
        <v>14</v>
      </c>
      <c r="R949" s="97">
        <v>45473</v>
      </c>
      <c r="S949" s="97" t="s">
        <v>5525</v>
      </c>
      <c r="T949" s="51" t="s">
        <v>467</v>
      </c>
      <c r="U949" s="51" t="s">
        <v>468</v>
      </c>
      <c r="W949" s="98" t="s">
        <v>5523</v>
      </c>
      <c r="X949" s="98" t="s">
        <v>5526</v>
      </c>
    </row>
    <row r="950" spans="1:24" s="51" customFormat="1" ht="15.5" x14ac:dyDescent="0.35">
      <c r="A950" s="99">
        <f t="shared" si="29"/>
        <v>15087</v>
      </c>
      <c r="B950" s="100" t="str">
        <f>IF(COUNTIF(Exceptions!F:F,(VLOOKUP(M950,Exceptions!F:F,1,FALSE)))&gt;0,"y","")</f>
        <v/>
      </c>
      <c r="C950" s="100" t="str">
        <f t="shared" si="30"/>
        <v>y</v>
      </c>
      <c r="D950" s="100" t="str">
        <f>IF(COUNTIF(Exceptions!B:B,(VLOOKUP(M950,Exceptions!$B:$B,1,FALSE)))&gt;0,"y","")</f>
        <v/>
      </c>
      <c r="E950" s="100"/>
      <c r="F950" s="162" t="s">
        <v>4193</v>
      </c>
      <c r="G950" s="162" t="s">
        <v>592</v>
      </c>
      <c r="H950" s="162" t="s">
        <v>3906</v>
      </c>
      <c r="I950" s="162" t="s">
        <v>5251</v>
      </c>
      <c r="J950" s="162" t="s">
        <v>440</v>
      </c>
      <c r="K950" s="162" t="s">
        <v>5279</v>
      </c>
      <c r="L950" s="163">
        <v>100000</v>
      </c>
      <c r="M950" s="95" t="s">
        <v>163</v>
      </c>
      <c r="N950" s="51" t="s">
        <v>295</v>
      </c>
      <c r="O950" s="51" t="s">
        <v>295</v>
      </c>
      <c r="P950" s="51" t="s">
        <v>456</v>
      </c>
      <c r="Q950" s="96" t="s">
        <v>14</v>
      </c>
      <c r="R950" s="97">
        <v>45380</v>
      </c>
      <c r="S950" s="97" t="s">
        <v>5645</v>
      </c>
      <c r="T950" s="51" t="s">
        <v>516</v>
      </c>
      <c r="U950" s="51" t="s">
        <v>517</v>
      </c>
      <c r="V950" s="51" t="s">
        <v>6043</v>
      </c>
      <c r="W950" s="98" t="s">
        <v>5523</v>
      </c>
      <c r="X950" s="98" t="s">
        <v>6044</v>
      </c>
    </row>
    <row r="951" spans="1:24" s="51" customFormat="1" ht="15.5" x14ac:dyDescent="0.35">
      <c r="A951" s="99">
        <f t="shared" si="29"/>
        <v>15088</v>
      </c>
      <c r="B951" s="100" t="str">
        <f>IF(COUNTIF(Exceptions!F:F,(VLOOKUP(M951,Exceptions!F:F,1,FALSE)))&gt;0,"y","")</f>
        <v/>
      </c>
      <c r="C951" s="100" t="str">
        <f t="shared" si="30"/>
        <v>y</v>
      </c>
      <c r="D951" s="100" t="str">
        <f>IF(COUNTIF(Exceptions!B:B,(VLOOKUP(M951,Exceptions!$B:$B,1,FALSE)))&gt;0,"y","")</f>
        <v/>
      </c>
      <c r="E951" s="100"/>
      <c r="F951" s="162" t="s">
        <v>3947</v>
      </c>
      <c r="G951" s="162" t="s">
        <v>3885</v>
      </c>
      <c r="H951" s="162" t="s">
        <v>5211</v>
      </c>
      <c r="I951" s="162" t="s">
        <v>3903</v>
      </c>
      <c r="J951" s="162" t="s">
        <v>440</v>
      </c>
      <c r="K951" s="162" t="s">
        <v>440</v>
      </c>
      <c r="L951" s="163">
        <v>20000</v>
      </c>
      <c r="M951" s="95" t="s">
        <v>685</v>
      </c>
      <c r="N951" s="51" t="s">
        <v>686</v>
      </c>
      <c r="O951" s="51" t="s">
        <v>687</v>
      </c>
      <c r="P951" s="51" t="s">
        <v>440</v>
      </c>
      <c r="Q951" s="96" t="s">
        <v>613</v>
      </c>
      <c r="R951" s="97">
        <v>45199</v>
      </c>
      <c r="S951" s="97" t="s">
        <v>5483</v>
      </c>
      <c r="T951" s="51" t="s">
        <v>516</v>
      </c>
      <c r="U951" s="51" t="s">
        <v>517</v>
      </c>
      <c r="W951" s="98" t="s">
        <v>5523</v>
      </c>
      <c r="X951" s="98" t="s">
        <v>5488</v>
      </c>
    </row>
    <row r="952" spans="1:24" s="51" customFormat="1" ht="15.5" x14ac:dyDescent="0.35">
      <c r="A952" s="99">
        <f t="shared" si="29"/>
        <v>15090</v>
      </c>
      <c r="B952" s="100" t="str">
        <f>IF(COUNTIF(Exceptions!F:F,(VLOOKUP(M952,Exceptions!F:F,1,FALSE)))&gt;0,"y","")</f>
        <v/>
      </c>
      <c r="C952" s="100" t="str">
        <f t="shared" si="30"/>
        <v/>
      </c>
      <c r="D952" s="100" t="str">
        <f>IF(COUNTIF(Exceptions!B:B,(VLOOKUP(M952,Exceptions!$B:$B,1,FALSE)))&gt;0,"y","")</f>
        <v/>
      </c>
      <c r="E952" s="100"/>
      <c r="F952" s="162" t="s">
        <v>4932</v>
      </c>
      <c r="G952" s="162" t="s">
        <v>3884</v>
      </c>
      <c r="H952" s="162" t="s">
        <v>3906</v>
      </c>
      <c r="I952" s="162" t="s">
        <v>440</v>
      </c>
      <c r="J952" s="162" t="s">
        <v>440</v>
      </c>
      <c r="K952" s="162" t="s">
        <v>440</v>
      </c>
      <c r="L952" s="163"/>
      <c r="M952" s="95" t="s">
        <v>3116</v>
      </c>
      <c r="N952" s="51" t="s">
        <v>3117</v>
      </c>
      <c r="O952" s="51" t="s">
        <v>3118</v>
      </c>
      <c r="P952" s="51" t="s">
        <v>456</v>
      </c>
      <c r="Q952" s="96" t="s">
        <v>613</v>
      </c>
      <c r="R952" s="97"/>
      <c r="S952" s="97"/>
      <c r="T952" s="51" t="s">
        <v>467</v>
      </c>
      <c r="U952" s="51" t="s">
        <v>468</v>
      </c>
      <c r="W952" s="98" t="s">
        <v>5523</v>
      </c>
      <c r="X952" s="98" t="s">
        <v>6044</v>
      </c>
    </row>
    <row r="953" spans="1:24" s="51" customFormat="1" ht="15.5" x14ac:dyDescent="0.35">
      <c r="A953" s="99">
        <f t="shared" si="29"/>
        <v>15092</v>
      </c>
      <c r="B953" s="100" t="str">
        <f>IF(COUNTIF(Exceptions!F:F,(VLOOKUP(M953,Exceptions!F:F,1,FALSE)))&gt;0,"y","")</f>
        <v/>
      </c>
      <c r="C953" s="100" t="str">
        <f t="shared" si="30"/>
        <v>y</v>
      </c>
      <c r="D953" s="100" t="str">
        <f>IF(COUNTIF(Exceptions!B:B,(VLOOKUP(M953,Exceptions!$B:$B,1,FALSE)))&gt;0,"y","")</f>
        <v/>
      </c>
      <c r="E953" s="100"/>
      <c r="F953" s="162" t="s">
        <v>3948</v>
      </c>
      <c r="G953" s="162" t="s">
        <v>3884</v>
      </c>
      <c r="H953" s="162" t="s">
        <v>5211</v>
      </c>
      <c r="I953" s="162" t="s">
        <v>3903</v>
      </c>
      <c r="J953" s="162" t="s">
        <v>440</v>
      </c>
      <c r="K953" s="162" t="s">
        <v>440</v>
      </c>
      <c r="L953" s="163">
        <v>5000</v>
      </c>
      <c r="M953" s="95" t="s">
        <v>681</v>
      </c>
      <c r="N953" s="51" t="s">
        <v>682</v>
      </c>
      <c r="O953" s="51" t="s">
        <v>682</v>
      </c>
      <c r="P953" s="51" t="s">
        <v>440</v>
      </c>
      <c r="Q953" s="96" t="s">
        <v>613</v>
      </c>
      <c r="R953" s="97">
        <v>45199</v>
      </c>
      <c r="S953" s="97" t="s">
        <v>5483</v>
      </c>
      <c r="T953" s="51" t="s">
        <v>683</v>
      </c>
      <c r="U953" s="51" t="s">
        <v>684</v>
      </c>
      <c r="W953" s="98" t="s">
        <v>5523</v>
      </c>
      <c r="X953" s="98" t="s">
        <v>5524</v>
      </c>
    </row>
    <row r="954" spans="1:24" s="51" customFormat="1" ht="15.5" x14ac:dyDescent="0.35">
      <c r="A954" s="99">
        <f t="shared" si="29"/>
        <v>15095</v>
      </c>
      <c r="B954" s="100" t="str">
        <f>IF(COUNTIF(Exceptions!F:F,(VLOOKUP(M954,Exceptions!F:F,1,FALSE)))&gt;0,"y","")</f>
        <v/>
      </c>
      <c r="C954" s="100" t="str">
        <f t="shared" si="30"/>
        <v>y</v>
      </c>
      <c r="D954" s="100" t="str">
        <f>IF(COUNTIF(Exceptions!B:B,(VLOOKUP(M954,Exceptions!$B:$B,1,FALSE)))&gt;0,"y","")</f>
        <v/>
      </c>
      <c r="E954" s="100" t="s">
        <v>5366</v>
      </c>
      <c r="F954" s="162" t="s">
        <v>4933</v>
      </c>
      <c r="G954" s="162" t="s">
        <v>3886</v>
      </c>
      <c r="H954" s="162" t="s">
        <v>3906</v>
      </c>
      <c r="I954" s="162" t="s">
        <v>5254</v>
      </c>
      <c r="J954" s="162" t="s">
        <v>440</v>
      </c>
      <c r="K954" s="162" t="s">
        <v>440</v>
      </c>
      <c r="L954" s="163">
        <v>400000</v>
      </c>
      <c r="M954" s="95" t="s">
        <v>3114</v>
      </c>
      <c r="N954" s="51" t="s">
        <v>3115</v>
      </c>
      <c r="O954" s="51" t="s">
        <v>3115</v>
      </c>
      <c r="P954" s="51" t="s">
        <v>456</v>
      </c>
      <c r="Q954" s="96" t="s">
        <v>14</v>
      </c>
      <c r="R954" s="97">
        <v>45383</v>
      </c>
      <c r="S954" s="97" t="s">
        <v>5553</v>
      </c>
      <c r="T954" s="51" t="s">
        <v>467</v>
      </c>
      <c r="U954" s="51" t="s">
        <v>468</v>
      </c>
      <c r="V954" s="51" t="s">
        <v>604</v>
      </c>
      <c r="W954" s="98" t="s">
        <v>5523</v>
      </c>
      <c r="X954" s="98" t="s">
        <v>5537</v>
      </c>
    </row>
    <row r="955" spans="1:24" s="51" customFormat="1" ht="15.5" x14ac:dyDescent="0.35">
      <c r="A955" s="99">
        <f t="shared" si="29"/>
        <v>15096</v>
      </c>
      <c r="B955" s="100" t="str">
        <f>IF(COUNTIF(Exceptions!F:F,(VLOOKUP(M955,Exceptions!F:F,1,FALSE)))&gt;0,"y","")</f>
        <v/>
      </c>
      <c r="C955" s="100" t="str">
        <f t="shared" si="30"/>
        <v>y</v>
      </c>
      <c r="D955" s="100" t="str">
        <f>IF(COUNTIF(Exceptions!B:B,(VLOOKUP(M955,Exceptions!$B:$B,1,FALSE)))&gt;0,"y","")</f>
        <v/>
      </c>
      <c r="E955" s="100"/>
      <c r="F955" s="162" t="s">
        <v>4934</v>
      </c>
      <c r="G955" s="162" t="s">
        <v>3886</v>
      </c>
      <c r="H955" s="162" t="s">
        <v>3906</v>
      </c>
      <c r="I955" s="162" t="s">
        <v>5328</v>
      </c>
      <c r="J955" s="162" t="s">
        <v>440</v>
      </c>
      <c r="K955" s="162" t="s">
        <v>440</v>
      </c>
      <c r="L955" s="163">
        <v>400000</v>
      </c>
      <c r="M955" s="95" t="s">
        <v>3112</v>
      </c>
      <c r="N955" s="51" t="s">
        <v>3113</v>
      </c>
      <c r="O955" s="51" t="s">
        <v>3113</v>
      </c>
      <c r="P955" s="51" t="s">
        <v>456</v>
      </c>
      <c r="Q955" s="96" t="s">
        <v>14</v>
      </c>
      <c r="R955" s="97">
        <v>45443</v>
      </c>
      <c r="S955" s="97" t="s">
        <v>6009</v>
      </c>
      <c r="T955" s="51" t="s">
        <v>467</v>
      </c>
      <c r="U955" s="51" t="s">
        <v>468</v>
      </c>
      <c r="V955" s="51" t="s">
        <v>604</v>
      </c>
      <c r="W955" s="98" t="s">
        <v>5523</v>
      </c>
      <c r="X955" s="98" t="s">
        <v>5762</v>
      </c>
    </row>
    <row r="956" spans="1:24" s="51" customFormat="1" ht="15.5" x14ac:dyDescent="0.35">
      <c r="A956" s="99">
        <f t="shared" si="29"/>
        <v>15098</v>
      </c>
      <c r="B956" s="100" t="str">
        <f>IF(COUNTIF(Exceptions!F:F,(VLOOKUP(M956,Exceptions!F:F,1,FALSE)))&gt;0,"y","")</f>
        <v/>
      </c>
      <c r="C956" s="100" t="str">
        <f t="shared" si="30"/>
        <v/>
      </c>
      <c r="D956" s="100" t="str">
        <f>IF(COUNTIF(Exceptions!B:B,(VLOOKUP(M956,Exceptions!$B:$B,1,FALSE)))&gt;0,"y","")</f>
        <v/>
      </c>
      <c r="E956" s="100"/>
      <c r="F956" s="162" t="s">
        <v>4935</v>
      </c>
      <c r="G956" s="162" t="s">
        <v>3884</v>
      </c>
      <c r="H956" s="162" t="s">
        <v>5237</v>
      </c>
      <c r="I956" s="162" t="s">
        <v>440</v>
      </c>
      <c r="J956" s="162" t="s">
        <v>440</v>
      </c>
      <c r="K956" s="162" t="s">
        <v>440</v>
      </c>
      <c r="L956" s="163"/>
      <c r="M956" s="95" t="s">
        <v>3110</v>
      </c>
      <c r="N956" s="51" t="s">
        <v>3111</v>
      </c>
      <c r="O956" s="51" t="s">
        <v>3111</v>
      </c>
      <c r="P956" s="51" t="s">
        <v>440</v>
      </c>
      <c r="Q956" s="96" t="s">
        <v>613</v>
      </c>
      <c r="R956" s="97">
        <v>45108</v>
      </c>
      <c r="S956" s="97" t="s">
        <v>5712</v>
      </c>
      <c r="T956" s="51" t="s">
        <v>467</v>
      </c>
      <c r="U956" s="51" t="s">
        <v>468</v>
      </c>
      <c r="W956" s="98" t="s">
        <v>5523</v>
      </c>
      <c r="X956" s="98" t="s">
        <v>5508</v>
      </c>
    </row>
    <row r="957" spans="1:24" s="51" customFormat="1" ht="15.5" x14ac:dyDescent="0.35">
      <c r="A957" s="99">
        <f t="shared" si="29"/>
        <v>15100</v>
      </c>
      <c r="B957" s="100" t="str">
        <f>IF(COUNTIF(Exceptions!F:F,(VLOOKUP(M957,Exceptions!F:F,1,FALSE)))&gt;0,"y","")</f>
        <v/>
      </c>
      <c r="C957" s="100" t="str">
        <f t="shared" si="30"/>
        <v/>
      </c>
      <c r="D957" s="100" t="str">
        <f>IF(COUNTIF(Exceptions!B:B,(VLOOKUP(M957,Exceptions!$B:$B,1,FALSE)))&gt;0,"y","")</f>
        <v/>
      </c>
      <c r="E957" s="100"/>
      <c r="F957" s="162" t="s">
        <v>4936</v>
      </c>
      <c r="G957" s="162" t="s">
        <v>3885</v>
      </c>
      <c r="H957" s="162" t="s">
        <v>5237</v>
      </c>
      <c r="I957" s="162" t="s">
        <v>440</v>
      </c>
      <c r="J957" s="162" t="s">
        <v>440</v>
      </c>
      <c r="K957" s="162" t="s">
        <v>440</v>
      </c>
      <c r="L957" s="163"/>
      <c r="M957" s="95" t="s">
        <v>3107</v>
      </c>
      <c r="N957" s="51" t="s">
        <v>3108</v>
      </c>
      <c r="O957" s="51" t="s">
        <v>3109</v>
      </c>
      <c r="P957" s="51" t="s">
        <v>440</v>
      </c>
      <c r="Q957" s="96" t="s">
        <v>14</v>
      </c>
      <c r="R957" s="97">
        <v>45139</v>
      </c>
      <c r="S957" s="97" t="s">
        <v>5712</v>
      </c>
      <c r="T957" s="51" t="s">
        <v>467</v>
      </c>
      <c r="U957" s="51" t="s">
        <v>468</v>
      </c>
      <c r="W957" s="98" t="s">
        <v>5523</v>
      </c>
      <c r="X957" s="98" t="s">
        <v>5670</v>
      </c>
    </row>
    <row r="958" spans="1:24" s="51" customFormat="1" ht="15.5" x14ac:dyDescent="0.35">
      <c r="A958" s="99">
        <f t="shared" si="29"/>
        <v>15102</v>
      </c>
      <c r="B958" s="100" t="str">
        <f>IF(COUNTIF(Exceptions!F:F,(VLOOKUP(M958,Exceptions!F:F,1,FALSE)))&gt;0,"y","")</f>
        <v/>
      </c>
      <c r="C958" s="100" t="str">
        <f t="shared" si="30"/>
        <v/>
      </c>
      <c r="D958" s="100" t="str">
        <f>IF(COUNTIF(Exceptions!B:B,(VLOOKUP(M958,Exceptions!$B:$B,1,FALSE)))&gt;0,"y","")</f>
        <v/>
      </c>
      <c r="E958" s="100"/>
      <c r="F958" s="162" t="s">
        <v>4937</v>
      </c>
      <c r="G958" s="162" t="s">
        <v>592</v>
      </c>
      <c r="H958" s="162" t="s">
        <v>5237</v>
      </c>
      <c r="I958" s="162" t="s">
        <v>440</v>
      </c>
      <c r="J958" s="162" t="s">
        <v>440</v>
      </c>
      <c r="K958" s="162" t="s">
        <v>5275</v>
      </c>
      <c r="L958" s="163">
        <v>499000</v>
      </c>
      <c r="M958" s="95" t="s">
        <v>246</v>
      </c>
      <c r="N958" s="51" t="s">
        <v>376</v>
      </c>
      <c r="O958" s="51" t="s">
        <v>376</v>
      </c>
      <c r="P958" s="51" t="s">
        <v>456</v>
      </c>
      <c r="Q958" s="96" t="s">
        <v>14</v>
      </c>
      <c r="R958" s="97">
        <v>45504</v>
      </c>
      <c r="S958" s="97" t="s">
        <v>6345</v>
      </c>
      <c r="T958" s="51" t="s">
        <v>467</v>
      </c>
      <c r="U958" s="51" t="s">
        <v>468</v>
      </c>
      <c r="W958" s="98" t="s">
        <v>5523</v>
      </c>
      <c r="X958" s="98" t="s">
        <v>5534</v>
      </c>
    </row>
    <row r="959" spans="1:24" s="51" customFormat="1" ht="15.5" x14ac:dyDescent="0.35">
      <c r="A959" s="99">
        <f t="shared" si="29"/>
        <v>15103</v>
      </c>
      <c r="B959" s="100" t="str">
        <f>IF(COUNTIF(Exceptions!F:F,(VLOOKUP(M959,Exceptions!F:F,1,FALSE)))&gt;0,"y","")</f>
        <v/>
      </c>
      <c r="C959" s="100" t="str">
        <f t="shared" si="30"/>
        <v/>
      </c>
      <c r="D959" s="100" t="str">
        <f>IF(COUNTIF(Exceptions!B:B,(VLOOKUP(M959,Exceptions!$B:$B,1,FALSE)))&gt;0,"y","")</f>
        <v/>
      </c>
      <c r="E959" s="100"/>
      <c r="F959" s="162" t="s">
        <v>4938</v>
      </c>
      <c r="G959" s="162" t="s">
        <v>3884</v>
      </c>
      <c r="H959" s="162" t="s">
        <v>5237</v>
      </c>
      <c r="I959" s="162" t="s">
        <v>440</v>
      </c>
      <c r="J959" s="162" t="s">
        <v>440</v>
      </c>
      <c r="K959" s="162" t="s">
        <v>440</v>
      </c>
      <c r="L959" s="163"/>
      <c r="M959" s="95" t="s">
        <v>3105</v>
      </c>
      <c r="N959" s="51" t="s">
        <v>3106</v>
      </c>
      <c r="O959" s="51" t="s">
        <v>3106</v>
      </c>
      <c r="P959" s="51" t="s">
        <v>440</v>
      </c>
      <c r="Q959" s="96" t="s">
        <v>14</v>
      </c>
      <c r="R959" s="97">
        <v>45170</v>
      </c>
      <c r="S959" s="97" t="s">
        <v>5625</v>
      </c>
      <c r="T959" s="51" t="s">
        <v>467</v>
      </c>
      <c r="U959" s="51" t="s">
        <v>468</v>
      </c>
      <c r="W959" s="98" t="s">
        <v>5523</v>
      </c>
      <c r="X959" s="98" t="s">
        <v>5666</v>
      </c>
    </row>
    <row r="960" spans="1:24" s="51" customFormat="1" ht="15.5" x14ac:dyDescent="0.35">
      <c r="A960" s="99">
        <f t="shared" si="29"/>
        <v>15104</v>
      </c>
      <c r="B960" s="100" t="str">
        <f>IF(COUNTIF(Exceptions!F:F,(VLOOKUP(M960,Exceptions!F:F,1,FALSE)))&gt;0,"y","")</f>
        <v/>
      </c>
      <c r="C960" s="100" t="str">
        <f t="shared" si="30"/>
        <v/>
      </c>
      <c r="D960" s="100" t="str">
        <f>IF(COUNTIF(Exceptions!B:B,(VLOOKUP(M960,Exceptions!$B:$B,1,FALSE)))&gt;0,"y","")</f>
        <v/>
      </c>
      <c r="E960" s="100"/>
      <c r="F960" s="162" t="s">
        <v>4939</v>
      </c>
      <c r="G960" s="162" t="s">
        <v>3885</v>
      </c>
      <c r="H960" s="162" t="s">
        <v>5237</v>
      </c>
      <c r="I960" s="162" t="s">
        <v>440</v>
      </c>
      <c r="J960" s="162" t="s">
        <v>440</v>
      </c>
      <c r="K960" s="162" t="s">
        <v>440</v>
      </c>
      <c r="L960" s="163">
        <v>27914.63</v>
      </c>
      <c r="M960" s="95" t="s">
        <v>3102</v>
      </c>
      <c r="N960" s="51" t="s">
        <v>3103</v>
      </c>
      <c r="O960" s="51" t="s">
        <v>3104</v>
      </c>
      <c r="P960" s="51" t="s">
        <v>440</v>
      </c>
      <c r="Q960" s="96" t="s">
        <v>14</v>
      </c>
      <c r="R960" s="97">
        <v>45170</v>
      </c>
      <c r="S960" s="97" t="s">
        <v>5625</v>
      </c>
      <c r="T960" s="51" t="s">
        <v>518</v>
      </c>
      <c r="U960" s="51" t="s">
        <v>519</v>
      </c>
      <c r="W960" s="98" t="s">
        <v>5523</v>
      </c>
      <c r="X960" s="98" t="s">
        <v>5488</v>
      </c>
    </row>
    <row r="961" spans="1:24" s="51" customFormat="1" ht="15.5" x14ac:dyDescent="0.35">
      <c r="A961" s="99">
        <f t="shared" si="29"/>
        <v>15105</v>
      </c>
      <c r="B961" s="100" t="str">
        <f>IF(COUNTIF(Exceptions!F:F,(VLOOKUP(M961,Exceptions!F:F,1,FALSE)))&gt;0,"y","")</f>
        <v/>
      </c>
      <c r="C961" s="100" t="str">
        <f t="shared" si="30"/>
        <v/>
      </c>
      <c r="D961" s="100" t="str">
        <f>IF(COUNTIF(Exceptions!B:B,(VLOOKUP(M961,Exceptions!$B:$B,1,FALSE)))&gt;0,"y","")</f>
        <v/>
      </c>
      <c r="E961" s="100"/>
      <c r="F961" s="162" t="s">
        <v>4940</v>
      </c>
      <c r="G961" s="162" t="s">
        <v>3885</v>
      </c>
      <c r="H961" s="162" t="s">
        <v>5237</v>
      </c>
      <c r="I961" s="162" t="s">
        <v>440</v>
      </c>
      <c r="J961" s="162" t="s">
        <v>440</v>
      </c>
      <c r="K961" s="162" t="s">
        <v>440</v>
      </c>
      <c r="L961" s="163"/>
      <c r="M961" s="95" t="s">
        <v>3099</v>
      </c>
      <c r="N961" s="51" t="s">
        <v>3100</v>
      </c>
      <c r="O961" s="51" t="s">
        <v>3101</v>
      </c>
      <c r="P961" s="51" t="s">
        <v>440</v>
      </c>
      <c r="Q961" s="96" t="s">
        <v>14</v>
      </c>
      <c r="R961" s="97">
        <v>45231</v>
      </c>
      <c r="S961" s="97" t="s">
        <v>5625</v>
      </c>
      <c r="T961" s="51" t="s">
        <v>518</v>
      </c>
      <c r="U961" s="51" t="s">
        <v>519</v>
      </c>
      <c r="W961" s="98" t="s">
        <v>5523</v>
      </c>
      <c r="X961" s="98" t="s">
        <v>5658</v>
      </c>
    </row>
    <row r="962" spans="1:24" s="51" customFormat="1" ht="15.5" x14ac:dyDescent="0.35">
      <c r="A962" s="99">
        <f t="shared" si="29"/>
        <v>15120</v>
      </c>
      <c r="B962" s="100" t="str">
        <f>IF(COUNTIF(Exceptions!F:F,(VLOOKUP(M962,Exceptions!F:F,1,FALSE)))&gt;0,"y","")</f>
        <v/>
      </c>
      <c r="C962" s="100" t="str">
        <f t="shared" si="30"/>
        <v>y</v>
      </c>
      <c r="D962" s="100" t="str">
        <f>IF(COUNTIF(Exceptions!B:B,(VLOOKUP(M962,Exceptions!$B:$B,1,FALSE)))&gt;0,"y","")</f>
        <v/>
      </c>
      <c r="E962" s="100"/>
      <c r="F962" s="162" t="s">
        <v>4941</v>
      </c>
      <c r="G962" s="162" t="s">
        <v>3884</v>
      </c>
      <c r="H962" s="162" t="s">
        <v>3906</v>
      </c>
      <c r="I962" s="162" t="s">
        <v>440</v>
      </c>
      <c r="J962" s="162" t="s">
        <v>440</v>
      </c>
      <c r="K962" s="162" t="s">
        <v>3904</v>
      </c>
      <c r="L962" s="163">
        <v>100000</v>
      </c>
      <c r="M962" s="95" t="s">
        <v>3097</v>
      </c>
      <c r="N962" s="51" t="s">
        <v>3098</v>
      </c>
      <c r="O962" s="51" t="s">
        <v>3098</v>
      </c>
      <c r="P962" s="51" t="s">
        <v>456</v>
      </c>
      <c r="Q962" s="96" t="s">
        <v>14</v>
      </c>
      <c r="R962" s="97">
        <v>45322</v>
      </c>
      <c r="S962" s="97" t="s">
        <v>6303</v>
      </c>
      <c r="T962" s="51" t="s">
        <v>467</v>
      </c>
      <c r="U962" s="51" t="s">
        <v>468</v>
      </c>
      <c r="W962" s="98" t="s">
        <v>5523</v>
      </c>
      <c r="X962" s="98" t="s">
        <v>6060</v>
      </c>
    </row>
    <row r="963" spans="1:24" s="51" customFormat="1" ht="15.5" x14ac:dyDescent="0.35">
      <c r="A963" s="99">
        <f t="shared" si="29"/>
        <v>15121</v>
      </c>
      <c r="B963" s="100" t="str">
        <f>IF(COUNTIF(Exceptions!F:F,(VLOOKUP(M963,Exceptions!F:F,1,FALSE)))&gt;0,"y","")</f>
        <v/>
      </c>
      <c r="C963" s="100" t="str">
        <f t="shared" si="30"/>
        <v/>
      </c>
      <c r="D963" s="100" t="str">
        <f>IF(COUNTIF(Exceptions!B:B,(VLOOKUP(M963,Exceptions!$B:$B,1,FALSE)))&gt;0,"y","")</f>
        <v/>
      </c>
      <c r="E963" s="100"/>
      <c r="F963" s="162" t="s">
        <v>4942</v>
      </c>
      <c r="G963" s="162" t="s">
        <v>3885</v>
      </c>
      <c r="H963" s="162" t="s">
        <v>3906</v>
      </c>
      <c r="I963" s="162" t="s">
        <v>440</v>
      </c>
      <c r="J963" s="162" t="s">
        <v>440</v>
      </c>
      <c r="K963" s="162" t="s">
        <v>440</v>
      </c>
      <c r="L963" s="163">
        <v>180000</v>
      </c>
      <c r="M963" s="95" t="s">
        <v>3309</v>
      </c>
      <c r="N963" s="51" t="s">
        <v>3310</v>
      </c>
      <c r="O963" s="51" t="s">
        <v>3310</v>
      </c>
      <c r="P963" s="51" t="s">
        <v>440</v>
      </c>
      <c r="Q963" s="96" t="s">
        <v>11</v>
      </c>
      <c r="R963" s="97">
        <v>45139</v>
      </c>
      <c r="S963" s="97" t="s">
        <v>5501</v>
      </c>
      <c r="T963" s="51" t="s">
        <v>516</v>
      </c>
      <c r="U963" s="51" t="s">
        <v>517</v>
      </c>
      <c r="W963" s="98" t="s">
        <v>5523</v>
      </c>
      <c r="X963" s="98" t="s">
        <v>5488</v>
      </c>
    </row>
    <row r="964" spans="1:24" s="51" customFormat="1" ht="15.5" x14ac:dyDescent="0.35">
      <c r="A964" s="99">
        <f t="shared" si="29"/>
        <v>15125</v>
      </c>
      <c r="B964" s="100" t="str">
        <f>IF(COUNTIF(Exceptions!F:F,(VLOOKUP(M964,Exceptions!F:F,1,FALSE)))&gt;0,"y","")</f>
        <v/>
      </c>
      <c r="C964" s="100" t="str">
        <f t="shared" si="30"/>
        <v>y</v>
      </c>
      <c r="D964" s="100" t="str">
        <f>IF(COUNTIF(Exceptions!B:B,(VLOOKUP(M964,Exceptions!$B:$B,1,FALSE)))&gt;0,"y","")</f>
        <v/>
      </c>
      <c r="E964" s="100"/>
      <c r="F964" s="162" t="s">
        <v>4196</v>
      </c>
      <c r="G964" s="162" t="s">
        <v>3885</v>
      </c>
      <c r="H964" s="162" t="s">
        <v>5237</v>
      </c>
      <c r="I964" s="162" t="s">
        <v>5252</v>
      </c>
      <c r="J964" s="162" t="s">
        <v>440</v>
      </c>
      <c r="K964" s="162" t="s">
        <v>440</v>
      </c>
      <c r="L964" s="163">
        <v>2292801.2200000002</v>
      </c>
      <c r="M964" s="95" t="s">
        <v>1276</v>
      </c>
      <c r="N964" s="51" t="s">
        <v>1277</v>
      </c>
      <c r="O964" s="51" t="s">
        <v>1278</v>
      </c>
      <c r="P964" s="51" t="s">
        <v>440</v>
      </c>
      <c r="Q964" s="96" t="s">
        <v>12</v>
      </c>
      <c r="R964" s="97">
        <v>45170</v>
      </c>
      <c r="S964" s="97" t="s">
        <v>6057</v>
      </c>
      <c r="T964" s="51" t="s">
        <v>518</v>
      </c>
      <c r="U964" s="51" t="s">
        <v>519</v>
      </c>
      <c r="W964" s="98" t="s">
        <v>5523</v>
      </c>
      <c r="X964" s="98" t="s">
        <v>5488</v>
      </c>
    </row>
    <row r="965" spans="1:24" s="51" customFormat="1" ht="15.5" x14ac:dyDescent="0.35">
      <c r="A965" s="99">
        <f t="shared" si="29"/>
        <v>15126</v>
      </c>
      <c r="B965" s="100" t="str">
        <f>IF(COUNTIF(Exceptions!F:F,(VLOOKUP(M965,Exceptions!F:F,1,FALSE)))&gt;0,"y","")</f>
        <v/>
      </c>
      <c r="C965" s="100" t="str">
        <f t="shared" si="30"/>
        <v>y</v>
      </c>
      <c r="D965" s="100" t="str">
        <f>IF(COUNTIF(Exceptions!B:B,(VLOOKUP(M965,Exceptions!$B:$B,1,FALSE)))&gt;0,"y","")</f>
        <v/>
      </c>
      <c r="E965" s="100" t="s">
        <v>5366</v>
      </c>
      <c r="F965" s="162" t="s">
        <v>4197</v>
      </c>
      <c r="G965" s="162" t="s">
        <v>3885</v>
      </c>
      <c r="H965" s="162" t="s">
        <v>5237</v>
      </c>
      <c r="I965" s="162" t="s">
        <v>5252</v>
      </c>
      <c r="J965" s="162" t="s">
        <v>440</v>
      </c>
      <c r="K965" s="162" t="s">
        <v>5275</v>
      </c>
      <c r="L965" s="163">
        <v>217957.6</v>
      </c>
      <c r="M965" s="95" t="s">
        <v>1273</v>
      </c>
      <c r="N965" s="51" t="s">
        <v>1274</v>
      </c>
      <c r="O965" s="51" t="s">
        <v>1275</v>
      </c>
      <c r="P965" s="51" t="s">
        <v>440</v>
      </c>
      <c r="Q965" s="96" t="s">
        <v>14</v>
      </c>
      <c r="R965" s="97">
        <v>45124</v>
      </c>
      <c r="S965" s="97" t="s">
        <v>5720</v>
      </c>
      <c r="T965" s="51" t="s">
        <v>1268</v>
      </c>
      <c r="U965" s="51" t="s">
        <v>1269</v>
      </c>
      <c r="W965" s="98" t="s">
        <v>5523</v>
      </c>
      <c r="X965" s="98" t="s">
        <v>5749</v>
      </c>
    </row>
    <row r="966" spans="1:24" s="51" customFormat="1" ht="15.5" x14ac:dyDescent="0.35">
      <c r="A966" s="99">
        <f t="shared" si="29"/>
        <v>15127</v>
      </c>
      <c r="B966" s="100" t="str">
        <f>IF(COUNTIF(Exceptions!F:F,(VLOOKUP(M966,Exceptions!F:F,1,FALSE)))&gt;0,"y","")</f>
        <v/>
      </c>
      <c r="C966" s="100" t="str">
        <f t="shared" si="30"/>
        <v>y</v>
      </c>
      <c r="D966" s="100" t="str">
        <f>IF(COUNTIF(Exceptions!B:B,(VLOOKUP(M966,Exceptions!$B:$B,1,FALSE)))&gt;0,"y","")</f>
        <v/>
      </c>
      <c r="E966" s="100"/>
      <c r="F966" s="162" t="s">
        <v>4198</v>
      </c>
      <c r="G966" s="162" t="s">
        <v>592</v>
      </c>
      <c r="H966" s="162" t="s">
        <v>5237</v>
      </c>
      <c r="I966" s="162" t="s">
        <v>5252</v>
      </c>
      <c r="J966" s="162" t="s">
        <v>440</v>
      </c>
      <c r="K966" s="162" t="s">
        <v>5275</v>
      </c>
      <c r="L966" s="173">
        <v>5000000</v>
      </c>
      <c r="M966" s="95" t="s">
        <v>164</v>
      </c>
      <c r="N966" s="51" t="s">
        <v>296</v>
      </c>
      <c r="O966" s="51" t="s">
        <v>406</v>
      </c>
      <c r="P966" s="51" t="s">
        <v>456</v>
      </c>
      <c r="Q966" s="96" t="s">
        <v>14</v>
      </c>
      <c r="R966" s="97">
        <v>45505</v>
      </c>
      <c r="S966" s="97" t="s">
        <v>6056</v>
      </c>
      <c r="T966" s="51" t="s">
        <v>518</v>
      </c>
      <c r="U966" s="51" t="s">
        <v>519</v>
      </c>
      <c r="W966" s="98" t="s">
        <v>5523</v>
      </c>
      <c r="X966" s="98" t="s">
        <v>5603</v>
      </c>
    </row>
    <row r="967" spans="1:24" s="51" customFormat="1" ht="15.5" x14ac:dyDescent="0.35">
      <c r="A967" s="99">
        <f t="shared" ref="A967:A1030" si="31">(MID(M967,2,6))*1</f>
        <v>15128</v>
      </c>
      <c r="B967" s="100" t="str">
        <f>IF(COUNTIF(Exceptions!F:F,(VLOOKUP(M967,Exceptions!F:F,1,FALSE)))&gt;0,"y","")</f>
        <v/>
      </c>
      <c r="C967" s="100" t="str">
        <f t="shared" si="30"/>
        <v>y</v>
      </c>
      <c r="D967" s="100" t="str">
        <f>IF(COUNTIF(Exceptions!B:B,(VLOOKUP(M967,Exceptions!$B:$B,1,FALSE)))&gt;0,"y","")</f>
        <v/>
      </c>
      <c r="E967" s="100" t="s">
        <v>5366</v>
      </c>
      <c r="F967" s="162" t="s">
        <v>4199</v>
      </c>
      <c r="G967" s="162" t="s">
        <v>3885</v>
      </c>
      <c r="H967" s="162" t="s">
        <v>5237</v>
      </c>
      <c r="I967" s="162" t="s">
        <v>5252</v>
      </c>
      <c r="J967" s="162" t="s">
        <v>440</v>
      </c>
      <c r="K967" s="162" t="s">
        <v>3904</v>
      </c>
      <c r="L967" s="163">
        <v>36198.46</v>
      </c>
      <c r="M967" s="95" t="s">
        <v>1270</v>
      </c>
      <c r="N967" s="51" t="s">
        <v>1271</v>
      </c>
      <c r="O967" s="51" t="s">
        <v>1272</v>
      </c>
      <c r="P967" s="51" t="s">
        <v>440</v>
      </c>
      <c r="Q967" s="96" t="s">
        <v>613</v>
      </c>
      <c r="R967" s="97">
        <v>45139</v>
      </c>
      <c r="S967" s="97" t="s">
        <v>5720</v>
      </c>
      <c r="T967" s="51" t="s">
        <v>518</v>
      </c>
      <c r="U967" s="51" t="s">
        <v>519</v>
      </c>
      <c r="W967" s="98" t="s">
        <v>5523</v>
      </c>
      <c r="X967" s="98" t="s">
        <v>5944</v>
      </c>
    </row>
    <row r="968" spans="1:24" s="51" customFormat="1" ht="15.5" x14ac:dyDescent="0.35">
      <c r="A968" s="99">
        <f t="shared" si="31"/>
        <v>15133</v>
      </c>
      <c r="B968" s="100" t="str">
        <f>IF(COUNTIF(Exceptions!F:F,(VLOOKUP(M968,Exceptions!F:F,1,FALSE)))&gt;0,"y","")</f>
        <v/>
      </c>
      <c r="C968" s="100" t="str">
        <f t="shared" ref="C968:C1031" si="32">IF(COUNTIF(N968,"*call*"),"y",IF(COUNTIF(P968,"*call*"),"y",IF(I968&lt;&gt;"","y","")))</f>
        <v/>
      </c>
      <c r="D968" s="100" t="str">
        <f>IF(COUNTIF(Exceptions!B:B,(VLOOKUP(M968,Exceptions!$B:$B,1,FALSE)))&gt;0,"y","")</f>
        <v/>
      </c>
      <c r="E968" s="100"/>
      <c r="F968" s="162" t="s">
        <v>4943</v>
      </c>
      <c r="G968" s="162" t="s">
        <v>3885</v>
      </c>
      <c r="H968" s="162" t="s">
        <v>5211</v>
      </c>
      <c r="I968" s="162" t="s">
        <v>440</v>
      </c>
      <c r="J968" s="162" t="s">
        <v>5295</v>
      </c>
      <c r="K968" s="162" t="s">
        <v>5287</v>
      </c>
      <c r="L968" s="163">
        <v>653095</v>
      </c>
      <c r="M968" s="95" t="s">
        <v>247</v>
      </c>
      <c r="N968" s="51" t="s">
        <v>377</v>
      </c>
      <c r="O968" s="51" t="s">
        <v>443</v>
      </c>
      <c r="P968" s="51" t="s">
        <v>460</v>
      </c>
      <c r="Q968" s="96" t="s">
        <v>11</v>
      </c>
      <c r="R968" s="97">
        <v>45338</v>
      </c>
      <c r="S968" s="97" t="s">
        <v>6939</v>
      </c>
      <c r="T968" s="51" t="s">
        <v>514</v>
      </c>
      <c r="U968" s="51" t="s">
        <v>515</v>
      </c>
      <c r="V968" s="51" t="s">
        <v>443</v>
      </c>
      <c r="W968" s="98" t="s">
        <v>6080</v>
      </c>
      <c r="X968" s="98" t="s">
        <v>5599</v>
      </c>
    </row>
    <row r="969" spans="1:24" s="51" customFormat="1" ht="15.5" x14ac:dyDescent="0.35">
      <c r="A969" s="99">
        <f t="shared" si="31"/>
        <v>15136</v>
      </c>
      <c r="B969" s="100" t="str">
        <f>IF(COUNTIF(Exceptions!F:F,(VLOOKUP(M969,Exceptions!F:F,1,FALSE)))&gt;0,"y","")</f>
        <v/>
      </c>
      <c r="C969" s="100" t="str">
        <f t="shared" si="32"/>
        <v>y</v>
      </c>
      <c r="D969" s="100" t="str">
        <f>IF(COUNTIF(Exceptions!B:B,(VLOOKUP(M969,Exceptions!$B:$B,1,FALSE)))&gt;0,"y","")</f>
        <v/>
      </c>
      <c r="E969" s="100"/>
      <c r="F969" s="162" t="s">
        <v>4944</v>
      </c>
      <c r="G969" s="162" t="s">
        <v>3886</v>
      </c>
      <c r="H969" s="162" t="s">
        <v>3906</v>
      </c>
      <c r="I969" s="162" t="s">
        <v>5254</v>
      </c>
      <c r="J969" s="162" t="s">
        <v>440</v>
      </c>
      <c r="K969" s="162" t="s">
        <v>5275</v>
      </c>
      <c r="L969" s="163">
        <v>2500000</v>
      </c>
      <c r="M969" s="95" t="s">
        <v>3305</v>
      </c>
      <c r="N969" s="51" t="s">
        <v>3306</v>
      </c>
      <c r="O969" s="51" t="s">
        <v>3307</v>
      </c>
      <c r="P969" s="51" t="s">
        <v>456</v>
      </c>
      <c r="Q969" s="96" t="s">
        <v>12</v>
      </c>
      <c r="R969" s="97">
        <v>45383</v>
      </c>
      <c r="S969" s="97" t="s">
        <v>5546</v>
      </c>
      <c r="T969" s="51" t="s">
        <v>467</v>
      </c>
      <c r="U969" s="51" t="s">
        <v>468</v>
      </c>
      <c r="V969" s="51" t="s">
        <v>3308</v>
      </c>
      <c r="W969" s="98" t="s">
        <v>6080</v>
      </c>
      <c r="X969" s="98" t="s">
        <v>5537</v>
      </c>
    </row>
    <row r="970" spans="1:24" s="51" customFormat="1" ht="15.5" x14ac:dyDescent="0.35">
      <c r="A970" s="99">
        <f t="shared" si="31"/>
        <v>15137</v>
      </c>
      <c r="B970" s="100" t="str">
        <f>IF(COUNTIF(Exceptions!F:F,(VLOOKUP(M970,Exceptions!F:F,1,FALSE)))&gt;0,"y","")</f>
        <v/>
      </c>
      <c r="C970" s="100" t="str">
        <f t="shared" si="32"/>
        <v>y</v>
      </c>
      <c r="D970" s="100" t="str">
        <f>IF(COUNTIF(Exceptions!B:B,(VLOOKUP(M970,Exceptions!$B:$B,1,FALSE)))&gt;0,"y","")</f>
        <v/>
      </c>
      <c r="E970" s="100"/>
      <c r="F970" s="162" t="s">
        <v>4945</v>
      </c>
      <c r="G970" s="162" t="s">
        <v>3886</v>
      </c>
      <c r="H970" s="162" t="s">
        <v>3906</v>
      </c>
      <c r="I970" s="162" t="s">
        <v>5254</v>
      </c>
      <c r="J970" s="162" t="s">
        <v>440</v>
      </c>
      <c r="K970" s="162" t="s">
        <v>5275</v>
      </c>
      <c r="L970" s="163">
        <v>2000000</v>
      </c>
      <c r="M970" s="95" t="s">
        <v>3301</v>
      </c>
      <c r="N970" s="51" t="s">
        <v>3302</v>
      </c>
      <c r="O970" s="51" t="s">
        <v>3303</v>
      </c>
      <c r="P970" s="51" t="s">
        <v>456</v>
      </c>
      <c r="Q970" s="96" t="s">
        <v>12</v>
      </c>
      <c r="R970" s="97">
        <v>45444</v>
      </c>
      <c r="S970" s="97" t="s">
        <v>5619</v>
      </c>
      <c r="T970" s="51" t="s">
        <v>467</v>
      </c>
      <c r="U970" s="51" t="s">
        <v>468</v>
      </c>
      <c r="V970" s="51" t="s">
        <v>3304</v>
      </c>
      <c r="W970" s="98" t="s">
        <v>6080</v>
      </c>
      <c r="X970" s="98" t="s">
        <v>5534</v>
      </c>
    </row>
    <row r="971" spans="1:24" s="51" customFormat="1" ht="15.5" x14ac:dyDescent="0.35">
      <c r="A971" s="99">
        <f t="shared" si="31"/>
        <v>15138</v>
      </c>
      <c r="B971" s="100" t="str">
        <f>IF(COUNTIF(Exceptions!F:F,(VLOOKUP(M971,Exceptions!F:F,1,FALSE)))&gt;0,"y","")</f>
        <v/>
      </c>
      <c r="C971" s="100" t="str">
        <f t="shared" si="32"/>
        <v>y</v>
      </c>
      <c r="D971" s="100" t="str">
        <f>IF(COUNTIF(Exceptions!B:B,(VLOOKUP(M971,Exceptions!$B:$B,1,FALSE)))&gt;0,"y","")</f>
        <v/>
      </c>
      <c r="E971" s="100"/>
      <c r="F971" s="162" t="s">
        <v>4946</v>
      </c>
      <c r="G971" s="162" t="s">
        <v>3886</v>
      </c>
      <c r="H971" s="162" t="s">
        <v>3906</v>
      </c>
      <c r="I971" s="162" t="s">
        <v>5254</v>
      </c>
      <c r="J971" s="162" t="s">
        <v>440</v>
      </c>
      <c r="K971" s="162" t="s">
        <v>3904</v>
      </c>
      <c r="L971" s="163">
        <v>90000</v>
      </c>
      <c r="M971" s="95" t="s">
        <v>3299</v>
      </c>
      <c r="N971" s="51" t="s">
        <v>3300</v>
      </c>
      <c r="O971" s="51" t="s">
        <v>3300</v>
      </c>
      <c r="P971" s="51" t="s">
        <v>440</v>
      </c>
      <c r="Q971" s="96" t="s">
        <v>613</v>
      </c>
      <c r="R971" s="97">
        <v>45473</v>
      </c>
      <c r="S971" s="97" t="s">
        <v>5525</v>
      </c>
      <c r="T971" s="51" t="s">
        <v>467</v>
      </c>
      <c r="U971" s="51" t="s">
        <v>468</v>
      </c>
      <c r="W971" s="98" t="s">
        <v>6080</v>
      </c>
      <c r="X971" s="98" t="s">
        <v>5603</v>
      </c>
    </row>
    <row r="972" spans="1:24" s="51" customFormat="1" ht="15.5" x14ac:dyDescent="0.35">
      <c r="A972" s="99">
        <f t="shared" si="31"/>
        <v>15139</v>
      </c>
      <c r="B972" s="100" t="str">
        <f>IF(COUNTIF(Exceptions!F:F,(VLOOKUP(M972,Exceptions!F:F,1,FALSE)))&gt;0,"y","")</f>
        <v/>
      </c>
      <c r="C972" s="100" t="str">
        <f t="shared" si="32"/>
        <v>y</v>
      </c>
      <c r="D972" s="100" t="str">
        <f>IF(COUNTIF(Exceptions!B:B,(VLOOKUP(M972,Exceptions!$B:$B,1,FALSE)))&gt;0,"y","")</f>
        <v/>
      </c>
      <c r="E972" s="100" t="s">
        <v>5366</v>
      </c>
      <c r="F972" s="162" t="s">
        <v>4947</v>
      </c>
      <c r="G972" s="162" t="s">
        <v>3886</v>
      </c>
      <c r="H972" s="162" t="s">
        <v>3906</v>
      </c>
      <c r="I972" s="162" t="s">
        <v>5254</v>
      </c>
      <c r="J972" s="162" t="s">
        <v>440</v>
      </c>
      <c r="K972" s="162" t="s">
        <v>5275</v>
      </c>
      <c r="L972" s="163">
        <v>4500000</v>
      </c>
      <c r="M972" s="95" t="s">
        <v>3296</v>
      </c>
      <c r="N972" s="51" t="s">
        <v>3297</v>
      </c>
      <c r="O972" s="51" t="s">
        <v>3297</v>
      </c>
      <c r="P972" s="51" t="s">
        <v>456</v>
      </c>
      <c r="Q972" s="96" t="s">
        <v>12</v>
      </c>
      <c r="R972" s="97">
        <v>45658</v>
      </c>
      <c r="S972" s="97" t="s">
        <v>6079</v>
      </c>
      <c r="T972" s="51" t="s">
        <v>467</v>
      </c>
      <c r="U972" s="51" t="s">
        <v>468</v>
      </c>
      <c r="V972" s="51" t="s">
        <v>3298</v>
      </c>
      <c r="W972" s="98" t="s">
        <v>6080</v>
      </c>
      <c r="X972" s="98" t="s">
        <v>5534</v>
      </c>
    </row>
    <row r="973" spans="1:24" s="51" customFormat="1" ht="15.5" x14ac:dyDescent="0.35">
      <c r="A973" s="99">
        <f t="shared" si="31"/>
        <v>15159</v>
      </c>
      <c r="B973" s="100" t="str">
        <f>IF(COUNTIF(Exceptions!F:F,(VLOOKUP(M973,Exceptions!F:F,1,FALSE)))&gt;0,"y","")</f>
        <v/>
      </c>
      <c r="C973" s="100" t="str">
        <f t="shared" si="32"/>
        <v>y</v>
      </c>
      <c r="D973" s="100" t="str">
        <f>IF(COUNTIF(Exceptions!B:B,(VLOOKUP(M973,Exceptions!$B:$B,1,FALSE)))&gt;0,"y","")</f>
        <v/>
      </c>
      <c r="E973" s="100"/>
      <c r="F973" s="162" t="s">
        <v>4136</v>
      </c>
      <c r="G973" s="162" t="s">
        <v>3885</v>
      </c>
      <c r="H973" s="162" t="s">
        <v>5237</v>
      </c>
      <c r="I973" s="162" t="s">
        <v>5239</v>
      </c>
      <c r="J973" s="162" t="s">
        <v>440</v>
      </c>
      <c r="K973" s="162" t="s">
        <v>440</v>
      </c>
      <c r="L973" s="163">
        <v>107000</v>
      </c>
      <c r="M973" s="95" t="s">
        <v>1095</v>
      </c>
      <c r="N973" s="51" t="s">
        <v>1096</v>
      </c>
      <c r="O973" s="51" t="s">
        <v>1097</v>
      </c>
      <c r="P973" s="51" t="s">
        <v>440</v>
      </c>
      <c r="Q973" s="96" t="s">
        <v>14</v>
      </c>
      <c r="R973" s="97">
        <v>45139</v>
      </c>
      <c r="S973" s="97" t="s">
        <v>5970</v>
      </c>
      <c r="T973" s="51" t="s">
        <v>518</v>
      </c>
      <c r="U973" s="51" t="s">
        <v>519</v>
      </c>
      <c r="W973" s="98" t="s">
        <v>5744</v>
      </c>
      <c r="X973" s="98" t="s">
        <v>5488</v>
      </c>
    </row>
    <row r="974" spans="1:24" s="51" customFormat="1" ht="15.5" x14ac:dyDescent="0.35">
      <c r="A974" s="99">
        <f t="shared" si="31"/>
        <v>15164</v>
      </c>
      <c r="B974" s="100" t="str">
        <f>IF(COUNTIF(Exceptions!F:F,(VLOOKUP(M974,Exceptions!F:F,1,FALSE)))&gt;0,"y","")</f>
        <v/>
      </c>
      <c r="C974" s="100" t="str">
        <f t="shared" si="32"/>
        <v>y</v>
      </c>
      <c r="D974" s="100" t="str">
        <f>IF(COUNTIF(Exceptions!B:B,(VLOOKUP(M974,Exceptions!$B:$B,1,FALSE)))&gt;0,"y","")</f>
        <v/>
      </c>
      <c r="E974" s="100" t="s">
        <v>5366</v>
      </c>
      <c r="F974" s="162" t="s">
        <v>4073</v>
      </c>
      <c r="G974" s="162" t="s">
        <v>3884</v>
      </c>
      <c r="H974" s="162" t="s">
        <v>3902</v>
      </c>
      <c r="I974" s="162" t="s">
        <v>5227</v>
      </c>
      <c r="J974" s="162" t="s">
        <v>5295</v>
      </c>
      <c r="K974" s="162" t="s">
        <v>5276</v>
      </c>
      <c r="L974" s="163">
        <v>400000</v>
      </c>
      <c r="M974" s="95" t="s">
        <v>999</v>
      </c>
      <c r="N974" s="51" t="s">
        <v>1000</v>
      </c>
      <c r="O974" s="51" t="s">
        <v>1000</v>
      </c>
      <c r="P974" s="51" t="s">
        <v>456</v>
      </c>
      <c r="Q974" s="96" t="s">
        <v>14</v>
      </c>
      <c r="R974" s="97">
        <v>45382</v>
      </c>
      <c r="S974" s="97" t="s">
        <v>5553</v>
      </c>
      <c r="T974" s="51" t="s">
        <v>490</v>
      </c>
      <c r="U974" s="51" t="s">
        <v>491</v>
      </c>
      <c r="W974" s="98" t="s">
        <v>5744</v>
      </c>
      <c r="X974" s="98" t="s">
        <v>5524</v>
      </c>
    </row>
    <row r="975" spans="1:24" s="51" customFormat="1" ht="15.5" x14ac:dyDescent="0.35">
      <c r="A975" s="99">
        <f t="shared" si="31"/>
        <v>15169</v>
      </c>
      <c r="B975" s="100" t="str">
        <f>IF(COUNTIF(Exceptions!F:F,(VLOOKUP(M975,Exceptions!F:F,1,FALSE)))&gt;0,"y","")</f>
        <v/>
      </c>
      <c r="C975" s="100" t="str">
        <f t="shared" si="32"/>
        <v/>
      </c>
      <c r="D975" s="100" t="str">
        <f>IF(COUNTIF(Exceptions!B:B,(VLOOKUP(M975,Exceptions!$B:$B,1,FALSE)))&gt;0,"y","")</f>
        <v/>
      </c>
      <c r="E975" s="100"/>
      <c r="F975" s="162" t="s">
        <v>4949</v>
      </c>
      <c r="G975" s="162" t="s">
        <v>3884</v>
      </c>
      <c r="H975" s="162" t="s">
        <v>5237</v>
      </c>
      <c r="I975" s="162" t="s">
        <v>440</v>
      </c>
      <c r="J975" s="162" t="s">
        <v>440</v>
      </c>
      <c r="K975" s="162" t="s">
        <v>5275</v>
      </c>
      <c r="L975" s="163">
        <v>1000000</v>
      </c>
      <c r="M975" s="95" t="s">
        <v>3289</v>
      </c>
      <c r="N975" s="51" t="s">
        <v>3290</v>
      </c>
      <c r="O975" s="51" t="s">
        <v>3291</v>
      </c>
      <c r="P975" s="51" t="s">
        <v>456</v>
      </c>
      <c r="Q975" s="96" t="s">
        <v>12</v>
      </c>
      <c r="R975" s="97">
        <v>45322</v>
      </c>
      <c r="S975" s="97" t="s">
        <v>6056</v>
      </c>
      <c r="T975" s="51" t="s">
        <v>518</v>
      </c>
      <c r="U975" s="51" t="s">
        <v>519</v>
      </c>
      <c r="V975" s="51" t="s">
        <v>3292</v>
      </c>
      <c r="W975" s="98" t="s">
        <v>5744</v>
      </c>
      <c r="X975" s="98" t="s">
        <v>5659</v>
      </c>
    </row>
    <row r="976" spans="1:24" s="51" customFormat="1" ht="15.5" x14ac:dyDescent="0.35">
      <c r="A976" s="99">
        <f t="shared" si="31"/>
        <v>15170</v>
      </c>
      <c r="B976" s="100" t="str">
        <f>IF(COUNTIF(Exceptions!F:F,(VLOOKUP(M976,Exceptions!F:F,1,FALSE)))&gt;0,"y","")</f>
        <v/>
      </c>
      <c r="C976" s="100" t="str">
        <f t="shared" si="32"/>
        <v>y</v>
      </c>
      <c r="D976" s="100" t="str">
        <f>IF(COUNTIF(Exceptions!B:B,(VLOOKUP(M976,Exceptions!$B:$B,1,FALSE)))&gt;0,"y","")</f>
        <v/>
      </c>
      <c r="E976" s="100"/>
      <c r="F976" s="162" t="s">
        <v>4948</v>
      </c>
      <c r="G976" s="162" t="s">
        <v>3886</v>
      </c>
      <c r="H976" s="162" t="s">
        <v>5243</v>
      </c>
      <c r="I976" s="162" t="s">
        <v>6154</v>
      </c>
      <c r="J976" s="162" t="s">
        <v>440</v>
      </c>
      <c r="K976" s="162" t="s">
        <v>3904</v>
      </c>
      <c r="L976" s="163">
        <v>24000</v>
      </c>
      <c r="M976" s="95" t="s">
        <v>3293</v>
      </c>
      <c r="N976" s="51" t="s">
        <v>3294</v>
      </c>
      <c r="O976" s="51" t="s">
        <v>3295</v>
      </c>
      <c r="P976" s="51" t="s">
        <v>461</v>
      </c>
      <c r="Q976" s="96" t="s">
        <v>613</v>
      </c>
      <c r="R976" s="97">
        <v>46113</v>
      </c>
      <c r="S976" s="97" t="s">
        <v>6157</v>
      </c>
      <c r="T976" s="51" t="s">
        <v>518</v>
      </c>
      <c r="U976" s="51" t="s">
        <v>519</v>
      </c>
      <c r="W976" s="98" t="s">
        <v>5744</v>
      </c>
      <c r="X976" s="98" t="s">
        <v>5773</v>
      </c>
    </row>
    <row r="977" spans="1:24" s="51" customFormat="1" ht="15.5" x14ac:dyDescent="0.35">
      <c r="A977" s="99">
        <f t="shared" si="31"/>
        <v>15171</v>
      </c>
      <c r="B977" s="100" t="str">
        <f>IF(COUNTIF(Exceptions!F:F,(VLOOKUP(M977,Exceptions!F:F,1,FALSE)))&gt;0,"y","")</f>
        <v/>
      </c>
      <c r="C977" s="100" t="str">
        <f t="shared" si="32"/>
        <v>y</v>
      </c>
      <c r="D977" s="100" t="str">
        <f>IF(COUNTIF(Exceptions!B:B,(VLOOKUP(M977,Exceptions!$B:$B,1,FALSE)))&gt;0,"y","")</f>
        <v/>
      </c>
      <c r="E977" s="100"/>
      <c r="F977" s="162" t="s">
        <v>4200</v>
      </c>
      <c r="G977" s="162" t="s">
        <v>3885</v>
      </c>
      <c r="H977" s="162" t="s">
        <v>5237</v>
      </c>
      <c r="I977" s="162" t="s">
        <v>5252</v>
      </c>
      <c r="J977" s="162" t="s">
        <v>440</v>
      </c>
      <c r="K977" s="162" t="s">
        <v>440</v>
      </c>
      <c r="L977" s="163"/>
      <c r="M977" s="95" t="s">
        <v>1265</v>
      </c>
      <c r="N977" s="51" t="s">
        <v>1266</v>
      </c>
      <c r="O977" s="51" t="s">
        <v>1267</v>
      </c>
      <c r="P977" s="51" t="s">
        <v>440</v>
      </c>
      <c r="Q977" s="96" t="s">
        <v>14</v>
      </c>
      <c r="R977" s="97">
        <v>45139</v>
      </c>
      <c r="S977" s="97" t="s">
        <v>5490</v>
      </c>
      <c r="T977" s="51" t="s">
        <v>1268</v>
      </c>
      <c r="U977" s="51" t="s">
        <v>1269</v>
      </c>
      <c r="W977" s="98" t="s">
        <v>6061</v>
      </c>
      <c r="X977" s="98" t="s">
        <v>5488</v>
      </c>
    </row>
    <row r="978" spans="1:24" s="51" customFormat="1" ht="15.5" x14ac:dyDescent="0.35">
      <c r="A978" s="99">
        <f t="shared" si="31"/>
        <v>15175</v>
      </c>
      <c r="B978" s="100" t="str">
        <f>IF(COUNTIF(Exceptions!F:F,(VLOOKUP(M978,Exceptions!F:F,1,FALSE)))&gt;0,"y","")</f>
        <v/>
      </c>
      <c r="C978" s="100" t="str">
        <f t="shared" si="32"/>
        <v>y</v>
      </c>
      <c r="D978" s="100" t="str">
        <f>IF(COUNTIF(Exceptions!B:B,(VLOOKUP(M978,Exceptions!$B:$B,1,FALSE)))&gt;0,"y","")</f>
        <v/>
      </c>
      <c r="E978" s="100"/>
      <c r="F978" s="162" t="s">
        <v>4201</v>
      </c>
      <c r="G978" s="162" t="s">
        <v>3884</v>
      </c>
      <c r="H978" s="162" t="s">
        <v>5237</v>
      </c>
      <c r="I978" s="162" t="s">
        <v>5252</v>
      </c>
      <c r="J978" s="162" t="s">
        <v>440</v>
      </c>
      <c r="K978" s="162" t="s">
        <v>440</v>
      </c>
      <c r="L978" s="163">
        <v>1855804</v>
      </c>
      <c r="M978" s="95" t="s">
        <v>1261</v>
      </c>
      <c r="N978" s="51" t="s">
        <v>1262</v>
      </c>
      <c r="O978" s="51" t="s">
        <v>1263</v>
      </c>
      <c r="P978" s="51" t="s">
        <v>440</v>
      </c>
      <c r="Q978" s="96" t="s">
        <v>12</v>
      </c>
      <c r="R978" s="97">
        <v>45139</v>
      </c>
      <c r="S978" s="97" t="s">
        <v>5490</v>
      </c>
      <c r="T978" s="51" t="s">
        <v>518</v>
      </c>
      <c r="U978" s="51" t="s">
        <v>519</v>
      </c>
      <c r="V978" s="51" t="s">
        <v>1264</v>
      </c>
      <c r="W978" s="98" t="s">
        <v>6061</v>
      </c>
      <c r="X978" s="98" t="s">
        <v>5659</v>
      </c>
    </row>
    <row r="979" spans="1:24" s="51" customFormat="1" ht="15.5" x14ac:dyDescent="0.35">
      <c r="A979" s="99">
        <f t="shared" si="31"/>
        <v>15177</v>
      </c>
      <c r="B979" s="100" t="str">
        <f>IF(COUNTIF(Exceptions!F:F,(VLOOKUP(M979,Exceptions!F:F,1,FALSE)))&gt;0,"y","")</f>
        <v/>
      </c>
      <c r="C979" s="100" t="str">
        <f t="shared" si="32"/>
        <v>y</v>
      </c>
      <c r="D979" s="100" t="str">
        <f>IF(COUNTIF(Exceptions!B:B,(VLOOKUP(M979,Exceptions!$B:$B,1,FALSE)))&gt;0,"y","")</f>
        <v/>
      </c>
      <c r="E979" s="100"/>
      <c r="F979" s="162" t="s">
        <v>4202</v>
      </c>
      <c r="G979" s="162" t="s">
        <v>3885</v>
      </c>
      <c r="H979" s="162" t="s">
        <v>5237</v>
      </c>
      <c r="I979" s="162" t="s">
        <v>5252</v>
      </c>
      <c r="J979" s="162" t="s">
        <v>440</v>
      </c>
      <c r="K979" s="162" t="s">
        <v>5275</v>
      </c>
      <c r="L979" s="163">
        <v>71954.039999999994</v>
      </c>
      <c r="M979" s="95" t="s">
        <v>1258</v>
      </c>
      <c r="N979" s="51" t="s">
        <v>1259</v>
      </c>
      <c r="O979" s="51" t="s">
        <v>1260</v>
      </c>
      <c r="P979" s="51" t="s">
        <v>456</v>
      </c>
      <c r="Q979" s="96" t="s">
        <v>613</v>
      </c>
      <c r="R979" s="97">
        <v>45299</v>
      </c>
      <c r="S979" s="97" t="s">
        <v>5625</v>
      </c>
      <c r="T979" s="51" t="s">
        <v>518</v>
      </c>
      <c r="U979" s="51" t="s">
        <v>519</v>
      </c>
      <c r="W979" s="98" t="s">
        <v>6061</v>
      </c>
      <c r="X979" s="98" t="s">
        <v>6062</v>
      </c>
    </row>
    <row r="980" spans="1:24" s="51" customFormat="1" ht="15.5" x14ac:dyDescent="0.35">
      <c r="A980" s="99">
        <f t="shared" si="31"/>
        <v>15186</v>
      </c>
      <c r="B980" s="100" t="str">
        <f>IF(COUNTIF(Exceptions!F:F,(VLOOKUP(M980,Exceptions!F:F,1,FALSE)))&gt;0,"y","")</f>
        <v/>
      </c>
      <c r="C980" s="100" t="str">
        <f t="shared" si="32"/>
        <v/>
      </c>
      <c r="D980" s="100" t="str">
        <f>IF(COUNTIF(Exceptions!B:B,(VLOOKUP(M980,Exceptions!$B:$B,1,FALSE)))&gt;0,"y","")</f>
        <v/>
      </c>
      <c r="E980" s="100"/>
      <c r="F980" s="162" t="s">
        <v>4950</v>
      </c>
      <c r="G980" s="162" t="s">
        <v>3885</v>
      </c>
      <c r="H980" s="162" t="s">
        <v>5215</v>
      </c>
      <c r="I980" s="162" t="s">
        <v>440</v>
      </c>
      <c r="J980" s="162" t="s">
        <v>5295</v>
      </c>
      <c r="K980" s="162" t="s">
        <v>5276</v>
      </c>
      <c r="L980" s="163">
        <v>795000</v>
      </c>
      <c r="M980" s="95" t="s">
        <v>3287</v>
      </c>
      <c r="N980" s="51" t="s">
        <v>3288</v>
      </c>
      <c r="O980" s="51" t="s">
        <v>3288</v>
      </c>
      <c r="P980" s="51" t="s">
        <v>460</v>
      </c>
      <c r="Q980" s="96" t="s">
        <v>14</v>
      </c>
      <c r="R980" s="97">
        <v>45110</v>
      </c>
      <c r="S980" s="97" t="s">
        <v>5658</v>
      </c>
      <c r="T980" s="51" t="s">
        <v>776</v>
      </c>
      <c r="U980" s="51" t="s">
        <v>777</v>
      </c>
      <c r="W980" s="98" t="s">
        <v>6061</v>
      </c>
      <c r="X980" s="98" t="s">
        <v>5488</v>
      </c>
    </row>
    <row r="981" spans="1:24" s="51" customFormat="1" ht="15.5" x14ac:dyDescent="0.35">
      <c r="A981" s="99">
        <f t="shared" si="31"/>
        <v>15199</v>
      </c>
      <c r="B981" s="100" t="str">
        <f>IF(COUNTIF(Exceptions!F:F,(VLOOKUP(M981,Exceptions!F:F,1,FALSE)))&gt;0,"y","")</f>
        <v/>
      </c>
      <c r="C981" s="100" t="str">
        <f t="shared" si="32"/>
        <v/>
      </c>
      <c r="D981" s="100" t="str">
        <f>IF(COUNTIF(Exceptions!B:B,(VLOOKUP(M981,Exceptions!$B:$B,1,FALSE)))&gt;0,"y","")</f>
        <v/>
      </c>
      <c r="E981" s="100"/>
      <c r="F981" s="162" t="s">
        <v>4951</v>
      </c>
      <c r="G981" s="162" t="s">
        <v>3885</v>
      </c>
      <c r="H981" s="162" t="s">
        <v>3906</v>
      </c>
      <c r="I981" s="162" t="s">
        <v>440</v>
      </c>
      <c r="J981" s="162" t="s">
        <v>440</v>
      </c>
      <c r="K981" s="162" t="s">
        <v>440</v>
      </c>
      <c r="L981" s="163">
        <v>330000</v>
      </c>
      <c r="M981" s="95" t="s">
        <v>3283</v>
      </c>
      <c r="N981" s="51" t="s">
        <v>3284</v>
      </c>
      <c r="O981" s="51" t="s">
        <v>3285</v>
      </c>
      <c r="P981" s="51" t="s">
        <v>440</v>
      </c>
      <c r="Q981" s="96" t="s">
        <v>14</v>
      </c>
      <c r="R981" s="97"/>
      <c r="S981" s="97"/>
      <c r="T981" s="51" t="s">
        <v>5455</v>
      </c>
      <c r="U981" s="51" t="s">
        <v>526</v>
      </c>
      <c r="V981" s="101" t="s">
        <v>3286</v>
      </c>
      <c r="W981" s="98" t="s">
        <v>6061</v>
      </c>
      <c r="X981" s="98" t="s">
        <v>5488</v>
      </c>
    </row>
    <row r="982" spans="1:24" s="51" customFormat="1" ht="15.5" x14ac:dyDescent="0.35">
      <c r="A982" s="99">
        <f t="shared" si="31"/>
        <v>15203</v>
      </c>
      <c r="B982" s="100" t="str">
        <f>IF(COUNTIF(Exceptions!F:F,(VLOOKUP(M982,Exceptions!F:F,1,FALSE)))&gt;0,"y","")</f>
        <v/>
      </c>
      <c r="C982" s="100" t="str">
        <f t="shared" si="32"/>
        <v/>
      </c>
      <c r="D982" s="100" t="str">
        <f>IF(COUNTIF(Exceptions!B:B,(VLOOKUP(M982,Exceptions!$B:$B,1,FALSE)))&gt;0,"y","")</f>
        <v/>
      </c>
      <c r="E982" s="100"/>
      <c r="F982" s="162" t="s">
        <v>4952</v>
      </c>
      <c r="G982" s="162" t="s">
        <v>3885</v>
      </c>
      <c r="H982" s="162" t="s">
        <v>3906</v>
      </c>
      <c r="I982" s="162" t="s">
        <v>440</v>
      </c>
      <c r="J982" s="162" t="s">
        <v>440</v>
      </c>
      <c r="K982" s="162" t="s">
        <v>440</v>
      </c>
      <c r="L982" s="163">
        <v>12500</v>
      </c>
      <c r="M982" s="95" t="s">
        <v>3281</v>
      </c>
      <c r="N982" s="51" t="s">
        <v>3282</v>
      </c>
      <c r="O982" s="51" t="s">
        <v>3282</v>
      </c>
      <c r="P982" s="51" t="s">
        <v>440</v>
      </c>
      <c r="Q982" s="96" t="s">
        <v>613</v>
      </c>
      <c r="R982" s="97"/>
      <c r="S982" s="97"/>
      <c r="T982" s="51" t="s">
        <v>5455</v>
      </c>
      <c r="U982" s="51" t="s">
        <v>526</v>
      </c>
      <c r="W982" s="98" t="s">
        <v>6061</v>
      </c>
      <c r="X982" s="98" t="s">
        <v>5488</v>
      </c>
    </row>
    <row r="983" spans="1:24" s="51" customFormat="1" ht="15.5" x14ac:dyDescent="0.35">
      <c r="A983" s="99">
        <f t="shared" si="31"/>
        <v>15212</v>
      </c>
      <c r="B983" s="100" t="str">
        <f>IF(COUNTIF(Exceptions!F:F,(VLOOKUP(M983,Exceptions!F:F,1,FALSE)))&gt;0,"y","")</f>
        <v/>
      </c>
      <c r="C983" s="100" t="str">
        <f t="shared" si="32"/>
        <v>y</v>
      </c>
      <c r="D983" s="100" t="str">
        <f>IF(COUNTIF(Exceptions!B:B,(VLOOKUP(M983,Exceptions!$B:$B,1,FALSE)))&gt;0,"y","")</f>
        <v/>
      </c>
      <c r="E983" s="100"/>
      <c r="F983" s="162" t="s">
        <v>4307</v>
      </c>
      <c r="G983" s="162" t="s">
        <v>592</v>
      </c>
      <c r="H983" s="162" t="s">
        <v>3906</v>
      </c>
      <c r="I983" s="162" t="s">
        <v>6216</v>
      </c>
      <c r="J983" s="162" t="s">
        <v>440</v>
      </c>
      <c r="K983" s="162" t="s">
        <v>3904</v>
      </c>
      <c r="L983" s="163">
        <v>17074.54</v>
      </c>
      <c r="M983" s="95" t="s">
        <v>1541</v>
      </c>
      <c r="N983" s="51" t="s">
        <v>1542</v>
      </c>
      <c r="O983" s="51" t="s">
        <v>1542</v>
      </c>
      <c r="P983" s="51" t="s">
        <v>456</v>
      </c>
      <c r="Q983" s="96" t="s">
        <v>613</v>
      </c>
      <c r="R983" s="97">
        <v>45469</v>
      </c>
      <c r="S983" s="97" t="s">
        <v>6275</v>
      </c>
      <c r="T983" s="51" t="s">
        <v>467</v>
      </c>
      <c r="U983" s="51" t="s">
        <v>468</v>
      </c>
      <c r="V983" s="51" t="s">
        <v>1543</v>
      </c>
      <c r="W983" s="98" t="s">
        <v>5539</v>
      </c>
      <c r="X983" s="98" t="s">
        <v>6257</v>
      </c>
    </row>
    <row r="984" spans="1:24" s="51" customFormat="1" ht="15.5" x14ac:dyDescent="0.35">
      <c r="A984" s="99">
        <f t="shared" si="31"/>
        <v>15217</v>
      </c>
      <c r="B984" s="100" t="str">
        <f>IF(COUNTIF(Exceptions!F:F,(VLOOKUP(M984,Exceptions!F:F,1,FALSE)))&gt;0,"y","")</f>
        <v/>
      </c>
      <c r="C984" s="100" t="str">
        <f t="shared" si="32"/>
        <v>y</v>
      </c>
      <c r="D984" s="100" t="str">
        <f>IF(COUNTIF(Exceptions!B:B,(VLOOKUP(M984,Exceptions!$B:$B,1,FALSE)))&gt;0,"y","")</f>
        <v/>
      </c>
      <c r="E984" s="100"/>
      <c r="F984" s="162" t="s">
        <v>3949</v>
      </c>
      <c r="G984" s="162" t="s">
        <v>3885</v>
      </c>
      <c r="H984" s="162" t="s">
        <v>5211</v>
      </c>
      <c r="I984" s="162" t="s">
        <v>3903</v>
      </c>
      <c r="J984" s="162" t="s">
        <v>440</v>
      </c>
      <c r="K984" s="162" t="s">
        <v>440</v>
      </c>
      <c r="L984" s="163">
        <v>18000</v>
      </c>
      <c r="M984" s="95" t="s">
        <v>721</v>
      </c>
      <c r="N984" s="51" t="s">
        <v>722</v>
      </c>
      <c r="O984" s="51" t="s">
        <v>723</v>
      </c>
      <c r="P984" s="51" t="s">
        <v>440</v>
      </c>
      <c r="Q984" s="96" t="s">
        <v>613</v>
      </c>
      <c r="R984" s="97">
        <v>45199</v>
      </c>
      <c r="S984" s="97" t="s">
        <v>5483</v>
      </c>
      <c r="T984" s="51" t="s">
        <v>516</v>
      </c>
      <c r="U984" s="51" t="s">
        <v>517</v>
      </c>
      <c r="W984" s="98" t="s">
        <v>5539</v>
      </c>
      <c r="X984" s="98" t="s">
        <v>5488</v>
      </c>
    </row>
    <row r="985" spans="1:24" s="51" customFormat="1" ht="15.5" x14ac:dyDescent="0.35">
      <c r="A985" s="99">
        <f t="shared" si="31"/>
        <v>15219</v>
      </c>
      <c r="B985" s="100" t="str">
        <f>IF(COUNTIF(Exceptions!F:F,(VLOOKUP(M985,Exceptions!F:F,1,FALSE)))&gt;0,"y","")</f>
        <v/>
      </c>
      <c r="C985" s="100" t="str">
        <f t="shared" si="32"/>
        <v/>
      </c>
      <c r="D985" s="100" t="str">
        <f>IF(COUNTIF(Exceptions!B:B,(VLOOKUP(M985,Exceptions!$B:$B,1,FALSE)))&gt;0,"y","")</f>
        <v/>
      </c>
      <c r="E985" s="100"/>
      <c r="F985" s="162" t="s">
        <v>4953</v>
      </c>
      <c r="G985" s="162" t="s">
        <v>592</v>
      </c>
      <c r="H985" s="162" t="s">
        <v>5212</v>
      </c>
      <c r="I985" s="162" t="s">
        <v>440</v>
      </c>
      <c r="J985" s="162" t="s">
        <v>440</v>
      </c>
      <c r="K985" s="162" t="s">
        <v>5275</v>
      </c>
      <c r="L985" s="163">
        <v>241282.8</v>
      </c>
      <c r="M985" s="95" t="s">
        <v>248</v>
      </c>
      <c r="N985" s="51" t="s">
        <v>352</v>
      </c>
      <c r="O985" s="51" t="s">
        <v>352</v>
      </c>
      <c r="P985" s="51" t="s">
        <v>456</v>
      </c>
      <c r="Q985" s="96" t="s">
        <v>14</v>
      </c>
      <c r="R985" s="97">
        <v>45470</v>
      </c>
      <c r="S985" s="97" t="s">
        <v>6958</v>
      </c>
      <c r="T985" s="51" t="s">
        <v>467</v>
      </c>
      <c r="U985" s="51" t="s">
        <v>468</v>
      </c>
      <c r="V985" s="51" t="s">
        <v>576</v>
      </c>
      <c r="W985" s="98" t="s">
        <v>5539</v>
      </c>
      <c r="X985" s="98" t="s">
        <v>5701</v>
      </c>
    </row>
    <row r="986" spans="1:24" s="51" customFormat="1" ht="15.5" x14ac:dyDescent="0.35">
      <c r="A986" s="99">
        <f t="shared" si="31"/>
        <v>15225</v>
      </c>
      <c r="B986" s="100" t="str">
        <f>IF(COUNTIF(Exceptions!F:F,(VLOOKUP(M986,Exceptions!F:F,1,FALSE)))&gt;0,"y","")</f>
        <v/>
      </c>
      <c r="C986" s="100" t="str">
        <f t="shared" si="32"/>
        <v/>
      </c>
      <c r="D986" s="100" t="str">
        <f>IF(COUNTIF(Exceptions!B:B,(VLOOKUP(M986,Exceptions!$B:$B,1,FALSE)))&gt;0,"y","")</f>
        <v/>
      </c>
      <c r="E986" s="100"/>
      <c r="F986" s="162" t="s">
        <v>4954</v>
      </c>
      <c r="G986" s="162" t="s">
        <v>592</v>
      </c>
      <c r="H986" s="162" t="s">
        <v>5212</v>
      </c>
      <c r="I986" s="162" t="s">
        <v>440</v>
      </c>
      <c r="J986" s="162" t="s">
        <v>440</v>
      </c>
      <c r="K986" s="162" t="s">
        <v>3904</v>
      </c>
      <c r="L986" s="163">
        <v>42409.120000000003</v>
      </c>
      <c r="M986" s="95" t="s">
        <v>3279</v>
      </c>
      <c r="N986" s="51" t="s">
        <v>2659</v>
      </c>
      <c r="O986" s="51" t="s">
        <v>2659</v>
      </c>
      <c r="P986" s="51" t="s">
        <v>456</v>
      </c>
      <c r="Q986" s="96" t="s">
        <v>613</v>
      </c>
      <c r="R986" s="97">
        <v>45469</v>
      </c>
      <c r="S986" s="97" t="s">
        <v>6275</v>
      </c>
      <c r="T986" s="51" t="s">
        <v>467</v>
      </c>
      <c r="U986" s="51" t="s">
        <v>468</v>
      </c>
      <c r="V986" s="51" t="s">
        <v>3280</v>
      </c>
      <c r="W986" s="98" t="s">
        <v>5539</v>
      </c>
      <c r="X986" s="98" t="s">
        <v>5701</v>
      </c>
    </row>
    <row r="987" spans="1:24" s="51" customFormat="1" ht="15.5" x14ac:dyDescent="0.35">
      <c r="A987" s="99">
        <f t="shared" si="31"/>
        <v>15229</v>
      </c>
      <c r="B987" s="100" t="str">
        <f>IF(COUNTIF(Exceptions!F:F,(VLOOKUP(M987,Exceptions!F:F,1,FALSE)))&gt;0,"y","")</f>
        <v/>
      </c>
      <c r="C987" s="100" t="str">
        <f t="shared" si="32"/>
        <v>y</v>
      </c>
      <c r="D987" s="100" t="str">
        <f>IF(COUNTIF(Exceptions!B:B,(VLOOKUP(M987,Exceptions!$B:$B,1,FALSE)))&gt;0,"y","")</f>
        <v/>
      </c>
      <c r="E987" s="100"/>
      <c r="F987" s="162" t="s">
        <v>4120</v>
      </c>
      <c r="G987" s="162" t="s">
        <v>3885</v>
      </c>
      <c r="H987" s="162" t="s">
        <v>3902</v>
      </c>
      <c r="I987" s="162" t="s">
        <v>5231</v>
      </c>
      <c r="J987" s="162" t="s">
        <v>5295</v>
      </c>
      <c r="K987" s="162" t="s">
        <v>5276</v>
      </c>
      <c r="L987" s="163">
        <v>399407.59</v>
      </c>
      <c r="M987" s="95" t="s">
        <v>1059</v>
      </c>
      <c r="N987" s="51" t="s">
        <v>1060</v>
      </c>
      <c r="O987" s="51" t="s">
        <v>1061</v>
      </c>
      <c r="P987" s="51" t="s">
        <v>440</v>
      </c>
      <c r="Q987" s="96" t="s">
        <v>14</v>
      </c>
      <c r="R987" s="97">
        <v>45159</v>
      </c>
      <c r="S987" s="97" t="s">
        <v>5483</v>
      </c>
      <c r="T987" s="51" t="s">
        <v>1062</v>
      </c>
      <c r="U987" s="51" t="s">
        <v>1063</v>
      </c>
      <c r="W987" s="98" t="s">
        <v>5943</v>
      </c>
      <c r="X987" s="98" t="s">
        <v>5548</v>
      </c>
    </row>
    <row r="988" spans="1:24" s="51" customFormat="1" ht="15.5" x14ac:dyDescent="0.35">
      <c r="A988" s="99">
        <f t="shared" si="31"/>
        <v>15232</v>
      </c>
      <c r="B988" s="100" t="str">
        <f>IF(COUNTIF(Exceptions!F:F,(VLOOKUP(M988,Exceptions!F:F,1,FALSE)))&gt;0,"y","")</f>
        <v/>
      </c>
      <c r="C988" s="100" t="str">
        <f t="shared" si="32"/>
        <v>y</v>
      </c>
      <c r="D988" s="100" t="str">
        <f>IF(COUNTIF(Exceptions!B:B,(VLOOKUP(M988,Exceptions!$B:$B,1,FALSE)))&gt;0,"y","")</f>
        <v/>
      </c>
      <c r="E988" s="100"/>
      <c r="F988" s="162" t="s">
        <v>4308</v>
      </c>
      <c r="G988" s="162" t="s">
        <v>592</v>
      </c>
      <c r="H988" s="162" t="s">
        <v>3906</v>
      </c>
      <c r="I988" s="162" t="s">
        <v>6216</v>
      </c>
      <c r="J988" s="162" t="s">
        <v>440</v>
      </c>
      <c r="K988" s="162" t="s">
        <v>3904</v>
      </c>
      <c r="L988" s="163">
        <v>20074.8</v>
      </c>
      <c r="M988" s="95" t="s">
        <v>1537</v>
      </c>
      <c r="N988" s="51" t="s">
        <v>1538</v>
      </c>
      <c r="O988" s="51" t="s">
        <v>1539</v>
      </c>
      <c r="P988" s="51" t="s">
        <v>456</v>
      </c>
      <c r="Q988" s="96" t="s">
        <v>613</v>
      </c>
      <c r="R988" s="97">
        <v>45472</v>
      </c>
      <c r="S988" s="97" t="s">
        <v>6273</v>
      </c>
      <c r="T988" s="51" t="s">
        <v>467</v>
      </c>
      <c r="U988" s="51" t="s">
        <v>468</v>
      </c>
      <c r="V988" s="51" t="s">
        <v>1540</v>
      </c>
      <c r="W988" s="98" t="s">
        <v>5943</v>
      </c>
      <c r="X988" s="98" t="s">
        <v>6257</v>
      </c>
    </row>
    <row r="989" spans="1:24" s="51" customFormat="1" ht="15.5" x14ac:dyDescent="0.35">
      <c r="A989" s="99">
        <f t="shared" si="31"/>
        <v>15239</v>
      </c>
      <c r="B989" s="100" t="str">
        <f>IF(COUNTIF(Exceptions!F:F,(VLOOKUP(M989,Exceptions!F:F,1,FALSE)))&gt;0,"y","")</f>
        <v/>
      </c>
      <c r="C989" s="100" t="str">
        <f t="shared" si="32"/>
        <v/>
      </c>
      <c r="D989" s="100" t="str">
        <f>IF(COUNTIF(Exceptions!B:B,(VLOOKUP(M989,Exceptions!$B:$B,1,FALSE)))&gt;0,"y","")</f>
        <v/>
      </c>
      <c r="E989" s="100"/>
      <c r="F989" s="162" t="s">
        <v>4955</v>
      </c>
      <c r="G989" s="162" t="s">
        <v>592</v>
      </c>
      <c r="H989" s="162" t="s">
        <v>3906</v>
      </c>
      <c r="I989" s="162" t="s">
        <v>440</v>
      </c>
      <c r="J989" s="162" t="s">
        <v>440</v>
      </c>
      <c r="K989" s="162" t="s">
        <v>5275</v>
      </c>
      <c r="L989" s="163">
        <v>63780.87</v>
      </c>
      <c r="M989" s="95" t="s">
        <v>3276</v>
      </c>
      <c r="N989" s="51" t="s">
        <v>3277</v>
      </c>
      <c r="O989" s="51" t="s">
        <v>3277</v>
      </c>
      <c r="P989" s="51" t="s">
        <v>456</v>
      </c>
      <c r="Q989" s="96" t="s">
        <v>613</v>
      </c>
      <c r="R989" s="97">
        <v>45469</v>
      </c>
      <c r="S989" s="97" t="s">
        <v>6275</v>
      </c>
      <c r="T989" s="51" t="s">
        <v>467</v>
      </c>
      <c r="U989" s="51" t="s">
        <v>468</v>
      </c>
      <c r="V989" s="51" t="s">
        <v>3278</v>
      </c>
      <c r="W989" s="98" t="s">
        <v>5943</v>
      </c>
      <c r="X989" s="98" t="s">
        <v>5701</v>
      </c>
    </row>
    <row r="990" spans="1:24" s="51" customFormat="1" ht="15.5" x14ac:dyDescent="0.35">
      <c r="A990" s="99">
        <f t="shared" si="31"/>
        <v>15244</v>
      </c>
      <c r="B990" s="100" t="str">
        <f>IF(COUNTIF(Exceptions!F:F,(VLOOKUP(M990,Exceptions!F:F,1,FALSE)))&gt;0,"y","")</f>
        <v/>
      </c>
      <c r="C990" s="100" t="str">
        <f t="shared" si="32"/>
        <v>y</v>
      </c>
      <c r="D990" s="100" t="str">
        <f>IF(COUNTIF(Exceptions!B:B,(VLOOKUP(M990,Exceptions!$B:$B,1,FALSE)))&gt;0,"y","")</f>
        <v/>
      </c>
      <c r="E990" s="100"/>
      <c r="F990" s="162" t="s">
        <v>4238</v>
      </c>
      <c r="G990" s="162" t="s">
        <v>3885</v>
      </c>
      <c r="H990" s="162" t="s">
        <v>3906</v>
      </c>
      <c r="I990" s="162" t="s">
        <v>5331</v>
      </c>
      <c r="J990" s="162" t="s">
        <v>440</v>
      </c>
      <c r="K990" s="162" t="s">
        <v>3904</v>
      </c>
      <c r="L990" s="163">
        <v>10000</v>
      </c>
      <c r="M990" s="95" t="s">
        <v>1584</v>
      </c>
      <c r="N990" s="51" t="s">
        <v>1585</v>
      </c>
      <c r="O990" s="51" t="s">
        <v>1586</v>
      </c>
      <c r="P990" s="51" t="s">
        <v>456</v>
      </c>
      <c r="Q990" s="96" t="s">
        <v>613</v>
      </c>
      <c r="R990" s="97">
        <v>45173</v>
      </c>
      <c r="S990" s="97" t="s">
        <v>5514</v>
      </c>
      <c r="T990" s="51" t="s">
        <v>516</v>
      </c>
      <c r="U990" s="51" t="s">
        <v>517</v>
      </c>
      <c r="V990" s="51" t="s">
        <v>1587</v>
      </c>
      <c r="W990" s="98" t="s">
        <v>5538</v>
      </c>
      <c r="X990" s="98" t="s">
        <v>5529</v>
      </c>
    </row>
    <row r="991" spans="1:24" s="51" customFormat="1" ht="15.5" x14ac:dyDescent="0.35">
      <c r="A991" s="99">
        <f t="shared" si="31"/>
        <v>15249</v>
      </c>
      <c r="B991" s="100" t="str">
        <f>IF(COUNTIF(Exceptions!F:F,(VLOOKUP(M991,Exceptions!F:F,1,FALSE)))&gt;0,"y","")</f>
        <v/>
      </c>
      <c r="C991" s="100" t="str">
        <f t="shared" si="32"/>
        <v>y</v>
      </c>
      <c r="D991" s="100" t="str">
        <f>IF(COUNTIF(Exceptions!B:B,(VLOOKUP(M991,Exceptions!$B:$B,1,FALSE)))&gt;0,"y","")</f>
        <v/>
      </c>
      <c r="E991" s="100"/>
      <c r="F991" s="162" t="s">
        <v>3950</v>
      </c>
      <c r="G991" s="162" t="s">
        <v>3885</v>
      </c>
      <c r="H991" s="162" t="s">
        <v>5211</v>
      </c>
      <c r="I991" s="162" t="s">
        <v>3903</v>
      </c>
      <c r="J991" s="162" t="s">
        <v>440</v>
      </c>
      <c r="K991" s="162" t="s">
        <v>3904</v>
      </c>
      <c r="L991" s="163">
        <v>3645</v>
      </c>
      <c r="M991" s="95" t="s">
        <v>718</v>
      </c>
      <c r="N991" s="51" t="s">
        <v>719</v>
      </c>
      <c r="O991" s="51" t="s">
        <v>720</v>
      </c>
      <c r="P991" s="51" t="s">
        <v>440</v>
      </c>
      <c r="Q991" s="96" t="s">
        <v>613</v>
      </c>
      <c r="R991" s="97">
        <v>45199</v>
      </c>
      <c r="S991" s="97" t="s">
        <v>5483</v>
      </c>
      <c r="T991" s="51" t="s">
        <v>516</v>
      </c>
      <c r="U991" s="51" t="s">
        <v>517</v>
      </c>
      <c r="W991" s="98" t="s">
        <v>5538</v>
      </c>
      <c r="X991" s="98" t="s">
        <v>5488</v>
      </c>
    </row>
    <row r="992" spans="1:24" s="51" customFormat="1" ht="15.5" x14ac:dyDescent="0.35">
      <c r="A992" s="99">
        <f t="shared" si="31"/>
        <v>15254</v>
      </c>
      <c r="B992" s="100" t="str">
        <f>IF(COUNTIF(Exceptions!F:F,(VLOOKUP(M992,Exceptions!F:F,1,FALSE)))&gt;0,"y","")</f>
        <v/>
      </c>
      <c r="C992" s="100" t="str">
        <f t="shared" si="32"/>
        <v/>
      </c>
      <c r="D992" s="100" t="str">
        <f>IF(COUNTIF(Exceptions!B:B,(VLOOKUP(M992,Exceptions!$B:$B,1,FALSE)))&gt;0,"y","")</f>
        <v/>
      </c>
      <c r="E992" s="100"/>
      <c r="F992" s="162" t="s">
        <v>4956</v>
      </c>
      <c r="G992" s="162" t="s">
        <v>3886</v>
      </c>
      <c r="H992" s="162" t="s">
        <v>3906</v>
      </c>
      <c r="I992" s="162" t="s">
        <v>440</v>
      </c>
      <c r="J992" s="162" t="s">
        <v>440</v>
      </c>
      <c r="K992" s="162" t="s">
        <v>3904</v>
      </c>
      <c r="L992" s="163">
        <v>49098.18</v>
      </c>
      <c r="M992" s="95" t="s">
        <v>3272</v>
      </c>
      <c r="N992" s="51" t="s">
        <v>3273</v>
      </c>
      <c r="O992" s="51" t="s">
        <v>3274</v>
      </c>
      <c r="P992" s="51" t="s">
        <v>440</v>
      </c>
      <c r="Q992" s="96" t="s">
        <v>613</v>
      </c>
      <c r="R992" s="97">
        <v>46201</v>
      </c>
      <c r="S992" s="97" t="s">
        <v>6957</v>
      </c>
      <c r="T992" s="51" t="s">
        <v>467</v>
      </c>
      <c r="U992" s="51" t="s">
        <v>468</v>
      </c>
      <c r="V992" s="51" t="s">
        <v>3275</v>
      </c>
      <c r="W992" s="98" t="s">
        <v>6881</v>
      </c>
      <c r="X992" s="98" t="s">
        <v>5528</v>
      </c>
    </row>
    <row r="993" spans="1:24" s="51" customFormat="1" ht="15.5" x14ac:dyDescent="0.35">
      <c r="A993" s="99">
        <f t="shared" si="31"/>
        <v>15271</v>
      </c>
      <c r="B993" s="100" t="str">
        <f>IF(COUNTIF(Exceptions!F:F,(VLOOKUP(M993,Exceptions!F:F,1,FALSE)))&gt;0,"y","")</f>
        <v/>
      </c>
      <c r="C993" s="100" t="str">
        <f t="shared" si="32"/>
        <v/>
      </c>
      <c r="D993" s="100" t="str">
        <f>IF(COUNTIF(Exceptions!B:B,(VLOOKUP(M993,Exceptions!$B:$B,1,FALSE)))&gt;0,"y","")</f>
        <v/>
      </c>
      <c r="E993" s="100"/>
      <c r="F993" s="162" t="s">
        <v>5191</v>
      </c>
      <c r="G993" s="162" t="s">
        <v>3884</v>
      </c>
      <c r="H993" s="162" t="s">
        <v>3906</v>
      </c>
      <c r="I993" s="162" t="s">
        <v>440</v>
      </c>
      <c r="J993" s="162" t="s">
        <v>440</v>
      </c>
      <c r="K993" s="162" t="s">
        <v>3904</v>
      </c>
      <c r="L993" s="163">
        <v>12800</v>
      </c>
      <c r="M993" s="95" t="s">
        <v>3836</v>
      </c>
      <c r="N993" s="51" t="s">
        <v>3837</v>
      </c>
      <c r="O993" s="51" t="s">
        <v>3837</v>
      </c>
      <c r="P993" s="51" t="s">
        <v>440</v>
      </c>
      <c r="Q993" s="96" t="s">
        <v>613</v>
      </c>
      <c r="R993" s="97">
        <v>45132</v>
      </c>
      <c r="S993" s="97" t="s">
        <v>7010</v>
      </c>
      <c r="T993" s="51" t="s">
        <v>524</v>
      </c>
      <c r="U993" s="51" t="s">
        <v>525</v>
      </c>
      <c r="V993" s="51" t="s">
        <v>3838</v>
      </c>
      <c r="W993" s="98" t="s">
        <v>6153</v>
      </c>
      <c r="X993" s="98" t="s">
        <v>5524</v>
      </c>
    </row>
    <row r="994" spans="1:24" s="51" customFormat="1" ht="15.5" x14ac:dyDescent="0.35">
      <c r="A994" s="99">
        <f t="shared" si="31"/>
        <v>15272</v>
      </c>
      <c r="B994" s="100" t="str">
        <f>IF(COUNTIF(Exceptions!F:F,(VLOOKUP(M994,Exceptions!F:F,1,FALSE)))&gt;0,"y","")</f>
        <v/>
      </c>
      <c r="C994" s="100" t="str">
        <f t="shared" si="32"/>
        <v/>
      </c>
      <c r="D994" s="100" t="str">
        <f>IF(COUNTIF(Exceptions!B:B,(VLOOKUP(M994,Exceptions!$B:$B,1,FALSE)))&gt;0,"y","")</f>
        <v/>
      </c>
      <c r="E994" s="100"/>
      <c r="F994" s="162" t="s">
        <v>5192</v>
      </c>
      <c r="G994" s="162" t="s">
        <v>3885</v>
      </c>
      <c r="H994" s="162" t="s">
        <v>3906</v>
      </c>
      <c r="I994" s="162" t="s">
        <v>440</v>
      </c>
      <c r="J994" s="162" t="s">
        <v>440</v>
      </c>
      <c r="K994" s="162" t="s">
        <v>3904</v>
      </c>
      <c r="L994" s="163">
        <v>98700</v>
      </c>
      <c r="M994" s="95" t="s">
        <v>3834</v>
      </c>
      <c r="N994" s="51" t="s">
        <v>3835</v>
      </c>
      <c r="O994" s="51" t="s">
        <v>3835</v>
      </c>
      <c r="P994" s="51" t="s">
        <v>440</v>
      </c>
      <c r="Q994" s="96" t="s">
        <v>613</v>
      </c>
      <c r="R994" s="97">
        <v>45124</v>
      </c>
      <c r="S994" s="97" t="s">
        <v>5744</v>
      </c>
      <c r="T994" s="51" t="s">
        <v>524</v>
      </c>
      <c r="U994" s="51" t="s">
        <v>525</v>
      </c>
      <c r="W994" s="98" t="s">
        <v>6153</v>
      </c>
      <c r="X994" s="98" t="s">
        <v>6030</v>
      </c>
    </row>
    <row r="995" spans="1:24" s="51" customFormat="1" ht="15.5" x14ac:dyDescent="0.35">
      <c r="A995" s="99">
        <f t="shared" si="31"/>
        <v>15273</v>
      </c>
      <c r="B995" s="100" t="str">
        <f>IF(COUNTIF(Exceptions!F:F,(VLOOKUP(M995,Exceptions!F:F,1,FALSE)))&gt;0,"y","")</f>
        <v/>
      </c>
      <c r="C995" s="100" t="str">
        <f t="shared" si="32"/>
        <v/>
      </c>
      <c r="D995" s="100" t="str">
        <f>IF(COUNTIF(Exceptions!B:B,(VLOOKUP(M995,Exceptions!$B:$B,1,FALSE)))&gt;0,"y","")</f>
        <v/>
      </c>
      <c r="E995" s="100"/>
      <c r="F995" s="162" t="s">
        <v>5193</v>
      </c>
      <c r="G995" s="162" t="s">
        <v>3885</v>
      </c>
      <c r="H995" s="162" t="s">
        <v>3906</v>
      </c>
      <c r="I995" s="162" t="s">
        <v>440</v>
      </c>
      <c r="J995" s="162" t="s">
        <v>440</v>
      </c>
      <c r="K995" s="162" t="s">
        <v>3904</v>
      </c>
      <c r="L995" s="163">
        <v>4100</v>
      </c>
      <c r="M995" s="95" t="s">
        <v>3832</v>
      </c>
      <c r="N995" s="51" t="s">
        <v>3833</v>
      </c>
      <c r="O995" s="51" t="s">
        <v>3833</v>
      </c>
      <c r="P995" s="51" t="s">
        <v>440</v>
      </c>
      <c r="Q995" s="96" t="s">
        <v>613</v>
      </c>
      <c r="R995" s="97">
        <v>45132</v>
      </c>
      <c r="S995" s="97" t="s">
        <v>5737</v>
      </c>
      <c r="T995" s="51" t="s">
        <v>524</v>
      </c>
      <c r="U995" s="51" t="s">
        <v>525</v>
      </c>
      <c r="V995" s="51" t="s">
        <v>3833</v>
      </c>
      <c r="W995" s="98" t="s">
        <v>6153</v>
      </c>
      <c r="X995" s="98" t="s">
        <v>5524</v>
      </c>
    </row>
    <row r="996" spans="1:24" s="51" customFormat="1" ht="15.5" x14ac:dyDescent="0.35">
      <c r="A996" s="99">
        <f t="shared" si="31"/>
        <v>15276</v>
      </c>
      <c r="B996" s="100" t="str">
        <f>IF(COUNTIF(Exceptions!F:F,(VLOOKUP(M996,Exceptions!F:F,1,FALSE)))&gt;0,"y","")</f>
        <v/>
      </c>
      <c r="C996" s="100" t="str">
        <f t="shared" si="32"/>
        <v/>
      </c>
      <c r="D996" s="100" t="str">
        <f>IF(COUNTIF(Exceptions!B:B,(VLOOKUP(M996,Exceptions!$B:$B,1,FALSE)))&gt;0,"y","")</f>
        <v/>
      </c>
      <c r="E996" s="100"/>
      <c r="F996" s="162" t="s">
        <v>5194</v>
      </c>
      <c r="G996" s="162" t="s">
        <v>3885</v>
      </c>
      <c r="H996" s="162" t="s">
        <v>5211</v>
      </c>
      <c r="I996" s="162" t="s">
        <v>440</v>
      </c>
      <c r="J996" s="162" t="s">
        <v>5295</v>
      </c>
      <c r="K996" s="162" t="s">
        <v>5275</v>
      </c>
      <c r="L996" s="163">
        <v>576611.89</v>
      </c>
      <c r="M996" s="95" t="s">
        <v>3829</v>
      </c>
      <c r="N996" s="51" t="s">
        <v>3830</v>
      </c>
      <c r="O996" s="51" t="s">
        <v>3831</v>
      </c>
      <c r="P996" s="51" t="s">
        <v>460</v>
      </c>
      <c r="Q996" s="96" t="s">
        <v>11</v>
      </c>
      <c r="R996" s="97">
        <v>45147</v>
      </c>
      <c r="S996" s="97" t="s">
        <v>6188</v>
      </c>
      <c r="T996" s="51" t="s">
        <v>551</v>
      </c>
      <c r="U996" s="51" t="s">
        <v>552</v>
      </c>
      <c r="W996" s="98" t="s">
        <v>6065</v>
      </c>
      <c r="X996" s="98" t="s">
        <v>5721</v>
      </c>
    </row>
    <row r="997" spans="1:24" s="51" customFormat="1" ht="15.5" x14ac:dyDescent="0.35">
      <c r="A997" s="99">
        <f t="shared" si="31"/>
        <v>15281</v>
      </c>
      <c r="B997" s="100" t="str">
        <f>IF(COUNTIF(Exceptions!F:F,(VLOOKUP(M997,Exceptions!F:F,1,FALSE)))&gt;0,"y","")</f>
        <v/>
      </c>
      <c r="C997" s="100" t="str">
        <f t="shared" si="32"/>
        <v/>
      </c>
      <c r="D997" s="100" t="str">
        <f>IF(COUNTIF(Exceptions!B:B,(VLOOKUP(M997,Exceptions!$B:$B,1,FALSE)))&gt;0,"y","")</f>
        <v/>
      </c>
      <c r="E997" s="100"/>
      <c r="F997" s="162" t="s">
        <v>5195</v>
      </c>
      <c r="G997" s="162" t="s">
        <v>3885</v>
      </c>
      <c r="H997" s="162" t="s">
        <v>5215</v>
      </c>
      <c r="I997" s="162" t="s">
        <v>440</v>
      </c>
      <c r="J997" s="162" t="s">
        <v>5295</v>
      </c>
      <c r="K997" s="162" t="s">
        <v>5276</v>
      </c>
      <c r="L997" s="163">
        <v>410000</v>
      </c>
      <c r="M997" s="95" t="s">
        <v>3827</v>
      </c>
      <c r="N997" s="51" t="s">
        <v>3828</v>
      </c>
      <c r="O997" s="51" t="s">
        <v>3828</v>
      </c>
      <c r="P997" s="51" t="s">
        <v>460</v>
      </c>
      <c r="Q997" s="96" t="s">
        <v>14</v>
      </c>
      <c r="R997" s="97">
        <v>45110</v>
      </c>
      <c r="S997" s="97" t="s">
        <v>5658</v>
      </c>
      <c r="T997" s="51" t="s">
        <v>776</v>
      </c>
      <c r="U997" s="51" t="s">
        <v>777</v>
      </c>
      <c r="W997" s="98" t="s">
        <v>6065</v>
      </c>
      <c r="X997" s="98" t="s">
        <v>5488</v>
      </c>
    </row>
    <row r="998" spans="1:24" s="51" customFormat="1" ht="15.5" x14ac:dyDescent="0.35">
      <c r="A998" s="99">
        <f t="shared" si="31"/>
        <v>15283</v>
      </c>
      <c r="B998" s="100" t="str">
        <f>IF(COUNTIF(Exceptions!F:F,(VLOOKUP(M998,Exceptions!F:F,1,FALSE)))&gt;0,"y","")</f>
        <v/>
      </c>
      <c r="C998" s="100" t="str">
        <f t="shared" si="32"/>
        <v>y</v>
      </c>
      <c r="D998" s="100" t="str">
        <f>IF(COUNTIF(Exceptions!B:B,(VLOOKUP(M998,Exceptions!$B:$B,1,FALSE)))&gt;0,"y","")</f>
        <v/>
      </c>
      <c r="E998" s="100"/>
      <c r="F998" s="162" t="s">
        <v>4208</v>
      </c>
      <c r="G998" s="162" t="s">
        <v>3885</v>
      </c>
      <c r="H998" s="162" t="s">
        <v>5237</v>
      </c>
      <c r="I998" s="162" t="s">
        <v>5252</v>
      </c>
      <c r="J998" s="162" t="s">
        <v>440</v>
      </c>
      <c r="K998" s="162" t="s">
        <v>5275</v>
      </c>
      <c r="L998" s="163">
        <v>1018000</v>
      </c>
      <c r="M998" s="95" t="s">
        <v>1295</v>
      </c>
      <c r="N998" s="51" t="s">
        <v>1296</v>
      </c>
      <c r="O998" s="51" t="s">
        <v>1297</v>
      </c>
      <c r="P998" s="51" t="s">
        <v>456</v>
      </c>
      <c r="Q998" s="96" t="s">
        <v>12</v>
      </c>
      <c r="R998" s="97">
        <v>45177</v>
      </c>
      <c r="S998" s="97" t="s">
        <v>5489</v>
      </c>
      <c r="T998" s="51" t="s">
        <v>518</v>
      </c>
      <c r="U998" s="51" t="s">
        <v>519</v>
      </c>
      <c r="W998" s="98" t="s">
        <v>6065</v>
      </c>
      <c r="X998" s="98" t="s">
        <v>5488</v>
      </c>
    </row>
    <row r="999" spans="1:24" s="51" customFormat="1" ht="15.5" x14ac:dyDescent="0.35">
      <c r="A999" s="99">
        <f t="shared" si="31"/>
        <v>15286</v>
      </c>
      <c r="B999" s="100" t="str">
        <f>IF(COUNTIF(Exceptions!F:F,(VLOOKUP(M999,Exceptions!F:F,1,FALSE)))&gt;0,"y","")</f>
        <v/>
      </c>
      <c r="C999" s="100" t="str">
        <f t="shared" si="32"/>
        <v>y</v>
      </c>
      <c r="D999" s="100" t="str">
        <f>IF(COUNTIF(Exceptions!B:B,(VLOOKUP(M999,Exceptions!$B:$B,1,FALSE)))&gt;0,"y","")</f>
        <v/>
      </c>
      <c r="E999" s="100"/>
      <c r="F999" s="162" t="s">
        <v>4209</v>
      </c>
      <c r="G999" s="162" t="s">
        <v>3884</v>
      </c>
      <c r="H999" s="162" t="s">
        <v>5237</v>
      </c>
      <c r="I999" s="162" t="s">
        <v>5252</v>
      </c>
      <c r="J999" s="162" t="s">
        <v>440</v>
      </c>
      <c r="K999" s="162" t="s">
        <v>3904</v>
      </c>
      <c r="L999" s="163">
        <v>97367.18</v>
      </c>
      <c r="M999" s="95" t="s">
        <v>1291</v>
      </c>
      <c r="N999" s="51" t="s">
        <v>1292</v>
      </c>
      <c r="O999" s="51" t="s">
        <v>1293</v>
      </c>
      <c r="P999" s="51" t="s">
        <v>440</v>
      </c>
      <c r="Q999" s="96" t="s">
        <v>613</v>
      </c>
      <c r="R999" s="97">
        <v>45322</v>
      </c>
      <c r="S999" s="97" t="s">
        <v>5718</v>
      </c>
      <c r="T999" s="51" t="s">
        <v>518</v>
      </c>
      <c r="U999" s="51" t="s">
        <v>519</v>
      </c>
      <c r="V999" s="51" t="s">
        <v>1294</v>
      </c>
      <c r="W999" s="98" t="s">
        <v>6065</v>
      </c>
      <c r="X999" s="98" t="s">
        <v>5543</v>
      </c>
    </row>
    <row r="1000" spans="1:24" s="51" customFormat="1" ht="15.5" x14ac:dyDescent="0.35">
      <c r="A1000" s="99">
        <f t="shared" si="31"/>
        <v>15289</v>
      </c>
      <c r="B1000" s="100" t="str">
        <f>IF(COUNTIF(Exceptions!F:F,(VLOOKUP(M1000,Exceptions!F:F,1,FALSE)))&gt;0,"y","")</f>
        <v/>
      </c>
      <c r="C1000" s="100" t="str">
        <f t="shared" si="32"/>
        <v>y</v>
      </c>
      <c r="D1000" s="100" t="str">
        <f>IF(COUNTIF(Exceptions!B:B,(VLOOKUP(M1000,Exceptions!$B:$B,1,FALSE)))&gt;0,"y","")</f>
        <v/>
      </c>
      <c r="E1000" s="100"/>
      <c r="F1000" s="162" t="s">
        <v>5196</v>
      </c>
      <c r="G1000" s="162" t="s">
        <v>593</v>
      </c>
      <c r="H1000" s="162" t="s">
        <v>5211</v>
      </c>
      <c r="I1000" s="162" t="s">
        <v>5323</v>
      </c>
      <c r="J1000" s="162" t="s">
        <v>5321</v>
      </c>
      <c r="K1000" s="162" t="s">
        <v>3904</v>
      </c>
      <c r="L1000" s="163">
        <v>150000</v>
      </c>
      <c r="M1000" s="95" t="s">
        <v>1322</v>
      </c>
      <c r="N1000" s="51" t="s">
        <v>1323</v>
      </c>
      <c r="O1000" s="51" t="s">
        <v>1324</v>
      </c>
      <c r="P1000" s="51" t="s">
        <v>440</v>
      </c>
      <c r="Q1000" s="96" t="s">
        <v>14</v>
      </c>
      <c r="R1000" s="97">
        <v>45962</v>
      </c>
      <c r="S1000" s="97" t="s">
        <v>6094</v>
      </c>
      <c r="T1000" s="51" t="s">
        <v>6049</v>
      </c>
      <c r="U1000" s="51" t="s">
        <v>6050</v>
      </c>
      <c r="W1000" s="98" t="s">
        <v>6065</v>
      </c>
      <c r="X1000" s="98" t="s">
        <v>5589</v>
      </c>
    </row>
    <row r="1001" spans="1:24" s="51" customFormat="1" ht="15.5" x14ac:dyDescent="0.35">
      <c r="A1001" s="99">
        <f t="shared" si="31"/>
        <v>15297</v>
      </c>
      <c r="B1001" s="100" t="str">
        <f>IF(COUNTIF(Exceptions!F:F,(VLOOKUP(M1001,Exceptions!F:F,1,FALSE)))&gt;0,"y","")</f>
        <v/>
      </c>
      <c r="C1001" s="100" t="str">
        <f t="shared" si="32"/>
        <v/>
      </c>
      <c r="D1001" s="100" t="str">
        <f>IF(COUNTIF(Exceptions!B:B,(VLOOKUP(M1001,Exceptions!$B:$B,1,FALSE)))&gt;0,"y","")</f>
        <v/>
      </c>
      <c r="E1001" s="100"/>
      <c r="F1001" s="162" t="s">
        <v>5197</v>
      </c>
      <c r="G1001" s="162" t="s">
        <v>3885</v>
      </c>
      <c r="H1001" s="162" t="s">
        <v>5215</v>
      </c>
      <c r="I1001" s="162" t="s">
        <v>440</v>
      </c>
      <c r="J1001" s="162" t="s">
        <v>5295</v>
      </c>
      <c r="K1001" s="162" t="s">
        <v>5276</v>
      </c>
      <c r="L1001" s="163">
        <v>103341.69</v>
      </c>
      <c r="M1001" s="95" t="s">
        <v>3825</v>
      </c>
      <c r="N1001" s="51" t="s">
        <v>3826</v>
      </c>
      <c r="O1001" s="51" t="s">
        <v>3826</v>
      </c>
      <c r="P1001" s="51" t="s">
        <v>460</v>
      </c>
      <c r="Q1001" s="96" t="s">
        <v>14</v>
      </c>
      <c r="R1001" s="97">
        <v>45110</v>
      </c>
      <c r="S1001" s="97" t="s">
        <v>5658</v>
      </c>
      <c r="T1001" s="51" t="s">
        <v>776</v>
      </c>
      <c r="U1001" s="51" t="s">
        <v>777</v>
      </c>
      <c r="W1001" s="98" t="s">
        <v>6065</v>
      </c>
      <c r="X1001" s="98" t="s">
        <v>5488</v>
      </c>
    </row>
    <row r="1002" spans="1:24" s="51" customFormat="1" ht="15.5" x14ac:dyDescent="0.35">
      <c r="A1002" s="99">
        <f t="shared" si="31"/>
        <v>15304</v>
      </c>
      <c r="B1002" s="100" t="str">
        <f>IF(COUNTIF(Exceptions!F:F,(VLOOKUP(M1002,Exceptions!F:F,1,FALSE)))&gt;0,"y","")</f>
        <v/>
      </c>
      <c r="C1002" s="100" t="str">
        <f t="shared" si="32"/>
        <v/>
      </c>
      <c r="D1002" s="100" t="str">
        <f>IF(COUNTIF(Exceptions!B:B,(VLOOKUP(M1002,Exceptions!$B:$B,1,FALSE)))&gt;0,"y","")</f>
        <v/>
      </c>
      <c r="E1002" s="100"/>
      <c r="F1002" s="162" t="s">
        <v>5198</v>
      </c>
      <c r="G1002" s="162" t="s">
        <v>3885</v>
      </c>
      <c r="H1002" s="162" t="s">
        <v>5211</v>
      </c>
      <c r="I1002" s="162" t="s">
        <v>440</v>
      </c>
      <c r="J1002" s="162" t="s">
        <v>440</v>
      </c>
      <c r="K1002" s="162" t="s">
        <v>440</v>
      </c>
      <c r="L1002" s="163">
        <v>117150</v>
      </c>
      <c r="M1002" s="95" t="s">
        <v>3824</v>
      </c>
      <c r="N1002" s="51" t="s">
        <v>607</v>
      </c>
      <c r="O1002" s="51" t="s">
        <v>607</v>
      </c>
      <c r="P1002" s="51" t="s">
        <v>440</v>
      </c>
      <c r="Q1002" s="96" t="s">
        <v>14</v>
      </c>
      <c r="R1002" s="97"/>
      <c r="S1002" s="97"/>
      <c r="T1002" s="51" t="s">
        <v>518</v>
      </c>
      <c r="U1002" s="51" t="s">
        <v>519</v>
      </c>
      <c r="W1002" s="98" t="s">
        <v>5772</v>
      </c>
      <c r="X1002" s="98" t="s">
        <v>5721</v>
      </c>
    </row>
    <row r="1003" spans="1:24" s="51" customFormat="1" ht="15.5" x14ac:dyDescent="0.35">
      <c r="A1003" s="99">
        <f t="shared" si="31"/>
        <v>15307</v>
      </c>
      <c r="B1003" s="100" t="str">
        <f>IF(COUNTIF(Exceptions!F:F,(VLOOKUP(M1003,Exceptions!F:F,1,FALSE)))&gt;0,"y","")</f>
        <v/>
      </c>
      <c r="C1003" s="100" t="str">
        <f t="shared" si="32"/>
        <v>y</v>
      </c>
      <c r="D1003" s="100" t="str">
        <f>IF(COUNTIF(Exceptions!B:B,(VLOOKUP(M1003,Exceptions!$B:$B,1,FALSE)))&gt;0,"y","")</f>
        <v/>
      </c>
      <c r="E1003" s="100"/>
      <c r="F1003" s="162" t="s">
        <v>4117</v>
      </c>
      <c r="G1003" s="162" t="s">
        <v>3885</v>
      </c>
      <c r="H1003" s="162" t="s">
        <v>3902</v>
      </c>
      <c r="I1003" s="162" t="s">
        <v>5227</v>
      </c>
      <c r="J1003" s="162" t="s">
        <v>5295</v>
      </c>
      <c r="K1003" s="162" t="s">
        <v>3904</v>
      </c>
      <c r="L1003" s="163">
        <v>399777.97</v>
      </c>
      <c r="M1003" s="95" t="s">
        <v>1057</v>
      </c>
      <c r="N1003" s="51" t="s">
        <v>1058</v>
      </c>
      <c r="O1003" s="51" t="s">
        <v>1058</v>
      </c>
      <c r="P1003" s="51" t="s">
        <v>440</v>
      </c>
      <c r="Q1003" s="96" t="s">
        <v>14</v>
      </c>
      <c r="R1003" s="97">
        <v>45184</v>
      </c>
      <c r="S1003" s="97" t="s">
        <v>5579</v>
      </c>
      <c r="T1003" s="51" t="s">
        <v>5654</v>
      </c>
      <c r="U1003" s="51" t="s">
        <v>5655</v>
      </c>
      <c r="W1003" s="98" t="s">
        <v>5772</v>
      </c>
      <c r="X1003" s="98" t="s">
        <v>5739</v>
      </c>
    </row>
    <row r="1004" spans="1:24" s="51" customFormat="1" ht="15.5" x14ac:dyDescent="0.35">
      <c r="A1004" s="99">
        <f t="shared" si="31"/>
        <v>15308</v>
      </c>
      <c r="B1004" s="100" t="str">
        <f>IF(COUNTIF(Exceptions!F:F,(VLOOKUP(M1004,Exceptions!F:F,1,FALSE)))&gt;0,"y","")</f>
        <v/>
      </c>
      <c r="C1004" s="100" t="str">
        <f t="shared" si="32"/>
        <v>y</v>
      </c>
      <c r="D1004" s="100" t="str">
        <f>IF(COUNTIF(Exceptions!B:B,(VLOOKUP(M1004,Exceptions!$B:$B,1,FALSE)))&gt;0,"y","")</f>
        <v/>
      </c>
      <c r="E1004" s="100"/>
      <c r="F1004" s="162" t="s">
        <v>4169</v>
      </c>
      <c r="G1004" s="162" t="s">
        <v>3884</v>
      </c>
      <c r="H1004" s="162" t="s">
        <v>5230</v>
      </c>
      <c r="I1004" s="162" t="s">
        <v>5247</v>
      </c>
      <c r="J1004" s="162" t="s">
        <v>5300</v>
      </c>
      <c r="K1004" s="162" t="s">
        <v>5275</v>
      </c>
      <c r="L1004" s="163">
        <v>900000</v>
      </c>
      <c r="M1004" s="95" t="s">
        <v>1183</v>
      </c>
      <c r="N1004" s="51" t="s">
        <v>1184</v>
      </c>
      <c r="O1004" s="51" t="s">
        <v>1184</v>
      </c>
      <c r="P1004" s="51" t="s">
        <v>1182</v>
      </c>
      <c r="Q1004" s="96" t="s">
        <v>11</v>
      </c>
      <c r="R1004" s="97">
        <v>45261</v>
      </c>
      <c r="S1004" s="97" t="s">
        <v>6021</v>
      </c>
      <c r="T1004" s="51" t="s">
        <v>512</v>
      </c>
      <c r="U1004" s="51" t="s">
        <v>513</v>
      </c>
      <c r="V1004" s="51" t="s">
        <v>1185</v>
      </c>
      <c r="W1004" s="98" t="s">
        <v>5772</v>
      </c>
      <c r="X1004" s="98" t="s">
        <v>5589</v>
      </c>
    </row>
    <row r="1005" spans="1:24" s="51" customFormat="1" ht="15.5" x14ac:dyDescent="0.35">
      <c r="A1005" s="99">
        <f t="shared" si="31"/>
        <v>15312</v>
      </c>
      <c r="B1005" s="100" t="str">
        <f>IF(COUNTIF(Exceptions!F:F,(VLOOKUP(M1005,Exceptions!F:F,1,FALSE)))&gt;0,"y","")</f>
        <v/>
      </c>
      <c r="C1005" s="100" t="str">
        <f t="shared" si="32"/>
        <v>y</v>
      </c>
      <c r="D1005" s="100" t="str">
        <f>IF(COUNTIF(Exceptions!B:B,(VLOOKUP(M1005,Exceptions!$B:$B,1,FALSE)))&gt;0,"y","")</f>
        <v/>
      </c>
      <c r="E1005" s="100" t="s">
        <v>5366</v>
      </c>
      <c r="F1005" s="162" t="s">
        <v>4252</v>
      </c>
      <c r="G1005" s="162" t="s">
        <v>3884</v>
      </c>
      <c r="H1005" s="162" t="s">
        <v>5211</v>
      </c>
      <c r="I1005" s="162" t="s">
        <v>5324</v>
      </c>
      <c r="J1005" s="162" t="s">
        <v>440</v>
      </c>
      <c r="K1005" s="162" t="s">
        <v>5275</v>
      </c>
      <c r="L1005" s="163"/>
      <c r="M1005" s="95" t="s">
        <v>1386</v>
      </c>
      <c r="N1005" s="51" t="s">
        <v>1387</v>
      </c>
      <c r="O1005" s="51" t="s">
        <v>1388</v>
      </c>
      <c r="P1005" s="51" t="s">
        <v>440</v>
      </c>
      <c r="Q1005" s="96" t="s">
        <v>12</v>
      </c>
      <c r="R1005" s="97"/>
      <c r="S1005" s="97"/>
      <c r="T1005" s="51" t="s">
        <v>467</v>
      </c>
      <c r="U1005" s="51" t="s">
        <v>468</v>
      </c>
      <c r="V1005" s="51" t="s">
        <v>1389</v>
      </c>
      <c r="W1005" s="98" t="s">
        <v>5772</v>
      </c>
      <c r="X1005" s="98" t="s">
        <v>6146</v>
      </c>
    </row>
    <row r="1006" spans="1:24" s="51" customFormat="1" ht="15.5" x14ac:dyDescent="0.35">
      <c r="A1006" s="99">
        <f t="shared" si="31"/>
        <v>15313</v>
      </c>
      <c r="B1006" s="100" t="str">
        <f>IF(COUNTIF(Exceptions!F:F,(VLOOKUP(M1006,Exceptions!F:F,1,FALSE)))&gt;0,"y","")</f>
        <v/>
      </c>
      <c r="C1006" s="100" t="str">
        <f t="shared" si="32"/>
        <v>y</v>
      </c>
      <c r="D1006" s="100" t="str">
        <f>IF(COUNTIF(Exceptions!B:B,(VLOOKUP(M1006,Exceptions!$B:$B,1,FALSE)))&gt;0,"y","")</f>
        <v/>
      </c>
      <c r="E1006" s="100"/>
      <c r="F1006" s="162" t="s">
        <v>4253</v>
      </c>
      <c r="G1006" s="162" t="s">
        <v>3885</v>
      </c>
      <c r="H1006" s="162" t="s">
        <v>5211</v>
      </c>
      <c r="I1006" s="162" t="s">
        <v>5328</v>
      </c>
      <c r="J1006" s="162" t="s">
        <v>440</v>
      </c>
      <c r="K1006" s="162" t="s">
        <v>5275</v>
      </c>
      <c r="L1006" s="163">
        <v>350000</v>
      </c>
      <c r="M1006" s="95" t="s">
        <v>172</v>
      </c>
      <c r="N1006" s="51" t="s">
        <v>302</v>
      </c>
      <c r="O1006" s="51" t="s">
        <v>302</v>
      </c>
      <c r="P1006" s="51" t="s">
        <v>455</v>
      </c>
      <c r="Q1006" s="96" t="s">
        <v>14</v>
      </c>
      <c r="R1006" s="97">
        <v>45329</v>
      </c>
      <c r="S1006" s="97" t="s">
        <v>5501</v>
      </c>
      <c r="T1006" s="51" t="s">
        <v>516</v>
      </c>
      <c r="U1006" s="51" t="s">
        <v>517</v>
      </c>
      <c r="V1006" s="51" t="s">
        <v>527</v>
      </c>
      <c r="W1006" s="98" t="s">
        <v>5772</v>
      </c>
      <c r="X1006" s="98" t="s">
        <v>5640</v>
      </c>
    </row>
    <row r="1007" spans="1:24" s="51" customFormat="1" ht="15.5" x14ac:dyDescent="0.35">
      <c r="A1007" s="99">
        <f t="shared" si="31"/>
        <v>15314</v>
      </c>
      <c r="B1007" s="100" t="str">
        <f>IF(COUNTIF(Exceptions!F:F,(VLOOKUP(M1007,Exceptions!F:F,1,FALSE)))&gt;0,"y","")</f>
        <v/>
      </c>
      <c r="C1007" s="100" t="str">
        <f t="shared" si="32"/>
        <v>y</v>
      </c>
      <c r="D1007" s="100" t="str">
        <f>IF(COUNTIF(Exceptions!B:B,(VLOOKUP(M1007,Exceptions!$B:$B,1,FALSE)))&gt;0,"y","")</f>
        <v/>
      </c>
      <c r="E1007" s="100" t="s">
        <v>5366</v>
      </c>
      <c r="F1007" s="162" t="s">
        <v>4254</v>
      </c>
      <c r="G1007" s="162" t="s">
        <v>3885</v>
      </c>
      <c r="H1007" s="162" t="s">
        <v>5211</v>
      </c>
      <c r="I1007" s="162" t="s">
        <v>5324</v>
      </c>
      <c r="J1007" s="162" t="s">
        <v>440</v>
      </c>
      <c r="K1007" s="162" t="s">
        <v>5275</v>
      </c>
      <c r="L1007" s="163"/>
      <c r="M1007" s="95" t="s">
        <v>1382</v>
      </c>
      <c r="N1007" s="51" t="s">
        <v>1383</v>
      </c>
      <c r="O1007" s="51" t="s">
        <v>1384</v>
      </c>
      <c r="P1007" s="51" t="s">
        <v>440</v>
      </c>
      <c r="Q1007" s="96" t="s">
        <v>14</v>
      </c>
      <c r="R1007" s="97">
        <v>45139</v>
      </c>
      <c r="S1007" s="97" t="s">
        <v>5514</v>
      </c>
      <c r="T1007" s="51" t="s">
        <v>467</v>
      </c>
      <c r="U1007" s="51" t="s">
        <v>468</v>
      </c>
      <c r="V1007" s="51" t="s">
        <v>1385</v>
      </c>
      <c r="W1007" s="98" t="s">
        <v>5772</v>
      </c>
      <c r="X1007" s="98" t="s">
        <v>5666</v>
      </c>
    </row>
    <row r="1008" spans="1:24" s="51" customFormat="1" ht="15.5" x14ac:dyDescent="0.35">
      <c r="A1008" s="99">
        <f t="shared" si="31"/>
        <v>15318</v>
      </c>
      <c r="B1008" s="100" t="str">
        <f>IF(COUNTIF(Exceptions!F:F,(VLOOKUP(M1008,Exceptions!F:F,1,FALSE)))&gt;0,"y","")</f>
        <v/>
      </c>
      <c r="C1008" s="100" t="str">
        <f t="shared" si="32"/>
        <v>y</v>
      </c>
      <c r="D1008" s="100" t="str">
        <f>IF(COUNTIF(Exceptions!B:B,(VLOOKUP(M1008,Exceptions!$B:$B,1,FALSE)))&gt;0,"y","")</f>
        <v/>
      </c>
      <c r="E1008" s="100"/>
      <c r="F1008" s="162" t="s">
        <v>4165</v>
      </c>
      <c r="G1008" s="162" t="s">
        <v>3885</v>
      </c>
      <c r="H1008" s="162" t="s">
        <v>5243</v>
      </c>
      <c r="I1008" s="162" t="s">
        <v>5244</v>
      </c>
      <c r="J1008" s="162" t="s">
        <v>440</v>
      </c>
      <c r="K1008" s="162" t="s">
        <v>5275</v>
      </c>
      <c r="L1008" s="163">
        <v>1000000</v>
      </c>
      <c r="M1008" s="95" t="s">
        <v>1176</v>
      </c>
      <c r="N1008" s="51" t="s">
        <v>1177</v>
      </c>
      <c r="O1008" s="51" t="s">
        <v>1177</v>
      </c>
      <c r="P1008" s="51" t="s">
        <v>456</v>
      </c>
      <c r="Q1008" s="96" t="s">
        <v>12</v>
      </c>
      <c r="R1008" s="97">
        <v>45236</v>
      </c>
      <c r="S1008" s="97" t="s">
        <v>6008</v>
      </c>
      <c r="T1008" s="51" t="s">
        <v>516</v>
      </c>
      <c r="U1008" s="51" t="s">
        <v>517</v>
      </c>
      <c r="V1008" s="51" t="s">
        <v>1178</v>
      </c>
      <c r="W1008" s="98" t="s">
        <v>5772</v>
      </c>
      <c r="X1008" s="98" t="s">
        <v>5671</v>
      </c>
    </row>
    <row r="1009" spans="1:24" s="51" customFormat="1" ht="15.5" x14ac:dyDescent="0.35">
      <c r="A1009" s="99">
        <f t="shared" si="31"/>
        <v>15334</v>
      </c>
      <c r="B1009" s="100" t="str">
        <f>IF(COUNTIF(Exceptions!F:F,(VLOOKUP(M1009,Exceptions!F:F,1,FALSE)))&gt;0,"y","")</f>
        <v/>
      </c>
      <c r="C1009" s="100" t="str">
        <f t="shared" si="32"/>
        <v/>
      </c>
      <c r="D1009" s="100" t="str">
        <f>IF(COUNTIF(Exceptions!B:B,(VLOOKUP(M1009,Exceptions!$B:$B,1,FALSE)))&gt;0,"y","")</f>
        <v/>
      </c>
      <c r="E1009" s="100"/>
      <c r="F1009" s="162" t="s">
        <v>5199</v>
      </c>
      <c r="G1009" s="162" t="s">
        <v>3886</v>
      </c>
      <c r="H1009" s="162" t="s">
        <v>5245</v>
      </c>
      <c r="I1009" s="162" t="s">
        <v>440</v>
      </c>
      <c r="J1009" s="162" t="s">
        <v>440</v>
      </c>
      <c r="K1009" s="162" t="s">
        <v>5275</v>
      </c>
      <c r="L1009" s="163">
        <v>5000000</v>
      </c>
      <c r="M1009" s="95" t="s">
        <v>3821</v>
      </c>
      <c r="N1009" s="51" t="s">
        <v>3822</v>
      </c>
      <c r="O1009" s="51" t="s">
        <v>3822</v>
      </c>
      <c r="P1009" s="51" t="s">
        <v>440</v>
      </c>
      <c r="Q1009" s="96" t="s">
        <v>10</v>
      </c>
      <c r="R1009" s="97">
        <v>46966</v>
      </c>
      <c r="S1009" s="97" t="s">
        <v>7009</v>
      </c>
      <c r="T1009" s="51" t="s">
        <v>516</v>
      </c>
      <c r="U1009" s="51" t="s">
        <v>517</v>
      </c>
      <c r="V1009" s="51" t="s">
        <v>3823</v>
      </c>
      <c r="W1009" s="98" t="s">
        <v>5486</v>
      </c>
      <c r="X1009" s="98" t="s">
        <v>5589</v>
      </c>
    </row>
    <row r="1010" spans="1:24" s="51" customFormat="1" ht="15.5" x14ac:dyDescent="0.35">
      <c r="A1010" s="99">
        <f t="shared" si="31"/>
        <v>15340</v>
      </c>
      <c r="B1010" s="100" t="str">
        <f>IF(COUNTIF(Exceptions!F:F,(VLOOKUP(M1010,Exceptions!F:F,1,FALSE)))&gt;0,"y","")</f>
        <v/>
      </c>
      <c r="C1010" s="100" t="str">
        <f t="shared" si="32"/>
        <v>y</v>
      </c>
      <c r="D1010" s="100" t="str">
        <f>IF(COUNTIF(Exceptions!B:B,(VLOOKUP(M1010,Exceptions!$B:$B,1,FALSE)))&gt;0,"y","")</f>
        <v/>
      </c>
      <c r="E1010" s="100"/>
      <c r="F1010" s="162" t="s">
        <v>4255</v>
      </c>
      <c r="G1010" s="162" t="s">
        <v>3885</v>
      </c>
      <c r="H1010" s="162" t="s">
        <v>3906</v>
      </c>
      <c r="I1010" s="162" t="s">
        <v>5331</v>
      </c>
      <c r="J1010" s="162" t="s">
        <v>440</v>
      </c>
      <c r="K1010" s="162" t="s">
        <v>5279</v>
      </c>
      <c r="L1010" s="163"/>
      <c r="M1010" s="95" t="s">
        <v>1592</v>
      </c>
      <c r="N1010" s="51" t="s">
        <v>1593</v>
      </c>
      <c r="O1010" s="51" t="s">
        <v>1594</v>
      </c>
      <c r="P1010" s="51" t="s">
        <v>456</v>
      </c>
      <c r="Q1010" s="96" t="s">
        <v>14</v>
      </c>
      <c r="R1010" s="97">
        <v>45140</v>
      </c>
      <c r="S1010" s="97" t="s">
        <v>5494</v>
      </c>
      <c r="T1010" s="51" t="s">
        <v>516</v>
      </c>
      <c r="U1010" s="51" t="s">
        <v>517</v>
      </c>
      <c r="V1010" s="51" t="s">
        <v>1587</v>
      </c>
      <c r="W1010" s="98" t="s">
        <v>5486</v>
      </c>
      <c r="X1010" s="98" t="s">
        <v>5529</v>
      </c>
    </row>
    <row r="1011" spans="1:24" s="51" customFormat="1" ht="15.5" x14ac:dyDescent="0.35">
      <c r="A1011" s="99">
        <f t="shared" si="31"/>
        <v>15346</v>
      </c>
      <c r="B1011" s="100" t="str">
        <f>IF(COUNTIF(Exceptions!F:F,(VLOOKUP(M1011,Exceptions!F:F,1,FALSE)))&gt;0,"y","")</f>
        <v/>
      </c>
      <c r="C1011" s="100" t="str">
        <f t="shared" si="32"/>
        <v>y</v>
      </c>
      <c r="D1011" s="100" t="str">
        <f>IF(COUNTIF(Exceptions!B:B,(VLOOKUP(M1011,Exceptions!$B:$B,1,FALSE)))&gt;0,"y","")</f>
        <v/>
      </c>
      <c r="E1011" s="100"/>
      <c r="F1011" s="162" t="s">
        <v>4314</v>
      </c>
      <c r="G1011" s="162" t="s">
        <v>3885</v>
      </c>
      <c r="H1011" s="162" t="s">
        <v>5246</v>
      </c>
      <c r="I1011" s="162" t="s">
        <v>1184</v>
      </c>
      <c r="J1011" s="162" t="s">
        <v>440</v>
      </c>
      <c r="K1011" s="162" t="s">
        <v>440</v>
      </c>
      <c r="L1011" s="163"/>
      <c r="M1011" s="95" t="s">
        <v>1557</v>
      </c>
      <c r="N1011" s="51" t="s">
        <v>1184</v>
      </c>
      <c r="O1011" s="51" t="s">
        <v>1558</v>
      </c>
      <c r="P1011" s="51" t="s">
        <v>440</v>
      </c>
      <c r="Q1011" s="96" t="s">
        <v>11</v>
      </c>
      <c r="R1011" s="97"/>
      <c r="S1011" s="97"/>
      <c r="T1011" s="51" t="s">
        <v>512</v>
      </c>
      <c r="U1011" s="51" t="s">
        <v>513</v>
      </c>
      <c r="W1011" s="98" t="s">
        <v>5486</v>
      </c>
      <c r="X1011" s="98" t="s">
        <v>5488</v>
      </c>
    </row>
    <row r="1012" spans="1:24" s="51" customFormat="1" ht="15.5" x14ac:dyDescent="0.35">
      <c r="A1012" s="99">
        <f t="shared" si="31"/>
        <v>15347</v>
      </c>
      <c r="B1012" s="100" t="str">
        <f>IF(COUNTIF(Exceptions!F:F,(VLOOKUP(M1012,Exceptions!F:F,1,FALSE)))&gt;0,"y","")</f>
        <v/>
      </c>
      <c r="C1012" s="100" t="str">
        <f t="shared" si="32"/>
        <v/>
      </c>
      <c r="D1012" s="100" t="str">
        <f>IF(COUNTIF(Exceptions!B:B,(VLOOKUP(M1012,Exceptions!$B:$B,1,FALSE)))&gt;0,"y","")</f>
        <v/>
      </c>
      <c r="E1012" s="100"/>
      <c r="F1012" s="162" t="s">
        <v>5200</v>
      </c>
      <c r="G1012" s="162" t="s">
        <v>3885</v>
      </c>
      <c r="H1012" s="162" t="s">
        <v>3906</v>
      </c>
      <c r="I1012" s="162" t="s">
        <v>440</v>
      </c>
      <c r="J1012" s="162" t="s">
        <v>440</v>
      </c>
      <c r="K1012" s="162" t="s">
        <v>440</v>
      </c>
      <c r="L1012" s="163">
        <v>6000</v>
      </c>
      <c r="M1012" s="95" t="s">
        <v>3820</v>
      </c>
      <c r="N1012" s="51" t="s">
        <v>3723</v>
      </c>
      <c r="O1012" s="51" t="s">
        <v>3723</v>
      </c>
      <c r="P1012" s="51" t="s">
        <v>440</v>
      </c>
      <c r="Q1012" s="96" t="s">
        <v>613</v>
      </c>
      <c r="R1012" s="97">
        <v>45261</v>
      </c>
      <c r="S1012" s="97" t="s">
        <v>5718</v>
      </c>
      <c r="T1012" s="51" t="s">
        <v>467</v>
      </c>
      <c r="U1012" s="51" t="s">
        <v>468</v>
      </c>
      <c r="V1012" s="51" t="s">
        <v>3725</v>
      </c>
      <c r="W1012" s="98" t="s">
        <v>5486</v>
      </c>
      <c r="X1012" s="98" t="s">
        <v>6826</v>
      </c>
    </row>
    <row r="1013" spans="1:24" s="51" customFormat="1" ht="15.5" x14ac:dyDescent="0.35">
      <c r="A1013" s="99">
        <f t="shared" si="31"/>
        <v>15350</v>
      </c>
      <c r="B1013" s="100" t="str">
        <f>IF(COUNTIF(Exceptions!F:F,(VLOOKUP(M1013,Exceptions!F:F,1,FALSE)))&gt;0,"y","")</f>
        <v/>
      </c>
      <c r="C1013" s="100" t="str">
        <f t="shared" si="32"/>
        <v/>
      </c>
      <c r="D1013" s="100" t="str">
        <f>IF(COUNTIF(Exceptions!B:B,(VLOOKUP(M1013,Exceptions!$B:$B,1,FALSE)))&gt;0,"y","")</f>
        <v/>
      </c>
      <c r="E1013" s="100"/>
      <c r="F1013" s="162" t="s">
        <v>5201</v>
      </c>
      <c r="G1013" s="162" t="s">
        <v>3886</v>
      </c>
      <c r="H1013" s="162" t="s">
        <v>3906</v>
      </c>
      <c r="I1013" s="162" t="s">
        <v>440</v>
      </c>
      <c r="J1013" s="162" t="s">
        <v>440</v>
      </c>
      <c r="K1013" s="162" t="s">
        <v>3904</v>
      </c>
      <c r="L1013" s="163">
        <v>5145</v>
      </c>
      <c r="M1013" s="95" t="s">
        <v>3817</v>
      </c>
      <c r="N1013" s="51" t="s">
        <v>3818</v>
      </c>
      <c r="O1013" s="51" t="s">
        <v>3818</v>
      </c>
      <c r="P1013" s="51" t="s">
        <v>440</v>
      </c>
      <c r="Q1013" s="96" t="s">
        <v>613</v>
      </c>
      <c r="R1013" s="97">
        <v>45536</v>
      </c>
      <c r="S1013" s="97" t="s">
        <v>6057</v>
      </c>
      <c r="T1013" s="51" t="s">
        <v>467</v>
      </c>
      <c r="U1013" s="51" t="s">
        <v>468</v>
      </c>
      <c r="V1013" s="51" t="s">
        <v>3819</v>
      </c>
      <c r="W1013" s="98" t="s">
        <v>5486</v>
      </c>
      <c r="X1013" s="98" t="s">
        <v>5534</v>
      </c>
    </row>
    <row r="1014" spans="1:24" s="51" customFormat="1" ht="15.5" x14ac:dyDescent="0.35">
      <c r="A1014" s="99">
        <f t="shared" si="31"/>
        <v>15353</v>
      </c>
      <c r="B1014" s="100" t="str">
        <f>IF(COUNTIF(Exceptions!F:F,(VLOOKUP(M1014,Exceptions!F:F,1,FALSE)))&gt;0,"y","")</f>
        <v/>
      </c>
      <c r="C1014" s="100" t="str">
        <f t="shared" si="32"/>
        <v>y</v>
      </c>
      <c r="D1014" s="100" t="str">
        <f>IF(COUNTIF(Exceptions!B:B,(VLOOKUP(M1014,Exceptions!$B:$B,1,FALSE)))&gt;0,"y","")</f>
        <v/>
      </c>
      <c r="E1014" s="100"/>
      <c r="F1014" s="162" t="s">
        <v>5202</v>
      </c>
      <c r="G1014" s="162" t="s">
        <v>3886</v>
      </c>
      <c r="H1014" s="162" t="s">
        <v>5245</v>
      </c>
      <c r="I1014" s="162" t="s">
        <v>5328</v>
      </c>
      <c r="J1014" s="162" t="s">
        <v>440</v>
      </c>
      <c r="K1014" s="162" t="s">
        <v>3904</v>
      </c>
      <c r="L1014" s="163">
        <v>9599.11</v>
      </c>
      <c r="M1014" s="95" t="s">
        <v>3815</v>
      </c>
      <c r="N1014" s="51" t="s">
        <v>2617</v>
      </c>
      <c r="O1014" s="51" t="s">
        <v>2617</v>
      </c>
      <c r="P1014" s="51" t="s">
        <v>440</v>
      </c>
      <c r="Q1014" s="96" t="s">
        <v>613</v>
      </c>
      <c r="R1014" s="97">
        <v>45497</v>
      </c>
      <c r="S1014" s="97" t="s">
        <v>6343</v>
      </c>
      <c r="T1014" s="51" t="s">
        <v>467</v>
      </c>
      <c r="U1014" s="51" t="s">
        <v>468</v>
      </c>
      <c r="V1014" s="51" t="s">
        <v>3816</v>
      </c>
      <c r="W1014" s="98" t="s">
        <v>5486</v>
      </c>
      <c r="X1014" s="98" t="s">
        <v>5534</v>
      </c>
    </row>
    <row r="1015" spans="1:24" s="51" customFormat="1" ht="15.5" x14ac:dyDescent="0.35">
      <c r="A1015" s="99">
        <f t="shared" si="31"/>
        <v>15355</v>
      </c>
      <c r="B1015" s="100" t="str">
        <f>IF(COUNTIF(Exceptions!F:F,(VLOOKUP(M1015,Exceptions!F:F,1,FALSE)))&gt;0,"y","")</f>
        <v/>
      </c>
      <c r="C1015" s="100" t="str">
        <f t="shared" si="32"/>
        <v>y</v>
      </c>
      <c r="D1015" s="100" t="str">
        <f>IF(COUNTIF(Exceptions!B:B,(VLOOKUP(M1015,Exceptions!$B:$B,1,FALSE)))&gt;0,"y","")</f>
        <v/>
      </c>
      <c r="E1015" s="100"/>
      <c r="F1015" s="162" t="s">
        <v>4312</v>
      </c>
      <c r="G1015" s="162" t="s">
        <v>592</v>
      </c>
      <c r="H1015" s="162" t="s">
        <v>5245</v>
      </c>
      <c r="I1015" s="162" t="s">
        <v>6216</v>
      </c>
      <c r="J1015" s="162" t="s">
        <v>440</v>
      </c>
      <c r="K1015" s="162" t="s">
        <v>3904</v>
      </c>
      <c r="L1015" s="163">
        <v>5612.16</v>
      </c>
      <c r="M1015" s="95" t="s">
        <v>1552</v>
      </c>
      <c r="N1015" s="51" t="s">
        <v>1553</v>
      </c>
      <c r="O1015" s="51" t="s">
        <v>1554</v>
      </c>
      <c r="P1015" s="51" t="s">
        <v>456</v>
      </c>
      <c r="Q1015" s="96" t="s">
        <v>613</v>
      </c>
      <c r="R1015" s="97">
        <v>45469</v>
      </c>
      <c r="S1015" s="97" t="s">
        <v>6275</v>
      </c>
      <c r="T1015" s="51" t="s">
        <v>467</v>
      </c>
      <c r="U1015" s="51" t="s">
        <v>468</v>
      </c>
      <c r="V1015" s="51" t="s">
        <v>1555</v>
      </c>
      <c r="W1015" s="98" t="s">
        <v>5486</v>
      </c>
      <c r="X1015" s="98" t="s">
        <v>6257</v>
      </c>
    </row>
    <row r="1016" spans="1:24" s="51" customFormat="1" ht="15.5" x14ac:dyDescent="0.35">
      <c r="A1016" s="99">
        <f t="shared" si="31"/>
        <v>15358</v>
      </c>
      <c r="B1016" s="100" t="str">
        <f>IF(COUNTIF(Exceptions!F:F,(VLOOKUP(M1016,Exceptions!F:F,1,FALSE)))&gt;0,"y","")</f>
        <v/>
      </c>
      <c r="C1016" s="100" t="str">
        <f t="shared" si="32"/>
        <v>y</v>
      </c>
      <c r="D1016" s="100" t="str">
        <f>IF(COUNTIF(Exceptions!B:B,(VLOOKUP(M1016,Exceptions!$B:$B,1,FALSE)))&gt;0,"y","")</f>
        <v>y</v>
      </c>
      <c r="E1016" s="100"/>
      <c r="F1016" s="162" t="s">
        <v>3968</v>
      </c>
      <c r="G1016" s="162" t="s">
        <v>592</v>
      </c>
      <c r="H1016" s="162" t="s">
        <v>5221</v>
      </c>
      <c r="I1016" s="162" t="s">
        <v>309</v>
      </c>
      <c r="J1016" s="162" t="s">
        <v>5298</v>
      </c>
      <c r="K1016" s="162" t="s">
        <v>5277</v>
      </c>
      <c r="L1016" s="163"/>
      <c r="M1016" s="95" t="s">
        <v>108</v>
      </c>
      <c r="N1016" s="51" t="s">
        <v>109</v>
      </c>
      <c r="O1016" s="51" t="s">
        <v>750</v>
      </c>
      <c r="P1016" s="51" t="s">
        <v>440</v>
      </c>
      <c r="Q1016" s="96" t="s">
        <v>17</v>
      </c>
      <c r="R1016" s="97"/>
      <c r="S1016" s="97"/>
      <c r="T1016" s="51" t="s">
        <v>751</v>
      </c>
      <c r="U1016" s="51" t="s">
        <v>752</v>
      </c>
      <c r="W1016" s="98" t="s">
        <v>5549</v>
      </c>
      <c r="X1016" s="98" t="s">
        <v>5488</v>
      </c>
    </row>
    <row r="1017" spans="1:24" s="51" customFormat="1" ht="15.5" x14ac:dyDescent="0.35">
      <c r="A1017" s="99">
        <f t="shared" si="31"/>
        <v>15362</v>
      </c>
      <c r="B1017" s="100" t="str">
        <f>IF(COUNTIF(Exceptions!F:F,(VLOOKUP(M1017,Exceptions!F:F,1,FALSE)))&gt;0,"y","")</f>
        <v/>
      </c>
      <c r="C1017" s="100" t="str">
        <f t="shared" si="32"/>
        <v/>
      </c>
      <c r="D1017" s="100" t="str">
        <f>IF(COUNTIF(Exceptions!B:B,(VLOOKUP(M1017,Exceptions!$B:$B,1,FALSE)))&gt;0,"y","")</f>
        <v/>
      </c>
      <c r="E1017" s="100"/>
      <c r="F1017" s="162" t="s">
        <v>5203</v>
      </c>
      <c r="G1017" s="162" t="s">
        <v>3885</v>
      </c>
      <c r="H1017" s="162" t="s">
        <v>5215</v>
      </c>
      <c r="I1017" s="162" t="s">
        <v>440</v>
      </c>
      <c r="J1017" s="162" t="s">
        <v>440</v>
      </c>
      <c r="K1017" s="162" t="s">
        <v>3904</v>
      </c>
      <c r="L1017" s="163">
        <v>125000</v>
      </c>
      <c r="M1017" s="95" t="s">
        <v>3812</v>
      </c>
      <c r="N1017" s="51" t="s">
        <v>3813</v>
      </c>
      <c r="O1017" s="51" t="s">
        <v>3814</v>
      </c>
      <c r="P1017" s="51" t="s">
        <v>440</v>
      </c>
      <c r="Q1017" s="96" t="s">
        <v>14</v>
      </c>
      <c r="R1017" s="97">
        <v>45170</v>
      </c>
      <c r="S1017" s="97" t="s">
        <v>5735</v>
      </c>
      <c r="T1017" s="51" t="s">
        <v>518</v>
      </c>
      <c r="U1017" s="51" t="s">
        <v>519</v>
      </c>
      <c r="W1017" s="98" t="s">
        <v>5549</v>
      </c>
      <c r="X1017" s="98" t="s">
        <v>5944</v>
      </c>
    </row>
    <row r="1018" spans="1:24" s="51" customFormat="1" ht="15.5" x14ac:dyDescent="0.35">
      <c r="A1018" s="99">
        <f t="shared" si="31"/>
        <v>15364</v>
      </c>
      <c r="B1018" s="100" t="str">
        <f>IF(COUNTIF(Exceptions!F:F,(VLOOKUP(M1018,Exceptions!F:F,1,FALSE)))&gt;0,"y","")</f>
        <v/>
      </c>
      <c r="C1018" s="100" t="str">
        <f t="shared" si="32"/>
        <v>y</v>
      </c>
      <c r="D1018" s="100" t="str">
        <f>IF(COUNTIF(Exceptions!B:B,(VLOOKUP(M1018,Exceptions!$B:$B,1,FALSE)))&gt;0,"y","")</f>
        <v/>
      </c>
      <c r="E1018" s="100"/>
      <c r="F1018" s="162" t="s">
        <v>3959</v>
      </c>
      <c r="G1018" s="162" t="s">
        <v>3885</v>
      </c>
      <c r="H1018" s="162" t="s">
        <v>5211</v>
      </c>
      <c r="I1018" s="162" t="s">
        <v>3903</v>
      </c>
      <c r="J1018" s="162" t="s">
        <v>440</v>
      </c>
      <c r="K1018" s="162" t="s">
        <v>3904</v>
      </c>
      <c r="L1018" s="163">
        <v>16999</v>
      </c>
      <c r="M1018" s="95" t="s">
        <v>730</v>
      </c>
      <c r="N1018" s="51" t="s">
        <v>731</v>
      </c>
      <c r="O1018" s="51" t="s">
        <v>731</v>
      </c>
      <c r="P1018" s="51" t="s">
        <v>440</v>
      </c>
      <c r="Q1018" s="96" t="s">
        <v>613</v>
      </c>
      <c r="R1018" s="97">
        <v>45199</v>
      </c>
      <c r="S1018" s="97" t="s">
        <v>5483</v>
      </c>
      <c r="T1018" s="51" t="s">
        <v>518</v>
      </c>
      <c r="U1018" s="51" t="s">
        <v>519</v>
      </c>
      <c r="W1018" s="98" t="s">
        <v>5549</v>
      </c>
      <c r="X1018" s="98" t="s">
        <v>5504</v>
      </c>
    </row>
    <row r="1019" spans="1:24" s="51" customFormat="1" ht="15.5" x14ac:dyDescent="0.35">
      <c r="A1019" s="99">
        <f t="shared" si="31"/>
        <v>15365</v>
      </c>
      <c r="B1019" s="100" t="str">
        <f>IF(COUNTIF(Exceptions!F:F,(VLOOKUP(M1019,Exceptions!F:F,1,FALSE)))&gt;0,"y","")</f>
        <v/>
      </c>
      <c r="C1019" s="100" t="str">
        <f t="shared" si="32"/>
        <v>y</v>
      </c>
      <c r="D1019" s="100" t="str">
        <f>IF(COUNTIF(Exceptions!B:B,(VLOOKUP(M1019,Exceptions!$B:$B,1,FALSE)))&gt;0,"y","")</f>
        <v/>
      </c>
      <c r="E1019" s="100" t="s">
        <v>5366</v>
      </c>
      <c r="F1019" s="162" t="s">
        <v>3960</v>
      </c>
      <c r="G1019" s="162" t="s">
        <v>3885</v>
      </c>
      <c r="H1019" s="162" t="s">
        <v>5211</v>
      </c>
      <c r="I1019" s="162" t="s">
        <v>3903</v>
      </c>
      <c r="J1019" s="162" t="s">
        <v>440</v>
      </c>
      <c r="K1019" s="162" t="s">
        <v>3904</v>
      </c>
      <c r="L1019" s="163">
        <v>44999</v>
      </c>
      <c r="M1019" s="95" t="s">
        <v>727</v>
      </c>
      <c r="N1019" s="51" t="s">
        <v>728</v>
      </c>
      <c r="O1019" s="51" t="s">
        <v>729</v>
      </c>
      <c r="P1019" s="51" t="s">
        <v>440</v>
      </c>
      <c r="Q1019" s="96" t="s">
        <v>613</v>
      </c>
      <c r="R1019" s="97">
        <v>45199</v>
      </c>
      <c r="S1019" s="97" t="s">
        <v>5483</v>
      </c>
      <c r="T1019" s="51" t="s">
        <v>516</v>
      </c>
      <c r="U1019" s="51" t="s">
        <v>517</v>
      </c>
      <c r="W1019" s="98" t="s">
        <v>5549</v>
      </c>
      <c r="X1019" s="98" t="s">
        <v>5488</v>
      </c>
    </row>
    <row r="1020" spans="1:24" s="51" customFormat="1" ht="15.5" x14ac:dyDescent="0.35">
      <c r="A1020" s="99">
        <f t="shared" si="31"/>
        <v>15401</v>
      </c>
      <c r="B1020" s="100" t="str">
        <f>IF(COUNTIF(Exceptions!F:F,(VLOOKUP(M1020,Exceptions!F:F,1,FALSE)))&gt;0,"y","")</f>
        <v/>
      </c>
      <c r="C1020" s="100" t="str">
        <f t="shared" si="32"/>
        <v>y</v>
      </c>
      <c r="D1020" s="100" t="str">
        <f>IF(COUNTIF(Exceptions!B:B,(VLOOKUP(M1020,Exceptions!$B:$B,1,FALSE)))&gt;0,"y","")</f>
        <v/>
      </c>
      <c r="E1020" s="100" t="s">
        <v>5366</v>
      </c>
      <c r="F1020" s="162" t="s">
        <v>4074</v>
      </c>
      <c r="G1020" s="162" t="s">
        <v>592</v>
      </c>
      <c r="H1020" s="162" t="s">
        <v>5229</v>
      </c>
      <c r="I1020" s="162" t="s">
        <v>5227</v>
      </c>
      <c r="J1020" s="162" t="s">
        <v>5295</v>
      </c>
      <c r="K1020" s="162" t="s">
        <v>5279</v>
      </c>
      <c r="L1020" s="163">
        <v>350000</v>
      </c>
      <c r="M1020" s="95" t="s">
        <v>140</v>
      </c>
      <c r="N1020" s="51" t="s">
        <v>272</v>
      </c>
      <c r="O1020" s="51" t="s">
        <v>394</v>
      </c>
      <c r="P1020" s="51" t="s">
        <v>456</v>
      </c>
      <c r="Q1020" s="96" t="s">
        <v>14</v>
      </c>
      <c r="R1020" s="97">
        <v>45382</v>
      </c>
      <c r="S1020" s="97" t="s">
        <v>5553</v>
      </c>
      <c r="T1020" s="51" t="s">
        <v>484</v>
      </c>
      <c r="U1020" s="51" t="s">
        <v>485</v>
      </c>
      <c r="W1020" s="98" t="s">
        <v>5742</v>
      </c>
      <c r="X1020" s="98" t="s">
        <v>5743</v>
      </c>
    </row>
    <row r="1021" spans="1:24" s="51" customFormat="1" ht="15.5" x14ac:dyDescent="0.35">
      <c r="A1021" s="99">
        <f t="shared" si="31"/>
        <v>15407</v>
      </c>
      <c r="B1021" s="100" t="str">
        <f>IF(COUNTIF(Exceptions!F:F,(VLOOKUP(M1021,Exceptions!F:F,1,FALSE)))&gt;0,"y","")</f>
        <v/>
      </c>
      <c r="C1021" s="100" t="str">
        <f t="shared" si="32"/>
        <v/>
      </c>
      <c r="D1021" s="100" t="str">
        <f>IF(COUNTIF(Exceptions!B:B,(VLOOKUP(M1021,Exceptions!$B:$B,1,FALSE)))&gt;0,"y","")</f>
        <v/>
      </c>
      <c r="E1021" s="100"/>
      <c r="F1021" s="162" t="s">
        <v>4957</v>
      </c>
      <c r="G1021" s="162" t="s">
        <v>3885</v>
      </c>
      <c r="H1021" s="162" t="s">
        <v>5245</v>
      </c>
      <c r="I1021" s="162" t="s">
        <v>440</v>
      </c>
      <c r="J1021" s="162" t="s">
        <v>440</v>
      </c>
      <c r="K1021" s="162" t="s">
        <v>440</v>
      </c>
      <c r="L1021" s="163"/>
      <c r="M1021" s="95" t="s">
        <v>3270</v>
      </c>
      <c r="N1021" s="51" t="s">
        <v>3271</v>
      </c>
      <c r="O1021" s="51" t="s">
        <v>3271</v>
      </c>
      <c r="P1021" s="51" t="s">
        <v>440</v>
      </c>
      <c r="Q1021" s="96" t="s">
        <v>613</v>
      </c>
      <c r="R1021" s="97"/>
      <c r="S1021" s="97"/>
      <c r="T1021" s="51" t="s">
        <v>776</v>
      </c>
      <c r="U1021" s="51" t="s">
        <v>777</v>
      </c>
      <c r="W1021" s="98" t="s">
        <v>5742</v>
      </c>
      <c r="X1021" s="98" t="s">
        <v>5488</v>
      </c>
    </row>
    <row r="1022" spans="1:24" s="51" customFormat="1" ht="15.5" x14ac:dyDescent="0.35">
      <c r="A1022" s="99">
        <f t="shared" si="31"/>
        <v>15422</v>
      </c>
      <c r="B1022" s="100" t="str">
        <f>IF(COUNTIF(Exceptions!F:F,(VLOOKUP(M1022,Exceptions!F:F,1,FALSE)))&gt;0,"y","")</f>
        <v/>
      </c>
      <c r="C1022" s="100" t="str">
        <f t="shared" si="32"/>
        <v>y</v>
      </c>
      <c r="D1022" s="100" t="str">
        <f>IF(COUNTIF(Exceptions!B:B,(VLOOKUP(M1022,Exceptions!$B:$B,1,FALSE)))&gt;0,"y","")</f>
        <v/>
      </c>
      <c r="E1022" s="100" t="s">
        <v>5366</v>
      </c>
      <c r="F1022" s="162" t="s">
        <v>4075</v>
      </c>
      <c r="G1022" s="162" t="s">
        <v>3885</v>
      </c>
      <c r="H1022" s="162" t="s">
        <v>3902</v>
      </c>
      <c r="I1022" s="162" t="s">
        <v>5227</v>
      </c>
      <c r="J1022" s="162" t="s">
        <v>5295</v>
      </c>
      <c r="K1022" s="162" t="s">
        <v>5279</v>
      </c>
      <c r="L1022" s="163">
        <v>120000</v>
      </c>
      <c r="M1022" s="95" t="s">
        <v>997</v>
      </c>
      <c r="N1022" s="51" t="s">
        <v>998</v>
      </c>
      <c r="O1022" s="51" t="s">
        <v>998</v>
      </c>
      <c r="P1022" s="51" t="s">
        <v>456</v>
      </c>
      <c r="Q1022" s="96" t="s">
        <v>14</v>
      </c>
      <c r="R1022" s="97">
        <v>45282</v>
      </c>
      <c r="S1022" s="97" t="s">
        <v>5664</v>
      </c>
      <c r="T1022" s="51" t="s">
        <v>486</v>
      </c>
      <c r="U1022" s="51" t="s">
        <v>487</v>
      </c>
      <c r="W1022" s="98" t="s">
        <v>5719</v>
      </c>
      <c r="X1022" s="98" t="s">
        <v>5677</v>
      </c>
    </row>
    <row r="1023" spans="1:24" s="51" customFormat="1" ht="15.5" x14ac:dyDescent="0.35">
      <c r="A1023" s="99">
        <f t="shared" si="31"/>
        <v>15428</v>
      </c>
      <c r="B1023" s="100" t="str">
        <f>IF(COUNTIF(Exceptions!F:F,(VLOOKUP(M1023,Exceptions!F:F,1,FALSE)))&gt;0,"y","")</f>
        <v/>
      </c>
      <c r="C1023" s="100" t="str">
        <f t="shared" si="32"/>
        <v>y</v>
      </c>
      <c r="D1023" s="100" t="str">
        <f>IF(COUNTIF(Exceptions!B:B,(VLOOKUP(M1023,Exceptions!$B:$B,1,FALSE)))&gt;0,"y","")</f>
        <v/>
      </c>
      <c r="E1023" s="100"/>
      <c r="F1023" s="162" t="s">
        <v>4076</v>
      </c>
      <c r="G1023" s="162" t="s">
        <v>592</v>
      </c>
      <c r="H1023" s="162" t="s">
        <v>3902</v>
      </c>
      <c r="I1023" s="162" t="s">
        <v>5227</v>
      </c>
      <c r="J1023" s="162" t="s">
        <v>5295</v>
      </c>
      <c r="K1023" s="162" t="s">
        <v>5279</v>
      </c>
      <c r="L1023" s="163">
        <v>990000</v>
      </c>
      <c r="M1023" s="95" t="s">
        <v>996</v>
      </c>
      <c r="N1023" s="51" t="s">
        <v>5375</v>
      </c>
      <c r="O1023" s="51" t="s">
        <v>5375</v>
      </c>
      <c r="P1023" s="51" t="s">
        <v>456</v>
      </c>
      <c r="Q1023" s="96" t="s">
        <v>11</v>
      </c>
      <c r="R1023" s="97">
        <v>45394</v>
      </c>
      <c r="S1023" s="97" t="s">
        <v>5741</v>
      </c>
      <c r="T1023" s="51" t="s">
        <v>486</v>
      </c>
      <c r="U1023" s="51" t="s">
        <v>487</v>
      </c>
      <c r="W1023" s="98" t="s">
        <v>5737</v>
      </c>
      <c r="X1023" s="98" t="s">
        <v>5534</v>
      </c>
    </row>
    <row r="1024" spans="1:24" s="51" customFormat="1" ht="15.5" x14ac:dyDescent="0.35">
      <c r="A1024" s="99">
        <f t="shared" si="31"/>
        <v>15429</v>
      </c>
      <c r="B1024" s="100" t="str">
        <f>IF(COUNTIF(Exceptions!F:F,(VLOOKUP(M1024,Exceptions!F:F,1,FALSE)))&gt;0,"y","")</f>
        <v/>
      </c>
      <c r="C1024" s="100" t="str">
        <f t="shared" si="32"/>
        <v>y</v>
      </c>
      <c r="D1024" s="100" t="str">
        <f>IF(COUNTIF(Exceptions!B:B,(VLOOKUP(M1024,Exceptions!$B:$B,1,FALSE)))&gt;0,"y","")</f>
        <v/>
      </c>
      <c r="E1024" s="100"/>
      <c r="F1024" s="162" t="s">
        <v>4077</v>
      </c>
      <c r="G1024" s="162" t="s">
        <v>3885</v>
      </c>
      <c r="H1024" s="162" t="s">
        <v>3902</v>
      </c>
      <c r="I1024" s="162" t="s">
        <v>5227</v>
      </c>
      <c r="J1024" s="162" t="s">
        <v>5295</v>
      </c>
      <c r="K1024" s="162" t="s">
        <v>5279</v>
      </c>
      <c r="L1024" s="163">
        <v>12000000</v>
      </c>
      <c r="M1024" s="95" t="s">
        <v>141</v>
      </c>
      <c r="N1024" s="51" t="s">
        <v>273</v>
      </c>
      <c r="O1024" s="51" t="s">
        <v>273</v>
      </c>
      <c r="P1024" s="51" t="s">
        <v>456</v>
      </c>
      <c r="Q1024" s="96" t="s">
        <v>15</v>
      </c>
      <c r="R1024" s="97">
        <v>45387</v>
      </c>
      <c r="S1024" s="97" t="s">
        <v>5505</v>
      </c>
      <c r="T1024" s="51" t="s">
        <v>486</v>
      </c>
      <c r="U1024" s="51" t="s">
        <v>487</v>
      </c>
      <c r="W1024" s="98" t="s">
        <v>5737</v>
      </c>
      <c r="X1024" s="98" t="s">
        <v>5501</v>
      </c>
    </row>
    <row r="1025" spans="1:24" s="51" customFormat="1" ht="15.5" x14ac:dyDescent="0.35">
      <c r="A1025" s="99">
        <f t="shared" si="31"/>
        <v>15430</v>
      </c>
      <c r="B1025" s="100" t="str">
        <f>IF(COUNTIF(Exceptions!F:F,(VLOOKUP(M1025,Exceptions!F:F,1,FALSE)))&gt;0,"y","")</f>
        <v/>
      </c>
      <c r="C1025" s="100" t="str">
        <f t="shared" si="32"/>
        <v>y</v>
      </c>
      <c r="D1025" s="100" t="str">
        <f>IF(COUNTIF(Exceptions!B:B,(VLOOKUP(M1025,Exceptions!$B:$B,1,FALSE)))&gt;0,"y","")</f>
        <v/>
      </c>
      <c r="E1025" s="100"/>
      <c r="F1025" s="162" t="s">
        <v>4078</v>
      </c>
      <c r="G1025" s="162" t="s">
        <v>3886</v>
      </c>
      <c r="H1025" s="162" t="s">
        <v>3902</v>
      </c>
      <c r="I1025" s="162" t="s">
        <v>5227</v>
      </c>
      <c r="J1025" s="162" t="s">
        <v>5295</v>
      </c>
      <c r="K1025" s="162" t="s">
        <v>5279</v>
      </c>
      <c r="L1025" s="163">
        <v>360000</v>
      </c>
      <c r="M1025" s="95" t="s">
        <v>994</v>
      </c>
      <c r="N1025" s="51" t="s">
        <v>995</v>
      </c>
      <c r="O1025" s="51" t="s">
        <v>995</v>
      </c>
      <c r="P1025" s="51" t="s">
        <v>456</v>
      </c>
      <c r="Q1025" s="96" t="s">
        <v>14</v>
      </c>
      <c r="R1025" s="97">
        <v>45537</v>
      </c>
      <c r="S1025" s="97" t="s">
        <v>5546</v>
      </c>
      <c r="T1025" s="51" t="s">
        <v>500</v>
      </c>
      <c r="U1025" s="51" t="s">
        <v>501</v>
      </c>
      <c r="W1025" s="98" t="s">
        <v>5737</v>
      </c>
      <c r="X1025" s="98" t="s">
        <v>5739</v>
      </c>
    </row>
    <row r="1026" spans="1:24" s="51" customFormat="1" ht="15.5" x14ac:dyDescent="0.35">
      <c r="A1026" s="99">
        <f t="shared" si="31"/>
        <v>15431</v>
      </c>
      <c r="B1026" s="100" t="str">
        <f>IF(COUNTIF(Exceptions!F:F,(VLOOKUP(M1026,Exceptions!F:F,1,FALSE)))&gt;0,"y","")</f>
        <v/>
      </c>
      <c r="C1026" s="100" t="str">
        <f t="shared" si="32"/>
        <v>y</v>
      </c>
      <c r="D1026" s="100" t="str">
        <f>IF(COUNTIF(Exceptions!B:B,(VLOOKUP(M1026,Exceptions!$B:$B,1,FALSE)))&gt;0,"y","")</f>
        <v/>
      </c>
      <c r="E1026" s="100" t="s">
        <v>5366</v>
      </c>
      <c r="F1026" s="162" t="s">
        <v>4079</v>
      </c>
      <c r="G1026" s="162" t="s">
        <v>3886</v>
      </c>
      <c r="H1026" s="162" t="s">
        <v>3902</v>
      </c>
      <c r="I1026" s="162" t="s">
        <v>5227</v>
      </c>
      <c r="J1026" s="162" t="s">
        <v>440</v>
      </c>
      <c r="K1026" s="162" t="s">
        <v>5279</v>
      </c>
      <c r="L1026" s="163">
        <v>200000</v>
      </c>
      <c r="M1026" s="95" t="s">
        <v>991</v>
      </c>
      <c r="N1026" s="51" t="s">
        <v>992</v>
      </c>
      <c r="O1026" s="51" t="s">
        <v>993</v>
      </c>
      <c r="P1026" s="51" t="s">
        <v>456</v>
      </c>
      <c r="Q1026" s="96" t="s">
        <v>14</v>
      </c>
      <c r="R1026" s="97">
        <v>45536</v>
      </c>
      <c r="S1026" s="97" t="s">
        <v>5657</v>
      </c>
      <c r="T1026" s="51" t="s">
        <v>500</v>
      </c>
      <c r="U1026" s="51" t="s">
        <v>501</v>
      </c>
      <c r="W1026" s="98" t="s">
        <v>5737</v>
      </c>
      <c r="X1026" s="98" t="s">
        <v>5738</v>
      </c>
    </row>
    <row r="1027" spans="1:24" s="51" customFormat="1" ht="15.5" x14ac:dyDescent="0.35">
      <c r="A1027" s="99">
        <f t="shared" si="31"/>
        <v>15434</v>
      </c>
      <c r="B1027" s="100" t="str">
        <f>IF(COUNTIF(Exceptions!F:F,(VLOOKUP(M1027,Exceptions!F:F,1,FALSE)))&gt;0,"y","")</f>
        <v/>
      </c>
      <c r="C1027" s="100" t="str">
        <f t="shared" si="32"/>
        <v/>
      </c>
      <c r="D1027" s="100" t="str">
        <f>IF(COUNTIF(Exceptions!B:B,(VLOOKUP(M1027,Exceptions!$B:$B,1,FALSE)))&gt;0,"y","")</f>
        <v/>
      </c>
      <c r="E1027" s="100"/>
      <c r="F1027" s="162" t="s">
        <v>4958</v>
      </c>
      <c r="G1027" s="162" t="s">
        <v>3885</v>
      </c>
      <c r="H1027" s="162" t="s">
        <v>5215</v>
      </c>
      <c r="I1027" s="162" t="s">
        <v>440</v>
      </c>
      <c r="J1027" s="162" t="s">
        <v>5295</v>
      </c>
      <c r="K1027" s="162" t="s">
        <v>3904</v>
      </c>
      <c r="L1027" s="163">
        <v>45000</v>
      </c>
      <c r="M1027" s="95" t="s">
        <v>3266</v>
      </c>
      <c r="N1027" s="51" t="s">
        <v>3267</v>
      </c>
      <c r="O1027" s="51" t="s">
        <v>3267</v>
      </c>
      <c r="P1027" s="51" t="s">
        <v>464</v>
      </c>
      <c r="Q1027" s="96" t="s">
        <v>613</v>
      </c>
      <c r="R1027" s="97">
        <v>45084</v>
      </c>
      <c r="S1027" s="97" t="s">
        <v>6956</v>
      </c>
      <c r="T1027" s="51" t="s">
        <v>508</v>
      </c>
      <c r="U1027" s="51" t="s">
        <v>509</v>
      </c>
      <c r="W1027" s="98" t="s">
        <v>5737</v>
      </c>
      <c r="X1027" s="98" t="s">
        <v>5524</v>
      </c>
    </row>
    <row r="1028" spans="1:24" s="51" customFormat="1" ht="15.5" x14ac:dyDescent="0.35">
      <c r="A1028" s="99">
        <f t="shared" si="31"/>
        <v>15440</v>
      </c>
      <c r="B1028" s="100" t="str">
        <f>IF(COUNTIF(Exceptions!F:F,(VLOOKUP(M1028,Exceptions!F:F,1,FALSE)))&gt;0,"y","")</f>
        <v/>
      </c>
      <c r="C1028" s="100" t="str">
        <f t="shared" si="32"/>
        <v>y</v>
      </c>
      <c r="D1028" s="100" t="str">
        <f>IF(COUNTIF(Exceptions!B:B,(VLOOKUP(M1028,Exceptions!$B:$B,1,FALSE)))&gt;0,"y","")</f>
        <v/>
      </c>
      <c r="E1028" s="100" t="s">
        <v>5366</v>
      </c>
      <c r="F1028" s="162" t="s">
        <v>4186</v>
      </c>
      <c r="G1028" s="162" t="s">
        <v>3885</v>
      </c>
      <c r="H1028" s="162" t="s">
        <v>5211</v>
      </c>
      <c r="I1028" s="162" t="s">
        <v>5250</v>
      </c>
      <c r="J1028" s="162" t="s">
        <v>5300</v>
      </c>
      <c r="K1028" s="162" t="s">
        <v>3904</v>
      </c>
      <c r="L1028" s="163"/>
      <c r="M1028" s="95" t="s">
        <v>1235</v>
      </c>
      <c r="N1028" s="51" t="s">
        <v>1236</v>
      </c>
      <c r="O1028" s="51" t="s">
        <v>1237</v>
      </c>
      <c r="P1028" s="51" t="s">
        <v>1182</v>
      </c>
      <c r="Q1028" s="96" t="s">
        <v>613</v>
      </c>
      <c r="R1028" s="97">
        <v>45173</v>
      </c>
      <c r="S1028" s="97" t="s">
        <v>5712</v>
      </c>
      <c r="T1028" s="51" t="s">
        <v>736</v>
      </c>
      <c r="U1028" s="51" t="s">
        <v>737</v>
      </c>
      <c r="W1028" s="98" t="s">
        <v>5737</v>
      </c>
      <c r="X1028" s="98" t="s">
        <v>5509</v>
      </c>
    </row>
    <row r="1029" spans="1:24" s="51" customFormat="1" ht="15.5" x14ac:dyDescent="0.35">
      <c r="A1029" s="99">
        <f t="shared" si="31"/>
        <v>15445</v>
      </c>
      <c r="B1029" s="100" t="str">
        <f>IF(COUNTIF(Exceptions!F:F,(VLOOKUP(M1029,Exceptions!F:F,1,FALSE)))&gt;0,"y","")</f>
        <v/>
      </c>
      <c r="C1029" s="100" t="str">
        <f t="shared" si="32"/>
        <v>y</v>
      </c>
      <c r="D1029" s="100" t="str">
        <f>IF(COUNTIF(Exceptions!B:B,(VLOOKUP(M1029,Exceptions!$B:$B,1,FALSE)))&gt;0,"y","")</f>
        <v/>
      </c>
      <c r="E1029" s="100" t="s">
        <v>5366</v>
      </c>
      <c r="F1029" s="162" t="s">
        <v>4959</v>
      </c>
      <c r="G1029" s="162" t="s">
        <v>3886</v>
      </c>
      <c r="H1029" s="162" t="s">
        <v>3906</v>
      </c>
      <c r="I1029" s="162" t="s">
        <v>5328</v>
      </c>
      <c r="J1029" s="162" t="s">
        <v>440</v>
      </c>
      <c r="K1029" s="162" t="s">
        <v>3904</v>
      </c>
      <c r="L1029" s="163">
        <v>12381.65</v>
      </c>
      <c r="M1029" s="95" t="s">
        <v>3263</v>
      </c>
      <c r="N1029" s="51" t="s">
        <v>2774</v>
      </c>
      <c r="O1029" s="51" t="s">
        <v>3264</v>
      </c>
      <c r="P1029" s="51" t="s">
        <v>440</v>
      </c>
      <c r="Q1029" s="96" t="s">
        <v>613</v>
      </c>
      <c r="R1029" s="97">
        <v>45503</v>
      </c>
      <c r="S1029" s="97" t="s">
        <v>6317</v>
      </c>
      <c r="T1029" s="51" t="s">
        <v>467</v>
      </c>
      <c r="U1029" s="51" t="s">
        <v>468</v>
      </c>
      <c r="V1029" s="51" t="s">
        <v>3265</v>
      </c>
      <c r="W1029" s="98" t="s">
        <v>5697</v>
      </c>
      <c r="X1029" s="98" t="s">
        <v>5534</v>
      </c>
    </row>
    <row r="1030" spans="1:24" s="51" customFormat="1" ht="15.5" x14ac:dyDescent="0.35">
      <c r="A1030" s="99">
        <f t="shared" si="31"/>
        <v>15453</v>
      </c>
      <c r="B1030" s="100" t="str">
        <f>IF(COUNTIF(Exceptions!F:F,(VLOOKUP(M1030,Exceptions!F:F,1,FALSE)))&gt;0,"y","")</f>
        <v/>
      </c>
      <c r="C1030" s="100" t="str">
        <f t="shared" si="32"/>
        <v>y</v>
      </c>
      <c r="D1030" s="100" t="str">
        <f>IF(COUNTIF(Exceptions!B:B,(VLOOKUP(M1030,Exceptions!$B:$B,1,FALSE)))&gt;0,"y","")</f>
        <v/>
      </c>
      <c r="E1030" s="100"/>
      <c r="F1030" s="162" t="s">
        <v>4080</v>
      </c>
      <c r="G1030" s="162" t="s">
        <v>3885</v>
      </c>
      <c r="H1030" s="162" t="s">
        <v>3902</v>
      </c>
      <c r="I1030" s="162" t="s">
        <v>5227</v>
      </c>
      <c r="J1030" s="162" t="s">
        <v>5295</v>
      </c>
      <c r="K1030" s="162" t="s">
        <v>3904</v>
      </c>
      <c r="L1030" s="163">
        <v>850000</v>
      </c>
      <c r="M1030" s="95" t="s">
        <v>142</v>
      </c>
      <c r="N1030" s="51" t="s">
        <v>274</v>
      </c>
      <c r="O1030" s="51" t="s">
        <v>274</v>
      </c>
      <c r="P1030" s="51" t="s">
        <v>440</v>
      </c>
      <c r="Q1030" s="96" t="s">
        <v>11</v>
      </c>
      <c r="R1030" s="97">
        <v>45379</v>
      </c>
      <c r="S1030" s="97" t="s">
        <v>5735</v>
      </c>
      <c r="T1030" s="51" t="s">
        <v>488</v>
      </c>
      <c r="U1030" s="51" t="s">
        <v>489</v>
      </c>
      <c r="W1030" s="98" t="s">
        <v>5736</v>
      </c>
      <c r="X1030" s="98" t="s">
        <v>5629</v>
      </c>
    </row>
    <row r="1031" spans="1:24" s="51" customFormat="1" ht="15.5" x14ac:dyDescent="0.35">
      <c r="A1031" s="99">
        <f t="shared" ref="A1031:A1094" si="33">(MID(M1031,2,6))*1</f>
        <v>15477</v>
      </c>
      <c r="B1031" s="100" t="str">
        <f>IF(COUNTIF(Exceptions!F:F,(VLOOKUP(M1031,Exceptions!F:F,1,FALSE)))&gt;0,"y","")</f>
        <v/>
      </c>
      <c r="C1031" s="100" t="str">
        <f t="shared" si="32"/>
        <v>y</v>
      </c>
      <c r="D1031" s="100" t="str">
        <f>IF(COUNTIF(Exceptions!B:B,(VLOOKUP(M1031,Exceptions!$B:$B,1,FALSE)))&gt;0,"y","")</f>
        <v/>
      </c>
      <c r="E1031" s="100" t="s">
        <v>5366</v>
      </c>
      <c r="F1031" s="162" t="s">
        <v>4187</v>
      </c>
      <c r="G1031" s="162" t="s">
        <v>3885</v>
      </c>
      <c r="H1031" s="162" t="s">
        <v>5218</v>
      </c>
      <c r="I1031" s="162" t="s">
        <v>5250</v>
      </c>
      <c r="J1031" s="162" t="s">
        <v>5300</v>
      </c>
      <c r="K1031" s="162" t="s">
        <v>3904</v>
      </c>
      <c r="L1031" s="163">
        <v>180000</v>
      </c>
      <c r="M1031" s="95" t="s">
        <v>1232</v>
      </c>
      <c r="N1031" s="51" t="s">
        <v>1233</v>
      </c>
      <c r="O1031" s="51" t="s">
        <v>1234</v>
      </c>
      <c r="P1031" s="51" t="s">
        <v>457</v>
      </c>
      <c r="Q1031" s="96" t="s">
        <v>14</v>
      </c>
      <c r="R1031" s="97">
        <v>45230</v>
      </c>
      <c r="S1031" s="97" t="s">
        <v>6034</v>
      </c>
      <c r="T1031" s="51" t="s">
        <v>741</v>
      </c>
      <c r="U1031" s="51" t="s">
        <v>742</v>
      </c>
      <c r="W1031" s="98" t="s">
        <v>6035</v>
      </c>
      <c r="X1031" s="98" t="s">
        <v>5544</v>
      </c>
    </row>
    <row r="1032" spans="1:24" s="51" customFormat="1" ht="15.5" x14ac:dyDescent="0.35">
      <c r="A1032" s="99">
        <f t="shared" si="33"/>
        <v>15484</v>
      </c>
      <c r="B1032" s="100" t="str">
        <f>IF(COUNTIF(Exceptions!F:F,(VLOOKUP(M1032,Exceptions!F:F,1,FALSE)))&gt;0,"y","")</f>
        <v/>
      </c>
      <c r="C1032" s="100" t="str">
        <f t="shared" ref="C1032:C1095" si="34">IF(COUNTIF(N1032,"*call*"),"y",IF(COUNTIF(P1032,"*call*"),"y",IF(I1032&lt;&gt;"","y","")))</f>
        <v/>
      </c>
      <c r="D1032" s="100" t="str">
        <f>IF(COUNTIF(Exceptions!B:B,(VLOOKUP(M1032,Exceptions!$B:$B,1,FALSE)))&gt;0,"y","")</f>
        <v/>
      </c>
      <c r="E1032" s="100"/>
      <c r="F1032" s="162" t="s">
        <v>4960</v>
      </c>
      <c r="G1032" s="162" t="s">
        <v>3885</v>
      </c>
      <c r="H1032" s="162" t="s">
        <v>3906</v>
      </c>
      <c r="I1032" s="162" t="s">
        <v>440</v>
      </c>
      <c r="J1032" s="162" t="s">
        <v>440</v>
      </c>
      <c r="K1032" s="162" t="s">
        <v>440</v>
      </c>
      <c r="L1032" s="163">
        <v>3430.89</v>
      </c>
      <c r="M1032" s="95" t="s">
        <v>3259</v>
      </c>
      <c r="N1032" s="51" t="s">
        <v>3260</v>
      </c>
      <c r="O1032" s="51" t="s">
        <v>3261</v>
      </c>
      <c r="P1032" s="51" t="s">
        <v>440</v>
      </c>
      <c r="Q1032" s="96" t="s">
        <v>613</v>
      </c>
      <c r="R1032" s="97">
        <v>45198</v>
      </c>
      <c r="S1032" s="97" t="s">
        <v>6296</v>
      </c>
      <c r="T1032" s="51" t="s">
        <v>467</v>
      </c>
      <c r="U1032" s="51" t="s">
        <v>468</v>
      </c>
      <c r="V1032" s="101" t="s">
        <v>3262</v>
      </c>
      <c r="W1032" s="98" t="s">
        <v>6035</v>
      </c>
      <c r="X1032" s="98" t="s">
        <v>5653</v>
      </c>
    </row>
    <row r="1033" spans="1:24" s="51" customFormat="1" ht="15.5" x14ac:dyDescent="0.35">
      <c r="A1033" s="99">
        <f t="shared" si="33"/>
        <v>15494</v>
      </c>
      <c r="B1033" s="100" t="str">
        <f>IF(COUNTIF(Exceptions!F:F,(VLOOKUP(M1033,Exceptions!F:F,1,FALSE)))&gt;0,"y","")</f>
        <v/>
      </c>
      <c r="C1033" s="100" t="str">
        <f t="shared" si="34"/>
        <v>y</v>
      </c>
      <c r="D1033" s="100" t="str">
        <f>IF(COUNTIF(Exceptions!B:B,(VLOOKUP(M1033,Exceptions!$B:$B,1,FALSE)))&gt;0,"y","")</f>
        <v/>
      </c>
      <c r="E1033" s="100"/>
      <c r="F1033" s="162" t="s">
        <v>4081</v>
      </c>
      <c r="G1033" s="162" t="s">
        <v>3885</v>
      </c>
      <c r="H1033" s="162" t="s">
        <v>3902</v>
      </c>
      <c r="I1033" s="162" t="s">
        <v>5227</v>
      </c>
      <c r="J1033" s="162" t="s">
        <v>5295</v>
      </c>
      <c r="K1033" s="162" t="s">
        <v>3904</v>
      </c>
      <c r="L1033" s="163">
        <v>7000000</v>
      </c>
      <c r="M1033" s="95" t="s">
        <v>988</v>
      </c>
      <c r="N1033" s="51" t="s">
        <v>989</v>
      </c>
      <c r="O1033" s="51" t="s">
        <v>990</v>
      </c>
      <c r="P1033" s="51" t="s">
        <v>440</v>
      </c>
      <c r="Q1033" s="96" t="s">
        <v>10</v>
      </c>
      <c r="R1033" s="97">
        <v>45200</v>
      </c>
      <c r="S1033" s="97" t="s">
        <v>5505</v>
      </c>
      <c r="T1033" s="51" t="s">
        <v>490</v>
      </c>
      <c r="U1033" s="51" t="s">
        <v>491</v>
      </c>
      <c r="W1033" s="98" t="s">
        <v>5663</v>
      </c>
      <c r="X1033" s="98" t="s">
        <v>5528</v>
      </c>
    </row>
    <row r="1034" spans="1:24" s="51" customFormat="1" ht="15.5" x14ac:dyDescent="0.35">
      <c r="A1034" s="99">
        <f t="shared" si="33"/>
        <v>15501</v>
      </c>
      <c r="B1034" s="100" t="str">
        <f>IF(COUNTIF(Exceptions!F:F,(VLOOKUP(M1034,Exceptions!F:F,1,FALSE)))&gt;0,"y","")</f>
        <v/>
      </c>
      <c r="C1034" s="100" t="str">
        <f t="shared" si="34"/>
        <v/>
      </c>
      <c r="D1034" s="100" t="str">
        <f>IF(COUNTIF(Exceptions!B:B,(VLOOKUP(M1034,Exceptions!$B:$B,1,FALSE)))&gt;0,"y","")</f>
        <v/>
      </c>
      <c r="E1034" s="100"/>
      <c r="F1034" s="162" t="s">
        <v>4961</v>
      </c>
      <c r="G1034" s="162" t="s">
        <v>3885</v>
      </c>
      <c r="H1034" s="162" t="s">
        <v>3906</v>
      </c>
      <c r="I1034" s="162" t="s">
        <v>440</v>
      </c>
      <c r="J1034" s="162" t="s">
        <v>440</v>
      </c>
      <c r="K1034" s="162" t="s">
        <v>440</v>
      </c>
      <c r="L1034" s="163">
        <v>1104</v>
      </c>
      <c r="M1034" s="95" t="s">
        <v>3255</v>
      </c>
      <c r="N1034" s="51" t="s">
        <v>3256</v>
      </c>
      <c r="O1034" s="51" t="s">
        <v>3257</v>
      </c>
      <c r="P1034" s="51" t="s">
        <v>440</v>
      </c>
      <c r="Q1034" s="96" t="s">
        <v>613</v>
      </c>
      <c r="R1034" s="97">
        <v>45199</v>
      </c>
      <c r="S1034" s="97" t="s">
        <v>6296</v>
      </c>
      <c r="T1034" s="51" t="s">
        <v>467</v>
      </c>
      <c r="U1034" s="51" t="s">
        <v>468</v>
      </c>
      <c r="V1034" s="51" t="s">
        <v>3258</v>
      </c>
      <c r="W1034" s="98" t="s">
        <v>5533</v>
      </c>
      <c r="X1034" s="98" t="s">
        <v>5666</v>
      </c>
    </row>
    <row r="1035" spans="1:24" s="51" customFormat="1" ht="15.5" x14ac:dyDescent="0.35">
      <c r="A1035" s="99">
        <f t="shared" si="33"/>
        <v>15502</v>
      </c>
      <c r="B1035" s="100" t="str">
        <f>IF(COUNTIF(Exceptions!F:F,(VLOOKUP(M1035,Exceptions!F:F,1,FALSE)))&gt;0,"y","")</f>
        <v/>
      </c>
      <c r="C1035" s="100" t="str">
        <f t="shared" si="34"/>
        <v/>
      </c>
      <c r="D1035" s="100" t="str">
        <f>IF(COUNTIF(Exceptions!B:B,(VLOOKUP(M1035,Exceptions!$B:$B,1,FALSE)))&gt;0,"y","")</f>
        <v/>
      </c>
      <c r="E1035" s="100"/>
      <c r="F1035" s="162" t="s">
        <v>4962</v>
      </c>
      <c r="G1035" s="162" t="s">
        <v>3885</v>
      </c>
      <c r="H1035" s="162" t="s">
        <v>3906</v>
      </c>
      <c r="I1035" s="162" t="s">
        <v>440</v>
      </c>
      <c r="J1035" s="162" t="s">
        <v>440</v>
      </c>
      <c r="K1035" s="162" t="s">
        <v>440</v>
      </c>
      <c r="L1035" s="163">
        <v>28.53</v>
      </c>
      <c r="M1035" s="95" t="s">
        <v>3251</v>
      </c>
      <c r="N1035" s="51" t="s">
        <v>3252</v>
      </c>
      <c r="O1035" s="51" t="s">
        <v>3253</v>
      </c>
      <c r="P1035" s="51" t="s">
        <v>440</v>
      </c>
      <c r="Q1035" s="96" t="s">
        <v>613</v>
      </c>
      <c r="R1035" s="97">
        <v>45269</v>
      </c>
      <c r="S1035" s="97" t="s">
        <v>6895</v>
      </c>
      <c r="T1035" s="51" t="s">
        <v>467</v>
      </c>
      <c r="U1035" s="51" t="s">
        <v>468</v>
      </c>
      <c r="V1035" s="51" t="s">
        <v>3254</v>
      </c>
      <c r="W1035" s="98" t="s">
        <v>5533</v>
      </c>
      <c r="X1035" s="98" t="s">
        <v>6136</v>
      </c>
    </row>
    <row r="1036" spans="1:24" s="51" customFormat="1" ht="15.5" x14ac:dyDescent="0.35">
      <c r="A1036" s="99">
        <f t="shared" si="33"/>
        <v>15503</v>
      </c>
      <c r="B1036" s="100" t="str">
        <f>IF(COUNTIF(Exceptions!F:F,(VLOOKUP(M1036,Exceptions!F:F,1,FALSE)))&gt;0,"y","")</f>
        <v/>
      </c>
      <c r="C1036" s="100" t="str">
        <f t="shared" si="34"/>
        <v/>
      </c>
      <c r="D1036" s="100" t="str">
        <f>IF(COUNTIF(Exceptions!B:B,(VLOOKUP(M1036,Exceptions!$B:$B,1,FALSE)))&gt;0,"y","")</f>
        <v/>
      </c>
      <c r="E1036" s="100"/>
      <c r="F1036" s="162" t="s">
        <v>4963</v>
      </c>
      <c r="G1036" s="162" t="s">
        <v>3885</v>
      </c>
      <c r="H1036" s="162" t="s">
        <v>3906</v>
      </c>
      <c r="I1036" s="162" t="s">
        <v>440</v>
      </c>
      <c r="J1036" s="162" t="s">
        <v>440</v>
      </c>
      <c r="K1036" s="162" t="s">
        <v>440</v>
      </c>
      <c r="L1036" s="163">
        <v>45072.68</v>
      </c>
      <c r="M1036" s="95" t="s">
        <v>3247</v>
      </c>
      <c r="N1036" s="51" t="s">
        <v>3248</v>
      </c>
      <c r="O1036" s="51" t="s">
        <v>3249</v>
      </c>
      <c r="P1036" s="51" t="s">
        <v>440</v>
      </c>
      <c r="Q1036" s="96" t="s">
        <v>613</v>
      </c>
      <c r="R1036" s="97">
        <v>45278</v>
      </c>
      <c r="S1036" s="97" t="s">
        <v>6955</v>
      </c>
      <c r="T1036" s="51" t="s">
        <v>467</v>
      </c>
      <c r="U1036" s="51" t="s">
        <v>468</v>
      </c>
      <c r="V1036" s="51" t="s">
        <v>3250</v>
      </c>
      <c r="W1036" s="98" t="s">
        <v>5533</v>
      </c>
      <c r="X1036" s="98" t="s">
        <v>5513</v>
      </c>
    </row>
    <row r="1037" spans="1:24" s="51" customFormat="1" ht="15.5" x14ac:dyDescent="0.35">
      <c r="A1037" s="99">
        <f t="shared" si="33"/>
        <v>15505</v>
      </c>
      <c r="B1037" s="100" t="str">
        <f>IF(COUNTIF(Exceptions!F:F,(VLOOKUP(M1037,Exceptions!F:F,1,FALSE)))&gt;0,"y","")</f>
        <v/>
      </c>
      <c r="C1037" s="100" t="str">
        <f t="shared" si="34"/>
        <v/>
      </c>
      <c r="D1037" s="100" t="str">
        <f>IF(COUNTIF(Exceptions!B:B,(VLOOKUP(M1037,Exceptions!$B:$B,1,FALSE)))&gt;0,"y","")</f>
        <v/>
      </c>
      <c r="E1037" s="100"/>
      <c r="F1037" s="162" t="s">
        <v>4964</v>
      </c>
      <c r="G1037" s="162" t="s">
        <v>3885</v>
      </c>
      <c r="H1037" s="162" t="s">
        <v>3906</v>
      </c>
      <c r="I1037" s="162" t="s">
        <v>440</v>
      </c>
      <c r="J1037" s="162" t="s">
        <v>440</v>
      </c>
      <c r="K1037" s="162" t="s">
        <v>440</v>
      </c>
      <c r="L1037" s="163">
        <v>552</v>
      </c>
      <c r="M1037" s="95" t="s">
        <v>3243</v>
      </c>
      <c r="N1037" s="51" t="s">
        <v>3244</v>
      </c>
      <c r="O1037" s="51" t="s">
        <v>3245</v>
      </c>
      <c r="P1037" s="51" t="s">
        <v>440</v>
      </c>
      <c r="Q1037" s="96" t="s">
        <v>613</v>
      </c>
      <c r="R1037" s="97">
        <v>45279</v>
      </c>
      <c r="S1037" s="97" t="s">
        <v>6954</v>
      </c>
      <c r="T1037" s="51" t="s">
        <v>467</v>
      </c>
      <c r="U1037" s="51" t="s">
        <v>468</v>
      </c>
      <c r="V1037" s="51" t="s">
        <v>3246</v>
      </c>
      <c r="W1037" s="98" t="s">
        <v>5533</v>
      </c>
      <c r="X1037" s="98" t="s">
        <v>6146</v>
      </c>
    </row>
    <row r="1038" spans="1:24" s="51" customFormat="1" ht="15.5" x14ac:dyDescent="0.35">
      <c r="A1038" s="99">
        <f t="shared" si="33"/>
        <v>15506</v>
      </c>
      <c r="B1038" s="100" t="str">
        <f>IF(COUNTIF(Exceptions!F:F,(VLOOKUP(M1038,Exceptions!F:F,1,FALSE)))&gt;0,"y","")</f>
        <v/>
      </c>
      <c r="C1038" s="100" t="str">
        <f t="shared" si="34"/>
        <v/>
      </c>
      <c r="D1038" s="100" t="str">
        <f>IF(COUNTIF(Exceptions!B:B,(VLOOKUP(M1038,Exceptions!$B:$B,1,FALSE)))&gt;0,"y","")</f>
        <v/>
      </c>
      <c r="E1038" s="100"/>
      <c r="F1038" s="162" t="s">
        <v>4965</v>
      </c>
      <c r="G1038" s="162" t="s">
        <v>3884</v>
      </c>
      <c r="H1038" s="162" t="s">
        <v>3906</v>
      </c>
      <c r="I1038" s="162" t="s">
        <v>440</v>
      </c>
      <c r="J1038" s="162" t="s">
        <v>440</v>
      </c>
      <c r="K1038" s="162" t="s">
        <v>440</v>
      </c>
      <c r="L1038" s="163">
        <v>303</v>
      </c>
      <c r="M1038" s="95" t="s">
        <v>3239</v>
      </c>
      <c r="N1038" s="51" t="s">
        <v>3240</v>
      </c>
      <c r="O1038" s="51" t="s">
        <v>3241</v>
      </c>
      <c r="P1038" s="51" t="s">
        <v>440</v>
      </c>
      <c r="Q1038" s="96" t="s">
        <v>613</v>
      </c>
      <c r="R1038" s="97">
        <v>45292</v>
      </c>
      <c r="S1038" s="97" t="s">
        <v>5863</v>
      </c>
      <c r="T1038" s="51" t="s">
        <v>467</v>
      </c>
      <c r="U1038" s="51" t="s">
        <v>468</v>
      </c>
      <c r="V1038" s="51" t="s">
        <v>3242</v>
      </c>
      <c r="W1038" s="98" t="s">
        <v>5533</v>
      </c>
      <c r="X1038" s="98" t="s">
        <v>5761</v>
      </c>
    </row>
    <row r="1039" spans="1:24" s="51" customFormat="1" ht="15.5" x14ac:dyDescent="0.35">
      <c r="A1039" s="99">
        <f t="shared" si="33"/>
        <v>15508</v>
      </c>
      <c r="B1039" s="100" t="str">
        <f>IF(COUNTIF(Exceptions!F:F,(VLOOKUP(M1039,Exceptions!F:F,1,FALSE)))&gt;0,"y","")</f>
        <v/>
      </c>
      <c r="C1039" s="100" t="str">
        <f t="shared" si="34"/>
        <v>y</v>
      </c>
      <c r="D1039" s="100" t="str">
        <f>IF(COUNTIF(Exceptions!B:B,(VLOOKUP(M1039,Exceptions!$B:$B,1,FALSE)))&gt;0,"y","")</f>
        <v/>
      </c>
      <c r="E1039" s="100"/>
      <c r="F1039" s="162" t="s">
        <v>4309</v>
      </c>
      <c r="G1039" s="162" t="s">
        <v>5210</v>
      </c>
      <c r="H1039" s="162" t="s">
        <v>3906</v>
      </c>
      <c r="I1039" s="162" t="s">
        <v>6216</v>
      </c>
      <c r="J1039" s="162" t="s">
        <v>440</v>
      </c>
      <c r="K1039" s="162" t="s">
        <v>3904</v>
      </c>
      <c r="L1039" s="163">
        <v>34286</v>
      </c>
      <c r="M1039" s="95" t="s">
        <v>1534</v>
      </c>
      <c r="N1039" s="51" t="s">
        <v>1535</v>
      </c>
      <c r="O1039" s="51" t="s">
        <v>1536</v>
      </c>
      <c r="P1039" s="51" t="s">
        <v>456</v>
      </c>
      <c r="Q1039" s="96" t="s">
        <v>613</v>
      </c>
      <c r="R1039" s="97">
        <v>45374</v>
      </c>
      <c r="S1039" s="97" t="s">
        <v>6270</v>
      </c>
      <c r="T1039" s="51" t="s">
        <v>467</v>
      </c>
      <c r="U1039" s="51" t="s">
        <v>468</v>
      </c>
      <c r="V1039" s="51" t="s">
        <v>6271</v>
      </c>
      <c r="W1039" s="98" t="s">
        <v>5533</v>
      </c>
      <c r="X1039" s="98" t="s">
        <v>5589</v>
      </c>
    </row>
    <row r="1040" spans="1:24" s="51" customFormat="1" ht="15.5" x14ac:dyDescent="0.35">
      <c r="A1040" s="99">
        <f t="shared" si="33"/>
        <v>15513</v>
      </c>
      <c r="B1040" s="100" t="str">
        <f>IF(COUNTIF(Exceptions!F:F,(VLOOKUP(M1040,Exceptions!F:F,1,FALSE)))&gt;0,"y","")</f>
        <v/>
      </c>
      <c r="C1040" s="100" t="str">
        <f t="shared" si="34"/>
        <v>y</v>
      </c>
      <c r="D1040" s="100" t="str">
        <f>IF(COUNTIF(Exceptions!B:B,(VLOOKUP(M1040,Exceptions!$B:$B,1,FALSE)))&gt;0,"y","")</f>
        <v/>
      </c>
      <c r="E1040" s="100"/>
      <c r="F1040" s="162" t="s">
        <v>4232</v>
      </c>
      <c r="G1040" s="162" t="s">
        <v>3885</v>
      </c>
      <c r="H1040" s="162" t="s">
        <v>5237</v>
      </c>
      <c r="I1040" s="162" t="s">
        <v>5261</v>
      </c>
      <c r="J1040" s="162" t="s">
        <v>440</v>
      </c>
      <c r="K1040" s="162" t="s">
        <v>5275</v>
      </c>
      <c r="L1040" s="163">
        <v>7590125</v>
      </c>
      <c r="M1040" s="95" t="s">
        <v>1350</v>
      </c>
      <c r="N1040" s="51" t="s">
        <v>1351</v>
      </c>
      <c r="O1040" s="51" t="s">
        <v>1348</v>
      </c>
      <c r="P1040" s="51" t="s">
        <v>455</v>
      </c>
      <c r="Q1040" s="96" t="s">
        <v>14</v>
      </c>
      <c r="R1040" s="97">
        <v>45903</v>
      </c>
      <c r="S1040" s="97" t="s">
        <v>6125</v>
      </c>
      <c r="T1040" s="51" t="s">
        <v>516</v>
      </c>
      <c r="U1040" s="51" t="s">
        <v>517</v>
      </c>
      <c r="W1040" s="98" t="s">
        <v>5533</v>
      </c>
      <c r="X1040" s="98" t="s">
        <v>6126</v>
      </c>
    </row>
    <row r="1041" spans="1:24" s="51" customFormat="1" ht="15.5" x14ac:dyDescent="0.35">
      <c r="A1041" s="99">
        <f t="shared" si="33"/>
        <v>15515</v>
      </c>
      <c r="B1041" s="100" t="str">
        <f>IF(COUNTIF(Exceptions!F:F,(VLOOKUP(M1041,Exceptions!F:F,1,FALSE)))&gt;0,"y","")</f>
        <v/>
      </c>
      <c r="C1041" s="100" t="str">
        <f t="shared" si="34"/>
        <v/>
      </c>
      <c r="D1041" s="100" t="str">
        <f>IF(COUNTIF(Exceptions!B:B,(VLOOKUP(M1041,Exceptions!$B:$B,1,FALSE)))&gt;0,"y","")</f>
        <v/>
      </c>
      <c r="E1041" s="100"/>
      <c r="F1041" s="162" t="s">
        <v>4966</v>
      </c>
      <c r="G1041" s="162" t="s">
        <v>3886</v>
      </c>
      <c r="H1041" s="162" t="s">
        <v>3906</v>
      </c>
      <c r="I1041" s="162" t="s">
        <v>440</v>
      </c>
      <c r="J1041" s="162" t="s">
        <v>440</v>
      </c>
      <c r="K1041" s="162" t="s">
        <v>3904</v>
      </c>
      <c r="L1041" s="163">
        <v>31000</v>
      </c>
      <c r="M1041" s="95" t="s">
        <v>3235</v>
      </c>
      <c r="N1041" s="51" t="s">
        <v>3236</v>
      </c>
      <c r="O1041" s="51" t="s">
        <v>3237</v>
      </c>
      <c r="P1041" s="51" t="s">
        <v>440</v>
      </c>
      <c r="Q1041" s="96" t="s">
        <v>613</v>
      </c>
      <c r="R1041" s="97">
        <v>45747</v>
      </c>
      <c r="S1041" s="97" t="s">
        <v>6326</v>
      </c>
      <c r="T1041" s="51" t="s">
        <v>467</v>
      </c>
      <c r="U1041" s="51" t="s">
        <v>468</v>
      </c>
      <c r="V1041" s="51" t="s">
        <v>3238</v>
      </c>
      <c r="W1041" s="98" t="s">
        <v>5533</v>
      </c>
      <c r="X1041" s="98" t="s">
        <v>5534</v>
      </c>
    </row>
    <row r="1042" spans="1:24" s="51" customFormat="1" ht="15.5" x14ac:dyDescent="0.35">
      <c r="A1042" s="99">
        <f t="shared" si="33"/>
        <v>15516</v>
      </c>
      <c r="B1042" s="100" t="str">
        <f>IF(COUNTIF(Exceptions!F:F,(VLOOKUP(M1042,Exceptions!F:F,1,FALSE)))&gt;0,"y","")</f>
        <v/>
      </c>
      <c r="C1042" s="100" t="str">
        <f t="shared" si="34"/>
        <v/>
      </c>
      <c r="D1042" s="100" t="str">
        <f>IF(COUNTIF(Exceptions!B:B,(VLOOKUP(M1042,Exceptions!$B:$B,1,FALSE)))&gt;0,"y","")</f>
        <v/>
      </c>
      <c r="E1042" s="100"/>
      <c r="F1042" s="162" t="s">
        <v>4967</v>
      </c>
      <c r="G1042" s="162" t="s">
        <v>3886</v>
      </c>
      <c r="H1042" s="162" t="s">
        <v>3906</v>
      </c>
      <c r="I1042" s="162" t="s">
        <v>440</v>
      </c>
      <c r="J1042" s="162" t="s">
        <v>440</v>
      </c>
      <c r="K1042" s="162" t="s">
        <v>3904</v>
      </c>
      <c r="L1042" s="163">
        <v>74327.28</v>
      </c>
      <c r="M1042" s="95" t="s">
        <v>3231</v>
      </c>
      <c r="N1042" s="51" t="s">
        <v>3232</v>
      </c>
      <c r="O1042" s="51" t="s">
        <v>3233</v>
      </c>
      <c r="P1042" s="51" t="s">
        <v>440</v>
      </c>
      <c r="Q1042" s="96" t="s">
        <v>613</v>
      </c>
      <c r="R1042" s="97">
        <v>45658</v>
      </c>
      <c r="S1042" s="97" t="s">
        <v>5923</v>
      </c>
      <c r="T1042" s="51" t="s">
        <v>467</v>
      </c>
      <c r="U1042" s="51" t="s">
        <v>468</v>
      </c>
      <c r="V1042" s="51" t="s">
        <v>3234</v>
      </c>
      <c r="W1042" s="98" t="s">
        <v>5533</v>
      </c>
      <c r="X1042" s="98" t="s">
        <v>5534</v>
      </c>
    </row>
    <row r="1043" spans="1:24" s="51" customFormat="1" ht="15.5" x14ac:dyDescent="0.35">
      <c r="A1043" s="99">
        <f t="shared" si="33"/>
        <v>15518</v>
      </c>
      <c r="B1043" s="100" t="str">
        <f>IF(COUNTIF(Exceptions!F:F,(VLOOKUP(M1043,Exceptions!F:F,1,FALSE)))&gt;0,"y","")</f>
        <v/>
      </c>
      <c r="C1043" s="100" t="str">
        <f t="shared" si="34"/>
        <v>y</v>
      </c>
      <c r="D1043" s="100" t="str">
        <f>IF(COUNTIF(Exceptions!B:B,(VLOOKUP(M1043,Exceptions!$B:$B,1,FALSE)))&gt;0,"y","")</f>
        <v/>
      </c>
      <c r="E1043" s="100"/>
      <c r="F1043" s="162" t="s">
        <v>3951</v>
      </c>
      <c r="G1043" s="162" t="s">
        <v>3886</v>
      </c>
      <c r="H1043" s="162" t="s">
        <v>5211</v>
      </c>
      <c r="I1043" s="162" t="s">
        <v>3903</v>
      </c>
      <c r="J1043" s="162" t="s">
        <v>440</v>
      </c>
      <c r="K1043" s="162" t="s">
        <v>3904</v>
      </c>
      <c r="L1043" s="163">
        <v>10000</v>
      </c>
      <c r="M1043" s="95" t="s">
        <v>716</v>
      </c>
      <c r="N1043" s="51" t="s">
        <v>717</v>
      </c>
      <c r="O1043" s="51" t="s">
        <v>717</v>
      </c>
      <c r="P1043" s="51" t="s">
        <v>440</v>
      </c>
      <c r="Q1043" s="96" t="s">
        <v>613</v>
      </c>
      <c r="R1043" s="97">
        <v>45382</v>
      </c>
      <c r="S1043" s="97" t="s">
        <v>5483</v>
      </c>
      <c r="T1043" s="51" t="s">
        <v>524</v>
      </c>
      <c r="U1043" s="51" t="s">
        <v>525</v>
      </c>
      <c r="W1043" s="98" t="s">
        <v>5533</v>
      </c>
      <c r="X1043" s="98" t="s">
        <v>5537</v>
      </c>
    </row>
    <row r="1044" spans="1:24" s="51" customFormat="1" ht="15.5" x14ac:dyDescent="0.35">
      <c r="A1044" s="99">
        <f t="shared" si="33"/>
        <v>15519</v>
      </c>
      <c r="B1044" s="100" t="str">
        <f>IF(COUNTIF(Exceptions!F:F,(VLOOKUP(M1044,Exceptions!F:F,1,FALSE)))&gt;0,"y","")</f>
        <v/>
      </c>
      <c r="C1044" s="100" t="str">
        <f t="shared" si="34"/>
        <v>y</v>
      </c>
      <c r="D1044" s="100" t="str">
        <f>IF(COUNTIF(Exceptions!B:B,(VLOOKUP(M1044,Exceptions!$B:$B,1,FALSE)))&gt;0,"y","")</f>
        <v/>
      </c>
      <c r="E1044" s="100"/>
      <c r="F1044" s="162" t="s">
        <v>3952</v>
      </c>
      <c r="G1044" s="162" t="s">
        <v>3885</v>
      </c>
      <c r="H1044" s="162" t="s">
        <v>5211</v>
      </c>
      <c r="I1044" s="162" t="s">
        <v>3903</v>
      </c>
      <c r="J1044" s="162" t="s">
        <v>440</v>
      </c>
      <c r="K1044" s="162" t="s">
        <v>3904</v>
      </c>
      <c r="L1044" s="163">
        <v>155000</v>
      </c>
      <c r="M1044" s="95" t="s">
        <v>713</v>
      </c>
      <c r="N1044" s="51" t="s">
        <v>714</v>
      </c>
      <c r="O1044" s="51" t="s">
        <v>715</v>
      </c>
      <c r="P1044" s="51" t="s">
        <v>440</v>
      </c>
      <c r="Q1044" s="96" t="s">
        <v>14</v>
      </c>
      <c r="R1044" s="97">
        <v>45231</v>
      </c>
      <c r="S1044" s="97" t="s">
        <v>5483</v>
      </c>
      <c r="T1044" s="51" t="s">
        <v>518</v>
      </c>
      <c r="U1044" s="51" t="s">
        <v>519</v>
      </c>
      <c r="W1044" s="98" t="s">
        <v>5533</v>
      </c>
      <c r="X1044" s="98" t="s">
        <v>5536</v>
      </c>
    </row>
    <row r="1045" spans="1:24" s="51" customFormat="1" ht="15.5" x14ac:dyDescent="0.35">
      <c r="A1045" s="99">
        <f t="shared" si="33"/>
        <v>15520</v>
      </c>
      <c r="B1045" s="100" t="str">
        <f>IF(COUNTIF(Exceptions!F:F,(VLOOKUP(M1045,Exceptions!F:F,1,FALSE)))&gt;0,"y","")</f>
        <v/>
      </c>
      <c r="C1045" s="100" t="str">
        <f t="shared" si="34"/>
        <v>y</v>
      </c>
      <c r="D1045" s="100" t="str">
        <f>IF(COUNTIF(Exceptions!B:B,(VLOOKUP(M1045,Exceptions!$B:$B,1,FALSE)))&gt;0,"y","")</f>
        <v/>
      </c>
      <c r="E1045" s="100"/>
      <c r="F1045" s="162" t="s">
        <v>3953</v>
      </c>
      <c r="G1045" s="162" t="s">
        <v>592</v>
      </c>
      <c r="H1045" s="162" t="s">
        <v>5211</v>
      </c>
      <c r="I1045" s="162" t="s">
        <v>3903</v>
      </c>
      <c r="J1045" s="162" t="s">
        <v>440</v>
      </c>
      <c r="K1045" s="162" t="s">
        <v>3904</v>
      </c>
      <c r="L1045" s="163">
        <v>42000</v>
      </c>
      <c r="M1045" s="95" t="s">
        <v>711</v>
      </c>
      <c r="N1045" s="51" t="s">
        <v>712</v>
      </c>
      <c r="O1045" s="51" t="s">
        <v>712</v>
      </c>
      <c r="P1045" s="51" t="s">
        <v>456</v>
      </c>
      <c r="Q1045" s="96" t="s">
        <v>613</v>
      </c>
      <c r="R1045" s="97">
        <v>45382</v>
      </c>
      <c r="S1045" s="97" t="s">
        <v>5532</v>
      </c>
      <c r="T1045" s="51" t="s">
        <v>467</v>
      </c>
      <c r="U1045" s="51" t="s">
        <v>468</v>
      </c>
      <c r="W1045" s="98" t="s">
        <v>5533</v>
      </c>
      <c r="X1045" s="98" t="s">
        <v>5534</v>
      </c>
    </row>
    <row r="1046" spans="1:24" s="51" customFormat="1" ht="15.5" x14ac:dyDescent="0.35">
      <c r="A1046" s="99">
        <f t="shared" si="33"/>
        <v>15589</v>
      </c>
      <c r="B1046" s="100" t="str">
        <f>IF(COUNTIF(Exceptions!F:F,(VLOOKUP(M1046,Exceptions!F:F,1,FALSE)))&gt;0,"y","")</f>
        <v/>
      </c>
      <c r="C1046" s="100" t="str">
        <f t="shared" si="34"/>
        <v>y</v>
      </c>
      <c r="D1046" s="100" t="str">
        <f>IF(COUNTIF(Exceptions!B:B,(VLOOKUP(M1046,Exceptions!$B:$B,1,FALSE)))&gt;0,"y","")</f>
        <v/>
      </c>
      <c r="E1046" s="100"/>
      <c r="F1046" s="162" t="s">
        <v>4082</v>
      </c>
      <c r="G1046" s="162" t="s">
        <v>3885</v>
      </c>
      <c r="H1046" s="162" t="s">
        <v>3902</v>
      </c>
      <c r="I1046" s="162" t="s">
        <v>5227</v>
      </c>
      <c r="J1046" s="162" t="s">
        <v>5295</v>
      </c>
      <c r="K1046" s="162" t="s">
        <v>3904</v>
      </c>
      <c r="L1046" s="163">
        <v>2500000</v>
      </c>
      <c r="M1046" s="95" t="s">
        <v>985</v>
      </c>
      <c r="N1046" s="51" t="s">
        <v>986</v>
      </c>
      <c r="O1046" s="51" t="s">
        <v>987</v>
      </c>
      <c r="P1046" s="51" t="s">
        <v>456</v>
      </c>
      <c r="Q1046" s="96" t="s">
        <v>12</v>
      </c>
      <c r="R1046" s="97">
        <v>45231</v>
      </c>
      <c r="S1046" s="97" t="s">
        <v>5483</v>
      </c>
      <c r="T1046" s="51" t="s">
        <v>480</v>
      </c>
      <c r="U1046" s="51" t="s">
        <v>481</v>
      </c>
      <c r="W1046" s="98" t="s">
        <v>5531</v>
      </c>
      <c r="X1046" s="98" t="s">
        <v>5495</v>
      </c>
    </row>
    <row r="1047" spans="1:24" s="51" customFormat="1" ht="15.5" x14ac:dyDescent="0.35">
      <c r="A1047" s="99">
        <f t="shared" si="33"/>
        <v>15590</v>
      </c>
      <c r="B1047" s="100" t="str">
        <f>IF(COUNTIF(Exceptions!F:F,(VLOOKUP(M1047,Exceptions!F:F,1,FALSE)))&gt;0,"y","")</f>
        <v/>
      </c>
      <c r="C1047" s="100" t="str">
        <f t="shared" si="34"/>
        <v>y</v>
      </c>
      <c r="D1047" s="100" t="str">
        <f>IF(COUNTIF(Exceptions!B:B,(VLOOKUP(M1047,Exceptions!$B:$B,1,FALSE)))&gt;0,"y","")</f>
        <v/>
      </c>
      <c r="E1047" s="100"/>
      <c r="F1047" s="162" t="s">
        <v>3954</v>
      </c>
      <c r="G1047" s="162" t="s">
        <v>3885</v>
      </c>
      <c r="H1047" s="162" t="s">
        <v>5211</v>
      </c>
      <c r="I1047" s="162" t="s">
        <v>3903</v>
      </c>
      <c r="J1047" s="162" t="s">
        <v>440</v>
      </c>
      <c r="K1047" s="162" t="s">
        <v>3904</v>
      </c>
      <c r="L1047" s="163">
        <v>20000</v>
      </c>
      <c r="M1047" s="95" t="s">
        <v>708</v>
      </c>
      <c r="N1047" s="51" t="s">
        <v>709</v>
      </c>
      <c r="O1047" s="51" t="s">
        <v>710</v>
      </c>
      <c r="P1047" s="51" t="s">
        <v>456</v>
      </c>
      <c r="Q1047" s="96" t="s">
        <v>613</v>
      </c>
      <c r="R1047" s="97">
        <v>44998</v>
      </c>
      <c r="S1047" s="97" t="s">
        <v>5524</v>
      </c>
      <c r="T1047" s="51" t="s">
        <v>516</v>
      </c>
      <c r="U1047" s="51" t="s">
        <v>517</v>
      </c>
      <c r="W1047" s="98" t="s">
        <v>5531</v>
      </c>
      <c r="X1047" s="98" t="s">
        <v>5488</v>
      </c>
    </row>
    <row r="1048" spans="1:24" s="51" customFormat="1" ht="15.5" x14ac:dyDescent="0.35">
      <c r="A1048" s="99">
        <f t="shared" si="33"/>
        <v>15597</v>
      </c>
      <c r="B1048" s="100" t="str">
        <f>IF(COUNTIF(Exceptions!F:F,(VLOOKUP(M1048,Exceptions!F:F,1,FALSE)))&gt;0,"y","")</f>
        <v/>
      </c>
      <c r="C1048" s="100" t="str">
        <f t="shared" si="34"/>
        <v/>
      </c>
      <c r="D1048" s="100" t="str">
        <f>IF(COUNTIF(Exceptions!B:B,(VLOOKUP(M1048,Exceptions!$B:$B,1,FALSE)))&gt;0,"y","")</f>
        <v/>
      </c>
      <c r="E1048" s="100"/>
      <c r="F1048" s="162" t="s">
        <v>4968</v>
      </c>
      <c r="G1048" s="162" t="s">
        <v>3886</v>
      </c>
      <c r="H1048" s="162" t="s">
        <v>5237</v>
      </c>
      <c r="I1048" s="162" t="s">
        <v>440</v>
      </c>
      <c r="J1048" s="162" t="s">
        <v>440</v>
      </c>
      <c r="K1048" s="162" t="s">
        <v>5275</v>
      </c>
      <c r="L1048" s="163"/>
      <c r="M1048" s="95" t="s">
        <v>3229</v>
      </c>
      <c r="N1048" s="51" t="s">
        <v>3230</v>
      </c>
      <c r="O1048" s="51" t="s">
        <v>3230</v>
      </c>
      <c r="P1048" s="51" t="s">
        <v>440</v>
      </c>
      <c r="Q1048" s="96" t="s">
        <v>12</v>
      </c>
      <c r="R1048" s="97">
        <v>45744</v>
      </c>
      <c r="S1048" s="97" t="s">
        <v>6768</v>
      </c>
      <c r="T1048" s="51" t="s">
        <v>512</v>
      </c>
      <c r="U1048" s="51" t="s">
        <v>513</v>
      </c>
      <c r="W1048" s="98" t="s">
        <v>6953</v>
      </c>
      <c r="X1048" s="98" t="s">
        <v>5666</v>
      </c>
    </row>
    <row r="1049" spans="1:24" s="51" customFormat="1" ht="15.5" x14ac:dyDescent="0.35">
      <c r="A1049" s="99">
        <f t="shared" si="33"/>
        <v>15614</v>
      </c>
      <c r="B1049" s="100" t="str">
        <f>IF(COUNTIF(Exceptions!F:F,(VLOOKUP(M1049,Exceptions!F:F,1,FALSE)))&gt;0,"y","")</f>
        <v/>
      </c>
      <c r="C1049" s="100" t="str">
        <f t="shared" si="34"/>
        <v/>
      </c>
      <c r="D1049" s="100" t="str">
        <f>IF(COUNTIF(Exceptions!B:B,(VLOOKUP(M1049,Exceptions!$B:$B,1,FALSE)))&gt;0,"y","")</f>
        <v/>
      </c>
      <c r="E1049" s="100"/>
      <c r="F1049" s="162" t="s">
        <v>4969</v>
      </c>
      <c r="G1049" s="162" t="s">
        <v>3885</v>
      </c>
      <c r="H1049" s="162" t="s">
        <v>3906</v>
      </c>
      <c r="I1049" s="162" t="s">
        <v>440</v>
      </c>
      <c r="J1049" s="162" t="s">
        <v>440</v>
      </c>
      <c r="K1049" s="162" t="s">
        <v>440</v>
      </c>
      <c r="L1049" s="163">
        <v>95000</v>
      </c>
      <c r="M1049" s="95" t="s">
        <v>3226</v>
      </c>
      <c r="N1049" s="51" t="s">
        <v>3227</v>
      </c>
      <c r="O1049" s="51" t="s">
        <v>3228</v>
      </c>
      <c r="P1049" s="51" t="s">
        <v>440</v>
      </c>
      <c r="Q1049" s="96" t="s">
        <v>613</v>
      </c>
      <c r="R1049" s="97">
        <v>45154</v>
      </c>
      <c r="S1049" s="97" t="s">
        <v>5750</v>
      </c>
      <c r="T1049" s="51" t="s">
        <v>524</v>
      </c>
      <c r="U1049" s="51" t="s">
        <v>525</v>
      </c>
      <c r="V1049" s="51" t="s">
        <v>3225</v>
      </c>
      <c r="W1049" s="98" t="s">
        <v>6953</v>
      </c>
      <c r="X1049" s="98" t="s">
        <v>5524</v>
      </c>
    </row>
    <row r="1050" spans="1:24" s="51" customFormat="1" ht="15.5" x14ac:dyDescent="0.35">
      <c r="A1050" s="99">
        <f t="shared" si="33"/>
        <v>15616</v>
      </c>
      <c r="B1050" s="100" t="str">
        <f>IF(COUNTIF(Exceptions!F:F,(VLOOKUP(M1050,Exceptions!F:F,1,FALSE)))&gt;0,"y","")</f>
        <v/>
      </c>
      <c r="C1050" s="100" t="str">
        <f t="shared" si="34"/>
        <v/>
      </c>
      <c r="D1050" s="100" t="str">
        <f>IF(COUNTIF(Exceptions!B:B,(VLOOKUP(M1050,Exceptions!$B:$B,1,FALSE)))&gt;0,"y","")</f>
        <v/>
      </c>
      <c r="E1050" s="100"/>
      <c r="F1050" s="162" t="s">
        <v>4970</v>
      </c>
      <c r="G1050" s="162" t="s">
        <v>3885</v>
      </c>
      <c r="H1050" s="162" t="s">
        <v>3906</v>
      </c>
      <c r="I1050" s="162" t="s">
        <v>440</v>
      </c>
      <c r="J1050" s="162" t="s">
        <v>440</v>
      </c>
      <c r="K1050" s="162" t="s">
        <v>440</v>
      </c>
      <c r="L1050" s="163">
        <v>6692</v>
      </c>
      <c r="M1050" s="95" t="s">
        <v>3222</v>
      </c>
      <c r="N1050" s="51" t="s">
        <v>3223</v>
      </c>
      <c r="O1050" s="51" t="s">
        <v>3224</v>
      </c>
      <c r="P1050" s="51" t="s">
        <v>440</v>
      </c>
      <c r="Q1050" s="96" t="s">
        <v>613</v>
      </c>
      <c r="R1050" s="97">
        <v>45154</v>
      </c>
      <c r="S1050" s="97" t="s">
        <v>6269</v>
      </c>
      <c r="T1050" s="51" t="s">
        <v>524</v>
      </c>
      <c r="U1050" s="51" t="s">
        <v>525</v>
      </c>
      <c r="V1050" s="51" t="s">
        <v>3225</v>
      </c>
      <c r="W1050" s="98" t="s">
        <v>6953</v>
      </c>
      <c r="X1050" s="98" t="s">
        <v>5524</v>
      </c>
    </row>
    <row r="1051" spans="1:24" s="51" customFormat="1" ht="15.5" x14ac:dyDescent="0.35">
      <c r="A1051" s="99">
        <f t="shared" si="33"/>
        <v>15642</v>
      </c>
      <c r="B1051" s="100" t="str">
        <f>IF(COUNTIF(Exceptions!F:F,(VLOOKUP(M1051,Exceptions!F:F,1,FALSE)))&gt;0,"y","")</f>
        <v/>
      </c>
      <c r="C1051" s="100" t="str">
        <f t="shared" si="34"/>
        <v>y</v>
      </c>
      <c r="D1051" s="100" t="str">
        <f>IF(COUNTIF(Exceptions!B:B,(VLOOKUP(M1051,Exceptions!$B:$B,1,FALSE)))&gt;0,"y","")</f>
        <v/>
      </c>
      <c r="E1051" s="100"/>
      <c r="F1051" s="162" t="s">
        <v>4971</v>
      </c>
      <c r="G1051" s="162" t="s">
        <v>3885</v>
      </c>
      <c r="H1051" s="162" t="s">
        <v>3906</v>
      </c>
      <c r="I1051" s="162" t="s">
        <v>6216</v>
      </c>
      <c r="J1051" s="162" t="s">
        <v>440</v>
      </c>
      <c r="K1051" s="162" t="s">
        <v>440</v>
      </c>
      <c r="L1051" s="163">
        <v>21900</v>
      </c>
      <c r="M1051" s="95" t="s">
        <v>1530</v>
      </c>
      <c r="N1051" s="51" t="s">
        <v>1531</v>
      </c>
      <c r="O1051" s="51" t="s">
        <v>1532</v>
      </c>
      <c r="P1051" s="51" t="s">
        <v>440</v>
      </c>
      <c r="Q1051" s="96" t="s">
        <v>613</v>
      </c>
      <c r="R1051" s="97">
        <v>45170</v>
      </c>
      <c r="S1051" s="97" t="s">
        <v>5735</v>
      </c>
      <c r="T1051" s="51" t="s">
        <v>467</v>
      </c>
      <c r="U1051" s="51" t="s">
        <v>468</v>
      </c>
      <c r="V1051" s="51" t="s">
        <v>1533</v>
      </c>
      <c r="W1051" s="98" t="s">
        <v>6269</v>
      </c>
      <c r="X1051" s="98" t="s">
        <v>5491</v>
      </c>
    </row>
    <row r="1052" spans="1:24" s="51" customFormat="1" ht="15.5" x14ac:dyDescent="0.35">
      <c r="A1052" s="99">
        <f t="shared" si="33"/>
        <v>15657</v>
      </c>
      <c r="B1052" s="100" t="str">
        <f>IF(COUNTIF(Exceptions!F:F,(VLOOKUP(M1052,Exceptions!F:F,1,FALSE)))&gt;0,"y","")</f>
        <v/>
      </c>
      <c r="C1052" s="100" t="str">
        <f t="shared" si="34"/>
        <v>y</v>
      </c>
      <c r="D1052" s="100" t="str">
        <f>IF(COUNTIF(Exceptions!B:B,(VLOOKUP(M1052,Exceptions!$B:$B,1,FALSE)))&gt;0,"y","")</f>
        <v/>
      </c>
      <c r="E1052" s="100"/>
      <c r="F1052" s="162" t="s">
        <v>4972</v>
      </c>
      <c r="G1052" s="162" t="s">
        <v>3885</v>
      </c>
      <c r="H1052" s="162" t="s">
        <v>5237</v>
      </c>
      <c r="I1052" s="162" t="s">
        <v>6173</v>
      </c>
      <c r="J1052" s="162" t="s">
        <v>440</v>
      </c>
      <c r="K1052" s="162" t="s">
        <v>440</v>
      </c>
      <c r="L1052" s="163">
        <v>187265.49</v>
      </c>
      <c r="M1052" s="95" t="s">
        <v>3220</v>
      </c>
      <c r="N1052" s="51" t="s">
        <v>3221</v>
      </c>
      <c r="O1052" s="51" t="s">
        <v>6174</v>
      </c>
      <c r="P1052" s="51" t="s">
        <v>440</v>
      </c>
      <c r="Q1052" s="96" t="s">
        <v>14</v>
      </c>
      <c r="R1052" s="97">
        <v>45289</v>
      </c>
      <c r="S1052" s="97" t="s">
        <v>5625</v>
      </c>
      <c r="T1052" s="51" t="s">
        <v>1268</v>
      </c>
      <c r="U1052" s="51" t="s">
        <v>1269</v>
      </c>
      <c r="W1052" s="98" t="s">
        <v>5726</v>
      </c>
      <c r="X1052" s="98" t="s">
        <v>5689</v>
      </c>
    </row>
    <row r="1053" spans="1:24" s="51" customFormat="1" ht="15.5" x14ac:dyDescent="0.35">
      <c r="A1053" s="99">
        <f t="shared" si="33"/>
        <v>15686</v>
      </c>
      <c r="B1053" s="100" t="str">
        <f>IF(COUNTIF(Exceptions!F:F,(VLOOKUP(M1053,Exceptions!F:F,1,FALSE)))&gt;0,"y","")</f>
        <v/>
      </c>
      <c r="C1053" s="100" t="str">
        <f t="shared" si="34"/>
        <v>y</v>
      </c>
      <c r="D1053" s="100" t="str">
        <f>IF(COUNTIF(Exceptions!B:B,(VLOOKUP(M1053,Exceptions!$B:$B,1,FALSE)))&gt;0,"y","")</f>
        <v/>
      </c>
      <c r="E1053" s="100"/>
      <c r="F1053" s="162" t="s">
        <v>4313</v>
      </c>
      <c r="G1053" s="162" t="s">
        <v>3886</v>
      </c>
      <c r="H1053" s="162" t="s">
        <v>5218</v>
      </c>
      <c r="I1053" s="162" t="s">
        <v>1184</v>
      </c>
      <c r="J1053" s="162" t="s">
        <v>5300</v>
      </c>
      <c r="K1053" s="162" t="s">
        <v>5275</v>
      </c>
      <c r="L1053" s="163">
        <v>900000</v>
      </c>
      <c r="M1053" s="95" t="s">
        <v>1556</v>
      </c>
      <c r="N1053" s="51" t="s">
        <v>1184</v>
      </c>
      <c r="O1053" s="51" t="s">
        <v>1184</v>
      </c>
      <c r="P1053" s="51" t="s">
        <v>440</v>
      </c>
      <c r="Q1053" s="96" t="s">
        <v>11</v>
      </c>
      <c r="R1053" s="97">
        <v>46357</v>
      </c>
      <c r="S1053" s="97" t="s">
        <v>6282</v>
      </c>
      <c r="T1053" s="51" t="s">
        <v>512</v>
      </c>
      <c r="U1053" s="51" t="s">
        <v>513</v>
      </c>
      <c r="W1053" s="98" t="s">
        <v>6283</v>
      </c>
      <c r="X1053" s="98" t="s">
        <v>5589</v>
      </c>
    </row>
    <row r="1054" spans="1:24" s="51" customFormat="1" ht="15.5" x14ac:dyDescent="0.35">
      <c r="A1054" s="99">
        <f t="shared" si="33"/>
        <v>15688</v>
      </c>
      <c r="B1054" s="100" t="str">
        <f>IF(COUNTIF(Exceptions!F:F,(VLOOKUP(M1054,Exceptions!F:F,1,FALSE)))&gt;0,"y","")</f>
        <v/>
      </c>
      <c r="C1054" s="100" t="str">
        <f t="shared" si="34"/>
        <v/>
      </c>
      <c r="D1054" s="100" t="str">
        <f>IF(COUNTIF(Exceptions!B:B,(VLOOKUP(M1054,Exceptions!$B:$B,1,FALSE)))&gt;0,"y","")</f>
        <v/>
      </c>
      <c r="E1054" s="100"/>
      <c r="F1054" s="162" t="s">
        <v>4973</v>
      </c>
      <c r="G1054" s="162" t="s">
        <v>3885</v>
      </c>
      <c r="H1054" s="162" t="s">
        <v>5211</v>
      </c>
      <c r="I1054" s="162" t="s">
        <v>440</v>
      </c>
      <c r="J1054" s="162" t="s">
        <v>440</v>
      </c>
      <c r="K1054" s="162" t="s">
        <v>440</v>
      </c>
      <c r="L1054" s="163">
        <v>72000</v>
      </c>
      <c r="M1054" s="95" t="s">
        <v>3219</v>
      </c>
      <c r="N1054" s="51" t="s">
        <v>3218</v>
      </c>
      <c r="O1054" s="51" t="s">
        <v>3218</v>
      </c>
      <c r="P1054" s="51" t="s">
        <v>440</v>
      </c>
      <c r="Q1054" s="96" t="s">
        <v>613</v>
      </c>
      <c r="R1054" s="97">
        <v>45153</v>
      </c>
      <c r="S1054" s="97" t="s">
        <v>5712</v>
      </c>
      <c r="T1054" s="51" t="s">
        <v>587</v>
      </c>
      <c r="U1054" s="51" t="s">
        <v>588</v>
      </c>
      <c r="W1054" s="98" t="s">
        <v>6283</v>
      </c>
      <c r="X1054" s="98" t="s">
        <v>5540</v>
      </c>
    </row>
    <row r="1055" spans="1:24" s="51" customFormat="1" ht="15.5" x14ac:dyDescent="0.35">
      <c r="A1055" s="99">
        <f t="shared" si="33"/>
        <v>15690</v>
      </c>
      <c r="B1055" s="100" t="str">
        <f>IF(COUNTIF(Exceptions!F:F,(VLOOKUP(M1055,Exceptions!F:F,1,FALSE)))&gt;0,"y","")</f>
        <v/>
      </c>
      <c r="C1055" s="100" t="str">
        <f t="shared" si="34"/>
        <v/>
      </c>
      <c r="D1055" s="100" t="str">
        <f>IF(COUNTIF(Exceptions!B:B,(VLOOKUP(M1055,Exceptions!$B:$B,1,FALSE)))&gt;0,"y","")</f>
        <v/>
      </c>
      <c r="E1055" s="100"/>
      <c r="F1055" s="162" t="s">
        <v>4974</v>
      </c>
      <c r="G1055" s="162" t="s">
        <v>3885</v>
      </c>
      <c r="H1055" s="162" t="s">
        <v>5211</v>
      </c>
      <c r="I1055" s="162" t="s">
        <v>440</v>
      </c>
      <c r="J1055" s="162" t="s">
        <v>440</v>
      </c>
      <c r="K1055" s="162" t="s">
        <v>440</v>
      </c>
      <c r="L1055" s="163">
        <v>87750</v>
      </c>
      <c r="M1055" s="95" t="s">
        <v>3217</v>
      </c>
      <c r="N1055" s="51" t="s">
        <v>3218</v>
      </c>
      <c r="O1055" s="51" t="s">
        <v>3218</v>
      </c>
      <c r="P1055" s="51" t="s">
        <v>440</v>
      </c>
      <c r="Q1055" s="96" t="s">
        <v>613</v>
      </c>
      <c r="R1055" s="97">
        <v>45155</v>
      </c>
      <c r="S1055" s="97" t="s">
        <v>5513</v>
      </c>
      <c r="T1055" s="51" t="s">
        <v>587</v>
      </c>
      <c r="U1055" s="51" t="s">
        <v>588</v>
      </c>
      <c r="W1055" s="98" t="s">
        <v>6283</v>
      </c>
      <c r="X1055" s="98" t="s">
        <v>5488</v>
      </c>
    </row>
    <row r="1056" spans="1:24" s="51" customFormat="1" ht="15.5" x14ac:dyDescent="0.35">
      <c r="A1056" s="99">
        <f t="shared" si="33"/>
        <v>15704</v>
      </c>
      <c r="B1056" s="100" t="str">
        <f>IF(COUNTIF(Exceptions!F:F,(VLOOKUP(M1056,Exceptions!F:F,1,FALSE)))&gt;0,"y","")</f>
        <v/>
      </c>
      <c r="C1056" s="100" t="str">
        <f t="shared" si="34"/>
        <v/>
      </c>
      <c r="D1056" s="100" t="str">
        <f>IF(COUNTIF(Exceptions!B:B,(VLOOKUP(M1056,Exceptions!$B:$B,1,FALSE)))&gt;0,"y","")</f>
        <v/>
      </c>
      <c r="E1056" s="100"/>
      <c r="F1056" s="162" t="s">
        <v>4975</v>
      </c>
      <c r="G1056" s="162" t="s">
        <v>3885</v>
      </c>
      <c r="H1056" s="162" t="s">
        <v>5211</v>
      </c>
      <c r="I1056" s="162" t="s">
        <v>440</v>
      </c>
      <c r="J1056" s="162" t="s">
        <v>5295</v>
      </c>
      <c r="K1056" s="162" t="s">
        <v>3904</v>
      </c>
      <c r="L1056" s="163">
        <v>75066.710000000006</v>
      </c>
      <c r="M1056" s="95" t="s">
        <v>3215</v>
      </c>
      <c r="N1056" s="51" t="s">
        <v>3216</v>
      </c>
      <c r="O1056" s="51" t="s">
        <v>3216</v>
      </c>
      <c r="P1056" s="51" t="s">
        <v>464</v>
      </c>
      <c r="Q1056" s="96" t="s">
        <v>613</v>
      </c>
      <c r="R1056" s="97">
        <v>45161</v>
      </c>
      <c r="S1056" s="97" t="s">
        <v>5483</v>
      </c>
      <c r="T1056" s="51" t="s">
        <v>551</v>
      </c>
      <c r="U1056" s="51" t="s">
        <v>552</v>
      </c>
      <c r="W1056" s="98" t="s">
        <v>6002</v>
      </c>
      <c r="X1056" s="98" t="s">
        <v>5488</v>
      </c>
    </row>
    <row r="1057" spans="1:24" s="51" customFormat="1" ht="15.5" x14ac:dyDescent="0.35">
      <c r="A1057" s="99">
        <f t="shared" si="33"/>
        <v>15706</v>
      </c>
      <c r="B1057" s="100" t="str">
        <f>IF(COUNTIF(Exceptions!F:F,(VLOOKUP(M1057,Exceptions!F:F,1,FALSE)))&gt;0,"y","")</f>
        <v/>
      </c>
      <c r="C1057" s="100" t="str">
        <f t="shared" si="34"/>
        <v>y</v>
      </c>
      <c r="D1057" s="100" t="str">
        <f>IF(COUNTIF(Exceptions!B:B,(VLOOKUP(M1057,Exceptions!$B:$B,1,FALSE)))&gt;0,"y","")</f>
        <v/>
      </c>
      <c r="E1057" s="100" t="s">
        <v>5366</v>
      </c>
      <c r="F1057" s="162" t="s">
        <v>4976</v>
      </c>
      <c r="G1057" s="162" t="s">
        <v>593</v>
      </c>
      <c r="H1057" s="162" t="s">
        <v>5211</v>
      </c>
      <c r="I1057" s="162" t="s">
        <v>3216</v>
      </c>
      <c r="J1057" s="162" t="s">
        <v>5295</v>
      </c>
      <c r="K1057" s="162" t="s">
        <v>3904</v>
      </c>
      <c r="L1057" s="163">
        <v>160000</v>
      </c>
      <c r="M1057" s="95" t="s">
        <v>1414</v>
      </c>
      <c r="N1057" s="51" t="s">
        <v>1415</v>
      </c>
      <c r="O1057" s="51" t="s">
        <v>1415</v>
      </c>
      <c r="P1057" s="51" t="s">
        <v>440</v>
      </c>
      <c r="Q1057" s="96" t="s">
        <v>14</v>
      </c>
      <c r="R1057" s="97">
        <v>45383</v>
      </c>
      <c r="S1057" s="97" t="s">
        <v>5505</v>
      </c>
      <c r="T1057" s="51" t="s">
        <v>551</v>
      </c>
      <c r="U1057" s="51" t="s">
        <v>552</v>
      </c>
      <c r="W1057" s="98" t="s">
        <v>6002</v>
      </c>
      <c r="X1057" s="98" t="s">
        <v>5501</v>
      </c>
    </row>
    <row r="1058" spans="1:24" s="51" customFormat="1" ht="15.5" x14ac:dyDescent="0.35">
      <c r="A1058" s="99">
        <f t="shared" si="33"/>
        <v>15707</v>
      </c>
      <c r="B1058" s="100" t="str">
        <f>IF(COUNTIF(Exceptions!F:F,(VLOOKUP(M1058,Exceptions!F:F,1,FALSE)))&gt;0,"y","")</f>
        <v/>
      </c>
      <c r="C1058" s="100" t="str">
        <f t="shared" si="34"/>
        <v>y</v>
      </c>
      <c r="D1058" s="100" t="str">
        <f>IF(COUNTIF(Exceptions!B:B,(VLOOKUP(M1058,Exceptions!$B:$B,1,FALSE)))&gt;0,"y","")</f>
        <v>y</v>
      </c>
      <c r="E1058" s="100"/>
      <c r="F1058" s="162" t="s">
        <v>4265</v>
      </c>
      <c r="G1058" s="162" t="s">
        <v>592</v>
      </c>
      <c r="H1058" s="162" t="s">
        <v>5211</v>
      </c>
      <c r="I1058" s="162" t="s">
        <v>6167</v>
      </c>
      <c r="J1058" s="162" t="s">
        <v>5298</v>
      </c>
      <c r="K1058" s="162" t="s">
        <v>5277</v>
      </c>
      <c r="L1058" s="163">
        <v>0</v>
      </c>
      <c r="M1058" s="95" t="s">
        <v>1412</v>
      </c>
      <c r="N1058" s="51" t="s">
        <v>1413</v>
      </c>
      <c r="O1058" s="51" t="s">
        <v>1413</v>
      </c>
      <c r="P1058" s="51" t="s">
        <v>459</v>
      </c>
      <c r="Q1058" s="96" t="s">
        <v>17</v>
      </c>
      <c r="R1058" s="97">
        <v>46014</v>
      </c>
      <c r="S1058" s="97" t="s">
        <v>6168</v>
      </c>
      <c r="T1058" s="51" t="s">
        <v>532</v>
      </c>
      <c r="U1058" s="51" t="s">
        <v>533</v>
      </c>
      <c r="W1058" s="98" t="s">
        <v>6002</v>
      </c>
      <c r="X1058" s="98" t="s">
        <v>5679</v>
      </c>
    </row>
    <row r="1059" spans="1:24" s="51" customFormat="1" ht="15.5" x14ac:dyDescent="0.35">
      <c r="A1059" s="99">
        <f t="shared" si="33"/>
        <v>15811</v>
      </c>
      <c r="B1059" s="100" t="str">
        <f>IF(COUNTIF(Exceptions!F:F,(VLOOKUP(M1059,Exceptions!F:F,1,FALSE)))&gt;0,"y","")</f>
        <v/>
      </c>
      <c r="C1059" s="100" t="str">
        <f t="shared" si="34"/>
        <v/>
      </c>
      <c r="D1059" s="100" t="str">
        <f>IF(COUNTIF(Exceptions!B:B,(VLOOKUP(M1059,Exceptions!$B:$B,1,FALSE)))&gt;0,"y","")</f>
        <v/>
      </c>
      <c r="E1059" s="100"/>
      <c r="F1059" s="162" t="s">
        <v>4977</v>
      </c>
      <c r="G1059" s="162" t="s">
        <v>3886</v>
      </c>
      <c r="H1059" s="162" t="s">
        <v>5237</v>
      </c>
      <c r="I1059" s="162" t="s">
        <v>440</v>
      </c>
      <c r="J1059" s="162" t="s">
        <v>459</v>
      </c>
      <c r="K1059" s="162" t="s">
        <v>5289</v>
      </c>
      <c r="L1059" s="163">
        <v>330000000</v>
      </c>
      <c r="M1059" s="95" t="s">
        <v>3212</v>
      </c>
      <c r="N1059" s="51" t="s">
        <v>3213</v>
      </c>
      <c r="O1059" s="51" t="s">
        <v>3214</v>
      </c>
      <c r="P1059" s="51" t="s">
        <v>459</v>
      </c>
      <c r="Q1059" s="96" t="s">
        <v>18</v>
      </c>
      <c r="R1059" s="97">
        <v>45748</v>
      </c>
      <c r="S1059" s="97" t="s">
        <v>5891</v>
      </c>
      <c r="T1059" s="51" t="s">
        <v>776</v>
      </c>
      <c r="U1059" s="51" t="s">
        <v>777</v>
      </c>
      <c r="W1059" s="98" t="s">
        <v>5950</v>
      </c>
      <c r="X1059" s="98" t="s">
        <v>5583</v>
      </c>
    </row>
    <row r="1060" spans="1:24" s="51" customFormat="1" ht="15.5" x14ac:dyDescent="0.35">
      <c r="A1060" s="99">
        <f t="shared" si="33"/>
        <v>15817</v>
      </c>
      <c r="B1060" s="100" t="str">
        <f>IF(COUNTIF(Exceptions!F:F,(VLOOKUP(M1060,Exceptions!F:F,1,FALSE)))&gt;0,"y","")</f>
        <v/>
      </c>
      <c r="C1060" s="100" t="str">
        <f t="shared" si="34"/>
        <v>y</v>
      </c>
      <c r="D1060" s="100" t="str">
        <f>IF(COUNTIF(Exceptions!B:B,(VLOOKUP(M1060,Exceptions!$B:$B,1,FALSE)))&gt;0,"y","")</f>
        <v/>
      </c>
      <c r="E1060" s="100"/>
      <c r="F1060" s="162" t="s">
        <v>4128</v>
      </c>
      <c r="G1060" s="162" t="s">
        <v>3885</v>
      </c>
      <c r="H1060" s="162" t="s">
        <v>3902</v>
      </c>
      <c r="I1060" s="162" t="s">
        <v>5233</v>
      </c>
      <c r="J1060" s="162" t="s">
        <v>5300</v>
      </c>
      <c r="K1060" s="162" t="s">
        <v>3904</v>
      </c>
      <c r="L1060" s="163">
        <v>50000</v>
      </c>
      <c r="M1060" s="95" t="s">
        <v>1079</v>
      </c>
      <c r="N1060" s="51" t="s">
        <v>1080</v>
      </c>
      <c r="O1060" s="51" t="s">
        <v>1080</v>
      </c>
      <c r="P1060" s="51" t="s">
        <v>455</v>
      </c>
      <c r="Q1060" s="96" t="s">
        <v>613</v>
      </c>
      <c r="R1060" s="97">
        <v>45236</v>
      </c>
      <c r="S1060" s="97" t="s">
        <v>5714</v>
      </c>
      <c r="T1060" s="51" t="s">
        <v>504</v>
      </c>
      <c r="U1060" s="51" t="s">
        <v>505</v>
      </c>
      <c r="W1060" s="98" t="s">
        <v>5950</v>
      </c>
      <c r="X1060" s="98" t="s">
        <v>5528</v>
      </c>
    </row>
    <row r="1061" spans="1:24" s="51" customFormat="1" ht="15.5" x14ac:dyDescent="0.35">
      <c r="A1061" s="99">
        <f t="shared" si="33"/>
        <v>15820</v>
      </c>
      <c r="B1061" s="100" t="str">
        <f>IF(COUNTIF(Exceptions!F:F,(VLOOKUP(M1061,Exceptions!F:F,1,FALSE)))&gt;0,"y","")</f>
        <v/>
      </c>
      <c r="C1061" s="100" t="str">
        <f t="shared" si="34"/>
        <v/>
      </c>
      <c r="D1061" s="100" t="str">
        <f>IF(COUNTIF(Exceptions!B:B,(VLOOKUP(M1061,Exceptions!$B:$B,1,FALSE)))&gt;0,"y","")</f>
        <v/>
      </c>
      <c r="E1061" s="100"/>
      <c r="F1061" s="162" t="s">
        <v>4978</v>
      </c>
      <c r="G1061" s="162" t="s">
        <v>3886</v>
      </c>
      <c r="H1061" s="162" t="s">
        <v>5237</v>
      </c>
      <c r="I1061" s="162" t="s">
        <v>440</v>
      </c>
      <c r="J1061" s="162" t="s">
        <v>440</v>
      </c>
      <c r="K1061" s="162" t="s">
        <v>440</v>
      </c>
      <c r="L1061" s="163">
        <v>132000000</v>
      </c>
      <c r="M1061" s="95" t="s">
        <v>3210</v>
      </c>
      <c r="N1061" s="51" t="s">
        <v>3211</v>
      </c>
      <c r="O1061" s="51" t="s">
        <v>3211</v>
      </c>
      <c r="P1061" s="51" t="s">
        <v>459</v>
      </c>
      <c r="Q1061" s="96" t="s">
        <v>13</v>
      </c>
      <c r="R1061" s="97">
        <v>46113</v>
      </c>
      <c r="S1061" s="97" t="s">
        <v>6754</v>
      </c>
      <c r="T1061" s="51" t="s">
        <v>776</v>
      </c>
      <c r="U1061" s="51" t="s">
        <v>777</v>
      </c>
      <c r="W1061" s="98" t="s">
        <v>5950</v>
      </c>
      <c r="X1061" s="98" t="s">
        <v>5653</v>
      </c>
    </row>
    <row r="1062" spans="1:24" s="51" customFormat="1" ht="15.5" x14ac:dyDescent="0.35">
      <c r="A1062" s="99">
        <f t="shared" si="33"/>
        <v>15821</v>
      </c>
      <c r="B1062" s="100" t="str">
        <f>IF(COUNTIF(Exceptions!F:F,(VLOOKUP(M1062,Exceptions!F:F,1,FALSE)))&gt;0,"y","")</f>
        <v/>
      </c>
      <c r="C1062" s="100" t="str">
        <f t="shared" si="34"/>
        <v/>
      </c>
      <c r="D1062" s="100" t="str">
        <f>IF(COUNTIF(Exceptions!B:B,(VLOOKUP(M1062,Exceptions!$B:$B,1,FALSE)))&gt;0,"y","")</f>
        <v/>
      </c>
      <c r="E1062" s="100"/>
      <c r="F1062" s="162" t="s">
        <v>4979</v>
      </c>
      <c r="G1062" s="162" t="s">
        <v>592</v>
      </c>
      <c r="H1062" s="162" t="s">
        <v>5215</v>
      </c>
      <c r="I1062" s="162" t="s">
        <v>440</v>
      </c>
      <c r="J1062" s="162" t="s">
        <v>5295</v>
      </c>
      <c r="K1062" s="162" t="s">
        <v>5276</v>
      </c>
      <c r="L1062" s="163">
        <v>205000</v>
      </c>
      <c r="M1062" s="95" t="s">
        <v>249</v>
      </c>
      <c r="N1062" s="51" t="s">
        <v>378</v>
      </c>
      <c r="O1062" s="51" t="s">
        <v>444</v>
      </c>
      <c r="P1062" s="51" t="s">
        <v>440</v>
      </c>
      <c r="Q1062" s="96" t="s">
        <v>14</v>
      </c>
      <c r="R1062" s="97">
        <v>45194</v>
      </c>
      <c r="S1062" s="97" t="s">
        <v>5483</v>
      </c>
      <c r="T1062" s="51" t="s">
        <v>549</v>
      </c>
      <c r="U1062" s="51" t="s">
        <v>550</v>
      </c>
      <c r="W1062" s="98" t="s">
        <v>5950</v>
      </c>
      <c r="X1062" s="98" t="s">
        <v>5488</v>
      </c>
    </row>
    <row r="1063" spans="1:24" s="51" customFormat="1" ht="15.5" x14ac:dyDescent="0.35">
      <c r="A1063" s="99">
        <f t="shared" si="33"/>
        <v>15825</v>
      </c>
      <c r="B1063" s="100" t="str">
        <f>IF(COUNTIF(Exceptions!F:F,(VLOOKUP(M1063,Exceptions!F:F,1,FALSE)))&gt;0,"y","")</f>
        <v/>
      </c>
      <c r="C1063" s="100" t="str">
        <f t="shared" si="34"/>
        <v/>
      </c>
      <c r="D1063" s="100" t="str">
        <f>IF(COUNTIF(Exceptions!B:B,(VLOOKUP(M1063,Exceptions!$B:$B,1,FALSE)))&gt;0,"y","")</f>
        <v/>
      </c>
      <c r="E1063" s="100"/>
      <c r="F1063" s="162" t="s">
        <v>4980</v>
      </c>
      <c r="G1063" s="162" t="s">
        <v>3885</v>
      </c>
      <c r="H1063" s="162" t="s">
        <v>5237</v>
      </c>
      <c r="I1063" s="162" t="s">
        <v>440</v>
      </c>
      <c r="J1063" s="162" t="s">
        <v>440</v>
      </c>
      <c r="K1063" s="162" t="s">
        <v>440</v>
      </c>
      <c r="L1063" s="163">
        <v>440223</v>
      </c>
      <c r="M1063" s="95" t="s">
        <v>3208</v>
      </c>
      <c r="N1063" s="51" t="s">
        <v>3209</v>
      </c>
      <c r="O1063" s="51" t="s">
        <v>3209</v>
      </c>
      <c r="P1063" s="51" t="s">
        <v>440</v>
      </c>
      <c r="Q1063" s="96" t="s">
        <v>14</v>
      </c>
      <c r="R1063" s="97">
        <v>44713</v>
      </c>
      <c r="S1063" s="97" t="s">
        <v>6217</v>
      </c>
      <c r="T1063" s="51" t="s">
        <v>776</v>
      </c>
      <c r="U1063" s="51" t="s">
        <v>777</v>
      </c>
      <c r="W1063" s="98" t="s">
        <v>5950</v>
      </c>
      <c r="X1063" s="98" t="s">
        <v>5544</v>
      </c>
    </row>
    <row r="1064" spans="1:24" s="51" customFormat="1" ht="15.5" x14ac:dyDescent="0.35">
      <c r="A1064" s="99">
        <f t="shared" si="33"/>
        <v>15829</v>
      </c>
      <c r="B1064" s="100" t="str">
        <f>IF(COUNTIF(Exceptions!F:F,(VLOOKUP(M1064,Exceptions!F:F,1,FALSE)))&gt;0,"y","")</f>
        <v/>
      </c>
      <c r="C1064" s="100" t="str">
        <f t="shared" si="34"/>
        <v/>
      </c>
      <c r="D1064" s="100" t="str">
        <f>IF(COUNTIF(Exceptions!B:B,(VLOOKUP(M1064,Exceptions!$B:$B,1,FALSE)))&gt;0,"y","")</f>
        <v/>
      </c>
      <c r="E1064" s="100"/>
      <c r="F1064" s="162" t="s">
        <v>4981</v>
      </c>
      <c r="G1064" s="162" t="s">
        <v>3885</v>
      </c>
      <c r="H1064" s="162" t="s">
        <v>5215</v>
      </c>
      <c r="I1064" s="162" t="s">
        <v>440</v>
      </c>
      <c r="J1064" s="162" t="s">
        <v>5295</v>
      </c>
      <c r="K1064" s="162" t="s">
        <v>5276</v>
      </c>
      <c r="L1064" s="163">
        <v>800000</v>
      </c>
      <c r="M1064" s="95" t="s">
        <v>3206</v>
      </c>
      <c r="N1064" s="51" t="s">
        <v>3207</v>
      </c>
      <c r="O1064" s="51" t="s">
        <v>3207</v>
      </c>
      <c r="P1064" s="51" t="s">
        <v>461</v>
      </c>
      <c r="Q1064" s="96" t="s">
        <v>11</v>
      </c>
      <c r="R1064" s="97">
        <v>45017</v>
      </c>
      <c r="S1064" s="97" t="s">
        <v>5879</v>
      </c>
      <c r="T1064" s="51" t="s">
        <v>776</v>
      </c>
      <c r="U1064" s="51" t="s">
        <v>777</v>
      </c>
      <c r="W1064" s="98" t="s">
        <v>5950</v>
      </c>
      <c r="X1064" s="98" t="s">
        <v>5544</v>
      </c>
    </row>
    <row r="1065" spans="1:24" s="51" customFormat="1" ht="15.5" x14ac:dyDescent="0.35">
      <c r="A1065" s="99">
        <f t="shared" si="33"/>
        <v>15837</v>
      </c>
      <c r="B1065" s="100" t="str">
        <f>IF(COUNTIF(Exceptions!F:F,(VLOOKUP(M1065,Exceptions!F:F,1,FALSE)))&gt;0,"y","")</f>
        <v/>
      </c>
      <c r="C1065" s="100" t="str">
        <f t="shared" si="34"/>
        <v>y</v>
      </c>
      <c r="D1065" s="100" t="str">
        <f>IF(COUNTIF(Exceptions!B:B,(VLOOKUP(M1065,Exceptions!$B:$B,1,FALSE)))&gt;0,"y","")</f>
        <v/>
      </c>
      <c r="E1065" s="100"/>
      <c r="F1065" s="162" t="s">
        <v>4263</v>
      </c>
      <c r="G1065" s="162" t="s">
        <v>3885</v>
      </c>
      <c r="H1065" s="162" t="s">
        <v>5237</v>
      </c>
      <c r="I1065" s="162" t="s">
        <v>6152</v>
      </c>
      <c r="J1065" s="162" t="s">
        <v>440</v>
      </c>
      <c r="K1065" s="162" t="s">
        <v>440</v>
      </c>
      <c r="L1065" s="163">
        <v>20000</v>
      </c>
      <c r="M1065" s="95" t="s">
        <v>1408</v>
      </c>
      <c r="N1065" s="51" t="s">
        <v>1409</v>
      </c>
      <c r="O1065" s="51" t="s">
        <v>1409</v>
      </c>
      <c r="P1065" s="51" t="s">
        <v>440</v>
      </c>
      <c r="Q1065" s="96" t="s">
        <v>613</v>
      </c>
      <c r="R1065" s="97">
        <v>45132</v>
      </c>
      <c r="S1065" s="97" t="s">
        <v>5483</v>
      </c>
      <c r="T1065" s="51" t="s">
        <v>516</v>
      </c>
      <c r="U1065" s="51" t="s">
        <v>517</v>
      </c>
      <c r="W1065" s="98" t="s">
        <v>5950</v>
      </c>
      <c r="X1065" s="98" t="s">
        <v>5543</v>
      </c>
    </row>
    <row r="1066" spans="1:24" s="51" customFormat="1" ht="15.5" x14ac:dyDescent="0.35">
      <c r="A1066" s="99">
        <f t="shared" si="33"/>
        <v>15853</v>
      </c>
      <c r="B1066" s="100" t="str">
        <f>IF(COUNTIF(Exceptions!F:F,(VLOOKUP(M1066,Exceptions!F:F,1,FALSE)))&gt;0,"y","")</f>
        <v/>
      </c>
      <c r="C1066" s="100" t="str">
        <f t="shared" si="34"/>
        <v>y</v>
      </c>
      <c r="D1066" s="100" t="str">
        <f>IF(COUNTIF(Exceptions!B:B,(VLOOKUP(M1066,Exceptions!$B:$B,1,FALSE)))&gt;0,"y","")</f>
        <v/>
      </c>
      <c r="E1066" s="100"/>
      <c r="F1066" s="162" t="s">
        <v>4315</v>
      </c>
      <c r="G1066" s="162" t="s">
        <v>3886</v>
      </c>
      <c r="H1066" s="162" t="s">
        <v>5215</v>
      </c>
      <c r="I1066" s="162" t="s">
        <v>1560</v>
      </c>
      <c r="J1066" s="162" t="s">
        <v>440</v>
      </c>
      <c r="K1066" s="162" t="s">
        <v>3904</v>
      </c>
      <c r="L1066" s="163">
        <v>180000</v>
      </c>
      <c r="M1066" s="95" t="s">
        <v>1559</v>
      </c>
      <c r="N1066" s="51" t="s">
        <v>1560</v>
      </c>
      <c r="O1066" s="51" t="s">
        <v>1560</v>
      </c>
      <c r="P1066" s="51" t="s">
        <v>457</v>
      </c>
      <c r="Q1066" s="96" t="s">
        <v>14</v>
      </c>
      <c r="R1066" s="97">
        <v>46244</v>
      </c>
      <c r="S1066" s="97" t="s">
        <v>6284</v>
      </c>
      <c r="T1066" s="51" t="s">
        <v>741</v>
      </c>
      <c r="U1066" s="51" t="s">
        <v>742</v>
      </c>
      <c r="W1066" s="98" t="s">
        <v>5950</v>
      </c>
      <c r="X1066" s="98" t="s">
        <v>6285</v>
      </c>
    </row>
    <row r="1067" spans="1:24" s="51" customFormat="1" ht="15.5" x14ac:dyDescent="0.35">
      <c r="A1067" s="99">
        <f t="shared" si="33"/>
        <v>15854</v>
      </c>
      <c r="B1067" s="100" t="str">
        <f>IF(COUNTIF(Exceptions!F:F,(VLOOKUP(M1067,Exceptions!F:F,1,FALSE)))&gt;0,"y","")</f>
        <v/>
      </c>
      <c r="C1067" s="100" t="str">
        <f t="shared" si="34"/>
        <v/>
      </c>
      <c r="D1067" s="100" t="str">
        <f>IF(COUNTIF(Exceptions!B:B,(VLOOKUP(M1067,Exceptions!$B:$B,1,FALSE)))&gt;0,"y","")</f>
        <v/>
      </c>
      <c r="E1067" s="100"/>
      <c r="F1067" s="162" t="s">
        <v>4982</v>
      </c>
      <c r="G1067" s="162" t="s">
        <v>3886</v>
      </c>
      <c r="H1067" s="162" t="s">
        <v>5211</v>
      </c>
      <c r="I1067" s="162" t="s">
        <v>440</v>
      </c>
      <c r="J1067" s="162" t="s">
        <v>440</v>
      </c>
      <c r="K1067" s="162" t="s">
        <v>5275</v>
      </c>
      <c r="L1067" s="163">
        <v>3500000</v>
      </c>
      <c r="M1067" s="95" t="s">
        <v>3203</v>
      </c>
      <c r="N1067" s="51" t="s">
        <v>3204</v>
      </c>
      <c r="O1067" s="51" t="s">
        <v>3205</v>
      </c>
      <c r="P1067" s="51" t="s">
        <v>463</v>
      </c>
      <c r="Q1067" s="96" t="s">
        <v>12</v>
      </c>
      <c r="R1067" s="97">
        <v>45901</v>
      </c>
      <c r="S1067" s="97" t="s">
        <v>6952</v>
      </c>
      <c r="T1067" s="51" t="s">
        <v>514</v>
      </c>
      <c r="U1067" s="51" t="s">
        <v>515</v>
      </c>
      <c r="W1067" s="98" t="s">
        <v>5950</v>
      </c>
      <c r="X1067" s="98" t="s">
        <v>5534</v>
      </c>
    </row>
    <row r="1068" spans="1:24" s="51" customFormat="1" ht="15.5" x14ac:dyDescent="0.35">
      <c r="A1068" s="99">
        <f t="shared" si="33"/>
        <v>15868</v>
      </c>
      <c r="B1068" s="100" t="str">
        <f>IF(COUNTIF(Exceptions!F:F,(VLOOKUP(M1068,Exceptions!F:F,1,FALSE)))&gt;0,"y","")</f>
        <v/>
      </c>
      <c r="C1068" s="100" t="str">
        <f t="shared" si="34"/>
        <v>y</v>
      </c>
      <c r="D1068" s="100" t="str">
        <f>IF(COUNTIF(Exceptions!B:B,(VLOOKUP(M1068,Exceptions!$B:$B,1,FALSE)))&gt;0,"y","")</f>
        <v/>
      </c>
      <c r="E1068" s="100" t="s">
        <v>5366</v>
      </c>
      <c r="F1068" s="162" t="s">
        <v>4188</v>
      </c>
      <c r="G1068" s="162" t="s">
        <v>3884</v>
      </c>
      <c r="H1068" s="162" t="s">
        <v>3902</v>
      </c>
      <c r="I1068" s="162" t="s">
        <v>5250</v>
      </c>
      <c r="J1068" s="162" t="s">
        <v>5300</v>
      </c>
      <c r="K1068" s="162" t="s">
        <v>3904</v>
      </c>
      <c r="L1068" s="163">
        <v>180000</v>
      </c>
      <c r="M1068" s="95" t="s">
        <v>1229</v>
      </c>
      <c r="N1068" s="51" t="s">
        <v>1230</v>
      </c>
      <c r="O1068" s="51" t="s">
        <v>1231</v>
      </c>
      <c r="P1068" s="51" t="s">
        <v>1182</v>
      </c>
      <c r="Q1068" s="96" t="s">
        <v>14</v>
      </c>
      <c r="R1068" s="97">
        <v>45201</v>
      </c>
      <c r="S1068" s="97" t="s">
        <v>5702</v>
      </c>
      <c r="T1068" s="51" t="s">
        <v>585</v>
      </c>
      <c r="U1068" s="51" t="s">
        <v>586</v>
      </c>
      <c r="W1068" s="98" t="s">
        <v>5514</v>
      </c>
      <c r="X1068" s="98" t="s">
        <v>5985</v>
      </c>
    </row>
    <row r="1069" spans="1:24" s="51" customFormat="1" ht="15.5" x14ac:dyDescent="0.35">
      <c r="A1069" s="99">
        <f t="shared" si="33"/>
        <v>15879</v>
      </c>
      <c r="B1069" s="100" t="str">
        <f>IF(COUNTIF(Exceptions!F:F,(VLOOKUP(M1069,Exceptions!F:F,1,FALSE)))&gt;0,"y","")</f>
        <v/>
      </c>
      <c r="C1069" s="100" t="str">
        <f t="shared" si="34"/>
        <v/>
      </c>
      <c r="D1069" s="100" t="str">
        <f>IF(COUNTIF(Exceptions!B:B,(VLOOKUP(M1069,Exceptions!$B:$B,1,FALSE)))&gt;0,"y","")</f>
        <v/>
      </c>
      <c r="E1069" s="100"/>
      <c r="F1069" s="162" t="s">
        <v>4983</v>
      </c>
      <c r="G1069" s="162" t="s">
        <v>3885</v>
      </c>
      <c r="H1069" s="162" t="s">
        <v>5215</v>
      </c>
      <c r="I1069" s="162" t="s">
        <v>440</v>
      </c>
      <c r="J1069" s="162" t="s">
        <v>5295</v>
      </c>
      <c r="K1069" s="162" t="s">
        <v>5276</v>
      </c>
      <c r="L1069" s="163">
        <v>353506.42</v>
      </c>
      <c r="M1069" s="95" t="s">
        <v>3201</v>
      </c>
      <c r="N1069" s="51" t="s">
        <v>3202</v>
      </c>
      <c r="O1069" s="51" t="s">
        <v>3202</v>
      </c>
      <c r="P1069" s="51" t="s">
        <v>440</v>
      </c>
      <c r="Q1069" s="96" t="s">
        <v>14</v>
      </c>
      <c r="R1069" s="97">
        <v>44610</v>
      </c>
      <c r="S1069" s="97" t="s">
        <v>5504</v>
      </c>
      <c r="T1069" s="51" t="s">
        <v>776</v>
      </c>
      <c r="U1069" s="51" t="s">
        <v>777</v>
      </c>
      <c r="W1069" s="98" t="s">
        <v>5514</v>
      </c>
      <c r="X1069" s="98" t="s">
        <v>5544</v>
      </c>
    </row>
    <row r="1070" spans="1:24" s="51" customFormat="1" ht="15.5" x14ac:dyDescent="0.35">
      <c r="A1070" s="99">
        <f t="shared" si="33"/>
        <v>15899</v>
      </c>
      <c r="B1070" s="100" t="str">
        <f>IF(COUNTIF(Exceptions!F:F,(VLOOKUP(M1070,Exceptions!F:F,1,FALSE)))&gt;0,"y","")</f>
        <v/>
      </c>
      <c r="C1070" s="100" t="str">
        <f t="shared" si="34"/>
        <v>y</v>
      </c>
      <c r="D1070" s="100" t="str">
        <f>IF(COUNTIF(Exceptions!B:B,(VLOOKUP(M1070,Exceptions!$B:$B,1,FALSE)))&gt;0,"y","")</f>
        <v/>
      </c>
      <c r="E1070" s="100"/>
      <c r="F1070" s="162" t="s">
        <v>4171</v>
      </c>
      <c r="G1070" s="162" t="s">
        <v>3885</v>
      </c>
      <c r="H1070" s="162" t="s">
        <v>5218</v>
      </c>
      <c r="I1070" s="162" t="s">
        <v>5249</v>
      </c>
      <c r="J1070" s="162" t="s">
        <v>5300</v>
      </c>
      <c r="K1070" s="162" t="s">
        <v>5279</v>
      </c>
      <c r="L1070" s="163">
        <v>499999</v>
      </c>
      <c r="M1070" s="95" t="s">
        <v>162</v>
      </c>
      <c r="N1070" s="51" t="s">
        <v>294</v>
      </c>
      <c r="O1070" s="51" t="s">
        <v>405</v>
      </c>
      <c r="P1070" s="51" t="s">
        <v>462</v>
      </c>
      <c r="Q1070" s="96" t="s">
        <v>14</v>
      </c>
      <c r="R1070" s="97">
        <v>45355</v>
      </c>
      <c r="S1070" s="97" t="s">
        <v>5553</v>
      </c>
      <c r="T1070" s="51" t="s">
        <v>514</v>
      </c>
      <c r="U1070" s="51" t="s">
        <v>515</v>
      </c>
      <c r="W1070" s="98" t="s">
        <v>6022</v>
      </c>
      <c r="X1070" s="98" t="s">
        <v>5771</v>
      </c>
    </row>
    <row r="1071" spans="1:24" s="51" customFormat="1" ht="15.5" x14ac:dyDescent="0.35">
      <c r="A1071" s="99">
        <f t="shared" si="33"/>
        <v>15910</v>
      </c>
      <c r="B1071" s="100" t="str">
        <f>IF(COUNTIF(Exceptions!F:F,(VLOOKUP(M1071,Exceptions!F:F,1,FALSE)))&gt;0,"y","")</f>
        <v/>
      </c>
      <c r="C1071" s="100" t="str">
        <f t="shared" si="34"/>
        <v/>
      </c>
      <c r="D1071" s="100" t="str">
        <f>IF(COUNTIF(Exceptions!B:B,(VLOOKUP(M1071,Exceptions!$B:$B,1,FALSE)))&gt;0,"y","")</f>
        <v/>
      </c>
      <c r="E1071" s="100"/>
      <c r="F1071" s="162" t="s">
        <v>4984</v>
      </c>
      <c r="G1071" s="162" t="s">
        <v>592</v>
      </c>
      <c r="H1071" s="162" t="s">
        <v>5237</v>
      </c>
      <c r="I1071" s="162" t="s">
        <v>440</v>
      </c>
      <c r="J1071" s="162" t="s">
        <v>440</v>
      </c>
      <c r="K1071" s="162" t="s">
        <v>440</v>
      </c>
      <c r="L1071" s="163"/>
      <c r="M1071" s="95" t="s">
        <v>3200</v>
      </c>
      <c r="N1071" s="51" t="s">
        <v>3199</v>
      </c>
      <c r="O1071" s="51" t="s">
        <v>3199</v>
      </c>
      <c r="P1071" s="51" t="s">
        <v>440</v>
      </c>
      <c r="Q1071" s="96" t="s">
        <v>613</v>
      </c>
      <c r="R1071" s="97"/>
      <c r="S1071" s="97"/>
      <c r="T1071" s="51" t="s">
        <v>1702</v>
      </c>
      <c r="U1071" s="51" t="s">
        <v>1703</v>
      </c>
      <c r="W1071" s="98" t="s">
        <v>6036</v>
      </c>
      <c r="X1071" s="98" t="s">
        <v>5488</v>
      </c>
    </row>
    <row r="1072" spans="1:24" s="51" customFormat="1" ht="15.5" x14ac:dyDescent="0.35">
      <c r="A1072" s="99">
        <f t="shared" si="33"/>
        <v>15911</v>
      </c>
      <c r="B1072" s="100" t="str">
        <f>IF(COUNTIF(Exceptions!F:F,(VLOOKUP(M1072,Exceptions!F:F,1,FALSE)))&gt;0,"y","")</f>
        <v/>
      </c>
      <c r="C1072" s="100" t="str">
        <f t="shared" si="34"/>
        <v/>
      </c>
      <c r="D1072" s="100" t="str">
        <f>IF(COUNTIF(Exceptions!B:B,(VLOOKUP(M1072,Exceptions!$B:$B,1,FALSE)))&gt;0,"y","")</f>
        <v/>
      </c>
      <c r="E1072" s="100"/>
      <c r="F1072" s="162" t="s">
        <v>4985</v>
      </c>
      <c r="G1072" s="162" t="s">
        <v>592</v>
      </c>
      <c r="H1072" s="162" t="s">
        <v>5237</v>
      </c>
      <c r="I1072" s="162" t="s">
        <v>440</v>
      </c>
      <c r="J1072" s="162" t="s">
        <v>5317</v>
      </c>
      <c r="K1072" s="162" t="s">
        <v>5287</v>
      </c>
      <c r="L1072" s="163"/>
      <c r="M1072" s="95" t="s">
        <v>3197</v>
      </c>
      <c r="N1072" s="51" t="s">
        <v>3198</v>
      </c>
      <c r="O1072" s="51" t="s">
        <v>3199</v>
      </c>
      <c r="P1072" s="51" t="s">
        <v>440</v>
      </c>
      <c r="Q1072" s="96" t="s">
        <v>613</v>
      </c>
      <c r="R1072" s="97"/>
      <c r="S1072" s="97"/>
      <c r="T1072" s="51" t="s">
        <v>1702</v>
      </c>
      <c r="U1072" s="51" t="s">
        <v>1703</v>
      </c>
      <c r="W1072" s="98" t="s">
        <v>6036</v>
      </c>
      <c r="X1072" s="98" t="s">
        <v>5488</v>
      </c>
    </row>
    <row r="1073" spans="1:24" s="51" customFormat="1" ht="15.5" x14ac:dyDescent="0.35">
      <c r="A1073" s="99">
        <f t="shared" si="33"/>
        <v>15914</v>
      </c>
      <c r="B1073" s="100" t="str">
        <f>IF(COUNTIF(Exceptions!F:F,(VLOOKUP(M1073,Exceptions!F:F,1,FALSE)))&gt;0,"y","")</f>
        <v/>
      </c>
      <c r="C1073" s="100" t="str">
        <f t="shared" si="34"/>
        <v/>
      </c>
      <c r="D1073" s="100" t="str">
        <f>IF(COUNTIF(Exceptions!B:B,(VLOOKUP(M1073,Exceptions!$B:$B,1,FALSE)))&gt;0,"y","")</f>
        <v/>
      </c>
      <c r="E1073" s="100"/>
      <c r="F1073" s="162" t="s">
        <v>4986</v>
      </c>
      <c r="G1073" s="162" t="s">
        <v>3885</v>
      </c>
      <c r="H1073" s="162" t="s">
        <v>5215</v>
      </c>
      <c r="I1073" s="162" t="s">
        <v>440</v>
      </c>
      <c r="J1073" s="162" t="s">
        <v>5295</v>
      </c>
      <c r="K1073" s="162" t="s">
        <v>5275</v>
      </c>
      <c r="L1073" s="163">
        <v>2455495.44</v>
      </c>
      <c r="M1073" s="95" t="s">
        <v>3194</v>
      </c>
      <c r="N1073" s="51" t="s">
        <v>3195</v>
      </c>
      <c r="O1073" s="51" t="s">
        <v>3196</v>
      </c>
      <c r="P1073" s="51" t="s">
        <v>460</v>
      </c>
      <c r="Q1073" s="96" t="s">
        <v>12</v>
      </c>
      <c r="R1073" s="97">
        <v>45199</v>
      </c>
      <c r="S1073" s="97" t="s">
        <v>6912</v>
      </c>
      <c r="T1073" s="51" t="s">
        <v>551</v>
      </c>
      <c r="U1073" s="51" t="s">
        <v>552</v>
      </c>
      <c r="W1073" s="98" t="s">
        <v>6951</v>
      </c>
      <c r="X1073" s="98" t="s">
        <v>6135</v>
      </c>
    </row>
    <row r="1074" spans="1:24" s="51" customFormat="1" ht="15.5" x14ac:dyDescent="0.35">
      <c r="A1074" s="99">
        <f t="shared" si="33"/>
        <v>15954</v>
      </c>
      <c r="B1074" s="100" t="str">
        <f>IF(COUNTIF(Exceptions!F:F,(VLOOKUP(M1074,Exceptions!F:F,1,FALSE)))&gt;0,"y","")</f>
        <v/>
      </c>
      <c r="C1074" s="100" t="str">
        <f t="shared" si="34"/>
        <v/>
      </c>
      <c r="D1074" s="100" t="str">
        <f>IF(COUNTIF(Exceptions!B:B,(VLOOKUP(M1074,Exceptions!$B:$B,1,FALSE)))&gt;0,"y","")</f>
        <v/>
      </c>
      <c r="E1074" s="100"/>
      <c r="F1074" s="162" t="s">
        <v>4987</v>
      </c>
      <c r="G1074" s="162" t="s">
        <v>3884</v>
      </c>
      <c r="H1074" s="162" t="s">
        <v>5215</v>
      </c>
      <c r="I1074" s="162" t="s">
        <v>440</v>
      </c>
      <c r="J1074" s="162" t="s">
        <v>5295</v>
      </c>
      <c r="K1074" s="162" t="s">
        <v>5275</v>
      </c>
      <c r="L1074" s="163"/>
      <c r="M1074" s="95" t="s">
        <v>3192</v>
      </c>
      <c r="N1074" s="51" t="s">
        <v>3193</v>
      </c>
      <c r="O1074" s="51" t="s">
        <v>3193</v>
      </c>
      <c r="P1074" s="51" t="s">
        <v>461</v>
      </c>
      <c r="Q1074" s="96" t="s">
        <v>12</v>
      </c>
      <c r="R1074" s="97">
        <v>45317</v>
      </c>
      <c r="S1074" s="97" t="s">
        <v>6950</v>
      </c>
      <c r="T1074" s="51" t="s">
        <v>514</v>
      </c>
      <c r="U1074" s="51" t="s">
        <v>515</v>
      </c>
      <c r="V1074" s="51" t="s">
        <v>5340</v>
      </c>
      <c r="W1074" s="98" t="s">
        <v>6949</v>
      </c>
      <c r="X1074" s="98" t="s">
        <v>5562</v>
      </c>
    </row>
    <row r="1075" spans="1:24" s="51" customFormat="1" ht="15.5" x14ac:dyDescent="0.35">
      <c r="A1075" s="99">
        <f t="shared" si="33"/>
        <v>15955</v>
      </c>
      <c r="B1075" s="100" t="str">
        <f>IF(COUNTIF(Exceptions!F:F,(VLOOKUP(M1075,Exceptions!F:F,1,FALSE)))&gt;0,"y","")</f>
        <v/>
      </c>
      <c r="C1075" s="100" t="str">
        <f t="shared" si="34"/>
        <v/>
      </c>
      <c r="D1075" s="100" t="str">
        <f>IF(COUNTIF(Exceptions!B:B,(VLOOKUP(M1075,Exceptions!$B:$B,1,FALSE)))&gt;0,"y","")</f>
        <v/>
      </c>
      <c r="E1075" s="100"/>
      <c r="F1075" s="162" t="s">
        <v>4988</v>
      </c>
      <c r="G1075" s="162" t="s">
        <v>3885</v>
      </c>
      <c r="H1075" s="162" t="s">
        <v>5215</v>
      </c>
      <c r="I1075" s="162" t="s">
        <v>440</v>
      </c>
      <c r="J1075" s="162" t="s">
        <v>440</v>
      </c>
      <c r="K1075" s="162" t="s">
        <v>440</v>
      </c>
      <c r="L1075" s="163">
        <v>27200</v>
      </c>
      <c r="M1075" s="95" t="s">
        <v>3189</v>
      </c>
      <c r="N1075" s="51" t="s">
        <v>3190</v>
      </c>
      <c r="O1075" s="51" t="s">
        <v>3191</v>
      </c>
      <c r="P1075" s="51" t="s">
        <v>440</v>
      </c>
      <c r="Q1075" s="96" t="s">
        <v>613</v>
      </c>
      <c r="R1075" s="97"/>
      <c r="S1075" s="97"/>
      <c r="T1075" s="51" t="s">
        <v>776</v>
      </c>
      <c r="U1075" s="51" t="s">
        <v>777</v>
      </c>
      <c r="W1075" s="98" t="s">
        <v>6949</v>
      </c>
      <c r="X1075" s="98" t="s">
        <v>5568</v>
      </c>
    </row>
    <row r="1076" spans="1:24" s="51" customFormat="1" ht="15.5" x14ac:dyDescent="0.35">
      <c r="A1076" s="99">
        <f t="shared" si="33"/>
        <v>15975</v>
      </c>
      <c r="B1076" s="100" t="str">
        <f>IF(COUNTIF(Exceptions!F:F,(VLOOKUP(M1076,Exceptions!F:F,1,FALSE)))&gt;0,"y","")</f>
        <v/>
      </c>
      <c r="C1076" s="100" t="str">
        <f t="shared" si="34"/>
        <v/>
      </c>
      <c r="D1076" s="100" t="str">
        <f>IF(COUNTIF(Exceptions!B:B,(VLOOKUP(M1076,Exceptions!$B:$B,1,FALSE)))&gt;0,"y","")</f>
        <v/>
      </c>
      <c r="E1076" s="100"/>
      <c r="F1076" s="162" t="s">
        <v>4989</v>
      </c>
      <c r="G1076" s="162" t="s">
        <v>3886</v>
      </c>
      <c r="H1076" s="162" t="s">
        <v>3906</v>
      </c>
      <c r="I1076" s="162" t="s">
        <v>440</v>
      </c>
      <c r="J1076" s="162" t="s">
        <v>440</v>
      </c>
      <c r="K1076" s="162" t="s">
        <v>3904</v>
      </c>
      <c r="L1076" s="163">
        <v>10814.2</v>
      </c>
      <c r="M1076" s="95" t="s">
        <v>3186</v>
      </c>
      <c r="N1076" s="51" t="s">
        <v>3187</v>
      </c>
      <c r="O1076" s="51" t="s">
        <v>3188</v>
      </c>
      <c r="P1076" s="51" t="s">
        <v>440</v>
      </c>
      <c r="Q1076" s="96" t="s">
        <v>613</v>
      </c>
      <c r="R1076" s="97">
        <v>45511</v>
      </c>
      <c r="S1076" s="97" t="s">
        <v>6948</v>
      </c>
      <c r="T1076" s="51" t="s">
        <v>467</v>
      </c>
      <c r="U1076" s="51" t="s">
        <v>468</v>
      </c>
      <c r="W1076" s="98" t="s">
        <v>5731</v>
      </c>
      <c r="X1076" s="98" t="s">
        <v>5534</v>
      </c>
    </row>
    <row r="1077" spans="1:24" s="51" customFormat="1" ht="15.5" x14ac:dyDescent="0.35">
      <c r="A1077" s="99">
        <f t="shared" si="33"/>
        <v>15976</v>
      </c>
      <c r="B1077" s="100" t="str">
        <f>IF(COUNTIF(Exceptions!F:F,(VLOOKUP(M1077,Exceptions!F:F,1,FALSE)))&gt;0,"y","")</f>
        <v/>
      </c>
      <c r="C1077" s="100" t="str">
        <f t="shared" si="34"/>
        <v>y</v>
      </c>
      <c r="D1077" s="100" t="str">
        <f>IF(COUNTIF(Exceptions!B:B,(VLOOKUP(M1077,Exceptions!$B:$B,1,FALSE)))&gt;0,"y","")</f>
        <v/>
      </c>
      <c r="E1077" s="100"/>
      <c r="F1077" s="162" t="s">
        <v>4083</v>
      </c>
      <c r="G1077" s="162" t="s">
        <v>3884</v>
      </c>
      <c r="H1077" s="162" t="s">
        <v>3902</v>
      </c>
      <c r="I1077" s="162" t="s">
        <v>5227</v>
      </c>
      <c r="J1077" s="162" t="s">
        <v>440</v>
      </c>
      <c r="K1077" s="162" t="s">
        <v>440</v>
      </c>
      <c r="L1077" s="163">
        <v>1000000</v>
      </c>
      <c r="M1077" s="95" t="s">
        <v>1025</v>
      </c>
      <c r="N1077" s="51" t="s">
        <v>1026</v>
      </c>
      <c r="O1077" s="51" t="s">
        <v>1027</v>
      </c>
      <c r="P1077" s="51" t="s">
        <v>456</v>
      </c>
      <c r="Q1077" s="96" t="s">
        <v>12</v>
      </c>
      <c r="R1077" s="97">
        <v>45383</v>
      </c>
      <c r="S1077" s="97" t="s">
        <v>5553</v>
      </c>
      <c r="T1077" s="51" t="s">
        <v>490</v>
      </c>
      <c r="U1077" s="51" t="s">
        <v>491</v>
      </c>
      <c r="W1077" s="98" t="s">
        <v>5731</v>
      </c>
      <c r="X1077" s="98" t="s">
        <v>5647</v>
      </c>
    </row>
    <row r="1078" spans="1:24" s="51" customFormat="1" ht="15.5" x14ac:dyDescent="0.35">
      <c r="A1078" s="99">
        <f t="shared" si="33"/>
        <v>15977</v>
      </c>
      <c r="B1078" s="100" t="str">
        <f>IF(COUNTIF(Exceptions!F:F,(VLOOKUP(M1078,Exceptions!F:F,1,FALSE)))&gt;0,"y","")</f>
        <v/>
      </c>
      <c r="C1078" s="100" t="str">
        <f t="shared" si="34"/>
        <v>y</v>
      </c>
      <c r="D1078" s="100" t="str">
        <f>IF(COUNTIF(Exceptions!B:B,(VLOOKUP(M1078,Exceptions!$B:$B,1,FALSE)))&gt;0,"y","")</f>
        <v/>
      </c>
      <c r="E1078" s="100"/>
      <c r="F1078" s="162" t="s">
        <v>4085</v>
      </c>
      <c r="G1078" s="162" t="s">
        <v>3884</v>
      </c>
      <c r="H1078" s="162" t="s">
        <v>3902</v>
      </c>
      <c r="I1078" s="162" t="s">
        <v>5227</v>
      </c>
      <c r="J1078" s="162" t="s">
        <v>440</v>
      </c>
      <c r="K1078" s="162" t="s">
        <v>440</v>
      </c>
      <c r="L1078" s="163">
        <v>1500000</v>
      </c>
      <c r="M1078" s="95" t="s">
        <v>1020</v>
      </c>
      <c r="N1078" s="51" t="s">
        <v>1021</v>
      </c>
      <c r="O1078" s="51" t="s">
        <v>1022</v>
      </c>
      <c r="P1078" s="51" t="s">
        <v>456</v>
      </c>
      <c r="Q1078" s="96" t="s">
        <v>12</v>
      </c>
      <c r="R1078" s="97">
        <v>45748</v>
      </c>
      <c r="S1078" s="97" t="s">
        <v>5505</v>
      </c>
      <c r="T1078" s="51" t="s">
        <v>490</v>
      </c>
      <c r="U1078" s="51" t="s">
        <v>491</v>
      </c>
      <c r="W1078" s="98" t="s">
        <v>5731</v>
      </c>
      <c r="X1078" s="98" t="s">
        <v>5734</v>
      </c>
    </row>
    <row r="1079" spans="1:24" s="51" customFormat="1" ht="15.5" x14ac:dyDescent="0.35">
      <c r="A1079" s="99">
        <f t="shared" si="33"/>
        <v>15979</v>
      </c>
      <c r="B1079" s="100" t="str">
        <f>IF(COUNTIF(Exceptions!F:F,(VLOOKUP(M1079,Exceptions!F:F,1,FALSE)))&gt;0,"y","")</f>
        <v/>
      </c>
      <c r="C1079" s="100" t="str">
        <f t="shared" si="34"/>
        <v>y</v>
      </c>
      <c r="D1079" s="100" t="str">
        <f>IF(COUNTIF(Exceptions!B:B,(VLOOKUP(M1079,Exceptions!$B:$B,1,FALSE)))&gt;0,"y","")</f>
        <v/>
      </c>
      <c r="E1079" s="100"/>
      <c r="F1079" s="162" t="s">
        <v>4086</v>
      </c>
      <c r="G1079" s="162" t="s">
        <v>3885</v>
      </c>
      <c r="H1079" s="162" t="s">
        <v>3902</v>
      </c>
      <c r="I1079" s="162" t="s">
        <v>5227</v>
      </c>
      <c r="J1079" s="162" t="s">
        <v>5295</v>
      </c>
      <c r="K1079" s="162" t="s">
        <v>5279</v>
      </c>
      <c r="L1079" s="163">
        <v>500000</v>
      </c>
      <c r="M1079" s="95" t="s">
        <v>143</v>
      </c>
      <c r="N1079" s="51" t="s">
        <v>275</v>
      </c>
      <c r="O1079" s="51" t="s">
        <v>395</v>
      </c>
      <c r="P1079" s="51" t="s">
        <v>456</v>
      </c>
      <c r="Q1079" s="96" t="s">
        <v>11</v>
      </c>
      <c r="R1079" s="97">
        <v>45324</v>
      </c>
      <c r="S1079" s="97" t="s">
        <v>5483</v>
      </c>
      <c r="T1079" s="51" t="s">
        <v>490</v>
      </c>
      <c r="U1079" s="51" t="s">
        <v>491</v>
      </c>
      <c r="W1079" s="98" t="s">
        <v>5731</v>
      </c>
      <c r="X1079" s="98" t="s">
        <v>5733</v>
      </c>
    </row>
    <row r="1080" spans="1:24" s="51" customFormat="1" ht="15.5" x14ac:dyDescent="0.35">
      <c r="A1080" s="99">
        <f t="shared" si="33"/>
        <v>15980</v>
      </c>
      <c r="B1080" s="100" t="str">
        <f>IF(COUNTIF(Exceptions!F:F,(VLOOKUP(M1080,Exceptions!F:F,1,FALSE)))&gt;0,"y","")</f>
        <v/>
      </c>
      <c r="C1080" s="100" t="str">
        <f t="shared" si="34"/>
        <v>y</v>
      </c>
      <c r="D1080" s="100" t="str">
        <f>IF(COUNTIF(Exceptions!B:B,(VLOOKUP(M1080,Exceptions!$B:$B,1,FALSE)))&gt;0,"y","")</f>
        <v/>
      </c>
      <c r="E1080" s="100"/>
      <c r="F1080" s="162" t="s">
        <v>4084</v>
      </c>
      <c r="G1080" s="162" t="s">
        <v>3884</v>
      </c>
      <c r="H1080" s="162" t="s">
        <v>3902</v>
      </c>
      <c r="I1080" s="162" t="s">
        <v>5227</v>
      </c>
      <c r="J1080" s="162" t="s">
        <v>440</v>
      </c>
      <c r="K1080" s="162" t="s">
        <v>440</v>
      </c>
      <c r="L1080" s="163">
        <v>6000000</v>
      </c>
      <c r="M1080" s="95" t="s">
        <v>1023</v>
      </c>
      <c r="N1080" s="51" t="s">
        <v>1024</v>
      </c>
      <c r="O1080" s="51" t="s">
        <v>1024</v>
      </c>
      <c r="P1080" s="51" t="s">
        <v>456</v>
      </c>
      <c r="Q1080" s="96" t="s">
        <v>10</v>
      </c>
      <c r="R1080" s="97">
        <v>45444</v>
      </c>
      <c r="S1080" s="97" t="s">
        <v>5505</v>
      </c>
      <c r="T1080" s="51" t="s">
        <v>490</v>
      </c>
      <c r="U1080" s="51" t="s">
        <v>491</v>
      </c>
      <c r="W1080" s="98" t="s">
        <v>5731</v>
      </c>
      <c r="X1080" s="98" t="s">
        <v>5647</v>
      </c>
    </row>
    <row r="1081" spans="1:24" s="51" customFormat="1" ht="15.5" x14ac:dyDescent="0.35">
      <c r="A1081" s="99">
        <f t="shared" si="33"/>
        <v>15981</v>
      </c>
      <c r="B1081" s="100" t="str">
        <f>IF(COUNTIF(Exceptions!F:F,(VLOOKUP(M1081,Exceptions!F:F,1,FALSE)))&gt;0,"y","")</f>
        <v/>
      </c>
      <c r="C1081" s="100" t="str">
        <f t="shared" si="34"/>
        <v>y</v>
      </c>
      <c r="D1081" s="100" t="str">
        <f>IF(COUNTIF(Exceptions!B:B,(VLOOKUP(M1081,Exceptions!$B:$B,1,FALSE)))&gt;0,"y","")</f>
        <v/>
      </c>
      <c r="E1081" s="100"/>
      <c r="F1081" s="162" t="s">
        <v>4087</v>
      </c>
      <c r="G1081" s="162" t="s">
        <v>3886</v>
      </c>
      <c r="H1081" s="162" t="s">
        <v>3902</v>
      </c>
      <c r="I1081" s="162" t="s">
        <v>5227</v>
      </c>
      <c r="J1081" s="162" t="s">
        <v>440</v>
      </c>
      <c r="K1081" s="162" t="s">
        <v>5279</v>
      </c>
      <c r="L1081" s="163">
        <v>1000000</v>
      </c>
      <c r="M1081" s="95" t="s">
        <v>1017</v>
      </c>
      <c r="N1081" s="51" t="s">
        <v>1018</v>
      </c>
      <c r="O1081" s="51" t="s">
        <v>1019</v>
      </c>
      <c r="P1081" s="51" t="s">
        <v>456</v>
      </c>
      <c r="Q1081" s="96" t="s">
        <v>12</v>
      </c>
      <c r="R1081" s="97">
        <v>45446</v>
      </c>
      <c r="S1081" s="97" t="s">
        <v>5553</v>
      </c>
      <c r="T1081" s="51" t="s">
        <v>490</v>
      </c>
      <c r="U1081" s="51" t="s">
        <v>491</v>
      </c>
      <c r="W1081" s="98" t="s">
        <v>5731</v>
      </c>
      <c r="X1081" s="98" t="s">
        <v>5556</v>
      </c>
    </row>
    <row r="1082" spans="1:24" s="51" customFormat="1" ht="15.5" x14ac:dyDescent="0.35">
      <c r="A1082" s="99">
        <f t="shared" si="33"/>
        <v>15982</v>
      </c>
      <c r="B1082" s="100" t="str">
        <f>IF(COUNTIF(Exceptions!F:F,(VLOOKUP(M1082,Exceptions!F:F,1,FALSE)))&gt;0,"y","")</f>
        <v/>
      </c>
      <c r="C1082" s="100" t="str">
        <f t="shared" si="34"/>
        <v>y</v>
      </c>
      <c r="D1082" s="100" t="str">
        <f>IF(COUNTIF(Exceptions!B:B,(VLOOKUP(M1082,Exceptions!$B:$B,1,FALSE)))&gt;0,"y","")</f>
        <v/>
      </c>
      <c r="E1082" s="100"/>
      <c r="F1082" s="162" t="s">
        <v>4088</v>
      </c>
      <c r="G1082" s="162" t="s">
        <v>3884</v>
      </c>
      <c r="H1082" s="162" t="s">
        <v>3902</v>
      </c>
      <c r="I1082" s="162" t="s">
        <v>5227</v>
      </c>
      <c r="J1082" s="162" t="s">
        <v>440</v>
      </c>
      <c r="K1082" s="162" t="s">
        <v>440</v>
      </c>
      <c r="L1082" s="163">
        <v>1500000</v>
      </c>
      <c r="M1082" s="95" t="s">
        <v>1015</v>
      </c>
      <c r="N1082" s="51" t="s">
        <v>1016</v>
      </c>
      <c r="O1082" s="51" t="s">
        <v>1016</v>
      </c>
      <c r="P1082" s="51" t="s">
        <v>456</v>
      </c>
      <c r="Q1082" s="96" t="s">
        <v>12</v>
      </c>
      <c r="R1082" s="97">
        <v>45474</v>
      </c>
      <c r="S1082" s="97"/>
      <c r="T1082" s="51" t="s">
        <v>490</v>
      </c>
      <c r="U1082" s="51" t="s">
        <v>491</v>
      </c>
      <c r="W1082" s="98" t="s">
        <v>5731</v>
      </c>
      <c r="X1082" s="98" t="s">
        <v>5647</v>
      </c>
    </row>
    <row r="1083" spans="1:24" s="51" customFormat="1" ht="15.5" x14ac:dyDescent="0.35">
      <c r="A1083" s="99">
        <f t="shared" si="33"/>
        <v>15983</v>
      </c>
      <c r="B1083" s="100" t="str">
        <f>IF(COUNTIF(Exceptions!F:F,(VLOOKUP(M1083,Exceptions!F:F,1,FALSE)))&gt;0,"y","")</f>
        <v/>
      </c>
      <c r="C1083" s="100" t="str">
        <f t="shared" si="34"/>
        <v>y</v>
      </c>
      <c r="D1083" s="100" t="str">
        <f>IF(COUNTIF(Exceptions!B:B,(VLOOKUP(M1083,Exceptions!$B:$B,1,FALSE)))&gt;0,"y","")</f>
        <v/>
      </c>
      <c r="E1083" s="100" t="s">
        <v>5366</v>
      </c>
      <c r="F1083" s="162" t="s">
        <v>4089</v>
      </c>
      <c r="G1083" s="162" t="s">
        <v>3886</v>
      </c>
      <c r="H1083" s="162" t="s">
        <v>3902</v>
      </c>
      <c r="I1083" s="162" t="s">
        <v>5227</v>
      </c>
      <c r="J1083" s="162" t="s">
        <v>440</v>
      </c>
      <c r="K1083" s="162" t="s">
        <v>5279</v>
      </c>
      <c r="L1083" s="163">
        <v>2000000</v>
      </c>
      <c r="M1083" s="95" t="s">
        <v>1013</v>
      </c>
      <c r="N1083" s="51" t="s">
        <v>1014</v>
      </c>
      <c r="O1083" s="51" t="s">
        <v>1014</v>
      </c>
      <c r="P1083" s="51" t="s">
        <v>456</v>
      </c>
      <c r="Q1083" s="96" t="s">
        <v>12</v>
      </c>
      <c r="R1083" s="97">
        <v>45748</v>
      </c>
      <c r="S1083" s="97" t="s">
        <v>5715</v>
      </c>
      <c r="T1083" s="51" t="s">
        <v>490</v>
      </c>
      <c r="U1083" s="51" t="s">
        <v>491</v>
      </c>
      <c r="W1083" s="98" t="s">
        <v>5731</v>
      </c>
      <c r="X1083" s="98" t="s">
        <v>5732</v>
      </c>
    </row>
    <row r="1084" spans="1:24" s="51" customFormat="1" ht="15.5" x14ac:dyDescent="0.35">
      <c r="A1084" s="99">
        <f t="shared" si="33"/>
        <v>15985</v>
      </c>
      <c r="B1084" s="100" t="str">
        <f>IF(COUNTIF(Exceptions!F:F,(VLOOKUP(M1084,Exceptions!F:F,1,FALSE)))&gt;0,"y","")</f>
        <v/>
      </c>
      <c r="C1084" s="100" t="str">
        <f t="shared" si="34"/>
        <v>y</v>
      </c>
      <c r="D1084" s="100" t="str">
        <f>IF(COUNTIF(Exceptions!B:B,(VLOOKUP(M1084,Exceptions!$B:$B,1,FALSE)))&gt;0,"y","")</f>
        <v/>
      </c>
      <c r="E1084" s="100" t="s">
        <v>5366</v>
      </c>
      <c r="F1084" s="162" t="s">
        <v>4090</v>
      </c>
      <c r="G1084" s="162" t="s">
        <v>3884</v>
      </c>
      <c r="H1084" s="162" t="s">
        <v>3902</v>
      </c>
      <c r="I1084" s="162" t="s">
        <v>5227</v>
      </c>
      <c r="J1084" s="162" t="s">
        <v>440</v>
      </c>
      <c r="K1084" s="162" t="s">
        <v>440</v>
      </c>
      <c r="L1084" s="163">
        <v>5000000</v>
      </c>
      <c r="M1084" s="95" t="s">
        <v>1011</v>
      </c>
      <c r="N1084" s="51" t="s">
        <v>1012</v>
      </c>
      <c r="O1084" s="51" t="s">
        <v>1012</v>
      </c>
      <c r="P1084" s="51" t="s">
        <v>456</v>
      </c>
      <c r="Q1084" s="96" t="s">
        <v>10</v>
      </c>
      <c r="R1084" s="167">
        <v>45839</v>
      </c>
      <c r="S1084" s="97"/>
      <c r="T1084" s="51" t="s">
        <v>490</v>
      </c>
      <c r="U1084" s="51" t="s">
        <v>491</v>
      </c>
      <c r="W1084" s="98" t="s">
        <v>5731</v>
      </c>
      <c r="X1084" s="98" t="s">
        <v>5647</v>
      </c>
    </row>
    <row r="1085" spans="1:24" s="51" customFormat="1" ht="15.5" x14ac:dyDescent="0.35">
      <c r="A1085" s="99">
        <f t="shared" si="33"/>
        <v>16019</v>
      </c>
      <c r="B1085" s="100" t="str">
        <f>IF(COUNTIF(Exceptions!F:F,(VLOOKUP(M1085,Exceptions!F:F,1,FALSE)))&gt;0,"y","")</f>
        <v/>
      </c>
      <c r="C1085" s="100" t="str">
        <f t="shared" si="34"/>
        <v>y</v>
      </c>
      <c r="D1085" s="100" t="str">
        <f>IF(COUNTIF(Exceptions!B:B,(VLOOKUP(M1085,Exceptions!$B:$B,1,FALSE)))&gt;0,"y","")</f>
        <v/>
      </c>
      <c r="E1085" s="100"/>
      <c r="F1085" s="162" t="s">
        <v>4990</v>
      </c>
      <c r="G1085" s="162" t="s">
        <v>3886</v>
      </c>
      <c r="H1085" s="162" t="s">
        <v>5213</v>
      </c>
      <c r="I1085" s="162" t="s">
        <v>440</v>
      </c>
      <c r="J1085" s="162" t="s">
        <v>5300</v>
      </c>
      <c r="K1085" s="162" t="s">
        <v>5275</v>
      </c>
      <c r="L1085" s="163">
        <v>3000000</v>
      </c>
      <c r="M1085" s="95" t="s">
        <v>3444</v>
      </c>
      <c r="N1085" s="51" t="s">
        <v>3445</v>
      </c>
      <c r="O1085" s="51" t="s">
        <v>3446</v>
      </c>
      <c r="P1085" s="51" t="s">
        <v>462</v>
      </c>
      <c r="Q1085" s="96" t="s">
        <v>10</v>
      </c>
      <c r="R1085" s="97">
        <v>45691</v>
      </c>
      <c r="S1085" s="97" t="s">
        <v>6978</v>
      </c>
      <c r="T1085" s="51" t="s">
        <v>512</v>
      </c>
      <c r="U1085" s="51" t="s">
        <v>513</v>
      </c>
      <c r="W1085" s="98" t="s">
        <v>6979</v>
      </c>
      <c r="X1085" s="98" t="s">
        <v>5647</v>
      </c>
    </row>
    <row r="1086" spans="1:24" s="51" customFormat="1" ht="15.5" x14ac:dyDescent="0.35">
      <c r="A1086" s="99">
        <f t="shared" si="33"/>
        <v>16041</v>
      </c>
      <c r="B1086" s="100" t="str">
        <f>IF(COUNTIF(Exceptions!F:F,(VLOOKUP(M1086,Exceptions!F:F,1,FALSE)))&gt;0,"y","")</f>
        <v/>
      </c>
      <c r="C1086" s="100" t="str">
        <f t="shared" si="34"/>
        <v>y</v>
      </c>
      <c r="D1086" s="100" t="str">
        <f>IF(COUNTIF(Exceptions!B:B,(VLOOKUP(M1086,Exceptions!$B:$B,1,FALSE)))&gt;0,"y","")</f>
        <v/>
      </c>
      <c r="E1086" s="100"/>
      <c r="F1086" s="162" t="s">
        <v>4991</v>
      </c>
      <c r="G1086" s="162" t="s">
        <v>3886</v>
      </c>
      <c r="H1086" s="162" t="s">
        <v>3902</v>
      </c>
      <c r="I1086" s="162" t="s">
        <v>5328</v>
      </c>
      <c r="J1086" s="162" t="s">
        <v>440</v>
      </c>
      <c r="K1086" s="162" t="s">
        <v>3904</v>
      </c>
      <c r="L1086" s="163">
        <v>5035.96</v>
      </c>
      <c r="M1086" s="95" t="s">
        <v>3442</v>
      </c>
      <c r="N1086" s="51" t="s">
        <v>2642</v>
      </c>
      <c r="O1086" s="51" t="s">
        <v>2642</v>
      </c>
      <c r="P1086" s="51" t="s">
        <v>440</v>
      </c>
      <c r="Q1086" s="96" t="s">
        <v>613</v>
      </c>
      <c r="R1086" s="97">
        <v>45483</v>
      </c>
      <c r="S1086" s="97" t="s">
        <v>5980</v>
      </c>
      <c r="T1086" s="51" t="s">
        <v>467</v>
      </c>
      <c r="U1086" s="51" t="s">
        <v>468</v>
      </c>
      <c r="V1086" s="51" t="s">
        <v>3443</v>
      </c>
      <c r="W1086" s="98" t="s">
        <v>6323</v>
      </c>
      <c r="X1086" s="98" t="s">
        <v>5534</v>
      </c>
    </row>
    <row r="1087" spans="1:24" s="51" customFormat="1" ht="15.5" x14ac:dyDescent="0.35">
      <c r="A1087" s="99">
        <f t="shared" si="33"/>
        <v>16045</v>
      </c>
      <c r="B1087" s="100" t="str">
        <f>IF(COUNTIF(Exceptions!F:F,(VLOOKUP(M1087,Exceptions!F:F,1,FALSE)))&gt;0,"y","")</f>
        <v/>
      </c>
      <c r="C1087" s="100" t="str">
        <f t="shared" si="34"/>
        <v>y</v>
      </c>
      <c r="D1087" s="100" t="str">
        <f>IF(COUNTIF(Exceptions!B:B,(VLOOKUP(M1087,Exceptions!$B:$B,1,FALSE)))&gt;0,"y","")</f>
        <v/>
      </c>
      <c r="E1087" s="100"/>
      <c r="F1087" s="162" t="s">
        <v>4992</v>
      </c>
      <c r="G1087" s="162" t="s">
        <v>593</v>
      </c>
      <c r="H1087" s="162" t="s">
        <v>3902</v>
      </c>
      <c r="I1087" s="162" t="s">
        <v>3349</v>
      </c>
      <c r="J1087" s="162" t="s">
        <v>5300</v>
      </c>
      <c r="K1087" s="162" t="s">
        <v>5275</v>
      </c>
      <c r="L1087" s="163">
        <v>400000</v>
      </c>
      <c r="M1087" s="95" t="s">
        <v>250</v>
      </c>
      <c r="N1087" s="51" t="s">
        <v>379</v>
      </c>
      <c r="O1087" s="51" t="s">
        <v>445</v>
      </c>
      <c r="P1087" s="51" t="s">
        <v>455</v>
      </c>
      <c r="Q1087" s="96" t="s">
        <v>14</v>
      </c>
      <c r="R1087" s="97">
        <v>45383</v>
      </c>
      <c r="S1087" s="97" t="s">
        <v>5634</v>
      </c>
      <c r="T1087" s="51" t="s">
        <v>512</v>
      </c>
      <c r="U1087" s="51" t="s">
        <v>513</v>
      </c>
      <c r="W1087" s="98" t="s">
        <v>6323</v>
      </c>
      <c r="X1087" s="98" t="s">
        <v>5589</v>
      </c>
    </row>
    <row r="1088" spans="1:24" s="51" customFormat="1" ht="15.5" x14ac:dyDescent="0.35">
      <c r="A1088" s="99">
        <f t="shared" si="33"/>
        <v>16052</v>
      </c>
      <c r="B1088" s="100" t="str">
        <f>IF(COUNTIF(Exceptions!F:F,(VLOOKUP(M1088,Exceptions!F:F,1,FALSE)))&gt;0,"y","")</f>
        <v/>
      </c>
      <c r="C1088" s="100" t="str">
        <f t="shared" si="34"/>
        <v/>
      </c>
      <c r="D1088" s="100" t="str">
        <f>IF(COUNTIF(Exceptions!B:B,(VLOOKUP(M1088,Exceptions!$B:$B,1,FALSE)))&gt;0,"y","")</f>
        <v/>
      </c>
      <c r="E1088" s="100"/>
      <c r="F1088" s="162" t="s">
        <v>4993</v>
      </c>
      <c r="G1088" s="162" t="s">
        <v>3886</v>
      </c>
      <c r="H1088" s="162" t="s">
        <v>5215</v>
      </c>
      <c r="I1088" s="162" t="s">
        <v>440</v>
      </c>
      <c r="J1088" s="162" t="s">
        <v>440</v>
      </c>
      <c r="K1088" s="162" t="s">
        <v>3904</v>
      </c>
      <c r="L1088" s="163">
        <v>150000</v>
      </c>
      <c r="M1088" s="95" t="s">
        <v>3440</v>
      </c>
      <c r="N1088" s="51" t="s">
        <v>3441</v>
      </c>
      <c r="O1088" s="51" t="s">
        <v>3441</v>
      </c>
      <c r="P1088" s="51" t="s">
        <v>440</v>
      </c>
      <c r="Q1088" s="96" t="s">
        <v>14</v>
      </c>
      <c r="R1088" s="97">
        <v>45748</v>
      </c>
      <c r="S1088" s="97" t="s">
        <v>5622</v>
      </c>
      <c r="T1088" s="51" t="s">
        <v>741</v>
      </c>
      <c r="U1088" s="51" t="s">
        <v>742</v>
      </c>
      <c r="W1088" s="98" t="s">
        <v>6977</v>
      </c>
      <c r="X1088" s="98" t="s">
        <v>5569</v>
      </c>
    </row>
    <row r="1089" spans="1:24" s="51" customFormat="1" ht="15.5" x14ac:dyDescent="0.35">
      <c r="A1089" s="99">
        <f t="shared" si="33"/>
        <v>16054</v>
      </c>
      <c r="B1089" s="100" t="str">
        <f>IF(COUNTIF(Exceptions!F:F,(VLOOKUP(M1089,Exceptions!F:F,1,FALSE)))&gt;0,"y","")</f>
        <v/>
      </c>
      <c r="C1089" s="100" t="str">
        <f t="shared" si="34"/>
        <v/>
      </c>
      <c r="D1089" s="100" t="str">
        <f>IF(COUNTIF(Exceptions!B:B,(VLOOKUP(M1089,Exceptions!$B:$B,1,FALSE)))&gt;0,"y","")</f>
        <v/>
      </c>
      <c r="E1089" s="100"/>
      <c r="F1089" s="162" t="s">
        <v>4994</v>
      </c>
      <c r="G1089" s="162" t="s">
        <v>3886</v>
      </c>
      <c r="H1089" s="162" t="s">
        <v>5215</v>
      </c>
      <c r="I1089" s="162" t="s">
        <v>440</v>
      </c>
      <c r="J1089" s="162" t="s">
        <v>440</v>
      </c>
      <c r="K1089" s="162" t="s">
        <v>3904</v>
      </c>
      <c r="L1089" s="163">
        <v>40000</v>
      </c>
      <c r="M1089" s="95" t="s">
        <v>3437</v>
      </c>
      <c r="N1089" s="51" t="s">
        <v>3438</v>
      </c>
      <c r="O1089" s="51" t="s">
        <v>3439</v>
      </c>
      <c r="P1089" s="51" t="s">
        <v>440</v>
      </c>
      <c r="Q1089" s="96" t="s">
        <v>613</v>
      </c>
      <c r="R1089" s="97">
        <v>45382</v>
      </c>
      <c r="S1089" s="97" t="s">
        <v>6141</v>
      </c>
      <c r="T1089" s="51" t="s">
        <v>741</v>
      </c>
      <c r="U1089" s="51" t="s">
        <v>742</v>
      </c>
      <c r="W1089" s="98" t="s">
        <v>6977</v>
      </c>
      <c r="X1089" s="98" t="s">
        <v>5978</v>
      </c>
    </row>
    <row r="1090" spans="1:24" s="51" customFormat="1" ht="15.5" x14ac:dyDescent="0.35">
      <c r="A1090" s="99">
        <f t="shared" si="33"/>
        <v>16055</v>
      </c>
      <c r="B1090" s="100" t="str">
        <f>IF(COUNTIF(Exceptions!F:F,(VLOOKUP(M1090,Exceptions!F:F,1,FALSE)))&gt;0,"y","")</f>
        <v/>
      </c>
      <c r="C1090" s="100" t="str">
        <f t="shared" si="34"/>
        <v/>
      </c>
      <c r="D1090" s="100" t="str">
        <f>IF(COUNTIF(Exceptions!B:B,(VLOOKUP(M1090,Exceptions!$B:$B,1,FALSE)))&gt;0,"y","")</f>
        <v/>
      </c>
      <c r="E1090" s="100"/>
      <c r="F1090" s="162" t="s">
        <v>4995</v>
      </c>
      <c r="G1090" s="162" t="s">
        <v>3886</v>
      </c>
      <c r="H1090" s="162" t="s">
        <v>5215</v>
      </c>
      <c r="I1090" s="162" t="s">
        <v>440</v>
      </c>
      <c r="J1090" s="162" t="s">
        <v>5300</v>
      </c>
      <c r="K1090" s="162" t="s">
        <v>3904</v>
      </c>
      <c r="L1090" s="163">
        <v>150000</v>
      </c>
      <c r="M1090" s="95" t="s">
        <v>3435</v>
      </c>
      <c r="N1090" s="51" t="s">
        <v>3436</v>
      </c>
      <c r="O1090" s="51" t="s">
        <v>3436</v>
      </c>
      <c r="P1090" s="51" t="s">
        <v>440</v>
      </c>
      <c r="Q1090" s="96" t="s">
        <v>14</v>
      </c>
      <c r="R1090" s="97">
        <v>45597</v>
      </c>
      <c r="S1090" s="97" t="s">
        <v>5879</v>
      </c>
      <c r="T1090" s="51" t="s">
        <v>741</v>
      </c>
      <c r="U1090" s="51" t="s">
        <v>742</v>
      </c>
      <c r="W1090" s="98" t="s">
        <v>6977</v>
      </c>
      <c r="X1090" s="98" t="s">
        <v>5738</v>
      </c>
    </row>
    <row r="1091" spans="1:24" s="51" customFormat="1" ht="15.5" x14ac:dyDescent="0.35">
      <c r="A1091" s="99">
        <f t="shared" si="33"/>
        <v>16056</v>
      </c>
      <c r="B1091" s="100" t="str">
        <f>IF(COUNTIF(Exceptions!F:F,(VLOOKUP(M1091,Exceptions!F:F,1,FALSE)))&gt;0,"y","")</f>
        <v/>
      </c>
      <c r="C1091" s="100" t="str">
        <f t="shared" si="34"/>
        <v/>
      </c>
      <c r="D1091" s="100" t="str">
        <f>IF(COUNTIF(Exceptions!B:B,(VLOOKUP(M1091,Exceptions!$B:$B,1,FALSE)))&gt;0,"y","")</f>
        <v/>
      </c>
      <c r="E1091" s="100"/>
      <c r="F1091" s="162" t="s">
        <v>4996</v>
      </c>
      <c r="G1091" s="162" t="s">
        <v>3886</v>
      </c>
      <c r="H1091" s="162" t="s">
        <v>5215</v>
      </c>
      <c r="I1091" s="162" t="s">
        <v>440</v>
      </c>
      <c r="J1091" s="162" t="s">
        <v>440</v>
      </c>
      <c r="K1091" s="162" t="s">
        <v>3904</v>
      </c>
      <c r="L1091" s="163">
        <v>60000</v>
      </c>
      <c r="M1091" s="95" t="s">
        <v>3433</v>
      </c>
      <c r="N1091" s="51" t="s">
        <v>3434</v>
      </c>
      <c r="O1091" s="51" t="s">
        <v>3434</v>
      </c>
      <c r="P1091" s="51" t="s">
        <v>440</v>
      </c>
      <c r="Q1091" s="96" t="s">
        <v>613</v>
      </c>
      <c r="R1091" s="97">
        <v>45383</v>
      </c>
      <c r="S1091" s="97" t="s">
        <v>5634</v>
      </c>
      <c r="T1091" s="51" t="s">
        <v>741</v>
      </c>
      <c r="U1091" s="51" t="s">
        <v>742</v>
      </c>
      <c r="W1091" s="98" t="s">
        <v>6977</v>
      </c>
      <c r="X1091" s="98" t="s">
        <v>5679</v>
      </c>
    </row>
    <row r="1092" spans="1:24" s="51" customFormat="1" ht="15.5" x14ac:dyDescent="0.35">
      <c r="A1092" s="99">
        <f t="shared" si="33"/>
        <v>16070</v>
      </c>
      <c r="B1092" s="100" t="str">
        <f>IF(COUNTIF(Exceptions!F:F,(VLOOKUP(M1092,Exceptions!F:F,1,FALSE)))&gt;0,"y","")</f>
        <v/>
      </c>
      <c r="C1092" s="100" t="str">
        <f t="shared" si="34"/>
        <v>y</v>
      </c>
      <c r="D1092" s="100" t="str">
        <f>IF(COUNTIF(Exceptions!B:B,(VLOOKUP(M1092,Exceptions!$B:$B,1,FALSE)))&gt;0,"y","")</f>
        <v/>
      </c>
      <c r="E1092" s="100"/>
      <c r="F1092" s="162" t="s">
        <v>4310</v>
      </c>
      <c r="G1092" s="162" t="s">
        <v>592</v>
      </c>
      <c r="H1092" s="162" t="s">
        <v>3906</v>
      </c>
      <c r="I1092" s="162" t="s">
        <v>6216</v>
      </c>
      <c r="J1092" s="162" t="s">
        <v>440</v>
      </c>
      <c r="K1092" s="162" t="s">
        <v>3904</v>
      </c>
      <c r="L1092" s="163">
        <v>7440.04</v>
      </c>
      <c r="M1092" s="95" t="s">
        <v>1548</v>
      </c>
      <c r="N1092" s="51" t="s">
        <v>1549</v>
      </c>
      <c r="O1092" s="51" t="s">
        <v>1550</v>
      </c>
      <c r="P1092" s="51" t="s">
        <v>456</v>
      </c>
      <c r="Q1092" s="96" t="s">
        <v>613</v>
      </c>
      <c r="R1092" s="97">
        <v>45473</v>
      </c>
      <c r="S1092" s="97" t="s">
        <v>5525</v>
      </c>
      <c r="T1092" s="51" t="s">
        <v>467</v>
      </c>
      <c r="U1092" s="51" t="s">
        <v>468</v>
      </c>
      <c r="V1092" s="51" t="s">
        <v>1551</v>
      </c>
      <c r="W1092" s="98" t="s">
        <v>6276</v>
      </c>
      <c r="X1092" s="98" t="s">
        <v>6257</v>
      </c>
    </row>
    <row r="1093" spans="1:24" s="51" customFormat="1" ht="15.5" x14ac:dyDescent="0.35">
      <c r="A1093" s="99">
        <f t="shared" si="33"/>
        <v>16074</v>
      </c>
      <c r="B1093" s="100" t="str">
        <f>IF(COUNTIF(Exceptions!F:F,(VLOOKUP(M1093,Exceptions!F:F,1,FALSE)))&gt;0,"y","")</f>
        <v/>
      </c>
      <c r="C1093" s="100" t="str">
        <f t="shared" si="34"/>
        <v/>
      </c>
      <c r="D1093" s="100" t="str">
        <f>IF(COUNTIF(Exceptions!B:B,(VLOOKUP(M1093,Exceptions!$B:$B,1,FALSE)))&gt;0,"y","")</f>
        <v/>
      </c>
      <c r="E1093" s="100"/>
      <c r="F1093" s="162" t="s">
        <v>4997</v>
      </c>
      <c r="G1093" s="162" t="s">
        <v>592</v>
      </c>
      <c r="H1093" s="162" t="s">
        <v>3906</v>
      </c>
      <c r="I1093" s="162" t="s">
        <v>440</v>
      </c>
      <c r="J1093" s="162" t="s">
        <v>440</v>
      </c>
      <c r="K1093" s="162" t="s">
        <v>3904</v>
      </c>
      <c r="L1093" s="163">
        <v>151930</v>
      </c>
      <c r="M1093" s="95" t="s">
        <v>251</v>
      </c>
      <c r="N1093" s="51" t="s">
        <v>359</v>
      </c>
      <c r="O1093" s="51" t="s">
        <v>446</v>
      </c>
      <c r="P1093" s="51" t="s">
        <v>456</v>
      </c>
      <c r="Q1093" s="96" t="s">
        <v>14</v>
      </c>
      <c r="R1093" s="97">
        <v>45472</v>
      </c>
      <c r="S1093" s="97" t="s">
        <v>6273</v>
      </c>
      <c r="T1093" s="51" t="s">
        <v>467</v>
      </c>
      <c r="U1093" s="51" t="s">
        <v>468</v>
      </c>
      <c r="V1093" s="51" t="s">
        <v>577</v>
      </c>
      <c r="W1093" s="98" t="s">
        <v>6276</v>
      </c>
      <c r="X1093" s="98" t="s">
        <v>5543</v>
      </c>
    </row>
    <row r="1094" spans="1:24" s="51" customFormat="1" ht="15.5" x14ac:dyDescent="0.35">
      <c r="A1094" s="99">
        <f t="shared" si="33"/>
        <v>16088</v>
      </c>
      <c r="B1094" s="100" t="str">
        <f>IF(COUNTIF(Exceptions!F:F,(VLOOKUP(M1094,Exceptions!F:F,1,FALSE)))&gt;0,"y","")</f>
        <v/>
      </c>
      <c r="C1094" s="100" t="str">
        <f t="shared" si="34"/>
        <v>y</v>
      </c>
      <c r="D1094" s="100" t="str">
        <f>IF(COUNTIF(Exceptions!B:B,(VLOOKUP(M1094,Exceptions!$B:$B,1,FALSE)))&gt;0,"y","")</f>
        <v/>
      </c>
      <c r="E1094" s="100"/>
      <c r="F1094" s="162" t="s">
        <v>4192</v>
      </c>
      <c r="G1094" s="162" t="s">
        <v>592</v>
      </c>
      <c r="H1094" s="162" t="s">
        <v>5229</v>
      </c>
      <c r="I1094" s="162" t="s">
        <v>1963</v>
      </c>
      <c r="J1094" s="162" t="s">
        <v>5317</v>
      </c>
      <c r="K1094" s="162" t="s">
        <v>5279</v>
      </c>
      <c r="L1094" s="163">
        <v>4500000</v>
      </c>
      <c r="M1094" s="95" t="s">
        <v>1249</v>
      </c>
      <c r="N1094" s="51" t="s">
        <v>1250</v>
      </c>
      <c r="O1094" s="51" t="s">
        <v>1251</v>
      </c>
      <c r="P1094" s="51" t="s">
        <v>456</v>
      </c>
      <c r="Q1094" s="96" t="s">
        <v>12</v>
      </c>
      <c r="R1094" s="97">
        <v>45881</v>
      </c>
      <c r="S1094" s="97" t="s">
        <v>6042</v>
      </c>
      <c r="T1094" s="51" t="s">
        <v>514</v>
      </c>
      <c r="U1094" s="51" t="s">
        <v>515</v>
      </c>
      <c r="W1094" s="98" t="s">
        <v>5488</v>
      </c>
      <c r="X1094" s="98" t="s">
        <v>5534</v>
      </c>
    </row>
    <row r="1095" spans="1:24" s="51" customFormat="1" ht="15.5" x14ac:dyDescent="0.35">
      <c r="A1095" s="99">
        <f t="shared" ref="A1095:A1158" si="35">(MID(M1095,2,6))*1</f>
        <v>16091</v>
      </c>
      <c r="B1095" s="100" t="str">
        <f>IF(COUNTIF(Exceptions!F:F,(VLOOKUP(M1095,Exceptions!F:F,1,FALSE)))&gt;0,"y","")</f>
        <v/>
      </c>
      <c r="C1095" s="100" t="str">
        <f t="shared" si="34"/>
        <v/>
      </c>
      <c r="D1095" s="100" t="str">
        <f>IF(COUNTIF(Exceptions!B:B,(VLOOKUP(M1095,Exceptions!$B:$B,1,FALSE)))&gt;0,"y","")</f>
        <v/>
      </c>
      <c r="E1095" s="100"/>
      <c r="F1095" s="162" t="s">
        <v>4998</v>
      </c>
      <c r="G1095" s="162" t="s">
        <v>3886</v>
      </c>
      <c r="H1095" s="162" t="s">
        <v>3906</v>
      </c>
      <c r="I1095" s="162" t="s">
        <v>440</v>
      </c>
      <c r="J1095" s="162" t="s">
        <v>440</v>
      </c>
      <c r="K1095" s="162" t="s">
        <v>5275</v>
      </c>
      <c r="L1095" s="163">
        <v>318609.09000000003</v>
      </c>
      <c r="M1095" s="95" t="s">
        <v>3430</v>
      </c>
      <c r="N1095" s="51" t="s">
        <v>3431</v>
      </c>
      <c r="O1095" s="51" t="s">
        <v>3431</v>
      </c>
      <c r="P1095" s="51" t="s">
        <v>440</v>
      </c>
      <c r="Q1095" s="96" t="s">
        <v>14</v>
      </c>
      <c r="R1095" s="97">
        <v>46204</v>
      </c>
      <c r="S1095" s="97" t="s">
        <v>5863</v>
      </c>
      <c r="T1095" s="51" t="s">
        <v>467</v>
      </c>
      <c r="U1095" s="51" t="s">
        <v>468</v>
      </c>
      <c r="V1095" s="51" t="s">
        <v>3432</v>
      </c>
      <c r="W1095" s="98" t="s">
        <v>5488</v>
      </c>
      <c r="X1095" s="98" t="s">
        <v>5534</v>
      </c>
    </row>
    <row r="1096" spans="1:24" s="51" customFormat="1" ht="15.5" x14ac:dyDescent="0.35">
      <c r="A1096" s="99">
        <f t="shared" si="35"/>
        <v>16094</v>
      </c>
      <c r="B1096" s="100" t="str">
        <f>IF(COUNTIF(Exceptions!F:F,(VLOOKUP(M1096,Exceptions!F:F,1,FALSE)))&gt;0,"y","")</f>
        <v/>
      </c>
      <c r="C1096" s="100" t="str">
        <f t="shared" ref="C1096:C1159" si="36">IF(COUNTIF(N1096,"*call*"),"y",IF(COUNTIF(P1096,"*call*"),"y",IF(I1096&lt;&gt;"","y","")))</f>
        <v>y</v>
      </c>
      <c r="D1096" s="100" t="str">
        <f>IF(COUNTIF(Exceptions!B:B,(VLOOKUP(M1096,Exceptions!$B:$B,1,FALSE)))&gt;0,"y","")</f>
        <v/>
      </c>
      <c r="E1096" s="100"/>
      <c r="F1096" s="162" t="s">
        <v>4999</v>
      </c>
      <c r="G1096" s="162" t="s">
        <v>3886</v>
      </c>
      <c r="H1096" s="162" t="s">
        <v>3906</v>
      </c>
      <c r="I1096" s="162" t="s">
        <v>5328</v>
      </c>
      <c r="J1096" s="162" t="s">
        <v>440</v>
      </c>
      <c r="K1096" s="162" t="s">
        <v>3904</v>
      </c>
      <c r="L1096" s="163">
        <v>3798.39</v>
      </c>
      <c r="M1096" s="95" t="s">
        <v>3428</v>
      </c>
      <c r="N1096" s="51" t="s">
        <v>2645</v>
      </c>
      <c r="O1096" s="51" t="s">
        <v>2645</v>
      </c>
      <c r="P1096" s="51" t="s">
        <v>440</v>
      </c>
      <c r="Q1096" s="96" t="s">
        <v>613</v>
      </c>
      <c r="R1096" s="97">
        <v>45505</v>
      </c>
      <c r="S1096" s="97" t="s">
        <v>5720</v>
      </c>
      <c r="T1096" s="51" t="s">
        <v>467</v>
      </c>
      <c r="U1096" s="51" t="s">
        <v>468</v>
      </c>
      <c r="V1096" s="51" t="s">
        <v>3429</v>
      </c>
      <c r="W1096" s="98" t="s">
        <v>5488</v>
      </c>
      <c r="X1096" s="98" t="s">
        <v>5534</v>
      </c>
    </row>
    <row r="1097" spans="1:24" s="51" customFormat="1" ht="15.5" x14ac:dyDescent="0.35">
      <c r="A1097" s="99">
        <f t="shared" si="35"/>
        <v>16096</v>
      </c>
      <c r="B1097" s="100" t="str">
        <f>IF(COUNTIF(Exceptions!F:F,(VLOOKUP(M1097,Exceptions!F:F,1,FALSE)))&gt;0,"y","")</f>
        <v/>
      </c>
      <c r="C1097" s="100" t="str">
        <f t="shared" si="36"/>
        <v/>
      </c>
      <c r="D1097" s="100" t="str">
        <f>IF(COUNTIF(Exceptions!B:B,(VLOOKUP(M1097,Exceptions!$B:$B,1,FALSE)))&gt;0,"y","")</f>
        <v/>
      </c>
      <c r="E1097" s="100"/>
      <c r="F1097" s="162" t="s">
        <v>5000</v>
      </c>
      <c r="G1097" s="162" t="s">
        <v>3886</v>
      </c>
      <c r="H1097" s="162" t="s">
        <v>5232</v>
      </c>
      <c r="I1097" s="162" t="s">
        <v>440</v>
      </c>
      <c r="J1097" s="162" t="s">
        <v>440</v>
      </c>
      <c r="K1097" s="162" t="s">
        <v>3904</v>
      </c>
      <c r="L1097" s="163">
        <v>150000</v>
      </c>
      <c r="M1097" s="95" t="s">
        <v>3425</v>
      </c>
      <c r="N1097" s="51" t="s">
        <v>3426</v>
      </c>
      <c r="O1097" s="51" t="s">
        <v>3426</v>
      </c>
      <c r="P1097" s="51" t="s">
        <v>440</v>
      </c>
      <c r="Q1097" s="96" t="s">
        <v>14</v>
      </c>
      <c r="R1097" s="97">
        <v>46023</v>
      </c>
      <c r="S1097" s="97" t="s">
        <v>6976</v>
      </c>
      <c r="T1097" s="51" t="s">
        <v>512</v>
      </c>
      <c r="U1097" s="51" t="s">
        <v>513</v>
      </c>
      <c r="V1097" s="51" t="s">
        <v>3427</v>
      </c>
      <c r="W1097" s="98" t="s">
        <v>5488</v>
      </c>
      <c r="X1097" s="98" t="s">
        <v>5569</v>
      </c>
    </row>
    <row r="1098" spans="1:24" s="51" customFormat="1" ht="15.5" x14ac:dyDescent="0.35">
      <c r="A1098" s="99">
        <f t="shared" si="35"/>
        <v>16098</v>
      </c>
      <c r="B1098" s="100" t="str">
        <f>IF(COUNTIF(Exceptions!F:F,(VLOOKUP(M1098,Exceptions!F:F,1,FALSE)))&gt;0,"y","")</f>
        <v/>
      </c>
      <c r="C1098" s="100" t="str">
        <f t="shared" si="36"/>
        <v/>
      </c>
      <c r="D1098" s="100" t="str">
        <f>IF(COUNTIF(Exceptions!B:B,(VLOOKUP(M1098,Exceptions!$B:$B,1,FALSE)))&gt;0,"y","")</f>
        <v/>
      </c>
      <c r="E1098" s="100"/>
      <c r="F1098" s="162" t="s">
        <v>5001</v>
      </c>
      <c r="G1098" s="162" t="s">
        <v>3886</v>
      </c>
      <c r="H1098" s="162" t="s">
        <v>3906</v>
      </c>
      <c r="I1098" s="162" t="s">
        <v>440</v>
      </c>
      <c r="J1098" s="162" t="s">
        <v>440</v>
      </c>
      <c r="K1098" s="162" t="s">
        <v>3904</v>
      </c>
      <c r="L1098" s="163">
        <v>23842.799999999999</v>
      </c>
      <c r="M1098" s="95" t="s">
        <v>3422</v>
      </c>
      <c r="N1098" s="51" t="s">
        <v>3423</v>
      </c>
      <c r="O1098" s="51" t="s">
        <v>3423</v>
      </c>
      <c r="P1098" s="51" t="s">
        <v>440</v>
      </c>
      <c r="Q1098" s="96" t="s">
        <v>613</v>
      </c>
      <c r="R1098" s="97">
        <v>45488</v>
      </c>
      <c r="S1098" s="97" t="s">
        <v>5608</v>
      </c>
      <c r="T1098" s="51" t="s">
        <v>467</v>
      </c>
      <c r="U1098" s="51" t="s">
        <v>468</v>
      </c>
      <c r="V1098" s="51" t="s">
        <v>3424</v>
      </c>
      <c r="W1098" s="98" t="s">
        <v>5488</v>
      </c>
      <c r="X1098" s="98" t="s">
        <v>5534</v>
      </c>
    </row>
    <row r="1099" spans="1:24" s="51" customFormat="1" ht="15.5" x14ac:dyDescent="0.35">
      <c r="A1099" s="99">
        <f t="shared" si="35"/>
        <v>16103</v>
      </c>
      <c r="B1099" s="100" t="str">
        <f>IF(COUNTIF(Exceptions!F:F,(VLOOKUP(M1099,Exceptions!F:F,1,FALSE)))&gt;0,"y","")</f>
        <v/>
      </c>
      <c r="C1099" s="100" t="str">
        <f t="shared" si="36"/>
        <v>y</v>
      </c>
      <c r="D1099" s="100" t="str">
        <f>IF(COUNTIF(Exceptions!B:B,(VLOOKUP(M1099,Exceptions!$B:$B,1,FALSE)))&gt;0,"y","")</f>
        <v/>
      </c>
      <c r="E1099" s="100" t="s">
        <v>5366</v>
      </c>
      <c r="F1099" s="162" t="s">
        <v>5002</v>
      </c>
      <c r="G1099" s="162" t="s">
        <v>3886</v>
      </c>
      <c r="H1099" s="162" t="s">
        <v>3906</v>
      </c>
      <c r="I1099" s="162" t="s">
        <v>5328</v>
      </c>
      <c r="J1099" s="162" t="s">
        <v>440</v>
      </c>
      <c r="K1099" s="162" t="s">
        <v>3904</v>
      </c>
      <c r="L1099" s="163">
        <v>9851.5</v>
      </c>
      <c r="M1099" s="95" t="s">
        <v>3419</v>
      </c>
      <c r="N1099" s="51" t="s">
        <v>3420</v>
      </c>
      <c r="O1099" s="51" t="s">
        <v>3420</v>
      </c>
      <c r="P1099" s="51" t="s">
        <v>440</v>
      </c>
      <c r="Q1099" s="96" t="s">
        <v>613</v>
      </c>
      <c r="R1099" s="97">
        <v>45489</v>
      </c>
      <c r="S1099" s="97" t="s">
        <v>6322</v>
      </c>
      <c r="T1099" s="51" t="s">
        <v>467</v>
      </c>
      <c r="U1099" s="51" t="s">
        <v>468</v>
      </c>
      <c r="V1099" s="51" t="s">
        <v>3421</v>
      </c>
      <c r="W1099" s="98" t="s">
        <v>5648</v>
      </c>
      <c r="X1099" s="98" t="s">
        <v>5534</v>
      </c>
    </row>
    <row r="1100" spans="1:24" s="51" customFormat="1" ht="15.5" x14ac:dyDescent="0.35">
      <c r="A1100" s="99">
        <f t="shared" si="35"/>
        <v>16113</v>
      </c>
      <c r="B1100" s="100" t="str">
        <f>IF(COUNTIF(Exceptions!F:F,(VLOOKUP(M1100,Exceptions!F:F,1,FALSE)))&gt;0,"y","")</f>
        <v/>
      </c>
      <c r="C1100" s="100" t="str">
        <f t="shared" si="36"/>
        <v>y</v>
      </c>
      <c r="D1100" s="100" t="str">
        <f>IF(COUNTIF(Exceptions!B:B,(VLOOKUP(M1100,Exceptions!$B:$B,1,FALSE)))&gt;0,"y","")</f>
        <v/>
      </c>
      <c r="E1100" s="100"/>
      <c r="F1100" s="162" t="s">
        <v>5003</v>
      </c>
      <c r="G1100" s="162" t="s">
        <v>3886</v>
      </c>
      <c r="H1100" s="162" t="s">
        <v>3906</v>
      </c>
      <c r="I1100" s="162" t="s">
        <v>5328</v>
      </c>
      <c r="J1100" s="162" t="s">
        <v>440</v>
      </c>
      <c r="K1100" s="162" t="s">
        <v>3904</v>
      </c>
      <c r="L1100" s="163">
        <v>27184.85</v>
      </c>
      <c r="M1100" s="95" t="s">
        <v>3416</v>
      </c>
      <c r="N1100" s="51" t="s">
        <v>3418</v>
      </c>
      <c r="O1100" s="51" t="s">
        <v>3418</v>
      </c>
      <c r="P1100" s="51" t="s">
        <v>440</v>
      </c>
      <c r="Q1100" s="96" t="s">
        <v>613</v>
      </c>
      <c r="R1100" s="97">
        <v>45508</v>
      </c>
      <c r="S1100" s="97" t="s">
        <v>6321</v>
      </c>
      <c r="T1100" s="51" t="s">
        <v>467</v>
      </c>
      <c r="U1100" s="51" t="s">
        <v>468</v>
      </c>
      <c r="V1100" s="51" t="s">
        <v>3417</v>
      </c>
      <c r="W1100" s="98" t="s">
        <v>5648</v>
      </c>
      <c r="X1100" s="98" t="s">
        <v>5534</v>
      </c>
    </row>
    <row r="1101" spans="1:24" s="51" customFormat="1" ht="15.5" x14ac:dyDescent="0.35">
      <c r="A1101" s="99">
        <f t="shared" si="35"/>
        <v>16122</v>
      </c>
      <c r="B1101" s="100" t="str">
        <f>IF(COUNTIF(Exceptions!F:F,(VLOOKUP(M1101,Exceptions!F:F,1,FALSE)))&gt;0,"y","")</f>
        <v/>
      </c>
      <c r="C1101" s="100" t="str">
        <f t="shared" si="36"/>
        <v/>
      </c>
      <c r="D1101" s="100" t="str">
        <f>IF(COUNTIF(Exceptions!B:B,(VLOOKUP(M1101,Exceptions!$B:$B,1,FALSE)))&gt;0,"y","")</f>
        <v/>
      </c>
      <c r="E1101" s="100"/>
      <c r="F1101" s="162" t="s">
        <v>5004</v>
      </c>
      <c r="G1101" s="162" t="s">
        <v>3885</v>
      </c>
      <c r="H1101" s="162" t="s">
        <v>5237</v>
      </c>
      <c r="I1101" s="162" t="s">
        <v>440</v>
      </c>
      <c r="J1101" s="162" t="s">
        <v>440</v>
      </c>
      <c r="K1101" s="162" t="s">
        <v>440</v>
      </c>
      <c r="L1101" s="165"/>
      <c r="M1101" s="95" t="s">
        <v>3415</v>
      </c>
      <c r="N1101" s="51" t="s">
        <v>6974</v>
      </c>
      <c r="O1101" s="51" t="s">
        <v>6975</v>
      </c>
      <c r="P1101" s="51" t="s">
        <v>440</v>
      </c>
      <c r="Q1101" s="96" t="s">
        <v>14</v>
      </c>
      <c r="R1101" s="97"/>
      <c r="S1101" s="97"/>
      <c r="T1101" s="51" t="s">
        <v>1268</v>
      </c>
      <c r="U1101" s="51" t="s">
        <v>1269</v>
      </c>
      <c r="W1101" s="98" t="s">
        <v>5944</v>
      </c>
      <c r="X1101" s="98" t="s">
        <v>5945</v>
      </c>
    </row>
    <row r="1102" spans="1:24" s="51" customFormat="1" ht="15.5" x14ac:dyDescent="0.35">
      <c r="A1102" s="99">
        <f t="shared" si="35"/>
        <v>16124</v>
      </c>
      <c r="B1102" s="100" t="str">
        <f>IF(COUNTIF(Exceptions!F:F,(VLOOKUP(M1102,Exceptions!F:F,1,FALSE)))&gt;0,"y","")</f>
        <v/>
      </c>
      <c r="C1102" s="100" t="str">
        <f t="shared" si="36"/>
        <v>y</v>
      </c>
      <c r="D1102" s="100" t="str">
        <f>IF(COUNTIF(Exceptions!B:B,(VLOOKUP(M1102,Exceptions!$B:$B,1,FALSE)))&gt;0,"y","")</f>
        <v/>
      </c>
      <c r="E1102" s="100"/>
      <c r="F1102" s="162" t="s">
        <v>4311</v>
      </c>
      <c r="G1102" s="162" t="s">
        <v>592</v>
      </c>
      <c r="H1102" s="162" t="s">
        <v>3906</v>
      </c>
      <c r="I1102" s="162" t="s">
        <v>6216</v>
      </c>
      <c r="J1102" s="162" t="s">
        <v>440</v>
      </c>
      <c r="K1102" s="162" t="s">
        <v>3904</v>
      </c>
      <c r="L1102" s="163">
        <v>5612.16</v>
      </c>
      <c r="M1102" s="95" t="s">
        <v>1544</v>
      </c>
      <c r="N1102" s="51" t="s">
        <v>1545</v>
      </c>
      <c r="O1102" s="51" t="s">
        <v>1546</v>
      </c>
      <c r="P1102" s="51" t="s">
        <v>456</v>
      </c>
      <c r="Q1102" s="96" t="s">
        <v>613</v>
      </c>
      <c r="R1102" s="97">
        <v>45466</v>
      </c>
      <c r="S1102" s="97" t="s">
        <v>6134</v>
      </c>
      <c r="T1102" s="51" t="s">
        <v>467</v>
      </c>
      <c r="U1102" s="51" t="s">
        <v>468</v>
      </c>
      <c r="V1102" s="51" t="s">
        <v>1547</v>
      </c>
      <c r="W1102" s="98" t="s">
        <v>5944</v>
      </c>
      <c r="X1102" s="98" t="s">
        <v>6257</v>
      </c>
    </row>
    <row r="1103" spans="1:24" s="51" customFormat="1" ht="15.5" x14ac:dyDescent="0.35">
      <c r="A1103" s="99">
        <f t="shared" si="35"/>
        <v>16130</v>
      </c>
      <c r="B1103" s="100" t="str">
        <f>IF(COUNTIF(Exceptions!F:F,(VLOOKUP(M1103,Exceptions!F:F,1,FALSE)))&gt;0,"y","")</f>
        <v/>
      </c>
      <c r="C1103" s="100" t="str">
        <f t="shared" si="36"/>
        <v>y</v>
      </c>
      <c r="D1103" s="100" t="str">
        <f>IF(COUNTIF(Exceptions!B:B,(VLOOKUP(M1103,Exceptions!$B:$B,1,FALSE)))&gt;0,"y","")</f>
        <v/>
      </c>
      <c r="E1103" s="100"/>
      <c r="F1103" s="162" t="s">
        <v>5005</v>
      </c>
      <c r="G1103" s="162" t="s">
        <v>3886</v>
      </c>
      <c r="H1103" s="162" t="s">
        <v>3906</v>
      </c>
      <c r="I1103" s="162" t="s">
        <v>5328</v>
      </c>
      <c r="J1103" s="162" t="s">
        <v>440</v>
      </c>
      <c r="K1103" s="162" t="s">
        <v>3904</v>
      </c>
      <c r="L1103" s="163">
        <v>359.58</v>
      </c>
      <c r="M1103" s="95" t="s">
        <v>3411</v>
      </c>
      <c r="N1103" s="51" t="s">
        <v>3412</v>
      </c>
      <c r="O1103" s="51" t="s">
        <v>3413</v>
      </c>
      <c r="P1103" s="51" t="s">
        <v>440</v>
      </c>
      <c r="Q1103" s="96" t="s">
        <v>613</v>
      </c>
      <c r="R1103" s="97">
        <v>45513</v>
      </c>
      <c r="S1103" s="97" t="s">
        <v>6320</v>
      </c>
      <c r="T1103" s="51" t="s">
        <v>467</v>
      </c>
      <c r="U1103" s="51" t="s">
        <v>468</v>
      </c>
      <c r="V1103" s="51" t="s">
        <v>3414</v>
      </c>
      <c r="W1103" s="98" t="s">
        <v>5944</v>
      </c>
      <c r="X1103" s="98" t="s">
        <v>5534</v>
      </c>
    </row>
    <row r="1104" spans="1:24" s="51" customFormat="1" ht="15.5" x14ac:dyDescent="0.35">
      <c r="A1104" s="99">
        <f t="shared" si="35"/>
        <v>16133</v>
      </c>
      <c r="B1104" s="100" t="str">
        <f>IF(COUNTIF(Exceptions!F:F,(VLOOKUP(M1104,Exceptions!F:F,1,FALSE)))&gt;0,"y","")</f>
        <v/>
      </c>
      <c r="C1104" s="100" t="str">
        <f t="shared" si="36"/>
        <v/>
      </c>
      <c r="D1104" s="100" t="str">
        <f>IF(COUNTIF(Exceptions!B:B,(VLOOKUP(M1104,Exceptions!$B:$B,1,FALSE)))&gt;0,"y","")</f>
        <v/>
      </c>
      <c r="E1104" s="100"/>
      <c r="F1104" s="162" t="s">
        <v>5006</v>
      </c>
      <c r="G1104" s="162" t="s">
        <v>3885</v>
      </c>
      <c r="H1104" s="162" t="s">
        <v>5215</v>
      </c>
      <c r="I1104" s="162" t="s">
        <v>440</v>
      </c>
      <c r="J1104" s="162" t="s">
        <v>5295</v>
      </c>
      <c r="K1104" s="162" t="s">
        <v>5276</v>
      </c>
      <c r="L1104" s="163">
        <v>35000</v>
      </c>
      <c r="M1104" s="95" t="s">
        <v>3409</v>
      </c>
      <c r="N1104" s="51" t="s">
        <v>3410</v>
      </c>
      <c r="O1104" s="51" t="s">
        <v>3410</v>
      </c>
      <c r="P1104" s="51" t="s">
        <v>440</v>
      </c>
      <c r="Q1104" s="96" t="s">
        <v>613</v>
      </c>
      <c r="R1104" s="97"/>
      <c r="S1104" s="97"/>
      <c r="T1104" s="51" t="s">
        <v>480</v>
      </c>
      <c r="U1104" s="51" t="s">
        <v>481</v>
      </c>
      <c r="W1104" s="98" t="s">
        <v>5944</v>
      </c>
      <c r="X1104" s="98" t="s">
        <v>5773</v>
      </c>
    </row>
    <row r="1105" spans="1:24" s="51" customFormat="1" ht="15.5" x14ac:dyDescent="0.35">
      <c r="A1105" s="99">
        <f t="shared" si="35"/>
        <v>16137</v>
      </c>
      <c r="B1105" s="100" t="str">
        <f>IF(COUNTIF(Exceptions!F:F,(VLOOKUP(M1105,Exceptions!F:F,1,FALSE)))&gt;0,"y","")</f>
        <v/>
      </c>
      <c r="C1105" s="100" t="str">
        <f t="shared" si="36"/>
        <v>y</v>
      </c>
      <c r="D1105" s="100" t="str">
        <f>IF(COUNTIF(Exceptions!B:B,(VLOOKUP(M1105,Exceptions!$B:$B,1,FALSE)))&gt;0,"y","")</f>
        <v/>
      </c>
      <c r="E1105" s="100" t="s">
        <v>5366</v>
      </c>
      <c r="F1105" s="162" t="s">
        <v>4121</v>
      </c>
      <c r="G1105" s="162" t="s">
        <v>3885</v>
      </c>
      <c r="H1105" s="162" t="s">
        <v>5232</v>
      </c>
      <c r="I1105" s="162" t="s">
        <v>5231</v>
      </c>
      <c r="J1105" s="162" t="s">
        <v>5300</v>
      </c>
      <c r="K1105" s="162" t="s">
        <v>5280</v>
      </c>
      <c r="L1105" s="163">
        <v>398265.66</v>
      </c>
      <c r="M1105" s="95" t="s">
        <v>1067</v>
      </c>
      <c r="N1105" s="51" t="s">
        <v>1068</v>
      </c>
      <c r="O1105" s="51" t="s">
        <v>1069</v>
      </c>
      <c r="P1105" s="51" t="s">
        <v>440</v>
      </c>
      <c r="Q1105" s="96" t="s">
        <v>14</v>
      </c>
      <c r="R1105" s="97">
        <v>45223</v>
      </c>
      <c r="S1105" s="97" t="s">
        <v>5541</v>
      </c>
      <c r="T1105" s="51" t="s">
        <v>502</v>
      </c>
      <c r="U1105" s="51" t="s">
        <v>503</v>
      </c>
      <c r="W1105" s="98" t="s">
        <v>5944</v>
      </c>
      <c r="X1105" s="98" t="s">
        <v>5548</v>
      </c>
    </row>
    <row r="1106" spans="1:24" s="51" customFormat="1" ht="15.5" x14ac:dyDescent="0.35">
      <c r="A1106" s="99">
        <f t="shared" si="35"/>
        <v>16139</v>
      </c>
      <c r="B1106" s="100" t="str">
        <f>IF(COUNTIF(Exceptions!F:F,(VLOOKUP(M1106,Exceptions!F:F,1,FALSE)))&gt;0,"y","")</f>
        <v/>
      </c>
      <c r="C1106" s="100" t="str">
        <f t="shared" si="36"/>
        <v/>
      </c>
      <c r="D1106" s="100" t="str">
        <f>IF(COUNTIF(Exceptions!B:B,(VLOOKUP(M1106,Exceptions!$B:$B,1,FALSE)))&gt;0,"y","")</f>
        <v/>
      </c>
      <c r="E1106" s="100"/>
      <c r="F1106" s="162" t="s">
        <v>5007</v>
      </c>
      <c r="G1106" s="162" t="s">
        <v>3886</v>
      </c>
      <c r="H1106" s="162" t="s">
        <v>5218</v>
      </c>
      <c r="I1106" s="162" t="s">
        <v>440</v>
      </c>
      <c r="J1106" s="162" t="s">
        <v>440</v>
      </c>
      <c r="K1106" s="162" t="s">
        <v>5275</v>
      </c>
      <c r="L1106" s="163">
        <v>2875000</v>
      </c>
      <c r="M1106" s="95" t="s">
        <v>3407</v>
      </c>
      <c r="N1106" s="51" t="s">
        <v>3408</v>
      </c>
      <c r="O1106" s="51" t="s">
        <v>3408</v>
      </c>
      <c r="P1106" s="51" t="s">
        <v>1182</v>
      </c>
      <c r="Q1106" s="96" t="s">
        <v>12</v>
      </c>
      <c r="R1106" s="97">
        <v>46446</v>
      </c>
      <c r="S1106" s="97" t="s">
        <v>6973</v>
      </c>
      <c r="T1106" s="51" t="s">
        <v>1423</v>
      </c>
      <c r="U1106" s="51" t="s">
        <v>1424</v>
      </c>
      <c r="W1106" s="98" t="s">
        <v>5944</v>
      </c>
      <c r="X1106" s="98" t="s">
        <v>6285</v>
      </c>
    </row>
    <row r="1107" spans="1:24" s="51" customFormat="1" ht="15.5" x14ac:dyDescent="0.35">
      <c r="A1107" s="99">
        <f t="shared" si="35"/>
        <v>16144</v>
      </c>
      <c r="B1107" s="100" t="str">
        <f>IF(COUNTIF(Exceptions!F:F,(VLOOKUP(M1107,Exceptions!F:F,1,FALSE)))&gt;0,"y","")</f>
        <v/>
      </c>
      <c r="C1107" s="100" t="str">
        <f t="shared" si="36"/>
        <v>y</v>
      </c>
      <c r="D1107" s="100" t="str">
        <f>IF(COUNTIF(Exceptions!B:B,(VLOOKUP(M1107,Exceptions!$B:$B,1,FALSE)))&gt;0,"y","")</f>
        <v/>
      </c>
      <c r="E1107" s="100"/>
      <c r="F1107" s="162" t="s">
        <v>5008</v>
      </c>
      <c r="G1107" s="162" t="s">
        <v>3886</v>
      </c>
      <c r="H1107" s="162" t="s">
        <v>5237</v>
      </c>
      <c r="I1107" s="162" t="s">
        <v>6493</v>
      </c>
      <c r="J1107" s="162" t="s">
        <v>440</v>
      </c>
      <c r="K1107" s="162" t="s">
        <v>5279</v>
      </c>
      <c r="L1107" s="163">
        <v>970000</v>
      </c>
      <c r="M1107" s="95" t="s">
        <v>3404</v>
      </c>
      <c r="N1107" s="51" t="s">
        <v>3405</v>
      </c>
      <c r="O1107" s="51" t="s">
        <v>3406</v>
      </c>
      <c r="P1107" s="51" t="s">
        <v>456</v>
      </c>
      <c r="Q1107" s="96" t="s">
        <v>11</v>
      </c>
      <c r="R1107" s="97">
        <v>45918</v>
      </c>
      <c r="S1107" s="97" t="s">
        <v>6495</v>
      </c>
      <c r="T1107" s="51" t="s">
        <v>518</v>
      </c>
      <c r="U1107" s="51" t="s">
        <v>519</v>
      </c>
      <c r="W1107" s="98" t="s">
        <v>5944</v>
      </c>
      <c r="X1107" s="98" t="s">
        <v>5589</v>
      </c>
    </row>
    <row r="1108" spans="1:24" s="51" customFormat="1" ht="15.5" x14ac:dyDescent="0.35">
      <c r="A1108" s="99">
        <f t="shared" si="35"/>
        <v>16157</v>
      </c>
      <c r="B1108" s="100" t="str">
        <f>IF(COUNTIF(Exceptions!F:F,(VLOOKUP(M1108,Exceptions!F:F,1,FALSE)))&gt;0,"y","")</f>
        <v/>
      </c>
      <c r="C1108" s="100" t="str">
        <f t="shared" si="36"/>
        <v>y</v>
      </c>
      <c r="D1108" s="100" t="str">
        <f>IF(COUNTIF(Exceptions!B:B,(VLOOKUP(M1108,Exceptions!$B:$B,1,FALSE)))&gt;0,"y","")</f>
        <v/>
      </c>
      <c r="E1108" s="100"/>
      <c r="F1108" s="162" t="s">
        <v>4122</v>
      </c>
      <c r="G1108" s="162" t="s">
        <v>3885</v>
      </c>
      <c r="H1108" s="162" t="s">
        <v>5232</v>
      </c>
      <c r="I1108" s="162" t="s">
        <v>5231</v>
      </c>
      <c r="J1108" s="162" t="s">
        <v>5300</v>
      </c>
      <c r="K1108" s="162" t="s">
        <v>5280</v>
      </c>
      <c r="L1108" s="163">
        <v>495010</v>
      </c>
      <c r="M1108" s="95" t="s">
        <v>1064</v>
      </c>
      <c r="N1108" s="51" t="s">
        <v>1065</v>
      </c>
      <c r="O1108" s="51" t="s">
        <v>1066</v>
      </c>
      <c r="P1108" s="51" t="s">
        <v>440</v>
      </c>
      <c r="Q1108" s="96" t="s">
        <v>14</v>
      </c>
      <c r="R1108" s="97">
        <v>45230</v>
      </c>
      <c r="S1108" s="97" t="s">
        <v>5541</v>
      </c>
      <c r="T1108" s="51" t="s">
        <v>502</v>
      </c>
      <c r="U1108" s="51" t="s">
        <v>503</v>
      </c>
      <c r="W1108" s="98" t="s">
        <v>5751</v>
      </c>
      <c r="X1108" s="98" t="s">
        <v>5548</v>
      </c>
    </row>
    <row r="1109" spans="1:24" s="51" customFormat="1" ht="15.5" x14ac:dyDescent="0.35">
      <c r="A1109" s="99">
        <f t="shared" si="35"/>
        <v>16161</v>
      </c>
      <c r="B1109" s="100" t="str">
        <f>IF(COUNTIF(Exceptions!F:F,(VLOOKUP(M1109,Exceptions!F:F,1,FALSE)))&gt;0,"y","")</f>
        <v/>
      </c>
      <c r="C1109" s="100" t="str">
        <f t="shared" si="36"/>
        <v>y</v>
      </c>
      <c r="D1109" s="100" t="str">
        <f>IF(COUNTIF(Exceptions!B:B,(VLOOKUP(M1109,Exceptions!$B:$B,1,FALSE)))&gt;0,"y","")</f>
        <v/>
      </c>
      <c r="E1109" s="100"/>
      <c r="F1109" s="162" t="s">
        <v>4091</v>
      </c>
      <c r="G1109" s="162" t="s">
        <v>3885</v>
      </c>
      <c r="H1109" s="162" t="s">
        <v>3902</v>
      </c>
      <c r="I1109" s="162" t="s">
        <v>5227</v>
      </c>
      <c r="J1109" s="162" t="s">
        <v>5295</v>
      </c>
      <c r="K1109" s="162" t="s">
        <v>5279</v>
      </c>
      <c r="L1109" s="163">
        <v>550000</v>
      </c>
      <c r="M1109" s="95" t="s">
        <v>1009</v>
      </c>
      <c r="N1109" s="51" t="s">
        <v>1010</v>
      </c>
      <c r="O1109" s="51" t="s">
        <v>1010</v>
      </c>
      <c r="P1109" s="51" t="s">
        <v>456</v>
      </c>
      <c r="Q1109" s="96" t="s">
        <v>11</v>
      </c>
      <c r="R1109" s="97">
        <v>45200</v>
      </c>
      <c r="S1109" s="97" t="s">
        <v>5483</v>
      </c>
      <c r="T1109" s="51" t="s">
        <v>490</v>
      </c>
      <c r="U1109" s="51" t="s">
        <v>491</v>
      </c>
      <c r="W1109" s="98" t="s">
        <v>5751</v>
      </c>
      <c r="X1109" s="98" t="s">
        <v>5635</v>
      </c>
    </row>
    <row r="1110" spans="1:24" s="51" customFormat="1" ht="15.5" x14ac:dyDescent="0.35">
      <c r="A1110" s="99">
        <f t="shared" si="35"/>
        <v>16164</v>
      </c>
      <c r="B1110" s="100" t="str">
        <f>IF(COUNTIF(Exceptions!F:F,(VLOOKUP(M1110,Exceptions!F:F,1,FALSE)))&gt;0,"y","")</f>
        <v/>
      </c>
      <c r="C1110" s="100" t="str">
        <f t="shared" si="36"/>
        <v/>
      </c>
      <c r="D1110" s="100" t="str">
        <f>IF(COUNTIF(Exceptions!B:B,(VLOOKUP(M1110,Exceptions!$B:$B,1,FALSE)))&gt;0,"y","")</f>
        <v/>
      </c>
      <c r="E1110" s="100"/>
      <c r="F1110" s="162" t="s">
        <v>5009</v>
      </c>
      <c r="G1110" s="162" t="s">
        <v>3884</v>
      </c>
      <c r="H1110" s="162" t="s">
        <v>3906</v>
      </c>
      <c r="I1110" s="162" t="s">
        <v>440</v>
      </c>
      <c r="J1110" s="162" t="s">
        <v>440</v>
      </c>
      <c r="K1110" s="162" t="s">
        <v>440</v>
      </c>
      <c r="L1110" s="165"/>
      <c r="M1110" s="95" t="s">
        <v>3403</v>
      </c>
      <c r="N1110" s="51" t="s">
        <v>2524</v>
      </c>
      <c r="O1110" s="51" t="s">
        <v>2524</v>
      </c>
      <c r="P1110" s="51" t="s">
        <v>440</v>
      </c>
      <c r="Q1110" s="96" t="s">
        <v>613</v>
      </c>
      <c r="R1110" s="97"/>
      <c r="S1110" s="97"/>
      <c r="T1110" s="51" t="s">
        <v>5455</v>
      </c>
      <c r="U1110" s="51" t="s">
        <v>526</v>
      </c>
      <c r="W1110" s="98" t="s">
        <v>6132</v>
      </c>
      <c r="X1110" s="98" t="s">
        <v>5560</v>
      </c>
    </row>
    <row r="1111" spans="1:24" s="51" customFormat="1" ht="15.5" x14ac:dyDescent="0.35">
      <c r="A1111" s="99">
        <f t="shared" si="35"/>
        <v>16177</v>
      </c>
      <c r="B1111" s="100" t="str">
        <f>IF(COUNTIF(Exceptions!F:F,(VLOOKUP(M1111,Exceptions!F:F,1,FALSE)))&gt;0,"y","")</f>
        <v/>
      </c>
      <c r="C1111" s="100" t="str">
        <f t="shared" si="36"/>
        <v>y</v>
      </c>
      <c r="D1111" s="100" t="str">
        <f>IF(COUNTIF(Exceptions!B:B,(VLOOKUP(M1111,Exceptions!$B:$B,1,FALSE)))&gt;0,"y","")</f>
        <v/>
      </c>
      <c r="E1111" s="100" t="s">
        <v>5366</v>
      </c>
      <c r="F1111" s="162" t="s">
        <v>5010</v>
      </c>
      <c r="G1111" s="162" t="s">
        <v>3886</v>
      </c>
      <c r="H1111" s="162" t="s">
        <v>3906</v>
      </c>
      <c r="I1111" s="162" t="s">
        <v>5328</v>
      </c>
      <c r="J1111" s="162" t="s">
        <v>440</v>
      </c>
      <c r="K1111" s="162" t="s">
        <v>3904</v>
      </c>
      <c r="L1111" s="163">
        <v>25499.01</v>
      </c>
      <c r="M1111" s="95" t="s">
        <v>3399</v>
      </c>
      <c r="N1111" s="51" t="s">
        <v>3400</v>
      </c>
      <c r="O1111" s="51" t="s">
        <v>3401</v>
      </c>
      <c r="P1111" s="51" t="s">
        <v>440</v>
      </c>
      <c r="Q1111" s="96" t="s">
        <v>613</v>
      </c>
      <c r="R1111" s="97">
        <v>45535</v>
      </c>
      <c r="S1111" s="97" t="s">
        <v>6319</v>
      </c>
      <c r="T1111" s="51" t="s">
        <v>467</v>
      </c>
      <c r="U1111" s="51" t="s">
        <v>468</v>
      </c>
      <c r="V1111" s="51" t="s">
        <v>3402</v>
      </c>
      <c r="W1111" s="98" t="s">
        <v>6132</v>
      </c>
      <c r="X1111" s="98" t="s">
        <v>5534</v>
      </c>
    </row>
    <row r="1112" spans="1:24" s="51" customFormat="1" ht="15.5" x14ac:dyDescent="0.35">
      <c r="A1112" s="99">
        <f t="shared" si="35"/>
        <v>16184</v>
      </c>
      <c r="B1112" s="100" t="str">
        <f>IF(COUNTIF(Exceptions!F:F,(VLOOKUP(M1112,Exceptions!F:F,1,FALSE)))&gt;0,"y","")</f>
        <v/>
      </c>
      <c r="C1112" s="100" t="str">
        <f t="shared" si="36"/>
        <v/>
      </c>
      <c r="D1112" s="100" t="str">
        <f>IF(COUNTIF(Exceptions!B:B,(VLOOKUP(M1112,Exceptions!$B:$B,1,FALSE)))&gt;0,"y","")</f>
        <v/>
      </c>
      <c r="E1112" s="100"/>
      <c r="F1112" s="162" t="s">
        <v>5011</v>
      </c>
      <c r="G1112" s="162" t="s">
        <v>3886</v>
      </c>
      <c r="H1112" s="162" t="s">
        <v>3906</v>
      </c>
      <c r="I1112" s="162" t="s">
        <v>440</v>
      </c>
      <c r="J1112" s="162" t="s">
        <v>440</v>
      </c>
      <c r="K1112" s="162" t="s">
        <v>3904</v>
      </c>
      <c r="L1112" s="163">
        <v>64934.02</v>
      </c>
      <c r="M1112" s="95" t="s">
        <v>3398</v>
      </c>
      <c r="N1112" s="51" t="s">
        <v>2712</v>
      </c>
      <c r="O1112" s="51" t="s">
        <v>2712</v>
      </c>
      <c r="P1112" s="51" t="s">
        <v>440</v>
      </c>
      <c r="Q1112" s="96" t="s">
        <v>613</v>
      </c>
      <c r="R1112" s="97">
        <v>45563</v>
      </c>
      <c r="S1112" s="97" t="s">
        <v>6971</v>
      </c>
      <c r="T1112" s="51" t="s">
        <v>467</v>
      </c>
      <c r="U1112" s="51" t="s">
        <v>468</v>
      </c>
      <c r="V1112" s="51" t="s">
        <v>2476</v>
      </c>
      <c r="W1112" s="98" t="s">
        <v>6132</v>
      </c>
      <c r="X1112" s="98" t="s">
        <v>5534</v>
      </c>
    </row>
    <row r="1113" spans="1:24" s="51" customFormat="1" ht="15.5" x14ac:dyDescent="0.35">
      <c r="A1113" s="99">
        <f t="shared" si="35"/>
        <v>16187</v>
      </c>
      <c r="B1113" s="100" t="str">
        <f>IF(COUNTIF(Exceptions!F:F,(VLOOKUP(M1113,Exceptions!F:F,1,FALSE)))&gt;0,"y","")</f>
        <v/>
      </c>
      <c r="C1113" s="100" t="str">
        <f t="shared" si="36"/>
        <v/>
      </c>
      <c r="D1113" s="100" t="str">
        <f>IF(COUNTIF(Exceptions!B:B,(VLOOKUP(M1113,Exceptions!$B:$B,1,FALSE)))&gt;0,"y","")</f>
        <v/>
      </c>
      <c r="E1113" s="100"/>
      <c r="F1113" s="162" t="s">
        <v>5012</v>
      </c>
      <c r="G1113" s="162" t="s">
        <v>3886</v>
      </c>
      <c r="H1113" s="162" t="s">
        <v>3906</v>
      </c>
      <c r="I1113" s="162" t="s">
        <v>440</v>
      </c>
      <c r="J1113" s="162" t="s">
        <v>440</v>
      </c>
      <c r="K1113" s="162" t="s">
        <v>3904</v>
      </c>
      <c r="L1113" s="163">
        <v>35928.92</v>
      </c>
      <c r="M1113" s="95" t="s">
        <v>3397</v>
      </c>
      <c r="N1113" s="51" t="s">
        <v>2576</v>
      </c>
      <c r="O1113" s="51" t="s">
        <v>2577</v>
      </c>
      <c r="P1113" s="51" t="s">
        <v>440</v>
      </c>
      <c r="Q1113" s="96" t="s">
        <v>613</v>
      </c>
      <c r="R1113" s="97">
        <v>45563</v>
      </c>
      <c r="S1113" s="97" t="s">
        <v>6971</v>
      </c>
      <c r="T1113" s="51" t="s">
        <v>467</v>
      </c>
      <c r="U1113" s="51" t="s">
        <v>468</v>
      </c>
      <c r="V1113" s="51" t="s">
        <v>2476</v>
      </c>
      <c r="W1113" s="98" t="s">
        <v>6132</v>
      </c>
      <c r="X1113" s="98" t="s">
        <v>5534</v>
      </c>
    </row>
    <row r="1114" spans="1:24" s="51" customFormat="1" ht="15.5" x14ac:dyDescent="0.35">
      <c r="A1114" s="99">
        <f t="shared" si="35"/>
        <v>16195</v>
      </c>
      <c r="B1114" s="100" t="str">
        <f>IF(COUNTIF(Exceptions!F:F,(VLOOKUP(M1114,Exceptions!F:F,1,FALSE)))&gt;0,"y","")</f>
        <v/>
      </c>
      <c r="C1114" s="100" t="str">
        <f t="shared" si="36"/>
        <v>y</v>
      </c>
      <c r="D1114" s="100" t="str">
        <f>IF(COUNTIF(Exceptions!B:B,(VLOOKUP(M1114,Exceptions!$B:$B,1,FALSE)))&gt;0,"y","")</f>
        <v/>
      </c>
      <c r="E1114" s="100"/>
      <c r="F1114" s="162" t="s">
        <v>5013</v>
      </c>
      <c r="G1114" s="162" t="s">
        <v>3886</v>
      </c>
      <c r="H1114" s="162" t="s">
        <v>3906</v>
      </c>
      <c r="I1114" s="162" t="s">
        <v>5328</v>
      </c>
      <c r="J1114" s="162" t="s">
        <v>440</v>
      </c>
      <c r="K1114" s="162" t="s">
        <v>3904</v>
      </c>
      <c r="L1114" s="163">
        <v>14059.27</v>
      </c>
      <c r="M1114" s="95" t="s">
        <v>3395</v>
      </c>
      <c r="N1114" s="51" t="s">
        <v>2441</v>
      </c>
      <c r="O1114" s="51" t="s">
        <v>2442</v>
      </c>
      <c r="P1114" s="51" t="s">
        <v>440</v>
      </c>
      <c r="Q1114" s="96" t="s">
        <v>613</v>
      </c>
      <c r="R1114" s="97">
        <v>45538</v>
      </c>
      <c r="S1114" s="97" t="s">
        <v>6078</v>
      </c>
      <c r="T1114" s="51" t="s">
        <v>467</v>
      </c>
      <c r="U1114" s="51" t="s">
        <v>468</v>
      </c>
      <c r="V1114" s="51" t="s">
        <v>3396</v>
      </c>
      <c r="W1114" s="98" t="s">
        <v>5750</v>
      </c>
      <c r="X1114" s="98" t="s">
        <v>5589</v>
      </c>
    </row>
    <row r="1115" spans="1:24" s="51" customFormat="1" ht="15.5" x14ac:dyDescent="0.35">
      <c r="A1115" s="99">
        <f t="shared" si="35"/>
        <v>16200</v>
      </c>
      <c r="B1115" s="100" t="str">
        <f>IF(COUNTIF(Exceptions!F:F,(VLOOKUP(M1115,Exceptions!F:F,1,FALSE)))&gt;0,"y","")</f>
        <v/>
      </c>
      <c r="C1115" s="100" t="str">
        <f t="shared" si="36"/>
        <v>y</v>
      </c>
      <c r="D1115" s="100" t="str">
        <f>IF(COUNTIF(Exceptions!B:B,(VLOOKUP(M1115,Exceptions!$B:$B,1,FALSE)))&gt;0,"y","")</f>
        <v/>
      </c>
      <c r="E1115" s="100"/>
      <c r="F1115" s="162" t="s">
        <v>4092</v>
      </c>
      <c r="G1115" s="162" t="s">
        <v>3885</v>
      </c>
      <c r="H1115" s="162" t="s">
        <v>3902</v>
      </c>
      <c r="I1115" s="162" t="s">
        <v>5227</v>
      </c>
      <c r="J1115" s="162" t="s">
        <v>5295</v>
      </c>
      <c r="K1115" s="162" t="s">
        <v>3904</v>
      </c>
      <c r="L1115" s="163">
        <v>2800000</v>
      </c>
      <c r="M1115" s="95" t="s">
        <v>1006</v>
      </c>
      <c r="N1115" s="51" t="s">
        <v>1007</v>
      </c>
      <c r="O1115" s="51" t="s">
        <v>1008</v>
      </c>
      <c r="P1115" s="51" t="s">
        <v>456</v>
      </c>
      <c r="Q1115" s="96" t="s">
        <v>12</v>
      </c>
      <c r="R1115" s="97">
        <v>45222</v>
      </c>
      <c r="S1115" s="97" t="s">
        <v>5483</v>
      </c>
      <c r="T1115" s="51" t="s">
        <v>826</v>
      </c>
      <c r="U1115" s="51" t="s">
        <v>827</v>
      </c>
      <c r="W1115" s="98" t="s">
        <v>5750</v>
      </c>
      <c r="X1115" s="98" t="s">
        <v>5528</v>
      </c>
    </row>
    <row r="1116" spans="1:24" s="51" customFormat="1" ht="15.5" x14ac:dyDescent="0.35">
      <c r="A1116" s="99">
        <f t="shared" si="35"/>
        <v>16210</v>
      </c>
      <c r="B1116" s="100" t="str">
        <f>IF(COUNTIF(Exceptions!F:F,(VLOOKUP(M1116,Exceptions!F:F,1,FALSE)))&gt;0,"y","")</f>
        <v/>
      </c>
      <c r="C1116" s="100" t="str">
        <f t="shared" si="36"/>
        <v/>
      </c>
      <c r="D1116" s="100" t="str">
        <f>IF(COUNTIF(Exceptions!B:B,(VLOOKUP(M1116,Exceptions!$B:$B,1,FALSE)))&gt;0,"y","")</f>
        <v/>
      </c>
      <c r="E1116" s="100"/>
      <c r="F1116" s="162" t="s">
        <v>5014</v>
      </c>
      <c r="G1116" s="162" t="s">
        <v>3886</v>
      </c>
      <c r="H1116" s="162" t="s">
        <v>3906</v>
      </c>
      <c r="I1116" s="162" t="s">
        <v>440</v>
      </c>
      <c r="J1116" s="162" t="s">
        <v>440</v>
      </c>
      <c r="K1116" s="162" t="s">
        <v>3904</v>
      </c>
      <c r="L1116" s="163">
        <v>8888.9500000000007</v>
      </c>
      <c r="M1116" s="95" t="s">
        <v>3391</v>
      </c>
      <c r="N1116" s="51" t="s">
        <v>3392</v>
      </c>
      <c r="O1116" s="51" t="s">
        <v>3393</v>
      </c>
      <c r="P1116" s="51" t="s">
        <v>440</v>
      </c>
      <c r="Q1116" s="96" t="s">
        <v>613</v>
      </c>
      <c r="R1116" s="97">
        <v>45980</v>
      </c>
      <c r="S1116" s="97" t="s">
        <v>6970</v>
      </c>
      <c r="T1116" s="51" t="s">
        <v>467</v>
      </c>
      <c r="U1116" s="51" t="s">
        <v>468</v>
      </c>
      <c r="V1116" s="51" t="s">
        <v>3394</v>
      </c>
      <c r="W1116" s="98" t="s">
        <v>5749</v>
      </c>
      <c r="X1116" s="98" t="s">
        <v>5589</v>
      </c>
    </row>
    <row r="1117" spans="1:24" s="51" customFormat="1" ht="15.5" x14ac:dyDescent="0.35">
      <c r="A1117" s="99">
        <f t="shared" si="35"/>
        <v>16213</v>
      </c>
      <c r="B1117" s="100" t="str">
        <f>IF(COUNTIF(Exceptions!F:F,(VLOOKUP(M1117,Exceptions!F:F,1,FALSE)))&gt;0,"y","")</f>
        <v/>
      </c>
      <c r="C1117" s="100" t="str">
        <f t="shared" si="36"/>
        <v/>
      </c>
      <c r="D1117" s="100" t="str">
        <f>IF(COUNTIF(Exceptions!B:B,(VLOOKUP(M1117,Exceptions!$B:$B,1,FALSE)))&gt;0,"y","")</f>
        <v/>
      </c>
      <c r="E1117" s="100"/>
      <c r="F1117" s="162" t="s">
        <v>5015</v>
      </c>
      <c r="G1117" s="162" t="s">
        <v>3885</v>
      </c>
      <c r="H1117" s="162" t="s">
        <v>5248</v>
      </c>
      <c r="I1117" s="162" t="s">
        <v>440</v>
      </c>
      <c r="J1117" s="162" t="s">
        <v>5295</v>
      </c>
      <c r="K1117" s="162" t="s">
        <v>3904</v>
      </c>
      <c r="L1117" s="163">
        <v>35000</v>
      </c>
      <c r="M1117" s="95" t="s">
        <v>3388</v>
      </c>
      <c r="N1117" s="51" t="s">
        <v>3389</v>
      </c>
      <c r="O1117" s="51" t="s">
        <v>3390</v>
      </c>
      <c r="P1117" s="51" t="s">
        <v>461</v>
      </c>
      <c r="Q1117" s="96" t="s">
        <v>613</v>
      </c>
      <c r="R1117" s="97">
        <v>45250</v>
      </c>
      <c r="S1117" s="97" t="s">
        <v>5579</v>
      </c>
      <c r="T1117" s="51" t="s">
        <v>581</v>
      </c>
      <c r="U1117" s="51" t="s">
        <v>582</v>
      </c>
      <c r="W1117" s="98" t="s">
        <v>5749</v>
      </c>
      <c r="X1117" s="98" t="s">
        <v>5717</v>
      </c>
    </row>
    <row r="1118" spans="1:24" s="51" customFormat="1" ht="15.5" x14ac:dyDescent="0.35">
      <c r="A1118" s="99">
        <f t="shared" si="35"/>
        <v>16215</v>
      </c>
      <c r="B1118" s="100" t="str">
        <f>IF(COUNTIF(Exceptions!F:F,(VLOOKUP(M1118,Exceptions!F:F,1,FALSE)))&gt;0,"y","")</f>
        <v/>
      </c>
      <c r="C1118" s="100" t="str">
        <f t="shared" si="36"/>
        <v/>
      </c>
      <c r="D1118" s="100" t="str">
        <f>IF(COUNTIF(Exceptions!B:B,(VLOOKUP(M1118,Exceptions!$B:$B,1,FALSE)))&gt;0,"y","")</f>
        <v/>
      </c>
      <c r="E1118" s="100"/>
      <c r="F1118" s="162" t="s">
        <v>5016</v>
      </c>
      <c r="G1118" s="162" t="s">
        <v>3886</v>
      </c>
      <c r="H1118" s="162" t="s">
        <v>5245</v>
      </c>
      <c r="I1118" s="162" t="s">
        <v>440</v>
      </c>
      <c r="J1118" s="162" t="s">
        <v>440</v>
      </c>
      <c r="K1118" s="162" t="s">
        <v>3904</v>
      </c>
      <c r="L1118" s="163">
        <v>16302</v>
      </c>
      <c r="M1118" s="95" t="s">
        <v>3385</v>
      </c>
      <c r="N1118" s="51" t="s">
        <v>3386</v>
      </c>
      <c r="O1118" s="51" t="s">
        <v>3387</v>
      </c>
      <c r="P1118" s="51" t="s">
        <v>440</v>
      </c>
      <c r="Q1118" s="96" t="s">
        <v>613</v>
      </c>
      <c r="R1118" s="97">
        <v>46388</v>
      </c>
      <c r="S1118" s="97" t="s">
        <v>6969</v>
      </c>
      <c r="T1118" s="51" t="s">
        <v>467</v>
      </c>
      <c r="U1118" s="51" t="s">
        <v>468</v>
      </c>
      <c r="W1118" s="98" t="s">
        <v>5749</v>
      </c>
      <c r="X1118" s="98" t="s">
        <v>5589</v>
      </c>
    </row>
    <row r="1119" spans="1:24" s="51" customFormat="1" ht="15.5" x14ac:dyDescent="0.35">
      <c r="A1119" s="99">
        <f t="shared" si="35"/>
        <v>16218</v>
      </c>
      <c r="B1119" s="100" t="str">
        <f>IF(COUNTIF(Exceptions!F:F,(VLOOKUP(M1119,Exceptions!F:F,1,FALSE)))&gt;0,"y","")</f>
        <v/>
      </c>
      <c r="C1119" s="100" t="str">
        <f t="shared" si="36"/>
        <v>y</v>
      </c>
      <c r="D1119" s="100" t="str">
        <f>IF(COUNTIF(Exceptions!B:B,(VLOOKUP(M1119,Exceptions!$B:$B,1,FALSE)))&gt;0,"y","")</f>
        <v/>
      </c>
      <c r="E1119" s="100" t="s">
        <v>5366</v>
      </c>
      <c r="F1119" s="162" t="s">
        <v>4093</v>
      </c>
      <c r="G1119" s="162" t="s">
        <v>3885</v>
      </c>
      <c r="H1119" s="162" t="s">
        <v>3902</v>
      </c>
      <c r="I1119" s="162" t="s">
        <v>5227</v>
      </c>
      <c r="J1119" s="162" t="s">
        <v>5295</v>
      </c>
      <c r="K1119" s="162" t="s">
        <v>5276</v>
      </c>
      <c r="L1119" s="163">
        <v>856298.1</v>
      </c>
      <c r="M1119" s="95" t="s">
        <v>1004</v>
      </c>
      <c r="N1119" s="51" t="s">
        <v>1005</v>
      </c>
      <c r="O1119" s="51" t="s">
        <v>1005</v>
      </c>
      <c r="P1119" s="51" t="s">
        <v>440</v>
      </c>
      <c r="Q1119" s="96" t="s">
        <v>11</v>
      </c>
      <c r="R1119" s="97">
        <v>45233</v>
      </c>
      <c r="S1119" s="97" t="s">
        <v>5748</v>
      </c>
      <c r="T1119" s="51" t="s">
        <v>480</v>
      </c>
      <c r="U1119" s="51" t="s">
        <v>481</v>
      </c>
      <c r="W1119" s="98" t="s">
        <v>5749</v>
      </c>
      <c r="X1119" s="98" t="s">
        <v>5677</v>
      </c>
    </row>
    <row r="1120" spans="1:24" s="51" customFormat="1" ht="15.5" x14ac:dyDescent="0.35">
      <c r="A1120" s="99">
        <f t="shared" si="35"/>
        <v>16219</v>
      </c>
      <c r="B1120" s="100" t="str">
        <f>IF(COUNTIF(Exceptions!F:F,(VLOOKUP(M1120,Exceptions!F:F,1,FALSE)))&gt;0,"y","")</f>
        <v/>
      </c>
      <c r="C1120" s="100" t="str">
        <f t="shared" si="36"/>
        <v/>
      </c>
      <c r="D1120" s="100" t="str">
        <f>IF(COUNTIF(Exceptions!B:B,(VLOOKUP(M1120,Exceptions!$B:$B,1,FALSE)))&gt;0,"y","")</f>
        <v/>
      </c>
      <c r="E1120" s="100"/>
      <c r="F1120" s="162" t="s">
        <v>5017</v>
      </c>
      <c r="G1120" s="162" t="s">
        <v>3886</v>
      </c>
      <c r="H1120" s="162" t="s">
        <v>5274</v>
      </c>
      <c r="I1120" s="162" t="s">
        <v>440</v>
      </c>
      <c r="J1120" s="162" t="s">
        <v>5297</v>
      </c>
      <c r="K1120" s="162" t="s">
        <v>5275</v>
      </c>
      <c r="L1120" s="163">
        <v>15000000</v>
      </c>
      <c r="M1120" s="95" t="s">
        <v>3383</v>
      </c>
      <c r="N1120" s="51" t="s">
        <v>3384</v>
      </c>
      <c r="O1120" s="51" t="s">
        <v>3384</v>
      </c>
      <c r="P1120" s="51" t="s">
        <v>463</v>
      </c>
      <c r="Q1120" s="96" t="s">
        <v>15</v>
      </c>
      <c r="R1120" s="97">
        <v>45474</v>
      </c>
      <c r="S1120" s="97" t="s">
        <v>6968</v>
      </c>
      <c r="T1120" s="51" t="s">
        <v>581</v>
      </c>
      <c r="U1120" s="51" t="s">
        <v>582</v>
      </c>
      <c r="W1120" s="98" t="s">
        <v>5749</v>
      </c>
      <c r="X1120" s="98" t="s">
        <v>6809</v>
      </c>
    </row>
    <row r="1121" spans="1:24" s="51" customFormat="1" ht="15.5" x14ac:dyDescent="0.35">
      <c r="A1121" s="99">
        <f t="shared" si="35"/>
        <v>16237</v>
      </c>
      <c r="B1121" s="100" t="str">
        <f>IF(COUNTIF(Exceptions!F:F,(VLOOKUP(M1121,Exceptions!F:F,1,FALSE)))&gt;0,"y","")</f>
        <v/>
      </c>
      <c r="C1121" s="100" t="str">
        <f t="shared" si="36"/>
        <v/>
      </c>
      <c r="D1121" s="100" t="str">
        <f>IF(COUNTIF(Exceptions!B:B,(VLOOKUP(M1121,Exceptions!$B:$B,1,FALSE)))&gt;0,"y","")</f>
        <v/>
      </c>
      <c r="E1121" s="100"/>
      <c r="F1121" s="162" t="s">
        <v>5018</v>
      </c>
      <c r="G1121" s="162" t="s">
        <v>3886</v>
      </c>
      <c r="H1121" s="162" t="s">
        <v>3906</v>
      </c>
      <c r="I1121" s="162" t="s">
        <v>440</v>
      </c>
      <c r="J1121" s="162" t="s">
        <v>440</v>
      </c>
      <c r="K1121" s="162" t="s">
        <v>3904</v>
      </c>
      <c r="L1121" s="163">
        <v>6199.83</v>
      </c>
      <c r="M1121" s="95" t="s">
        <v>3379</v>
      </c>
      <c r="N1121" s="51" t="s">
        <v>3380</v>
      </c>
      <c r="O1121" s="51" t="s">
        <v>3381</v>
      </c>
      <c r="P1121" s="51" t="s">
        <v>440</v>
      </c>
      <c r="Q1121" s="96" t="s">
        <v>613</v>
      </c>
      <c r="R1121" s="97">
        <v>45591</v>
      </c>
      <c r="S1121" s="97" t="s">
        <v>6143</v>
      </c>
      <c r="T1121" s="51" t="s">
        <v>467</v>
      </c>
      <c r="U1121" s="51" t="s">
        <v>468</v>
      </c>
      <c r="V1121" s="51" t="s">
        <v>3382</v>
      </c>
      <c r="W1121" s="98" t="s">
        <v>6030</v>
      </c>
      <c r="X1121" s="98" t="s">
        <v>5589</v>
      </c>
    </row>
    <row r="1122" spans="1:24" s="51" customFormat="1" ht="15.5" x14ac:dyDescent="0.35">
      <c r="A1122" s="99">
        <f t="shared" si="35"/>
        <v>16270</v>
      </c>
      <c r="B1122" s="100" t="str">
        <f>IF(COUNTIF(Exceptions!F:F,(VLOOKUP(M1122,Exceptions!F:F,1,FALSE)))&gt;0,"y","")</f>
        <v/>
      </c>
      <c r="C1122" s="100" t="str">
        <f t="shared" si="36"/>
        <v/>
      </c>
      <c r="D1122" s="100" t="str">
        <f>IF(COUNTIF(Exceptions!B:B,(VLOOKUP(M1122,Exceptions!$B:$B,1,FALSE)))&gt;0,"y","")</f>
        <v/>
      </c>
      <c r="E1122" s="100"/>
      <c r="F1122" s="162" t="s">
        <v>5019</v>
      </c>
      <c r="G1122" s="162" t="s">
        <v>3886</v>
      </c>
      <c r="H1122" s="162" t="s">
        <v>5215</v>
      </c>
      <c r="I1122" s="162" t="s">
        <v>440</v>
      </c>
      <c r="J1122" s="162" t="s">
        <v>440</v>
      </c>
      <c r="K1122" s="162" t="s">
        <v>5275</v>
      </c>
      <c r="L1122" s="163">
        <v>180000</v>
      </c>
      <c r="M1122" s="95" t="s">
        <v>3377</v>
      </c>
      <c r="N1122" s="51" t="s">
        <v>1219</v>
      </c>
      <c r="O1122" s="51" t="s">
        <v>3378</v>
      </c>
      <c r="P1122" s="51" t="s">
        <v>440</v>
      </c>
      <c r="Q1122" s="96" t="s">
        <v>14</v>
      </c>
      <c r="R1122" s="97">
        <v>45560</v>
      </c>
      <c r="S1122" s="97" t="s">
        <v>6967</v>
      </c>
      <c r="T1122" s="51" t="s">
        <v>741</v>
      </c>
      <c r="U1122" s="51" t="s">
        <v>742</v>
      </c>
      <c r="W1122" s="98" t="s">
        <v>6030</v>
      </c>
      <c r="X1122" s="98" t="s">
        <v>5738</v>
      </c>
    </row>
    <row r="1123" spans="1:24" s="51" customFormat="1" ht="15.5" x14ac:dyDescent="0.35">
      <c r="A1123" s="99">
        <f t="shared" si="35"/>
        <v>16274</v>
      </c>
      <c r="B1123" s="100" t="str">
        <f>IF(COUNTIF(Exceptions!F:F,(VLOOKUP(M1123,Exceptions!F:F,1,FALSE)))&gt;0,"y","")</f>
        <v/>
      </c>
      <c r="C1123" s="100" t="str">
        <f t="shared" si="36"/>
        <v/>
      </c>
      <c r="D1123" s="100" t="str">
        <f>IF(COUNTIF(Exceptions!B:B,(VLOOKUP(M1123,Exceptions!$B:$B,1,FALSE)))&gt;0,"y","")</f>
        <v/>
      </c>
      <c r="E1123" s="100"/>
      <c r="F1123" s="162" t="s">
        <v>5020</v>
      </c>
      <c r="G1123" s="162" t="s">
        <v>3886</v>
      </c>
      <c r="H1123" s="162" t="s">
        <v>5215</v>
      </c>
      <c r="I1123" s="162" t="s">
        <v>440</v>
      </c>
      <c r="J1123" s="162" t="s">
        <v>440</v>
      </c>
      <c r="K1123" s="162" t="s">
        <v>440</v>
      </c>
      <c r="L1123" s="163">
        <v>180000</v>
      </c>
      <c r="M1123" s="95" t="s">
        <v>3375</v>
      </c>
      <c r="N1123" s="51" t="s">
        <v>1221</v>
      </c>
      <c r="O1123" s="51" t="s">
        <v>3376</v>
      </c>
      <c r="P1123" s="51" t="s">
        <v>440</v>
      </c>
      <c r="Q1123" s="96" t="s">
        <v>14</v>
      </c>
      <c r="R1123" s="97">
        <v>46655</v>
      </c>
      <c r="S1123" s="97" t="s">
        <v>6966</v>
      </c>
      <c r="T1123" s="51" t="s">
        <v>741</v>
      </c>
      <c r="U1123" s="51" t="s">
        <v>742</v>
      </c>
      <c r="W1123" s="98" t="s">
        <v>6030</v>
      </c>
      <c r="X1123" s="98" t="s">
        <v>5569</v>
      </c>
    </row>
    <row r="1124" spans="1:24" s="51" customFormat="1" ht="15.5" x14ac:dyDescent="0.35">
      <c r="A1124" s="99">
        <f t="shared" si="35"/>
        <v>16295</v>
      </c>
      <c r="B1124" s="100" t="str">
        <f>IF(COUNTIF(Exceptions!F:F,(VLOOKUP(M1124,Exceptions!F:F,1,FALSE)))&gt;0,"y","")</f>
        <v/>
      </c>
      <c r="C1124" s="100" t="str">
        <f t="shared" si="36"/>
        <v/>
      </c>
      <c r="D1124" s="100" t="str">
        <f>IF(COUNTIF(Exceptions!B:B,(VLOOKUP(M1124,Exceptions!$B:$B,1,FALSE)))&gt;0,"y","")</f>
        <v/>
      </c>
      <c r="E1124" s="100"/>
      <c r="F1124" s="162" t="s">
        <v>5021</v>
      </c>
      <c r="G1124" s="162" t="s">
        <v>3885</v>
      </c>
      <c r="H1124" s="162" t="s">
        <v>5215</v>
      </c>
      <c r="I1124" s="162" t="s">
        <v>440</v>
      </c>
      <c r="J1124" s="162" t="s">
        <v>5295</v>
      </c>
      <c r="K1124" s="162" t="s">
        <v>3904</v>
      </c>
      <c r="L1124" s="163">
        <v>131070</v>
      </c>
      <c r="M1124" s="95" t="s">
        <v>3373</v>
      </c>
      <c r="N1124" s="51" t="s">
        <v>3374</v>
      </c>
      <c r="O1124" s="51" t="s">
        <v>3374</v>
      </c>
      <c r="P1124" s="51" t="s">
        <v>440</v>
      </c>
      <c r="Q1124" s="96" t="s">
        <v>14</v>
      </c>
      <c r="R1124" s="97">
        <v>45200</v>
      </c>
      <c r="S1124" s="97" t="s">
        <v>5501</v>
      </c>
      <c r="T1124" s="51" t="s">
        <v>470</v>
      </c>
      <c r="U1124" s="51" t="s">
        <v>471</v>
      </c>
      <c r="W1124" s="98" t="s">
        <v>6861</v>
      </c>
      <c r="X1124" s="98" t="s">
        <v>5745</v>
      </c>
    </row>
    <row r="1125" spans="1:24" s="51" customFormat="1" ht="15.5" x14ac:dyDescent="0.35">
      <c r="A1125" s="99">
        <f t="shared" si="35"/>
        <v>16302</v>
      </c>
      <c r="B1125" s="100" t="str">
        <f>IF(COUNTIF(Exceptions!F:F,(VLOOKUP(M1125,Exceptions!F:F,1,FALSE)))&gt;0,"y","")</f>
        <v/>
      </c>
      <c r="C1125" s="100" t="str">
        <f t="shared" si="36"/>
        <v/>
      </c>
      <c r="D1125" s="100" t="str">
        <f>IF(COUNTIF(Exceptions!B:B,(VLOOKUP(M1125,Exceptions!$B:$B,1,FALSE)))&gt;0,"y","")</f>
        <v/>
      </c>
      <c r="E1125" s="100"/>
      <c r="F1125" s="162" t="s">
        <v>5022</v>
      </c>
      <c r="G1125" s="162" t="s">
        <v>3886</v>
      </c>
      <c r="H1125" s="162" t="s">
        <v>5215</v>
      </c>
      <c r="I1125" s="162" t="s">
        <v>440</v>
      </c>
      <c r="J1125" s="162" t="s">
        <v>440</v>
      </c>
      <c r="K1125" s="162" t="s">
        <v>5275</v>
      </c>
      <c r="L1125" s="163">
        <v>4000000</v>
      </c>
      <c r="M1125" s="95" t="s">
        <v>3369</v>
      </c>
      <c r="N1125" s="51" t="s">
        <v>3370</v>
      </c>
      <c r="O1125" s="51" t="s">
        <v>3371</v>
      </c>
      <c r="P1125" s="51" t="s">
        <v>463</v>
      </c>
      <c r="Q1125" s="96" t="s">
        <v>12</v>
      </c>
      <c r="R1125" s="97">
        <v>46935</v>
      </c>
      <c r="S1125" s="97" t="s">
        <v>6051</v>
      </c>
      <c r="T1125" s="51" t="s">
        <v>504</v>
      </c>
      <c r="U1125" s="51" t="s">
        <v>505</v>
      </c>
      <c r="V1125" s="51" t="s">
        <v>3372</v>
      </c>
      <c r="W1125" s="98" t="s">
        <v>6861</v>
      </c>
      <c r="X1125" s="98" t="s">
        <v>5562</v>
      </c>
    </row>
    <row r="1126" spans="1:24" s="51" customFormat="1" ht="15.5" x14ac:dyDescent="0.35">
      <c r="A1126" s="99">
        <f t="shared" si="35"/>
        <v>16319</v>
      </c>
      <c r="B1126" s="100" t="str">
        <f>IF(COUNTIF(Exceptions!F:F,(VLOOKUP(M1126,Exceptions!F:F,1,FALSE)))&gt;0,"y","")</f>
        <v/>
      </c>
      <c r="C1126" s="100" t="str">
        <f t="shared" si="36"/>
        <v>y</v>
      </c>
      <c r="D1126" s="100" t="str">
        <f>IF(COUNTIF(Exceptions!B:B,(VLOOKUP(M1126,Exceptions!$B:$B,1,FALSE)))&gt;0,"y","")</f>
        <v/>
      </c>
      <c r="E1126" s="100"/>
      <c r="F1126" s="162" t="s">
        <v>4158</v>
      </c>
      <c r="G1126" s="162" t="s">
        <v>3885</v>
      </c>
      <c r="H1126" s="162" t="s">
        <v>5243</v>
      </c>
      <c r="I1126" s="162" t="s">
        <v>5244</v>
      </c>
      <c r="J1126" s="162" t="s">
        <v>440</v>
      </c>
      <c r="K1126" s="162" t="s">
        <v>5275</v>
      </c>
      <c r="L1126" s="163">
        <v>400000</v>
      </c>
      <c r="M1126" s="95" t="s">
        <v>1158</v>
      </c>
      <c r="N1126" s="51" t="s">
        <v>1159</v>
      </c>
      <c r="O1126" s="51" t="s">
        <v>1160</v>
      </c>
      <c r="P1126" s="51" t="s">
        <v>440</v>
      </c>
      <c r="Q1126" s="96" t="s">
        <v>14</v>
      </c>
      <c r="R1126" s="97">
        <v>45229</v>
      </c>
      <c r="S1126" s="97" t="s">
        <v>5483</v>
      </c>
      <c r="T1126" s="51" t="s">
        <v>516</v>
      </c>
      <c r="U1126" s="51" t="s">
        <v>517</v>
      </c>
      <c r="W1126" s="98" t="s">
        <v>6003</v>
      </c>
      <c r="X1126" s="98" t="s">
        <v>5768</v>
      </c>
    </row>
    <row r="1127" spans="1:24" s="51" customFormat="1" ht="15.5" x14ac:dyDescent="0.35">
      <c r="A1127" s="99">
        <f t="shared" si="35"/>
        <v>16324</v>
      </c>
      <c r="B1127" s="100" t="str">
        <f>IF(COUNTIF(Exceptions!F:F,(VLOOKUP(M1127,Exceptions!F:F,1,FALSE)))&gt;0,"y","")</f>
        <v/>
      </c>
      <c r="C1127" s="100" t="str">
        <f t="shared" si="36"/>
        <v>y</v>
      </c>
      <c r="D1127" s="100" t="str">
        <f>IF(COUNTIF(Exceptions!B:B,(VLOOKUP(M1127,Exceptions!$B:$B,1,FALSE)))&gt;0,"y","")</f>
        <v/>
      </c>
      <c r="E1127" s="100"/>
      <c r="F1127" s="162" t="s">
        <v>4213</v>
      </c>
      <c r="G1127" s="162" t="s">
        <v>3886</v>
      </c>
      <c r="H1127" s="162" t="s">
        <v>5215</v>
      </c>
      <c r="I1127" s="162" t="s">
        <v>5256</v>
      </c>
      <c r="J1127" s="162" t="s">
        <v>440</v>
      </c>
      <c r="K1127" s="162" t="s">
        <v>440</v>
      </c>
      <c r="L1127" s="163">
        <v>180000</v>
      </c>
      <c r="M1127" s="95" t="s">
        <v>1305</v>
      </c>
      <c r="N1127" s="51" t="s">
        <v>1306</v>
      </c>
      <c r="O1127" s="51" t="s">
        <v>1307</v>
      </c>
      <c r="P1127" s="51" t="s">
        <v>440</v>
      </c>
      <c r="Q1127" s="96" t="s">
        <v>14</v>
      </c>
      <c r="R1127" s="97">
        <v>45817</v>
      </c>
      <c r="S1127" s="97" t="s">
        <v>6084</v>
      </c>
      <c r="T1127" s="51" t="s">
        <v>741</v>
      </c>
      <c r="U1127" s="51" t="s">
        <v>742</v>
      </c>
      <c r="W1127" s="98" t="s">
        <v>6003</v>
      </c>
      <c r="X1127" s="98" t="s">
        <v>5569</v>
      </c>
    </row>
    <row r="1128" spans="1:24" s="51" customFormat="1" ht="15.5" x14ac:dyDescent="0.35">
      <c r="A1128" s="99">
        <f t="shared" si="35"/>
        <v>16331</v>
      </c>
      <c r="B1128" s="100" t="str">
        <f>IF(COUNTIF(Exceptions!F:F,(VLOOKUP(M1128,Exceptions!F:F,1,FALSE)))&gt;0,"y","")</f>
        <v/>
      </c>
      <c r="C1128" s="100" t="str">
        <f t="shared" si="36"/>
        <v/>
      </c>
      <c r="D1128" s="100" t="str">
        <f>IF(COUNTIF(Exceptions!B:B,(VLOOKUP(M1128,Exceptions!$B:$B,1,FALSE)))&gt;0,"y","")</f>
        <v/>
      </c>
      <c r="E1128" s="100"/>
      <c r="F1128" s="162" t="s">
        <v>5023</v>
      </c>
      <c r="G1128" s="162" t="s">
        <v>3884</v>
      </c>
      <c r="H1128" s="162" t="s">
        <v>5211</v>
      </c>
      <c r="I1128" s="162" t="s">
        <v>440</v>
      </c>
      <c r="J1128" s="162" t="s">
        <v>440</v>
      </c>
      <c r="K1128" s="162" t="s">
        <v>440</v>
      </c>
      <c r="L1128" s="165"/>
      <c r="M1128" s="95" t="s">
        <v>3367</v>
      </c>
      <c r="N1128" s="51" t="s">
        <v>3368</v>
      </c>
      <c r="O1128" s="51" t="s">
        <v>6965</v>
      </c>
      <c r="P1128" s="51" t="s">
        <v>440</v>
      </c>
      <c r="Q1128" s="96" t="s">
        <v>613</v>
      </c>
      <c r="R1128" s="97"/>
      <c r="S1128" s="97"/>
      <c r="T1128" s="51" t="s">
        <v>514</v>
      </c>
      <c r="U1128" s="51" t="s">
        <v>515</v>
      </c>
      <c r="W1128" s="98" t="s">
        <v>6003</v>
      </c>
      <c r="X1128" s="98" t="s">
        <v>5534</v>
      </c>
    </row>
    <row r="1129" spans="1:24" s="51" customFormat="1" ht="15.5" x14ac:dyDescent="0.35">
      <c r="A1129" s="99">
        <f t="shared" si="35"/>
        <v>16333</v>
      </c>
      <c r="B1129" s="100" t="str">
        <f>IF(COUNTIF(Exceptions!F:F,(VLOOKUP(M1129,Exceptions!F:F,1,FALSE)))&gt;0,"y","")</f>
        <v/>
      </c>
      <c r="C1129" s="100" t="str">
        <f t="shared" si="36"/>
        <v/>
      </c>
      <c r="D1129" s="100" t="str">
        <f>IF(COUNTIF(Exceptions!B:B,(VLOOKUP(M1129,Exceptions!$B:$B,1,FALSE)))&gt;0,"y","")</f>
        <v/>
      </c>
      <c r="E1129" s="100"/>
      <c r="F1129" s="162" t="s">
        <v>5024</v>
      </c>
      <c r="G1129" s="162" t="s">
        <v>3884</v>
      </c>
      <c r="H1129" s="162" t="s">
        <v>5211</v>
      </c>
      <c r="I1129" s="162" t="s">
        <v>440</v>
      </c>
      <c r="J1129" s="162" t="s">
        <v>440</v>
      </c>
      <c r="K1129" s="162" t="s">
        <v>440</v>
      </c>
      <c r="L1129" s="165"/>
      <c r="M1129" s="95" t="s">
        <v>3365</v>
      </c>
      <c r="N1129" s="51" t="s">
        <v>3366</v>
      </c>
      <c r="O1129" s="51" t="s">
        <v>6964</v>
      </c>
      <c r="P1129" s="51" t="s">
        <v>440</v>
      </c>
      <c r="Q1129" s="96" t="s">
        <v>613</v>
      </c>
      <c r="R1129" s="97"/>
      <c r="S1129" s="97"/>
      <c r="T1129" s="51" t="s">
        <v>514</v>
      </c>
      <c r="U1129" s="51" t="s">
        <v>515</v>
      </c>
      <c r="W1129" s="98" t="s">
        <v>6003</v>
      </c>
      <c r="X1129" s="98" t="s">
        <v>5534</v>
      </c>
    </row>
    <row r="1130" spans="1:24" s="51" customFormat="1" ht="15.5" x14ac:dyDescent="0.35">
      <c r="A1130" s="99">
        <f t="shared" si="35"/>
        <v>16334</v>
      </c>
      <c r="B1130" s="100" t="str">
        <f>IF(COUNTIF(Exceptions!F:F,(VLOOKUP(M1130,Exceptions!F:F,1,FALSE)))&gt;0,"y","")</f>
        <v/>
      </c>
      <c r="C1130" s="100" t="str">
        <f t="shared" si="36"/>
        <v>y</v>
      </c>
      <c r="D1130" s="100" t="str">
        <f>IF(COUNTIF(Exceptions!B:B,(VLOOKUP(M1130,Exceptions!$B:$B,1,FALSE)))&gt;0,"y","")</f>
        <v/>
      </c>
      <c r="E1130" s="100"/>
      <c r="F1130" s="162" t="s">
        <v>5025</v>
      </c>
      <c r="G1130" s="162" t="s">
        <v>3886</v>
      </c>
      <c r="H1130" s="162" t="s">
        <v>5237</v>
      </c>
      <c r="I1130" s="162" t="s">
        <v>440</v>
      </c>
      <c r="J1130" s="162" t="s">
        <v>440</v>
      </c>
      <c r="K1130" s="162" t="s">
        <v>5275</v>
      </c>
      <c r="L1130" s="163">
        <v>655000</v>
      </c>
      <c r="M1130" s="95" t="s">
        <v>3362</v>
      </c>
      <c r="N1130" s="51" t="s">
        <v>3363</v>
      </c>
      <c r="O1130" s="51" t="s">
        <v>1580</v>
      </c>
      <c r="P1130" s="51" t="s">
        <v>462</v>
      </c>
      <c r="Q1130" s="96" t="s">
        <v>11</v>
      </c>
      <c r="R1130" s="97">
        <v>46997</v>
      </c>
      <c r="S1130" s="97" t="s">
        <v>6963</v>
      </c>
      <c r="T1130" s="51" t="s">
        <v>520</v>
      </c>
      <c r="U1130" s="51" t="s">
        <v>521</v>
      </c>
      <c r="V1130" s="51" t="s">
        <v>3364</v>
      </c>
      <c r="W1130" s="98" t="s">
        <v>5494</v>
      </c>
      <c r="X1130" s="98" t="s">
        <v>5555</v>
      </c>
    </row>
    <row r="1131" spans="1:24" s="51" customFormat="1" ht="15.5" x14ac:dyDescent="0.35">
      <c r="A1131" s="99">
        <f t="shared" si="35"/>
        <v>16335</v>
      </c>
      <c r="B1131" s="100" t="str">
        <f>IF(COUNTIF(Exceptions!F:F,(VLOOKUP(M1131,Exceptions!F:F,1,FALSE)))&gt;0,"y","")</f>
        <v/>
      </c>
      <c r="C1131" s="100" t="str">
        <f t="shared" si="36"/>
        <v>y</v>
      </c>
      <c r="D1131" s="100" t="str">
        <f>IF(COUNTIF(Exceptions!B:B,(VLOOKUP(M1131,Exceptions!$B:$B,1,FALSE)))&gt;0,"y","")</f>
        <v/>
      </c>
      <c r="E1131" s="100"/>
      <c r="F1131" s="162" t="s">
        <v>5027</v>
      </c>
      <c r="G1131" s="162" t="s">
        <v>3886</v>
      </c>
      <c r="H1131" s="162" t="s">
        <v>5237</v>
      </c>
      <c r="I1131" s="162" t="s">
        <v>440</v>
      </c>
      <c r="J1131" s="162" t="s">
        <v>440</v>
      </c>
      <c r="K1131" s="162" t="s">
        <v>5275</v>
      </c>
      <c r="L1131" s="163">
        <v>2142000</v>
      </c>
      <c r="M1131" s="95" t="s">
        <v>3358</v>
      </c>
      <c r="N1131" s="51" t="s">
        <v>3359</v>
      </c>
      <c r="O1131" s="51" t="s">
        <v>1583</v>
      </c>
      <c r="P1131" s="51" t="s">
        <v>462</v>
      </c>
      <c r="Q1131" s="96" t="s">
        <v>12</v>
      </c>
      <c r="R1131" s="97">
        <v>46997</v>
      </c>
      <c r="S1131" s="97" t="s">
        <v>6963</v>
      </c>
      <c r="T1131" s="51" t="s">
        <v>520</v>
      </c>
      <c r="U1131" s="51" t="s">
        <v>521</v>
      </c>
      <c r="V1131" s="51" t="s">
        <v>3351</v>
      </c>
      <c r="W1131" s="98" t="s">
        <v>5494</v>
      </c>
      <c r="X1131" s="98" t="s">
        <v>5555</v>
      </c>
    </row>
    <row r="1132" spans="1:24" s="51" customFormat="1" ht="15.5" x14ac:dyDescent="0.35">
      <c r="A1132" s="99">
        <f t="shared" si="35"/>
        <v>16336</v>
      </c>
      <c r="B1132" s="100" t="str">
        <f>IF(COUNTIF(Exceptions!F:F,(VLOOKUP(M1132,Exceptions!F:F,1,FALSE)))&gt;0,"y","")</f>
        <v/>
      </c>
      <c r="C1132" s="100" t="str">
        <f t="shared" si="36"/>
        <v>y</v>
      </c>
      <c r="D1132" s="100" t="str">
        <f>IF(COUNTIF(Exceptions!B:B,(VLOOKUP(M1132,Exceptions!$B:$B,1,FALSE)))&gt;0,"y","")</f>
        <v/>
      </c>
      <c r="E1132" s="100"/>
      <c r="F1132" s="162" t="s">
        <v>5026</v>
      </c>
      <c r="G1132" s="162" t="s">
        <v>3886</v>
      </c>
      <c r="H1132" s="162" t="s">
        <v>5237</v>
      </c>
      <c r="I1132" s="162" t="s">
        <v>440</v>
      </c>
      <c r="J1132" s="162" t="s">
        <v>440</v>
      </c>
      <c r="K1132" s="162" t="s">
        <v>5275</v>
      </c>
      <c r="L1132" s="163">
        <v>18009000</v>
      </c>
      <c r="M1132" s="95" t="s">
        <v>3360</v>
      </c>
      <c r="N1132" s="51" t="s">
        <v>3361</v>
      </c>
      <c r="O1132" s="51" t="s">
        <v>1577</v>
      </c>
      <c r="P1132" s="51" t="s">
        <v>462</v>
      </c>
      <c r="Q1132" s="96" t="s">
        <v>15</v>
      </c>
      <c r="R1132" s="97">
        <v>46997</v>
      </c>
      <c r="S1132" s="97" t="s">
        <v>6963</v>
      </c>
      <c r="T1132" s="51" t="s">
        <v>520</v>
      </c>
      <c r="U1132" s="51" t="s">
        <v>521</v>
      </c>
      <c r="V1132" s="51" t="s">
        <v>3351</v>
      </c>
      <c r="W1132" s="98" t="s">
        <v>5494</v>
      </c>
      <c r="X1132" s="98" t="s">
        <v>5555</v>
      </c>
    </row>
    <row r="1133" spans="1:24" s="51" customFormat="1" ht="15.5" x14ac:dyDescent="0.35">
      <c r="A1133" s="99">
        <f t="shared" si="35"/>
        <v>16337</v>
      </c>
      <c r="B1133" s="100" t="str">
        <f>IF(COUNTIF(Exceptions!F:F,(VLOOKUP(M1133,Exceptions!F:F,1,FALSE)))&gt;0,"y","")</f>
        <v/>
      </c>
      <c r="C1133" s="100" t="str">
        <f t="shared" si="36"/>
        <v>y</v>
      </c>
      <c r="D1133" s="100" t="str">
        <f>IF(COUNTIF(Exceptions!B:B,(VLOOKUP(M1133,Exceptions!$B:$B,1,FALSE)))&gt;0,"y","")</f>
        <v/>
      </c>
      <c r="E1133" s="100"/>
      <c r="F1133" s="162" t="s">
        <v>5028</v>
      </c>
      <c r="G1133" s="162" t="s">
        <v>3886</v>
      </c>
      <c r="H1133" s="162" t="s">
        <v>5237</v>
      </c>
      <c r="I1133" s="162" t="s">
        <v>440</v>
      </c>
      <c r="J1133" s="162" t="s">
        <v>440</v>
      </c>
      <c r="K1133" s="162" t="s">
        <v>5275</v>
      </c>
      <c r="L1133" s="163">
        <v>10690000</v>
      </c>
      <c r="M1133" s="95" t="s">
        <v>3356</v>
      </c>
      <c r="N1133" s="51" t="s">
        <v>3357</v>
      </c>
      <c r="O1133" s="51" t="s">
        <v>1570</v>
      </c>
      <c r="P1133" s="51" t="s">
        <v>462</v>
      </c>
      <c r="Q1133" s="96" t="s">
        <v>15</v>
      </c>
      <c r="R1133" s="97">
        <v>46997</v>
      </c>
      <c r="S1133" s="97" t="s">
        <v>6963</v>
      </c>
      <c r="T1133" s="51" t="s">
        <v>520</v>
      </c>
      <c r="U1133" s="51" t="s">
        <v>521</v>
      </c>
      <c r="V1133" s="51" t="s">
        <v>3351</v>
      </c>
      <c r="W1133" s="98" t="s">
        <v>5494</v>
      </c>
      <c r="X1133" s="98" t="s">
        <v>5555</v>
      </c>
    </row>
    <row r="1134" spans="1:24" s="51" customFormat="1" ht="15.5" x14ac:dyDescent="0.35">
      <c r="A1134" s="99">
        <f t="shared" si="35"/>
        <v>16338</v>
      </c>
      <c r="B1134" s="100" t="str">
        <f>IF(COUNTIF(Exceptions!F:F,(VLOOKUP(M1134,Exceptions!F:F,1,FALSE)))&gt;0,"y","")</f>
        <v/>
      </c>
      <c r="C1134" s="100" t="str">
        <f t="shared" si="36"/>
        <v>y</v>
      </c>
      <c r="D1134" s="100" t="str">
        <f>IF(COUNTIF(Exceptions!B:B,(VLOOKUP(M1134,Exceptions!$B:$B,1,FALSE)))&gt;0,"y","")</f>
        <v/>
      </c>
      <c r="E1134" s="100"/>
      <c r="F1134" s="162" t="s">
        <v>5029</v>
      </c>
      <c r="G1134" s="162" t="s">
        <v>3886</v>
      </c>
      <c r="H1134" s="162" t="s">
        <v>5237</v>
      </c>
      <c r="I1134" s="162" t="s">
        <v>440</v>
      </c>
      <c r="J1134" s="162" t="s">
        <v>440</v>
      </c>
      <c r="K1134" s="162" t="s">
        <v>5281</v>
      </c>
      <c r="L1134" s="163">
        <v>24452000</v>
      </c>
      <c r="M1134" s="95" t="s">
        <v>3354</v>
      </c>
      <c r="N1134" s="51" t="s">
        <v>3355</v>
      </c>
      <c r="O1134" s="51" t="s">
        <v>1574</v>
      </c>
      <c r="P1134" s="51" t="s">
        <v>462</v>
      </c>
      <c r="Q1134" s="96" t="s">
        <v>15</v>
      </c>
      <c r="R1134" s="97">
        <v>46997</v>
      </c>
      <c r="S1134" s="97" t="s">
        <v>6963</v>
      </c>
      <c r="T1134" s="51" t="s">
        <v>520</v>
      </c>
      <c r="U1134" s="51" t="s">
        <v>521</v>
      </c>
      <c r="V1134" s="51" t="s">
        <v>3351</v>
      </c>
      <c r="W1134" s="98" t="s">
        <v>5494</v>
      </c>
      <c r="X1134" s="98" t="s">
        <v>5555</v>
      </c>
    </row>
    <row r="1135" spans="1:24" s="51" customFormat="1" ht="15.5" x14ac:dyDescent="0.35">
      <c r="A1135" s="99">
        <f t="shared" si="35"/>
        <v>16339</v>
      </c>
      <c r="B1135" s="100" t="str">
        <f>IF(COUNTIF(Exceptions!F:F,(VLOOKUP(M1135,Exceptions!F:F,1,FALSE)))&gt;0,"y","")</f>
        <v/>
      </c>
      <c r="C1135" s="100" t="str">
        <f t="shared" si="36"/>
        <v>y</v>
      </c>
      <c r="D1135" s="100" t="str">
        <f>IF(COUNTIF(Exceptions!B:B,(VLOOKUP(M1135,Exceptions!$B:$B,1,FALSE)))&gt;0,"y","")</f>
        <v/>
      </c>
      <c r="E1135" s="100"/>
      <c r="F1135" s="162" t="s">
        <v>5030</v>
      </c>
      <c r="G1135" s="162" t="s">
        <v>3886</v>
      </c>
      <c r="H1135" s="162" t="s">
        <v>5218</v>
      </c>
      <c r="I1135" s="162" t="s">
        <v>440</v>
      </c>
      <c r="J1135" s="162" t="s">
        <v>440</v>
      </c>
      <c r="K1135" s="162" t="s">
        <v>5281</v>
      </c>
      <c r="L1135" s="165"/>
      <c r="M1135" s="95" t="s">
        <v>3352</v>
      </c>
      <c r="N1135" s="51" t="s">
        <v>3353</v>
      </c>
      <c r="O1135" s="51" t="s">
        <v>1566</v>
      </c>
      <c r="P1135" s="51" t="s">
        <v>462</v>
      </c>
      <c r="Q1135" s="96" t="s">
        <v>17</v>
      </c>
      <c r="R1135" s="97">
        <v>46997</v>
      </c>
      <c r="S1135" s="97" t="s">
        <v>6963</v>
      </c>
      <c r="T1135" s="51" t="s">
        <v>520</v>
      </c>
      <c r="U1135" s="51" t="s">
        <v>521</v>
      </c>
      <c r="V1135" s="51" t="s">
        <v>3351</v>
      </c>
      <c r="W1135" s="98" t="s">
        <v>5494</v>
      </c>
      <c r="X1135" s="98" t="s">
        <v>5555</v>
      </c>
    </row>
    <row r="1136" spans="1:24" s="51" customFormat="1" ht="15.5" x14ac:dyDescent="0.35">
      <c r="A1136" s="99">
        <f t="shared" si="35"/>
        <v>16343</v>
      </c>
      <c r="B1136" s="100" t="str">
        <f>IF(COUNTIF(Exceptions!F:F,(VLOOKUP(M1136,Exceptions!F:F,1,FALSE)))&gt;0,"y","")</f>
        <v/>
      </c>
      <c r="C1136" s="100" t="str">
        <f t="shared" si="36"/>
        <v>y</v>
      </c>
      <c r="D1136" s="100" t="str">
        <f>IF(COUNTIF(Exceptions!B:B,(VLOOKUP(M1136,Exceptions!$B:$B,1,FALSE)))&gt;0,"y","")</f>
        <v/>
      </c>
      <c r="E1136" s="100" t="s">
        <v>5366</v>
      </c>
      <c r="F1136" s="162" t="s">
        <v>4094</v>
      </c>
      <c r="G1136" s="162" t="s">
        <v>3885</v>
      </c>
      <c r="H1136" s="162" t="s">
        <v>3902</v>
      </c>
      <c r="I1136" s="162" t="s">
        <v>5227</v>
      </c>
      <c r="J1136" s="162" t="s">
        <v>5295</v>
      </c>
      <c r="K1136" s="162" t="s">
        <v>3904</v>
      </c>
      <c r="L1136" s="163">
        <v>1200000</v>
      </c>
      <c r="M1136" s="95" t="s">
        <v>144</v>
      </c>
      <c r="N1136" s="51" t="s">
        <v>276</v>
      </c>
      <c r="O1136" s="51" t="s">
        <v>276</v>
      </c>
      <c r="P1136" s="51" t="s">
        <v>456</v>
      </c>
      <c r="Q1136" s="96" t="s">
        <v>12</v>
      </c>
      <c r="R1136" s="97">
        <v>45328</v>
      </c>
      <c r="S1136" s="97" t="s">
        <v>5747</v>
      </c>
      <c r="T1136" s="51" t="s">
        <v>488</v>
      </c>
      <c r="U1136" s="51" t="s">
        <v>489</v>
      </c>
      <c r="W1136" s="98" t="s">
        <v>5494</v>
      </c>
      <c r="X1136" s="98" t="s">
        <v>5632</v>
      </c>
    </row>
    <row r="1137" spans="1:24" s="51" customFormat="1" ht="15.5" x14ac:dyDescent="0.35">
      <c r="A1137" s="99">
        <f t="shared" si="35"/>
        <v>16347</v>
      </c>
      <c r="B1137" s="100" t="str">
        <f>IF(COUNTIF(Exceptions!F:F,(VLOOKUP(M1137,Exceptions!F:F,1,FALSE)))&gt;0,"y","")</f>
        <v/>
      </c>
      <c r="C1137" s="100" t="str">
        <f t="shared" si="36"/>
        <v/>
      </c>
      <c r="D1137" s="100" t="str">
        <f>IF(COUNTIF(Exceptions!B:B,(VLOOKUP(M1137,Exceptions!$B:$B,1,FALSE)))&gt;0,"y","")</f>
        <v/>
      </c>
      <c r="E1137" s="100"/>
      <c r="F1137" s="162" t="s">
        <v>5031</v>
      </c>
      <c r="G1137" s="162" t="s">
        <v>3884</v>
      </c>
      <c r="H1137" s="162" t="s">
        <v>5213</v>
      </c>
      <c r="I1137" s="162" t="s">
        <v>440</v>
      </c>
      <c r="J1137" s="162" t="s">
        <v>440</v>
      </c>
      <c r="K1137" s="162" t="s">
        <v>440</v>
      </c>
      <c r="L1137" s="163">
        <v>10000000</v>
      </c>
      <c r="M1137" s="95" t="s">
        <v>3348</v>
      </c>
      <c r="N1137" s="51" t="s">
        <v>3349</v>
      </c>
      <c r="O1137" s="51" t="s">
        <v>3350</v>
      </c>
      <c r="P1137" s="51" t="s">
        <v>456</v>
      </c>
      <c r="Q1137" s="96" t="s">
        <v>10</v>
      </c>
      <c r="R1137" s="97">
        <v>44944</v>
      </c>
      <c r="S1137" s="97" t="s">
        <v>6829</v>
      </c>
      <c r="T1137" s="51" t="s">
        <v>520</v>
      </c>
      <c r="U1137" s="51" t="s">
        <v>521</v>
      </c>
      <c r="V1137" s="51" t="s">
        <v>3351</v>
      </c>
      <c r="W1137" s="98" t="s">
        <v>5494</v>
      </c>
      <c r="X1137" s="98" t="s">
        <v>5689</v>
      </c>
    </row>
    <row r="1138" spans="1:24" s="51" customFormat="1" ht="15.5" x14ac:dyDescent="0.35">
      <c r="A1138" s="99">
        <f t="shared" si="35"/>
        <v>16361</v>
      </c>
      <c r="B1138" s="100" t="str">
        <f>IF(COUNTIF(Exceptions!F:F,(VLOOKUP(M1138,Exceptions!F:F,1,FALSE)))&gt;0,"y","")</f>
        <v/>
      </c>
      <c r="C1138" s="100" t="str">
        <f t="shared" si="36"/>
        <v/>
      </c>
      <c r="D1138" s="100" t="str">
        <f>IF(COUNTIF(Exceptions!B:B,(VLOOKUP(M1138,Exceptions!$B:$B,1,FALSE)))&gt;0,"y","")</f>
        <v/>
      </c>
      <c r="E1138" s="100"/>
      <c r="F1138" s="162" t="s">
        <v>5032</v>
      </c>
      <c r="G1138" s="162" t="s">
        <v>3886</v>
      </c>
      <c r="H1138" s="162" t="s">
        <v>5215</v>
      </c>
      <c r="I1138" s="162" t="s">
        <v>440</v>
      </c>
      <c r="J1138" s="162" t="s">
        <v>440</v>
      </c>
      <c r="K1138" s="162" t="s">
        <v>440</v>
      </c>
      <c r="L1138" s="163">
        <v>120000</v>
      </c>
      <c r="M1138" s="95" t="s">
        <v>3346</v>
      </c>
      <c r="N1138" s="51" t="s">
        <v>3347</v>
      </c>
      <c r="O1138" s="51" t="s">
        <v>3347</v>
      </c>
      <c r="P1138" s="51" t="s">
        <v>440</v>
      </c>
      <c r="Q1138" s="96" t="s">
        <v>14</v>
      </c>
      <c r="R1138" s="97">
        <v>45991</v>
      </c>
      <c r="S1138" s="97" t="s">
        <v>6908</v>
      </c>
      <c r="T1138" s="51" t="s">
        <v>741</v>
      </c>
      <c r="U1138" s="51" t="s">
        <v>742</v>
      </c>
      <c r="W1138" s="98" t="s">
        <v>5568</v>
      </c>
      <c r="X1138" s="98" t="s">
        <v>5569</v>
      </c>
    </row>
    <row r="1139" spans="1:24" s="51" customFormat="1" ht="15.5" x14ac:dyDescent="0.35">
      <c r="A1139" s="99">
        <f t="shared" si="35"/>
        <v>16362</v>
      </c>
      <c r="B1139" s="100" t="str">
        <f>IF(COUNTIF(Exceptions!F:F,(VLOOKUP(M1139,Exceptions!F:F,1,FALSE)))&gt;0,"y","")</f>
        <v/>
      </c>
      <c r="C1139" s="100" t="str">
        <f t="shared" si="36"/>
        <v>y</v>
      </c>
      <c r="D1139" s="100" t="str">
        <f>IF(COUNTIF(Exceptions!B:B,(VLOOKUP(M1139,Exceptions!$B:$B,1,FALSE)))&gt;0,"y","")</f>
        <v/>
      </c>
      <c r="E1139" s="100"/>
      <c r="F1139" s="162" t="s">
        <v>4214</v>
      </c>
      <c r="G1139" s="162" t="s">
        <v>3886</v>
      </c>
      <c r="H1139" s="162" t="s">
        <v>5218</v>
      </c>
      <c r="I1139" s="162" t="s">
        <v>5257</v>
      </c>
      <c r="J1139" s="162" t="s">
        <v>440</v>
      </c>
      <c r="K1139" s="162" t="s">
        <v>440</v>
      </c>
      <c r="L1139" s="163">
        <v>60000</v>
      </c>
      <c r="M1139" s="95" t="s">
        <v>1308</v>
      </c>
      <c r="N1139" s="51" t="s">
        <v>1309</v>
      </c>
      <c r="O1139" s="51" t="s">
        <v>1310</v>
      </c>
      <c r="P1139" s="51" t="s">
        <v>462</v>
      </c>
      <c r="Q1139" s="96" t="s">
        <v>14</v>
      </c>
      <c r="R1139" s="97">
        <v>45763</v>
      </c>
      <c r="S1139" s="97" t="s">
        <v>6085</v>
      </c>
      <c r="T1139" s="51" t="s">
        <v>741</v>
      </c>
      <c r="U1139" s="51" t="s">
        <v>742</v>
      </c>
      <c r="W1139" s="98" t="s">
        <v>5568</v>
      </c>
      <c r="X1139" s="98" t="s">
        <v>5569</v>
      </c>
    </row>
    <row r="1140" spans="1:24" s="51" customFormat="1" ht="15.5" x14ac:dyDescent="0.35">
      <c r="A1140" s="99">
        <f t="shared" si="35"/>
        <v>16365</v>
      </c>
      <c r="B1140" s="100" t="str">
        <f>IF(COUNTIF(Exceptions!F:F,(VLOOKUP(M1140,Exceptions!F:F,1,FALSE)))&gt;0,"y","")</f>
        <v/>
      </c>
      <c r="C1140" s="100" t="str">
        <f t="shared" si="36"/>
        <v/>
      </c>
      <c r="D1140" s="100" t="str">
        <f>IF(COUNTIF(Exceptions!B:B,(VLOOKUP(M1140,Exceptions!$B:$B,1,FALSE)))&gt;0,"y","")</f>
        <v/>
      </c>
      <c r="E1140" s="100"/>
      <c r="F1140" s="162" t="s">
        <v>5033</v>
      </c>
      <c r="G1140" s="162" t="s">
        <v>3886</v>
      </c>
      <c r="H1140" s="162" t="s">
        <v>5215</v>
      </c>
      <c r="I1140" s="162" t="s">
        <v>440</v>
      </c>
      <c r="J1140" s="162" t="s">
        <v>440</v>
      </c>
      <c r="K1140" s="162" t="s">
        <v>3904</v>
      </c>
      <c r="L1140" s="163">
        <v>150000</v>
      </c>
      <c r="M1140" s="95" t="s">
        <v>3343</v>
      </c>
      <c r="N1140" s="51" t="s">
        <v>3344</v>
      </c>
      <c r="O1140" s="51" t="s">
        <v>3345</v>
      </c>
      <c r="P1140" s="51" t="s">
        <v>464</v>
      </c>
      <c r="Q1140" s="96" t="s">
        <v>14</v>
      </c>
      <c r="R1140" s="97">
        <v>46661</v>
      </c>
      <c r="S1140" s="97" t="s">
        <v>6962</v>
      </c>
      <c r="T1140" s="51" t="s">
        <v>551</v>
      </c>
      <c r="U1140" s="51" t="s">
        <v>552</v>
      </c>
      <c r="W1140" s="98" t="s">
        <v>5568</v>
      </c>
      <c r="X1140" s="98" t="s">
        <v>5562</v>
      </c>
    </row>
    <row r="1141" spans="1:24" s="51" customFormat="1" ht="15.5" x14ac:dyDescent="0.35">
      <c r="A1141" s="99">
        <f t="shared" si="35"/>
        <v>16368</v>
      </c>
      <c r="B1141" s="100" t="str">
        <f>IF(COUNTIF(Exceptions!F:F,(VLOOKUP(M1141,Exceptions!F:F,1,FALSE)))&gt;0,"y","")</f>
        <v/>
      </c>
      <c r="C1141" s="100" t="str">
        <f t="shared" si="36"/>
        <v>y</v>
      </c>
      <c r="D1141" s="100" t="str">
        <f>IF(COUNTIF(Exceptions!B:B,(VLOOKUP(M1141,Exceptions!$B:$B,1,FALSE)))&gt;0,"y","")</f>
        <v/>
      </c>
      <c r="E1141" s="100"/>
      <c r="F1141" s="162" t="s">
        <v>3963</v>
      </c>
      <c r="G1141" s="162" t="s">
        <v>3886</v>
      </c>
      <c r="H1141" s="162" t="s">
        <v>5215</v>
      </c>
      <c r="I1141" s="162" t="s">
        <v>5217</v>
      </c>
      <c r="J1141" s="162" t="s">
        <v>440</v>
      </c>
      <c r="K1141" s="162" t="s">
        <v>440</v>
      </c>
      <c r="L1141" s="163">
        <v>180000</v>
      </c>
      <c r="M1141" s="95" t="s">
        <v>738</v>
      </c>
      <c r="N1141" s="51" t="s">
        <v>739</v>
      </c>
      <c r="O1141" s="51" t="s">
        <v>740</v>
      </c>
      <c r="P1141" s="51" t="s">
        <v>457</v>
      </c>
      <c r="Q1141" s="96" t="s">
        <v>14</v>
      </c>
      <c r="R1141" s="97">
        <v>45664</v>
      </c>
      <c r="S1141" s="97" t="s">
        <v>5567</v>
      </c>
      <c r="T1141" s="51" t="s">
        <v>741</v>
      </c>
      <c r="U1141" s="51" t="s">
        <v>742</v>
      </c>
      <c r="W1141" s="98" t="s">
        <v>5568</v>
      </c>
      <c r="X1141" s="98" t="s">
        <v>5569</v>
      </c>
    </row>
    <row r="1142" spans="1:24" s="51" customFormat="1" ht="15.5" x14ac:dyDescent="0.35">
      <c r="A1142" s="99">
        <f t="shared" si="35"/>
        <v>16370</v>
      </c>
      <c r="B1142" s="100" t="str">
        <f>IF(COUNTIF(Exceptions!F:F,(VLOOKUP(M1142,Exceptions!F:F,1,FALSE)))&gt;0,"y","")</f>
        <v/>
      </c>
      <c r="C1142" s="100" t="str">
        <f t="shared" si="36"/>
        <v>y</v>
      </c>
      <c r="D1142" s="100" t="str">
        <f>IF(COUNTIF(Exceptions!B:B,(VLOOKUP(M1142,Exceptions!$B:$B,1,FALSE)))&gt;0,"y","")</f>
        <v/>
      </c>
      <c r="E1142" s="100"/>
      <c r="F1142" s="162" t="s">
        <v>5034</v>
      </c>
      <c r="G1142" s="162" t="s">
        <v>593</v>
      </c>
      <c r="H1142" s="162" t="s">
        <v>5215</v>
      </c>
      <c r="I1142" s="162" t="s">
        <v>5326</v>
      </c>
      <c r="J1142" s="162" t="s">
        <v>5295</v>
      </c>
      <c r="K1142" s="162" t="s">
        <v>5275</v>
      </c>
      <c r="L1142" s="163">
        <v>300000</v>
      </c>
      <c r="M1142" s="95" t="s">
        <v>1416</v>
      </c>
      <c r="N1142" s="51" t="s">
        <v>1417</v>
      </c>
      <c r="O1142" s="51" t="s">
        <v>1417</v>
      </c>
      <c r="P1142" s="51" t="s">
        <v>460</v>
      </c>
      <c r="Q1142" s="96" t="s">
        <v>14</v>
      </c>
      <c r="R1142" s="97">
        <v>46296</v>
      </c>
      <c r="S1142" s="97" t="s">
        <v>6175</v>
      </c>
      <c r="T1142" s="51" t="s">
        <v>551</v>
      </c>
      <c r="U1142" s="51" t="s">
        <v>552</v>
      </c>
      <c r="W1142" s="98" t="s">
        <v>5568</v>
      </c>
      <c r="X1142" s="98" t="s">
        <v>5562</v>
      </c>
    </row>
    <row r="1143" spans="1:24" s="51" customFormat="1" ht="15.5" x14ac:dyDescent="0.35">
      <c r="A1143" s="99">
        <f t="shared" si="35"/>
        <v>16371</v>
      </c>
      <c r="B1143" s="100" t="str">
        <f>IF(COUNTIF(Exceptions!F:F,(VLOOKUP(M1143,Exceptions!F:F,1,FALSE)))&gt;0,"y","")</f>
        <v/>
      </c>
      <c r="C1143" s="100" t="str">
        <f t="shared" si="36"/>
        <v>y</v>
      </c>
      <c r="D1143" s="100" t="str">
        <f>IF(COUNTIF(Exceptions!B:B,(VLOOKUP(M1143,Exceptions!$B:$B,1,FALSE)))&gt;0,"y","")</f>
        <v/>
      </c>
      <c r="E1143" s="100"/>
      <c r="F1143" s="162" t="s">
        <v>3964</v>
      </c>
      <c r="G1143" s="162" t="s">
        <v>3886</v>
      </c>
      <c r="H1143" s="162" t="s">
        <v>5218</v>
      </c>
      <c r="I1143" s="162" t="s">
        <v>5219</v>
      </c>
      <c r="J1143" s="162" t="s">
        <v>440</v>
      </c>
      <c r="K1143" s="162" t="s">
        <v>440</v>
      </c>
      <c r="L1143" s="163">
        <v>180000</v>
      </c>
      <c r="M1143" s="95" t="s">
        <v>743</v>
      </c>
      <c r="N1143" s="51" t="s">
        <v>744</v>
      </c>
      <c r="O1143" s="51" t="s">
        <v>745</v>
      </c>
      <c r="P1143" s="51" t="s">
        <v>440</v>
      </c>
      <c r="Q1143" s="96" t="s">
        <v>14</v>
      </c>
      <c r="R1143" s="97">
        <v>45664</v>
      </c>
      <c r="S1143" s="97" t="s">
        <v>5567</v>
      </c>
      <c r="T1143" s="51" t="s">
        <v>741</v>
      </c>
      <c r="U1143" s="51" t="s">
        <v>742</v>
      </c>
      <c r="W1143" s="98" t="s">
        <v>5568</v>
      </c>
      <c r="X1143" s="98" t="s">
        <v>5569</v>
      </c>
    </row>
    <row r="1144" spans="1:24" s="51" customFormat="1" ht="15.5" x14ac:dyDescent="0.35">
      <c r="A1144" s="99">
        <f t="shared" si="35"/>
        <v>16373</v>
      </c>
      <c r="B1144" s="100" t="str">
        <f>IF(COUNTIF(Exceptions!F:F,(VLOOKUP(M1144,Exceptions!F:F,1,FALSE)))&gt;0,"y","")</f>
        <v/>
      </c>
      <c r="C1144" s="100" t="str">
        <f t="shared" si="36"/>
        <v/>
      </c>
      <c r="D1144" s="100" t="str">
        <f>IF(COUNTIF(Exceptions!B:B,(VLOOKUP(M1144,Exceptions!$B:$B,1,FALSE)))&gt;0,"y","")</f>
        <v/>
      </c>
      <c r="E1144" s="100"/>
      <c r="F1144" s="162" t="s">
        <v>5035</v>
      </c>
      <c r="G1144" s="164" t="s">
        <v>3885</v>
      </c>
      <c r="H1144" s="162" t="s">
        <v>5215</v>
      </c>
      <c r="I1144" s="162" t="s">
        <v>440</v>
      </c>
      <c r="J1144" s="162" t="s">
        <v>5295</v>
      </c>
      <c r="K1144" s="162" t="s">
        <v>3904</v>
      </c>
      <c r="L1144" s="163">
        <v>23000</v>
      </c>
      <c r="M1144" s="95" t="s">
        <v>3341</v>
      </c>
      <c r="N1144" s="51" t="s">
        <v>3342</v>
      </c>
      <c r="O1144" s="51" t="s">
        <v>3342</v>
      </c>
      <c r="P1144" s="51" t="s">
        <v>440</v>
      </c>
      <c r="Q1144" s="96" t="s">
        <v>613</v>
      </c>
      <c r="R1144" s="97">
        <v>45200</v>
      </c>
      <c r="S1144" s="97" t="s">
        <v>5501</v>
      </c>
      <c r="T1144" s="51" t="s">
        <v>551</v>
      </c>
      <c r="U1144" s="51" t="s">
        <v>552</v>
      </c>
      <c r="W1144" s="98" t="s">
        <v>5568</v>
      </c>
      <c r="X1144" s="98" t="s">
        <v>6135</v>
      </c>
    </row>
    <row r="1145" spans="1:24" s="51" customFormat="1" ht="15.5" x14ac:dyDescent="0.35">
      <c r="A1145" s="99">
        <f t="shared" si="35"/>
        <v>16386</v>
      </c>
      <c r="B1145" s="100" t="str">
        <f>IF(COUNTIF(Exceptions!F:F,(VLOOKUP(M1145,Exceptions!F:F,1,FALSE)))&gt;0,"y","")</f>
        <v/>
      </c>
      <c r="C1145" s="100" t="str">
        <f t="shared" si="36"/>
        <v/>
      </c>
      <c r="D1145" s="100" t="str">
        <f>IF(COUNTIF(Exceptions!B:B,(VLOOKUP(M1145,Exceptions!$B:$B,1,FALSE)))&gt;0,"y","")</f>
        <v/>
      </c>
      <c r="E1145" s="100"/>
      <c r="F1145" s="162" t="s">
        <v>5036</v>
      </c>
      <c r="G1145" s="162" t="s">
        <v>3886</v>
      </c>
      <c r="H1145" s="162" t="s">
        <v>5212</v>
      </c>
      <c r="I1145" s="162" t="s">
        <v>440</v>
      </c>
      <c r="J1145" s="162" t="s">
        <v>440</v>
      </c>
      <c r="K1145" s="162" t="s">
        <v>3904</v>
      </c>
      <c r="L1145" s="163">
        <v>22292.7</v>
      </c>
      <c r="M1145" s="95" t="s">
        <v>3340</v>
      </c>
      <c r="N1145" s="51" t="s">
        <v>2727</v>
      </c>
      <c r="O1145" s="51" t="s">
        <v>2727</v>
      </c>
      <c r="P1145" s="51" t="s">
        <v>440</v>
      </c>
      <c r="Q1145" s="96" t="s">
        <v>613</v>
      </c>
      <c r="R1145" s="97">
        <v>45526</v>
      </c>
      <c r="S1145" s="97" t="s">
        <v>6961</v>
      </c>
      <c r="T1145" s="51" t="s">
        <v>467</v>
      </c>
      <c r="U1145" s="51" t="s">
        <v>468</v>
      </c>
      <c r="V1145" s="51" t="s">
        <v>2728</v>
      </c>
      <c r="W1145" s="98" t="s">
        <v>5568</v>
      </c>
      <c r="X1145" s="98" t="s">
        <v>5547</v>
      </c>
    </row>
    <row r="1146" spans="1:24" s="51" customFormat="1" ht="15.5" x14ac:dyDescent="0.35">
      <c r="A1146" s="99">
        <f t="shared" si="35"/>
        <v>16393</v>
      </c>
      <c r="B1146" s="100" t="str">
        <f>IF(COUNTIF(Exceptions!F:F,(VLOOKUP(M1146,Exceptions!F:F,1,FALSE)))&gt;0,"y","")</f>
        <v/>
      </c>
      <c r="C1146" s="100" t="str">
        <f t="shared" si="36"/>
        <v/>
      </c>
      <c r="D1146" s="100" t="str">
        <f>IF(COUNTIF(Exceptions!B:B,(VLOOKUP(M1146,Exceptions!$B:$B,1,FALSE)))&gt;0,"y","")</f>
        <v/>
      </c>
      <c r="E1146" s="100"/>
      <c r="F1146" s="162" t="s">
        <v>5037</v>
      </c>
      <c r="G1146" s="162" t="s">
        <v>3884</v>
      </c>
      <c r="H1146" s="162" t="s">
        <v>5212</v>
      </c>
      <c r="I1146" s="162" t="s">
        <v>440</v>
      </c>
      <c r="J1146" s="162" t="s">
        <v>440</v>
      </c>
      <c r="K1146" s="162" t="s">
        <v>440</v>
      </c>
      <c r="L1146" s="163">
        <v>470944.69</v>
      </c>
      <c r="M1146" s="95" t="s">
        <v>3338</v>
      </c>
      <c r="N1146" s="51" t="s">
        <v>3339</v>
      </c>
      <c r="O1146" s="51" t="s">
        <v>2585</v>
      </c>
      <c r="P1146" s="51" t="s">
        <v>440</v>
      </c>
      <c r="Q1146" s="96" t="s">
        <v>14</v>
      </c>
      <c r="R1146" s="97">
        <v>46293</v>
      </c>
      <c r="S1146" s="97" t="s">
        <v>6960</v>
      </c>
      <c r="T1146" s="51" t="s">
        <v>467</v>
      </c>
      <c r="U1146" s="51" t="s">
        <v>468</v>
      </c>
      <c r="V1146" s="51" t="s">
        <v>2586</v>
      </c>
      <c r="W1146" s="98" t="s">
        <v>5568</v>
      </c>
      <c r="X1146" s="98" t="s">
        <v>5765</v>
      </c>
    </row>
    <row r="1147" spans="1:24" s="51" customFormat="1" ht="15.5" x14ac:dyDescent="0.35">
      <c r="A1147" s="99">
        <f t="shared" si="35"/>
        <v>16399</v>
      </c>
      <c r="B1147" s="100" t="str">
        <f>IF(COUNTIF(Exceptions!F:F,(VLOOKUP(M1147,Exceptions!F:F,1,FALSE)))&gt;0,"y","")</f>
        <v/>
      </c>
      <c r="C1147" s="100" t="str">
        <f t="shared" si="36"/>
        <v>y</v>
      </c>
      <c r="D1147" s="100" t="str">
        <f>IF(COUNTIF(Exceptions!B:B,(VLOOKUP(M1147,Exceptions!$B:$B,1,FALSE)))&gt;0,"y","")</f>
        <v/>
      </c>
      <c r="E1147" s="100"/>
      <c r="F1147" s="162" t="s">
        <v>5038</v>
      </c>
      <c r="G1147" s="162" t="s">
        <v>592</v>
      </c>
      <c r="H1147" s="162" t="s">
        <v>3906</v>
      </c>
      <c r="I1147" s="162" t="s">
        <v>5328</v>
      </c>
      <c r="J1147" s="162" t="s">
        <v>440</v>
      </c>
      <c r="K1147" s="162" t="s">
        <v>3904</v>
      </c>
      <c r="L1147" s="163">
        <v>999</v>
      </c>
      <c r="M1147" s="95" t="s">
        <v>3335</v>
      </c>
      <c r="N1147" s="51" t="s">
        <v>3336</v>
      </c>
      <c r="O1147" s="51" t="s">
        <v>3337</v>
      </c>
      <c r="P1147" s="51" t="s">
        <v>456</v>
      </c>
      <c r="Q1147" s="96" t="s">
        <v>613</v>
      </c>
      <c r="R1147" s="97">
        <v>45382</v>
      </c>
      <c r="S1147" s="97" t="s">
        <v>5532</v>
      </c>
      <c r="T1147" s="51" t="s">
        <v>467</v>
      </c>
      <c r="U1147" s="51" t="s">
        <v>468</v>
      </c>
      <c r="W1147" s="98" t="s">
        <v>5746</v>
      </c>
      <c r="X1147" s="98" t="s">
        <v>6044</v>
      </c>
    </row>
    <row r="1148" spans="1:24" s="51" customFormat="1" ht="15.5" x14ac:dyDescent="0.35">
      <c r="A1148" s="99">
        <f t="shared" si="35"/>
        <v>16408</v>
      </c>
      <c r="B1148" s="100" t="str">
        <f>IF(COUNTIF(Exceptions!F:F,(VLOOKUP(M1148,Exceptions!F:F,1,FALSE)))&gt;0,"y","")</f>
        <v/>
      </c>
      <c r="C1148" s="100" t="str">
        <f t="shared" si="36"/>
        <v>y</v>
      </c>
      <c r="D1148" s="100" t="str">
        <f>IF(COUNTIF(Exceptions!B:B,(VLOOKUP(M1148,Exceptions!$B:$B,1,FALSE)))&gt;0,"y","")</f>
        <v/>
      </c>
      <c r="E1148" s="100"/>
      <c r="F1148" s="162" t="s">
        <v>4215</v>
      </c>
      <c r="G1148" s="162" t="s">
        <v>3886</v>
      </c>
      <c r="H1148" s="162" t="s">
        <v>5215</v>
      </c>
      <c r="I1148" s="162" t="s">
        <v>1312</v>
      </c>
      <c r="J1148" s="162" t="s">
        <v>440</v>
      </c>
      <c r="K1148" s="162" t="s">
        <v>440</v>
      </c>
      <c r="L1148" s="163">
        <v>180000</v>
      </c>
      <c r="M1148" s="95" t="s">
        <v>1311</v>
      </c>
      <c r="N1148" s="51" t="s">
        <v>1312</v>
      </c>
      <c r="O1148" s="51" t="s">
        <v>1313</v>
      </c>
      <c r="P1148" s="51" t="s">
        <v>440</v>
      </c>
      <c r="Q1148" s="96" t="s">
        <v>14</v>
      </c>
      <c r="R1148" s="97">
        <v>45900</v>
      </c>
      <c r="S1148" s="97" t="s">
        <v>6086</v>
      </c>
      <c r="T1148" s="51" t="s">
        <v>741</v>
      </c>
      <c r="U1148" s="51" t="s">
        <v>742</v>
      </c>
      <c r="W1148" s="98" t="s">
        <v>5746</v>
      </c>
      <c r="X1148" s="98" t="s">
        <v>5569</v>
      </c>
    </row>
    <row r="1149" spans="1:24" s="51" customFormat="1" ht="15.5" x14ac:dyDescent="0.35">
      <c r="A1149" s="99">
        <f t="shared" si="35"/>
        <v>16409</v>
      </c>
      <c r="B1149" s="100" t="str">
        <f>IF(COUNTIF(Exceptions!F:F,(VLOOKUP(M1149,Exceptions!F:F,1,FALSE)))&gt;0,"y","")</f>
        <v/>
      </c>
      <c r="C1149" s="100" t="str">
        <f t="shared" si="36"/>
        <v>y</v>
      </c>
      <c r="D1149" s="100" t="str">
        <f>IF(COUNTIF(Exceptions!B:B,(VLOOKUP(M1149,Exceptions!$B:$B,1,FALSE)))&gt;0,"y","")</f>
        <v/>
      </c>
      <c r="E1149" s="100"/>
      <c r="F1149" s="162" t="s">
        <v>4216</v>
      </c>
      <c r="G1149" s="162" t="s">
        <v>3886</v>
      </c>
      <c r="H1149" s="162" t="s">
        <v>5215</v>
      </c>
      <c r="I1149" s="162" t="s">
        <v>5258</v>
      </c>
      <c r="J1149" s="162" t="s">
        <v>440</v>
      </c>
      <c r="K1149" s="162" t="s">
        <v>440</v>
      </c>
      <c r="L1149" s="163">
        <v>100000</v>
      </c>
      <c r="M1149" s="95" t="s">
        <v>1314</v>
      </c>
      <c r="N1149" s="51" t="s">
        <v>1315</v>
      </c>
      <c r="O1149" s="51" t="s">
        <v>1316</v>
      </c>
      <c r="P1149" s="51" t="s">
        <v>440</v>
      </c>
      <c r="Q1149" s="96" t="s">
        <v>14</v>
      </c>
      <c r="R1149" s="97">
        <v>45968</v>
      </c>
      <c r="S1149" s="97" t="s">
        <v>6087</v>
      </c>
      <c r="T1149" s="51" t="s">
        <v>741</v>
      </c>
      <c r="U1149" s="51" t="s">
        <v>742</v>
      </c>
      <c r="W1149" s="98" t="s">
        <v>5746</v>
      </c>
      <c r="X1149" s="98" t="s">
        <v>5569</v>
      </c>
    </row>
    <row r="1150" spans="1:24" s="51" customFormat="1" ht="15.5" x14ac:dyDescent="0.35">
      <c r="A1150" s="99">
        <f t="shared" si="35"/>
        <v>16410</v>
      </c>
      <c r="B1150" s="100" t="str">
        <f>IF(COUNTIF(Exceptions!F:F,(VLOOKUP(M1150,Exceptions!F:F,1,FALSE)))&gt;0,"y","")</f>
        <v/>
      </c>
      <c r="C1150" s="100" t="str">
        <f t="shared" si="36"/>
        <v>y</v>
      </c>
      <c r="D1150" s="100" t="str">
        <f>IF(COUNTIF(Exceptions!B:B,(VLOOKUP(M1150,Exceptions!$B:$B,1,FALSE)))&gt;0,"y","")</f>
        <v/>
      </c>
      <c r="E1150" s="100"/>
      <c r="F1150" s="162" t="s">
        <v>4226</v>
      </c>
      <c r="G1150" s="162" t="s">
        <v>3886</v>
      </c>
      <c r="H1150" s="162" t="s">
        <v>5215</v>
      </c>
      <c r="I1150" s="162" t="s">
        <v>5260</v>
      </c>
      <c r="J1150" s="162" t="s">
        <v>440</v>
      </c>
      <c r="K1150" s="162" t="s">
        <v>440</v>
      </c>
      <c r="L1150" s="163">
        <v>150000</v>
      </c>
      <c r="M1150" s="95" t="s">
        <v>1334</v>
      </c>
      <c r="N1150" s="51" t="s">
        <v>1335</v>
      </c>
      <c r="O1150" s="51" t="s">
        <v>1336</v>
      </c>
      <c r="P1150" s="51" t="s">
        <v>440</v>
      </c>
      <c r="Q1150" s="96" t="s">
        <v>14</v>
      </c>
      <c r="R1150" s="97">
        <v>46081</v>
      </c>
      <c r="S1150" s="97" t="s">
        <v>6121</v>
      </c>
      <c r="T1150" s="51" t="s">
        <v>741</v>
      </c>
      <c r="U1150" s="51" t="s">
        <v>742</v>
      </c>
      <c r="W1150" s="98" t="s">
        <v>5746</v>
      </c>
      <c r="X1150" s="98" t="s">
        <v>5569</v>
      </c>
    </row>
    <row r="1151" spans="1:24" s="51" customFormat="1" ht="15.5" x14ac:dyDescent="0.35">
      <c r="A1151" s="99">
        <f t="shared" si="35"/>
        <v>16413</v>
      </c>
      <c r="B1151" s="100" t="str">
        <f>IF(COUNTIF(Exceptions!F:F,(VLOOKUP(M1151,Exceptions!F:F,1,FALSE)))&gt;0,"y","")</f>
        <v/>
      </c>
      <c r="C1151" s="100" t="str">
        <f t="shared" si="36"/>
        <v>y</v>
      </c>
      <c r="D1151" s="100" t="str">
        <f>IF(COUNTIF(Exceptions!B:B,(VLOOKUP(M1151,Exceptions!$B:$B,1,FALSE)))&gt;0,"y","")</f>
        <v/>
      </c>
      <c r="E1151" s="100" t="s">
        <v>5366</v>
      </c>
      <c r="F1151" s="162" t="s">
        <v>4095</v>
      </c>
      <c r="G1151" s="162" t="s">
        <v>3885</v>
      </c>
      <c r="H1151" s="162" t="s">
        <v>5213</v>
      </c>
      <c r="I1151" s="162" t="s">
        <v>5227</v>
      </c>
      <c r="J1151" s="162" t="s">
        <v>5295</v>
      </c>
      <c r="K1151" s="162" t="s">
        <v>3904</v>
      </c>
      <c r="L1151" s="163">
        <v>250000</v>
      </c>
      <c r="M1151" s="95" t="s">
        <v>145</v>
      </c>
      <c r="N1151" s="51" t="s">
        <v>277</v>
      </c>
      <c r="O1151" s="51" t="s">
        <v>396</v>
      </c>
      <c r="P1151" s="51" t="s">
        <v>456</v>
      </c>
      <c r="Q1151" s="96" t="s">
        <v>14</v>
      </c>
      <c r="R1151" s="97">
        <v>45362</v>
      </c>
      <c r="S1151" s="97" t="s">
        <v>5553</v>
      </c>
      <c r="T1151" s="51" t="s">
        <v>492</v>
      </c>
      <c r="U1151" s="51" t="s">
        <v>493</v>
      </c>
      <c r="W1151" s="98" t="s">
        <v>5746</v>
      </c>
      <c r="X1151" s="98" t="s">
        <v>5534</v>
      </c>
    </row>
    <row r="1152" spans="1:24" s="51" customFormat="1" ht="15.5" x14ac:dyDescent="0.35">
      <c r="A1152" s="99">
        <f t="shared" si="35"/>
        <v>16415</v>
      </c>
      <c r="B1152" s="100" t="str">
        <f>IF(COUNTIF(Exceptions!F:F,(VLOOKUP(M1152,Exceptions!F:F,1,FALSE)))&gt;0,"y","")</f>
        <v/>
      </c>
      <c r="C1152" s="100" t="str">
        <f t="shared" si="36"/>
        <v/>
      </c>
      <c r="D1152" s="100" t="str">
        <f>IF(COUNTIF(Exceptions!B:B,(VLOOKUP(M1152,Exceptions!$B:$B,1,FALSE)))&gt;0,"y","")</f>
        <v/>
      </c>
      <c r="E1152" s="100"/>
      <c r="F1152" s="162" t="s">
        <v>5039</v>
      </c>
      <c r="G1152" s="162" t="s">
        <v>3885</v>
      </c>
      <c r="H1152" s="162" t="s">
        <v>5215</v>
      </c>
      <c r="I1152" s="162" t="s">
        <v>440</v>
      </c>
      <c r="J1152" s="162" t="s">
        <v>5295</v>
      </c>
      <c r="K1152" s="162" t="s">
        <v>3904</v>
      </c>
      <c r="L1152" s="163">
        <v>110550</v>
      </c>
      <c r="M1152" s="95" t="s">
        <v>3333</v>
      </c>
      <c r="N1152" s="51" t="s">
        <v>3334</v>
      </c>
      <c r="O1152" s="51" t="s">
        <v>3334</v>
      </c>
      <c r="P1152" s="51" t="s">
        <v>440</v>
      </c>
      <c r="Q1152" s="96" t="s">
        <v>14</v>
      </c>
      <c r="R1152" s="97">
        <v>45202</v>
      </c>
      <c r="S1152" s="97" t="s">
        <v>5483</v>
      </c>
      <c r="T1152" s="51" t="s">
        <v>551</v>
      </c>
      <c r="U1152" s="51" t="s">
        <v>552</v>
      </c>
      <c r="W1152" s="98" t="s">
        <v>5746</v>
      </c>
      <c r="X1152" s="98" t="s">
        <v>5746</v>
      </c>
    </row>
    <row r="1153" spans="1:24" s="51" customFormat="1" ht="15.5" x14ac:dyDescent="0.35">
      <c r="A1153" s="99">
        <f t="shared" si="35"/>
        <v>16420</v>
      </c>
      <c r="B1153" s="100" t="str">
        <f>IF(COUNTIF(Exceptions!F:F,(VLOOKUP(M1153,Exceptions!F:F,1,FALSE)))&gt;0,"y","")</f>
        <v/>
      </c>
      <c r="C1153" s="100" t="str">
        <f t="shared" si="36"/>
        <v>y</v>
      </c>
      <c r="D1153" s="100" t="str">
        <f>IF(COUNTIF(Exceptions!B:B,(VLOOKUP(M1153,Exceptions!$B:$B,1,FALSE)))&gt;0,"y","")</f>
        <v/>
      </c>
      <c r="E1153" s="100"/>
      <c r="F1153" s="162" t="s">
        <v>4203</v>
      </c>
      <c r="G1153" s="162" t="s">
        <v>592</v>
      </c>
      <c r="H1153" s="162" t="s">
        <v>5237</v>
      </c>
      <c r="I1153" s="162" t="s">
        <v>5252</v>
      </c>
      <c r="J1153" s="162" t="s">
        <v>440</v>
      </c>
      <c r="K1153" s="162" t="s">
        <v>5279</v>
      </c>
      <c r="L1153" s="163">
        <v>166301.51999999999</v>
      </c>
      <c r="M1153" s="95" t="s">
        <v>1288</v>
      </c>
      <c r="N1153" s="51" t="s">
        <v>1289</v>
      </c>
      <c r="O1153" s="51" t="s">
        <v>1290</v>
      </c>
      <c r="P1153" s="51" t="s">
        <v>440</v>
      </c>
      <c r="Q1153" s="96" t="s">
        <v>14</v>
      </c>
      <c r="R1153" s="97">
        <v>45382</v>
      </c>
      <c r="S1153" s="97" t="s">
        <v>5718</v>
      </c>
      <c r="T1153" s="51" t="s">
        <v>518</v>
      </c>
      <c r="U1153" s="51" t="s">
        <v>519</v>
      </c>
      <c r="W1153" s="98" t="s">
        <v>5746</v>
      </c>
      <c r="X1153" s="98" t="s">
        <v>5589</v>
      </c>
    </row>
    <row r="1154" spans="1:24" s="51" customFormat="1" ht="15.5" x14ac:dyDescent="0.35">
      <c r="A1154" s="99">
        <f t="shared" si="35"/>
        <v>16423</v>
      </c>
      <c r="B1154" s="100" t="str">
        <f>IF(COUNTIF(Exceptions!F:F,(VLOOKUP(M1154,Exceptions!F:F,1,FALSE)))&gt;0,"y","")</f>
        <v/>
      </c>
      <c r="C1154" s="100" t="str">
        <f t="shared" si="36"/>
        <v>y</v>
      </c>
      <c r="D1154" s="100" t="str">
        <f>IF(COUNTIF(Exceptions!B:B,(VLOOKUP(M1154,Exceptions!$B:$B,1,FALSE)))&gt;0,"y","")</f>
        <v/>
      </c>
      <c r="E1154" s="100"/>
      <c r="F1154" s="162" t="s">
        <v>4204</v>
      </c>
      <c r="G1154" s="162" t="s">
        <v>3885</v>
      </c>
      <c r="H1154" s="162" t="s">
        <v>5237</v>
      </c>
      <c r="I1154" s="162" t="s">
        <v>5252</v>
      </c>
      <c r="J1154" s="162" t="s">
        <v>440</v>
      </c>
      <c r="K1154" s="162" t="s">
        <v>440</v>
      </c>
      <c r="L1154" s="163">
        <v>78506.23</v>
      </c>
      <c r="M1154" s="95" t="s">
        <v>1285</v>
      </c>
      <c r="N1154" s="51" t="s">
        <v>1286</v>
      </c>
      <c r="O1154" s="51" t="s">
        <v>1287</v>
      </c>
      <c r="P1154" s="51" t="s">
        <v>456</v>
      </c>
      <c r="Q1154" s="96" t="s">
        <v>613</v>
      </c>
      <c r="R1154" s="97"/>
      <c r="S1154" s="97"/>
      <c r="T1154" s="51" t="s">
        <v>1268</v>
      </c>
      <c r="U1154" s="51" t="s">
        <v>1269</v>
      </c>
      <c r="W1154" s="98" t="s">
        <v>5746</v>
      </c>
      <c r="X1154" s="98" t="s">
        <v>5527</v>
      </c>
    </row>
    <row r="1155" spans="1:24" s="51" customFormat="1" ht="15.5" x14ac:dyDescent="0.35">
      <c r="A1155" s="99">
        <f t="shared" si="35"/>
        <v>16424</v>
      </c>
      <c r="B1155" s="100" t="str">
        <f>IF(COUNTIF(Exceptions!F:F,(VLOOKUP(M1155,Exceptions!F:F,1,FALSE)))&gt;0,"y","")</f>
        <v/>
      </c>
      <c r="C1155" s="100" t="str">
        <f t="shared" si="36"/>
        <v>y</v>
      </c>
      <c r="D1155" s="100" t="str">
        <f>IF(COUNTIF(Exceptions!B:B,(VLOOKUP(M1155,Exceptions!$B:$B,1,FALSE)))&gt;0,"y","")</f>
        <v/>
      </c>
      <c r="E1155" s="100"/>
      <c r="F1155" s="162" t="s">
        <v>4205</v>
      </c>
      <c r="G1155" s="162" t="s">
        <v>592</v>
      </c>
      <c r="H1155" s="162" t="s">
        <v>5237</v>
      </c>
      <c r="I1155" s="162" t="s">
        <v>5252</v>
      </c>
      <c r="J1155" s="162" t="s">
        <v>5301</v>
      </c>
      <c r="K1155" s="162" t="s">
        <v>5288</v>
      </c>
      <c r="L1155" s="163">
        <v>81397.759999999995</v>
      </c>
      <c r="M1155" s="95" t="s">
        <v>1282</v>
      </c>
      <c r="N1155" s="51" t="s">
        <v>1283</v>
      </c>
      <c r="O1155" s="51" t="s">
        <v>1284</v>
      </c>
      <c r="P1155" s="51" t="s">
        <v>456</v>
      </c>
      <c r="Q1155" s="96" t="s">
        <v>613</v>
      </c>
      <c r="R1155" s="97">
        <v>45473</v>
      </c>
      <c r="S1155" s="97" t="s">
        <v>6063</v>
      </c>
      <c r="T1155" s="51" t="s">
        <v>518</v>
      </c>
      <c r="U1155" s="51" t="s">
        <v>519</v>
      </c>
      <c r="W1155" s="98" t="s">
        <v>5746</v>
      </c>
      <c r="X1155" s="98" t="s">
        <v>5589</v>
      </c>
    </row>
    <row r="1156" spans="1:24" s="51" customFormat="1" ht="15.5" x14ac:dyDescent="0.35">
      <c r="A1156" s="99">
        <f t="shared" si="35"/>
        <v>16425</v>
      </c>
      <c r="B1156" s="100" t="str">
        <f>IF(COUNTIF(Exceptions!F:F,(VLOOKUP(M1156,Exceptions!F:F,1,FALSE)))&gt;0,"y","")</f>
        <v/>
      </c>
      <c r="C1156" s="100" t="str">
        <f t="shared" si="36"/>
        <v>y</v>
      </c>
      <c r="D1156" s="100" t="str">
        <f>IF(COUNTIF(Exceptions!B:B,(VLOOKUP(M1156,Exceptions!$B:$B,1,FALSE)))&gt;0,"y","")</f>
        <v/>
      </c>
      <c r="E1156" s="100" t="s">
        <v>5366</v>
      </c>
      <c r="F1156" s="162" t="s">
        <v>4206</v>
      </c>
      <c r="G1156" s="162" t="s">
        <v>3885</v>
      </c>
      <c r="H1156" s="162" t="s">
        <v>5237</v>
      </c>
      <c r="I1156" s="162" t="s">
        <v>5252</v>
      </c>
      <c r="J1156" s="162" t="s">
        <v>440</v>
      </c>
      <c r="K1156" s="162" t="s">
        <v>3904</v>
      </c>
      <c r="L1156" s="163">
        <v>197077.74</v>
      </c>
      <c r="M1156" s="95" t="s">
        <v>1279</v>
      </c>
      <c r="N1156" s="51" t="s">
        <v>1280</v>
      </c>
      <c r="O1156" s="51" t="s">
        <v>1281</v>
      </c>
      <c r="P1156" s="51" t="s">
        <v>456</v>
      </c>
      <c r="Q1156" s="96" t="s">
        <v>14</v>
      </c>
      <c r="R1156" s="97">
        <v>45299</v>
      </c>
      <c r="S1156" s="97" t="s">
        <v>5625</v>
      </c>
      <c r="T1156" s="51" t="s">
        <v>518</v>
      </c>
      <c r="U1156" s="51" t="s">
        <v>519</v>
      </c>
      <c r="W1156" s="98" t="s">
        <v>5746</v>
      </c>
      <c r="X1156" s="98" t="s">
        <v>6062</v>
      </c>
    </row>
    <row r="1157" spans="1:24" s="51" customFormat="1" ht="15.5" x14ac:dyDescent="0.35">
      <c r="A1157" s="99">
        <f t="shared" si="35"/>
        <v>16437</v>
      </c>
      <c r="B1157" s="100" t="str">
        <f>IF(COUNTIF(Exceptions!F:F,(VLOOKUP(M1157,Exceptions!F:F,1,FALSE)))&gt;0,"y","")</f>
        <v/>
      </c>
      <c r="C1157" s="100" t="str">
        <f t="shared" si="36"/>
        <v>y</v>
      </c>
      <c r="D1157" s="100" t="str">
        <f>IF(COUNTIF(Exceptions!B:B,(VLOOKUP(M1157,Exceptions!$B:$B,1,FALSE)))&gt;0,"y","")</f>
        <v/>
      </c>
      <c r="E1157" s="100"/>
      <c r="F1157" s="162" t="s">
        <v>4239</v>
      </c>
      <c r="G1157" s="162" t="s">
        <v>3885</v>
      </c>
      <c r="H1157" s="162" t="s">
        <v>3906</v>
      </c>
      <c r="I1157" s="162" t="s">
        <v>5324</v>
      </c>
      <c r="J1157" s="162" t="s">
        <v>5317</v>
      </c>
      <c r="K1157" s="162" t="s">
        <v>3904</v>
      </c>
      <c r="L1157" s="163">
        <v>247000</v>
      </c>
      <c r="M1157" s="95" t="s">
        <v>1361</v>
      </c>
      <c r="N1157" s="51" t="s">
        <v>1362</v>
      </c>
      <c r="O1157" s="51" t="s">
        <v>1363</v>
      </c>
      <c r="P1157" s="51" t="s">
        <v>455</v>
      </c>
      <c r="Q1157" s="96" t="s">
        <v>14</v>
      </c>
      <c r="R1157" s="97">
        <v>45231</v>
      </c>
      <c r="S1157" s="97" t="s">
        <v>5521</v>
      </c>
      <c r="T1157" s="51" t="s">
        <v>518</v>
      </c>
      <c r="U1157" s="51" t="s">
        <v>519</v>
      </c>
      <c r="W1157" s="98" t="s">
        <v>6135</v>
      </c>
      <c r="X1157" s="98" t="s">
        <v>5614</v>
      </c>
    </row>
    <row r="1158" spans="1:24" s="51" customFormat="1" ht="15.5" x14ac:dyDescent="0.35">
      <c r="A1158" s="99">
        <f t="shared" si="35"/>
        <v>16441</v>
      </c>
      <c r="B1158" s="100" t="str">
        <f>IF(COUNTIF(Exceptions!F:F,(VLOOKUP(M1158,Exceptions!F:F,1,FALSE)))&gt;0,"y","")</f>
        <v/>
      </c>
      <c r="C1158" s="100" t="str">
        <f t="shared" si="36"/>
        <v/>
      </c>
      <c r="D1158" s="100" t="str">
        <f>IF(COUNTIF(Exceptions!B:B,(VLOOKUP(M1158,Exceptions!$B:$B,1,FALSE)))&gt;0,"y","")</f>
        <v/>
      </c>
      <c r="E1158" s="100"/>
      <c r="F1158" s="162" t="s">
        <v>5040</v>
      </c>
      <c r="G1158" s="162" t="s">
        <v>3885</v>
      </c>
      <c r="H1158" s="162" t="s">
        <v>5215</v>
      </c>
      <c r="I1158" s="162" t="s">
        <v>440</v>
      </c>
      <c r="J1158" s="162" t="s">
        <v>5295</v>
      </c>
      <c r="K1158" s="162" t="s">
        <v>5275</v>
      </c>
      <c r="L1158" s="163">
        <v>406570</v>
      </c>
      <c r="M1158" s="95" t="s">
        <v>3330</v>
      </c>
      <c r="N1158" s="51" t="s">
        <v>3331</v>
      </c>
      <c r="O1158" s="51" t="s">
        <v>3332</v>
      </c>
      <c r="P1158" s="51" t="s">
        <v>460</v>
      </c>
      <c r="Q1158" s="96" t="s">
        <v>14</v>
      </c>
      <c r="R1158" s="97">
        <v>45107</v>
      </c>
      <c r="S1158" s="97" t="s">
        <v>5635</v>
      </c>
      <c r="T1158" s="51" t="s">
        <v>508</v>
      </c>
      <c r="U1158" s="51" t="s">
        <v>509</v>
      </c>
      <c r="W1158" s="98" t="s">
        <v>6135</v>
      </c>
      <c r="X1158" s="98" t="s">
        <v>6135</v>
      </c>
    </row>
    <row r="1159" spans="1:24" s="51" customFormat="1" ht="15.5" x14ac:dyDescent="0.35">
      <c r="A1159" s="99">
        <f t="shared" ref="A1159:A1222" si="37">(MID(M1159,2,6))*1</f>
        <v>16443</v>
      </c>
      <c r="B1159" s="100" t="str">
        <f>IF(COUNTIF(Exceptions!F:F,(VLOOKUP(M1159,Exceptions!F:F,1,FALSE)))&gt;0,"y","")</f>
        <v/>
      </c>
      <c r="C1159" s="100" t="str">
        <f t="shared" si="36"/>
        <v/>
      </c>
      <c r="D1159" s="100" t="str">
        <f>IF(COUNTIF(Exceptions!B:B,(VLOOKUP(M1159,Exceptions!$B:$B,1,FALSE)))&gt;0,"y","")</f>
        <v/>
      </c>
      <c r="E1159" s="100"/>
      <c r="F1159" s="162" t="s">
        <v>5041</v>
      </c>
      <c r="G1159" s="162" t="s">
        <v>592</v>
      </c>
      <c r="H1159" s="162" t="s">
        <v>5215</v>
      </c>
      <c r="I1159" s="162" t="s">
        <v>440</v>
      </c>
      <c r="J1159" s="162" t="s">
        <v>5295</v>
      </c>
      <c r="K1159" s="162" t="s">
        <v>5275</v>
      </c>
      <c r="L1159" s="163">
        <v>356860</v>
      </c>
      <c r="M1159" s="95" t="s">
        <v>252</v>
      </c>
      <c r="N1159" s="51" t="s">
        <v>380</v>
      </c>
      <c r="O1159" s="51" t="s">
        <v>447</v>
      </c>
      <c r="P1159" s="51" t="s">
        <v>460</v>
      </c>
      <c r="Q1159" s="96" t="s">
        <v>14</v>
      </c>
      <c r="R1159" s="97">
        <v>45205</v>
      </c>
      <c r="S1159" s="97" t="s">
        <v>5974</v>
      </c>
      <c r="T1159" s="51" t="s">
        <v>508</v>
      </c>
      <c r="U1159" s="51" t="s">
        <v>509</v>
      </c>
      <c r="W1159" s="98" t="s">
        <v>6135</v>
      </c>
      <c r="X1159" s="98" t="s">
        <v>5501</v>
      </c>
    </row>
    <row r="1160" spans="1:24" s="51" customFormat="1" ht="15.5" x14ac:dyDescent="0.35">
      <c r="A1160" s="99">
        <f t="shared" si="37"/>
        <v>16447</v>
      </c>
      <c r="B1160" s="100" t="str">
        <f>IF(COUNTIF(Exceptions!F:F,(VLOOKUP(M1160,Exceptions!F:F,1,FALSE)))&gt;0,"y","")</f>
        <v/>
      </c>
      <c r="C1160" s="100" t="str">
        <f t="shared" ref="C1160:C1223" si="38">IF(COUNTIF(N1160,"*call*"),"y",IF(COUNTIF(P1160,"*call*"),"y",IF(I1160&lt;&gt;"","y","")))</f>
        <v>y</v>
      </c>
      <c r="D1160" s="100" t="str">
        <f>IF(COUNTIF(Exceptions!B:B,(VLOOKUP(M1160,Exceptions!$B:$B,1,FALSE)))&gt;0,"y","")</f>
        <v/>
      </c>
      <c r="E1160" s="100"/>
      <c r="F1160" s="162" t="s">
        <v>5042</v>
      </c>
      <c r="G1160" s="162" t="s">
        <v>593</v>
      </c>
      <c r="H1160" s="162" t="s">
        <v>5215</v>
      </c>
      <c r="I1160" s="162" t="s">
        <v>3195</v>
      </c>
      <c r="J1160" s="162" t="s">
        <v>5297</v>
      </c>
      <c r="K1160" s="162" t="s">
        <v>5275</v>
      </c>
      <c r="L1160" s="163">
        <v>2500000</v>
      </c>
      <c r="M1160" s="95" t="s">
        <v>1418</v>
      </c>
      <c r="N1160" s="51" t="s">
        <v>1419</v>
      </c>
      <c r="O1160" s="51" t="s">
        <v>1420</v>
      </c>
      <c r="P1160" s="51" t="s">
        <v>463</v>
      </c>
      <c r="Q1160" s="96" t="s">
        <v>12</v>
      </c>
      <c r="R1160" s="97">
        <v>46660</v>
      </c>
      <c r="S1160" s="97" t="s">
        <v>6177</v>
      </c>
      <c r="T1160" s="51" t="s">
        <v>551</v>
      </c>
      <c r="U1160" s="51" t="s">
        <v>552</v>
      </c>
      <c r="W1160" s="98" t="s">
        <v>6135</v>
      </c>
      <c r="X1160" s="98" t="s">
        <v>5547</v>
      </c>
    </row>
    <row r="1161" spans="1:24" s="51" customFormat="1" ht="15.5" x14ac:dyDescent="0.35">
      <c r="A1161" s="99">
        <f t="shared" si="37"/>
        <v>16463</v>
      </c>
      <c r="B1161" s="100" t="str">
        <f>IF(COUNTIF(Exceptions!F:F,(VLOOKUP(M1161,Exceptions!F:F,1,FALSE)))&gt;0,"y","")</f>
        <v/>
      </c>
      <c r="C1161" s="100" t="str">
        <f t="shared" si="38"/>
        <v/>
      </c>
      <c r="D1161" s="100" t="str">
        <f>IF(COUNTIF(Exceptions!B:B,(VLOOKUP(M1161,Exceptions!$B:$B,1,FALSE)))&gt;0,"y","")</f>
        <v/>
      </c>
      <c r="E1161" s="100"/>
      <c r="F1161" s="162" t="s">
        <v>5043</v>
      </c>
      <c r="G1161" s="162" t="s">
        <v>3886</v>
      </c>
      <c r="H1161" s="162" t="s">
        <v>3906</v>
      </c>
      <c r="I1161" s="162" t="s">
        <v>440</v>
      </c>
      <c r="J1161" s="162" t="s">
        <v>440</v>
      </c>
      <c r="K1161" s="162" t="s">
        <v>5275</v>
      </c>
      <c r="L1161" s="163">
        <v>470944.69</v>
      </c>
      <c r="M1161" s="95" t="s">
        <v>3329</v>
      </c>
      <c r="N1161" s="51" t="s">
        <v>2584</v>
      </c>
      <c r="O1161" s="51" t="s">
        <v>2585</v>
      </c>
      <c r="P1161" s="51" t="s">
        <v>440</v>
      </c>
      <c r="Q1161" s="96" t="s">
        <v>14</v>
      </c>
      <c r="R1161" s="97">
        <v>46296</v>
      </c>
      <c r="S1161" s="97" t="s">
        <v>6175</v>
      </c>
      <c r="T1161" s="51" t="s">
        <v>467</v>
      </c>
      <c r="U1161" s="51" t="s">
        <v>468</v>
      </c>
      <c r="V1161" s="51" t="s">
        <v>2586</v>
      </c>
      <c r="W1161" s="98" t="s">
        <v>5509</v>
      </c>
      <c r="X1161" s="98" t="s">
        <v>5589</v>
      </c>
    </row>
    <row r="1162" spans="1:24" s="51" customFormat="1" ht="15.5" x14ac:dyDescent="0.35">
      <c r="A1162" s="99">
        <f t="shared" si="37"/>
        <v>16468</v>
      </c>
      <c r="B1162" s="100" t="str">
        <f>IF(COUNTIF(Exceptions!F:F,(VLOOKUP(M1162,Exceptions!F:F,1,FALSE)))&gt;0,"y","")</f>
        <v/>
      </c>
      <c r="C1162" s="100" t="str">
        <f t="shared" si="38"/>
        <v/>
      </c>
      <c r="D1162" s="100" t="str">
        <f>IF(COUNTIF(Exceptions!B:B,(VLOOKUP(M1162,Exceptions!$B:$B,1,FALSE)))&gt;0,"y","")</f>
        <v/>
      </c>
      <c r="E1162" s="100"/>
      <c r="F1162" s="162" t="s">
        <v>5044</v>
      </c>
      <c r="G1162" s="162" t="s">
        <v>3885</v>
      </c>
      <c r="H1162" s="162" t="s">
        <v>5211</v>
      </c>
      <c r="I1162" s="162" t="s">
        <v>440</v>
      </c>
      <c r="J1162" s="162" t="s">
        <v>440</v>
      </c>
      <c r="K1162" s="162" t="s">
        <v>5285</v>
      </c>
      <c r="L1162" s="163"/>
      <c r="M1162" s="95" t="s">
        <v>3326</v>
      </c>
      <c r="N1162" s="51" t="s">
        <v>3327</v>
      </c>
      <c r="O1162" s="51" t="s">
        <v>3328</v>
      </c>
      <c r="P1162" s="51" t="s">
        <v>464</v>
      </c>
      <c r="Q1162" s="96" t="s">
        <v>613</v>
      </c>
      <c r="R1162" s="97">
        <v>45170</v>
      </c>
      <c r="S1162" s="97" t="s">
        <v>5483</v>
      </c>
      <c r="T1162" s="51" t="s">
        <v>589</v>
      </c>
      <c r="U1162" s="51" t="s">
        <v>590</v>
      </c>
      <c r="W1162" s="98" t="s">
        <v>5509</v>
      </c>
      <c r="X1162" s="98" t="s">
        <v>5509</v>
      </c>
    </row>
    <row r="1163" spans="1:24" s="51" customFormat="1" ht="15.5" x14ac:dyDescent="0.35">
      <c r="A1163" s="99">
        <f t="shared" si="37"/>
        <v>16496</v>
      </c>
      <c r="B1163" s="100" t="str">
        <f>IF(COUNTIF(Exceptions!F:F,(VLOOKUP(M1163,Exceptions!F:F,1,FALSE)))&gt;0,"y","")</f>
        <v/>
      </c>
      <c r="C1163" s="100" t="str">
        <f t="shared" si="38"/>
        <v/>
      </c>
      <c r="D1163" s="100" t="str">
        <f>IF(COUNTIF(Exceptions!B:B,(VLOOKUP(M1163,Exceptions!$B:$B,1,FALSE)))&gt;0,"y","")</f>
        <v/>
      </c>
      <c r="E1163" s="100"/>
      <c r="F1163" s="162" t="s">
        <v>5045</v>
      </c>
      <c r="G1163" s="162" t="s">
        <v>3885</v>
      </c>
      <c r="H1163" s="162" t="s">
        <v>5211</v>
      </c>
      <c r="I1163" s="162" t="s">
        <v>440</v>
      </c>
      <c r="J1163" s="162" t="s">
        <v>5295</v>
      </c>
      <c r="K1163" s="162" t="s">
        <v>5276</v>
      </c>
      <c r="L1163" s="163">
        <v>727500</v>
      </c>
      <c r="M1163" s="95" t="s">
        <v>3323</v>
      </c>
      <c r="N1163" s="51" t="s">
        <v>3324</v>
      </c>
      <c r="O1163" s="51" t="s">
        <v>3324</v>
      </c>
      <c r="P1163" s="51" t="s">
        <v>460</v>
      </c>
      <c r="Q1163" s="96" t="s">
        <v>11</v>
      </c>
      <c r="R1163" s="97">
        <v>45176</v>
      </c>
      <c r="S1163" s="97" t="s">
        <v>5521</v>
      </c>
      <c r="T1163" s="51" t="s">
        <v>514</v>
      </c>
      <c r="U1163" s="51" t="s">
        <v>515</v>
      </c>
      <c r="V1163" s="51" t="s">
        <v>3325</v>
      </c>
      <c r="W1163" s="98" t="s">
        <v>5973</v>
      </c>
      <c r="X1163" s="98" t="s">
        <v>5768</v>
      </c>
    </row>
    <row r="1164" spans="1:24" s="51" customFormat="1" ht="15.5" x14ac:dyDescent="0.35">
      <c r="A1164" s="99">
        <f t="shared" si="37"/>
        <v>16534</v>
      </c>
      <c r="B1164" s="100" t="str">
        <f>IF(COUNTIF(Exceptions!F:F,(VLOOKUP(M1164,Exceptions!F:F,1,FALSE)))&gt;0,"y","")</f>
        <v/>
      </c>
      <c r="C1164" s="100" t="str">
        <f t="shared" si="38"/>
        <v/>
      </c>
      <c r="D1164" s="100" t="str">
        <f>IF(COUNTIF(Exceptions!B:B,(VLOOKUP(M1164,Exceptions!$B:$B,1,FALSE)))&gt;0,"y","")</f>
        <v/>
      </c>
      <c r="E1164" s="100"/>
      <c r="F1164" s="162" t="s">
        <v>5046</v>
      </c>
      <c r="G1164" s="162" t="s">
        <v>3886</v>
      </c>
      <c r="H1164" s="162" t="s">
        <v>3906</v>
      </c>
      <c r="I1164" s="162" t="s">
        <v>440</v>
      </c>
      <c r="J1164" s="162" t="s">
        <v>440</v>
      </c>
      <c r="K1164" s="162" t="s">
        <v>3904</v>
      </c>
      <c r="L1164" s="163">
        <v>1460.86</v>
      </c>
      <c r="M1164" s="95" t="s">
        <v>3319</v>
      </c>
      <c r="N1164" s="51" t="s">
        <v>3320</v>
      </c>
      <c r="O1164" s="51" t="s">
        <v>3321</v>
      </c>
      <c r="P1164" s="51" t="s">
        <v>440</v>
      </c>
      <c r="Q1164" s="96" t="s">
        <v>613</v>
      </c>
      <c r="R1164" s="97">
        <v>45931</v>
      </c>
      <c r="S1164" s="97" t="s">
        <v>6176</v>
      </c>
      <c r="T1164" s="51" t="s">
        <v>467</v>
      </c>
      <c r="U1164" s="51" t="s">
        <v>468</v>
      </c>
      <c r="V1164" s="51" t="s">
        <v>3322</v>
      </c>
      <c r="W1164" s="98" t="s">
        <v>5508</v>
      </c>
      <c r="X1164" s="98" t="s">
        <v>5589</v>
      </c>
    </row>
    <row r="1165" spans="1:24" s="51" customFormat="1" ht="15.5" x14ac:dyDescent="0.35">
      <c r="A1165" s="99">
        <f t="shared" si="37"/>
        <v>16544</v>
      </c>
      <c r="B1165" s="100" t="str">
        <f>IF(COUNTIF(Exceptions!F:F,(VLOOKUP(M1165,Exceptions!F:F,1,FALSE)))&gt;0,"y","")</f>
        <v/>
      </c>
      <c r="C1165" s="100" t="str">
        <f t="shared" si="38"/>
        <v/>
      </c>
      <c r="D1165" s="100" t="str">
        <f>IF(COUNTIF(Exceptions!B:B,(VLOOKUP(M1165,Exceptions!$B:$B,1,FALSE)))&gt;0,"y","")</f>
        <v/>
      </c>
      <c r="E1165" s="100"/>
      <c r="F1165" s="162" t="s">
        <v>5047</v>
      </c>
      <c r="G1165" s="162" t="s">
        <v>592</v>
      </c>
      <c r="H1165" s="162" t="s">
        <v>3906</v>
      </c>
      <c r="I1165" s="162" t="s">
        <v>440</v>
      </c>
      <c r="J1165" s="162" t="s">
        <v>440</v>
      </c>
      <c r="K1165" s="162" t="s">
        <v>3904</v>
      </c>
      <c r="L1165" s="163">
        <v>50000</v>
      </c>
      <c r="M1165" s="95" t="s">
        <v>3316</v>
      </c>
      <c r="N1165" s="51" t="s">
        <v>3317</v>
      </c>
      <c r="O1165" s="51" t="s">
        <v>3317</v>
      </c>
      <c r="P1165" s="51" t="s">
        <v>456</v>
      </c>
      <c r="Q1165" s="96" t="s">
        <v>613</v>
      </c>
      <c r="R1165" s="97">
        <v>45443</v>
      </c>
      <c r="S1165" s="97" t="s">
        <v>6009</v>
      </c>
      <c r="T1165" s="51" t="s">
        <v>467</v>
      </c>
      <c r="U1165" s="51" t="s">
        <v>468</v>
      </c>
      <c r="V1165" s="51" t="s">
        <v>3318</v>
      </c>
      <c r="W1165" s="98" t="s">
        <v>5528</v>
      </c>
      <c r="X1165" s="98" t="s">
        <v>5945</v>
      </c>
    </row>
    <row r="1166" spans="1:24" s="51" customFormat="1" ht="15.5" x14ac:dyDescent="0.35">
      <c r="A1166" s="99">
        <f t="shared" si="37"/>
        <v>16551</v>
      </c>
      <c r="B1166" s="100" t="str">
        <f>IF(COUNTIF(Exceptions!F:F,(VLOOKUP(M1166,Exceptions!F:F,1,FALSE)))&gt;0,"y","")</f>
        <v/>
      </c>
      <c r="C1166" s="100" t="str">
        <f t="shared" si="38"/>
        <v>y</v>
      </c>
      <c r="D1166" s="100" t="str">
        <f>IF(COUNTIF(Exceptions!B:B,(VLOOKUP(M1166,Exceptions!$B:$B,1,FALSE)))&gt;0,"y","")</f>
        <v/>
      </c>
      <c r="E1166" s="100" t="s">
        <v>5366</v>
      </c>
      <c r="F1166" s="162" t="s">
        <v>4096</v>
      </c>
      <c r="G1166" s="162" t="s">
        <v>3885</v>
      </c>
      <c r="H1166" s="162" t="s">
        <v>3902</v>
      </c>
      <c r="I1166" s="162" t="s">
        <v>5227</v>
      </c>
      <c r="J1166" s="162" t="s">
        <v>5295</v>
      </c>
      <c r="K1166" s="162" t="s">
        <v>3904</v>
      </c>
      <c r="L1166" s="163">
        <v>730000</v>
      </c>
      <c r="M1166" s="95" t="s">
        <v>1001</v>
      </c>
      <c r="N1166" s="51" t="s">
        <v>1002</v>
      </c>
      <c r="O1166" s="51" t="s">
        <v>1003</v>
      </c>
      <c r="P1166" s="51" t="s">
        <v>456</v>
      </c>
      <c r="Q1166" s="96" t="s">
        <v>11</v>
      </c>
      <c r="R1166" s="97">
        <v>45231</v>
      </c>
      <c r="S1166" s="97" t="s">
        <v>5637</v>
      </c>
      <c r="T1166" s="51" t="s">
        <v>496</v>
      </c>
      <c r="U1166" s="51" t="s">
        <v>497</v>
      </c>
      <c r="W1166" s="98" t="s">
        <v>5528</v>
      </c>
      <c r="X1166" s="98" t="s">
        <v>5635</v>
      </c>
    </row>
    <row r="1167" spans="1:24" s="51" customFormat="1" ht="15.5" x14ac:dyDescent="0.35">
      <c r="A1167" s="99">
        <f t="shared" si="37"/>
        <v>16590</v>
      </c>
      <c r="B1167" s="100" t="str">
        <f>IF(COUNTIF(Exceptions!F:F,(VLOOKUP(M1167,Exceptions!F:F,1,FALSE)))&gt;0,"y","")</f>
        <v/>
      </c>
      <c r="C1167" s="100" t="str">
        <f t="shared" si="38"/>
        <v/>
      </c>
      <c r="D1167" s="100" t="str">
        <f>IF(COUNTIF(Exceptions!B:B,(VLOOKUP(M1167,Exceptions!$B:$B,1,FALSE)))&gt;0,"y","")</f>
        <v/>
      </c>
      <c r="E1167" s="100"/>
      <c r="F1167" s="162" t="s">
        <v>5048</v>
      </c>
      <c r="G1167" s="162" t="s">
        <v>3886</v>
      </c>
      <c r="H1167" s="162" t="s">
        <v>5222</v>
      </c>
      <c r="I1167" s="162" t="s">
        <v>440</v>
      </c>
      <c r="J1167" s="162" t="s">
        <v>459</v>
      </c>
      <c r="K1167" s="162" t="s">
        <v>5286</v>
      </c>
      <c r="L1167" s="163"/>
      <c r="M1167" s="95" t="s">
        <v>3313</v>
      </c>
      <c r="N1167" s="51" t="s">
        <v>3314</v>
      </c>
      <c r="O1167" s="51" t="s">
        <v>3315</v>
      </c>
      <c r="P1167" s="51" t="s">
        <v>440</v>
      </c>
      <c r="Q1167" s="96" t="s">
        <v>11</v>
      </c>
      <c r="R1167" s="97">
        <v>45626</v>
      </c>
      <c r="S1167" s="97" t="s">
        <v>5995</v>
      </c>
      <c r="T1167" s="51" t="s">
        <v>751</v>
      </c>
      <c r="U1167" s="51" t="s">
        <v>752</v>
      </c>
      <c r="W1167" s="98" t="s">
        <v>6146</v>
      </c>
      <c r="X1167" s="98" t="s">
        <v>5560</v>
      </c>
    </row>
    <row r="1168" spans="1:24" s="51" customFormat="1" ht="15.5" x14ac:dyDescent="0.35">
      <c r="A1168" s="99">
        <f t="shared" si="37"/>
        <v>16600</v>
      </c>
      <c r="B1168" s="100" t="str">
        <f>IF(COUNTIF(Exceptions!F:F,(VLOOKUP(M1168,Exceptions!F:F,1,FALSE)))&gt;0,"y","")</f>
        <v/>
      </c>
      <c r="C1168" s="100" t="str">
        <f t="shared" si="38"/>
        <v/>
      </c>
      <c r="D1168" s="100" t="str">
        <f>IF(COUNTIF(Exceptions!B:B,(VLOOKUP(M1168,Exceptions!$B:$B,1,FALSE)))&gt;0,"y","")</f>
        <v/>
      </c>
      <c r="E1168" s="100"/>
      <c r="F1168" s="162" t="s">
        <v>5049</v>
      </c>
      <c r="G1168" s="162" t="s">
        <v>3886</v>
      </c>
      <c r="H1168" s="162" t="s">
        <v>3906</v>
      </c>
      <c r="I1168" s="162" t="s">
        <v>440</v>
      </c>
      <c r="J1168" s="162" t="s">
        <v>440</v>
      </c>
      <c r="K1168" s="162" t="s">
        <v>3904</v>
      </c>
      <c r="L1168" s="163">
        <v>27991.13</v>
      </c>
      <c r="M1168" s="95" t="s">
        <v>3311</v>
      </c>
      <c r="N1168" s="51" t="s">
        <v>2565</v>
      </c>
      <c r="O1168" s="51" t="s">
        <v>2565</v>
      </c>
      <c r="P1168" s="51" t="s">
        <v>440</v>
      </c>
      <c r="Q1168" s="96" t="s">
        <v>613</v>
      </c>
      <c r="R1168" s="97">
        <v>46294</v>
      </c>
      <c r="S1168" s="97" t="s">
        <v>6959</v>
      </c>
      <c r="T1168" s="51" t="s">
        <v>467</v>
      </c>
      <c r="U1168" s="51" t="s">
        <v>468</v>
      </c>
      <c r="V1168" s="51" t="s">
        <v>3312</v>
      </c>
      <c r="W1168" s="98" t="s">
        <v>6146</v>
      </c>
      <c r="X1168" s="98" t="s">
        <v>5589</v>
      </c>
    </row>
    <row r="1169" spans="1:24" s="51" customFormat="1" ht="15.5" x14ac:dyDescent="0.35">
      <c r="A1169" s="99">
        <f t="shared" si="37"/>
        <v>16618</v>
      </c>
      <c r="B1169" s="100" t="str">
        <f>IF(COUNTIF(Exceptions!F:F,(VLOOKUP(M1169,Exceptions!F:F,1,FALSE)))&gt;0,"y","")</f>
        <v/>
      </c>
      <c r="C1169" s="100" t="str">
        <f t="shared" si="38"/>
        <v>y</v>
      </c>
      <c r="D1169" s="100" t="str">
        <f>IF(COUNTIF(Exceptions!B:B,(VLOOKUP(M1169,Exceptions!$B:$B,1,FALSE)))&gt;0,"y","")</f>
        <v/>
      </c>
      <c r="E1169" s="100"/>
      <c r="F1169" s="162" t="s">
        <v>4189</v>
      </c>
      <c r="G1169" s="162" t="s">
        <v>3885</v>
      </c>
      <c r="H1169" s="162" t="s">
        <v>5232</v>
      </c>
      <c r="I1169" s="162" t="s">
        <v>5250</v>
      </c>
      <c r="J1169" s="162" t="s">
        <v>5300</v>
      </c>
      <c r="K1169" s="162" t="s">
        <v>5280</v>
      </c>
      <c r="L1169" s="163">
        <v>50000</v>
      </c>
      <c r="M1169" s="95" t="s">
        <v>1238</v>
      </c>
      <c r="N1169" s="51" t="s">
        <v>1239</v>
      </c>
      <c r="O1169" s="51" t="s">
        <v>1240</v>
      </c>
      <c r="P1169" s="51" t="s">
        <v>1182</v>
      </c>
      <c r="Q1169" s="96" t="s">
        <v>613</v>
      </c>
      <c r="R1169" s="97">
        <v>45250</v>
      </c>
      <c r="S1169" s="97" t="s">
        <v>5483</v>
      </c>
      <c r="T1169" s="51" t="s">
        <v>1241</v>
      </c>
      <c r="U1169" s="51" t="s">
        <v>1242</v>
      </c>
      <c r="W1169" s="98" t="s">
        <v>5536</v>
      </c>
      <c r="X1169" s="98" t="s">
        <v>5548</v>
      </c>
    </row>
    <row r="1170" spans="1:24" s="51" customFormat="1" ht="15.5" x14ac:dyDescent="0.35">
      <c r="A1170" s="99">
        <f t="shared" si="37"/>
        <v>16623</v>
      </c>
      <c r="B1170" s="100" t="str">
        <f>IF(COUNTIF(Exceptions!F:F,(VLOOKUP(M1170,Exceptions!F:F,1,FALSE)))&gt;0,"y","")</f>
        <v/>
      </c>
      <c r="C1170" s="100" t="str">
        <f t="shared" si="38"/>
        <v>y</v>
      </c>
      <c r="D1170" s="100" t="str">
        <f>IF(COUNTIF(Exceptions!B:B,(VLOOKUP(M1170,Exceptions!$B:$B,1,FALSE)))&gt;0,"y","")</f>
        <v/>
      </c>
      <c r="E1170" s="100"/>
      <c r="F1170" s="162" t="s">
        <v>4190</v>
      </c>
      <c r="G1170" s="162" t="s">
        <v>3885</v>
      </c>
      <c r="H1170" s="162" t="s">
        <v>5232</v>
      </c>
      <c r="I1170" s="162" t="s">
        <v>5250</v>
      </c>
      <c r="J1170" s="162" t="s">
        <v>5300</v>
      </c>
      <c r="K1170" s="162" t="s">
        <v>5280</v>
      </c>
      <c r="L1170" s="163">
        <v>50000</v>
      </c>
      <c r="M1170" s="95" t="s">
        <v>1243</v>
      </c>
      <c r="N1170" s="51" t="s">
        <v>1244</v>
      </c>
      <c r="O1170" s="51" t="s">
        <v>1245</v>
      </c>
      <c r="P1170" s="51" t="s">
        <v>457</v>
      </c>
      <c r="Q1170" s="96" t="s">
        <v>613</v>
      </c>
      <c r="R1170" s="97">
        <v>45261</v>
      </c>
      <c r="S1170" s="97" t="s">
        <v>5483</v>
      </c>
      <c r="T1170" s="51" t="s">
        <v>502</v>
      </c>
      <c r="U1170" s="51" t="s">
        <v>503</v>
      </c>
      <c r="W1170" s="98" t="s">
        <v>5536</v>
      </c>
      <c r="X1170" s="98" t="s">
        <v>6037</v>
      </c>
    </row>
    <row r="1171" spans="1:24" s="51" customFormat="1" ht="15.5" x14ac:dyDescent="0.35">
      <c r="A1171" s="99">
        <f t="shared" si="37"/>
        <v>16669</v>
      </c>
      <c r="B1171" s="100" t="str">
        <f>IF(COUNTIF(Exceptions!F:F,(VLOOKUP(M1171,Exceptions!F:F,1,FALSE)))&gt;0,"y","")</f>
        <v/>
      </c>
      <c r="C1171" s="100" t="str">
        <f t="shared" si="38"/>
        <v>y</v>
      </c>
      <c r="D1171" s="100" t="str">
        <f>IF(COUNTIF(Exceptions!B:B,(VLOOKUP(M1171,Exceptions!$B:$B,1,FALSE)))&gt;0,"y","")</f>
        <v/>
      </c>
      <c r="E1171" s="100"/>
      <c r="F1171" s="162" t="s">
        <v>4166</v>
      </c>
      <c r="G1171" s="162" t="s">
        <v>3886</v>
      </c>
      <c r="H1171" s="162" t="s">
        <v>5243</v>
      </c>
      <c r="I1171" s="162" t="s">
        <v>5244</v>
      </c>
      <c r="J1171" s="162" t="s">
        <v>440</v>
      </c>
      <c r="K1171" s="162" t="s">
        <v>5275</v>
      </c>
      <c r="L1171" s="163">
        <v>324228</v>
      </c>
      <c r="M1171" s="95" t="s">
        <v>1172</v>
      </c>
      <c r="N1171" s="51" t="s">
        <v>1173</v>
      </c>
      <c r="O1171" s="51" t="s">
        <v>1174</v>
      </c>
      <c r="P1171" s="51" t="s">
        <v>440</v>
      </c>
      <c r="Q1171" s="96" t="s">
        <v>14</v>
      </c>
      <c r="R1171" s="97">
        <v>45570</v>
      </c>
      <c r="S1171" s="97" t="s">
        <v>6007</v>
      </c>
      <c r="T1171" s="51" t="s">
        <v>467</v>
      </c>
      <c r="U1171" s="51" t="s">
        <v>468</v>
      </c>
      <c r="V1171" s="51" t="s">
        <v>1175</v>
      </c>
      <c r="W1171" s="98" t="s">
        <v>5518</v>
      </c>
      <c r="X1171" s="98" t="s">
        <v>5547</v>
      </c>
    </row>
    <row r="1172" spans="1:24" s="51" customFormat="1" ht="15.5" x14ac:dyDescent="0.35">
      <c r="A1172" s="99">
        <f t="shared" si="37"/>
        <v>16676</v>
      </c>
      <c r="B1172" s="100" t="str">
        <f>IF(COUNTIF(Exceptions!F:F,(VLOOKUP(M1172,Exceptions!F:F,1,FALSE)))&gt;0,"y","")</f>
        <v/>
      </c>
      <c r="C1172" s="100" t="str">
        <f t="shared" si="38"/>
        <v>y</v>
      </c>
      <c r="D1172" s="100" t="str">
        <f>IF(COUNTIF(Exceptions!B:B,(VLOOKUP(M1172,Exceptions!$B:$B,1,FALSE)))&gt;0,"y","")</f>
        <v/>
      </c>
      <c r="E1172" s="100"/>
      <c r="F1172" s="162" t="s">
        <v>4118</v>
      </c>
      <c r="G1172" s="162" t="s">
        <v>3885</v>
      </c>
      <c r="H1172" s="162" t="s">
        <v>3902</v>
      </c>
      <c r="I1172" s="162" t="s">
        <v>5227</v>
      </c>
      <c r="J1172" s="162" t="s">
        <v>5295</v>
      </c>
      <c r="K1172" s="162" t="s">
        <v>5279</v>
      </c>
      <c r="L1172" s="163">
        <v>100000</v>
      </c>
      <c r="M1172" s="95" t="s">
        <v>1053</v>
      </c>
      <c r="N1172" s="51" t="s">
        <v>1054</v>
      </c>
      <c r="O1172" s="51" t="s">
        <v>1055</v>
      </c>
      <c r="P1172" s="51" t="s">
        <v>456</v>
      </c>
      <c r="Q1172" s="96" t="s">
        <v>14</v>
      </c>
      <c r="R1172" s="97">
        <v>45260</v>
      </c>
      <c r="S1172" s="97" t="s">
        <v>5483</v>
      </c>
      <c r="T1172" s="51" t="s">
        <v>480</v>
      </c>
      <c r="U1172" s="51" t="s">
        <v>481</v>
      </c>
      <c r="V1172" s="51" t="s">
        <v>1056</v>
      </c>
      <c r="W1172" s="98" t="s">
        <v>5518</v>
      </c>
      <c r="X1172" s="98" t="s">
        <v>5635</v>
      </c>
    </row>
    <row r="1173" spans="1:24" s="51" customFormat="1" ht="15.5" x14ac:dyDescent="0.35">
      <c r="A1173" s="99">
        <f t="shared" si="37"/>
        <v>16678</v>
      </c>
      <c r="B1173" s="100" t="str">
        <f>IF(COUNTIF(Exceptions!F:F,(VLOOKUP(M1173,Exceptions!F:F,1,FALSE)))&gt;0,"y","")</f>
        <v/>
      </c>
      <c r="C1173" s="100" t="str">
        <f t="shared" si="38"/>
        <v>y</v>
      </c>
      <c r="D1173" s="100" t="str">
        <f>IF(COUNTIF(Exceptions!B:B,(VLOOKUP(M1173,Exceptions!$B:$B,1,FALSE)))&gt;0,"y","")</f>
        <v/>
      </c>
      <c r="E1173" s="100"/>
      <c r="F1173" s="162" t="s">
        <v>5204</v>
      </c>
      <c r="G1173" s="162" t="s">
        <v>3886</v>
      </c>
      <c r="H1173" s="162" t="s">
        <v>3906</v>
      </c>
      <c r="I1173" s="162" t="s">
        <v>5328</v>
      </c>
      <c r="J1173" s="162" t="s">
        <v>440</v>
      </c>
      <c r="K1173" s="162" t="s">
        <v>3904</v>
      </c>
      <c r="L1173" s="163">
        <v>1142.01</v>
      </c>
      <c r="M1173" s="95" t="s">
        <v>3809</v>
      </c>
      <c r="N1173" s="51" t="s">
        <v>3810</v>
      </c>
      <c r="O1173" s="51" t="s">
        <v>3811</v>
      </c>
      <c r="P1173" s="51" t="s">
        <v>440</v>
      </c>
      <c r="Q1173" s="96" t="s">
        <v>613</v>
      </c>
      <c r="R1173" s="97">
        <v>45536</v>
      </c>
      <c r="S1173" s="97" t="s">
        <v>6057</v>
      </c>
      <c r="T1173" s="51" t="s">
        <v>467</v>
      </c>
      <c r="U1173" s="51" t="s">
        <v>468</v>
      </c>
      <c r="V1173" s="51" t="s">
        <v>2725</v>
      </c>
      <c r="W1173" s="98" t="s">
        <v>5518</v>
      </c>
      <c r="X1173" s="98" t="s">
        <v>5589</v>
      </c>
    </row>
    <row r="1174" spans="1:24" s="51" customFormat="1" ht="15.5" x14ac:dyDescent="0.35">
      <c r="A1174" s="99">
        <f t="shared" si="37"/>
        <v>16679</v>
      </c>
      <c r="B1174" s="100" t="str">
        <f>IF(COUNTIF(Exceptions!F:F,(VLOOKUP(M1174,Exceptions!F:F,1,FALSE)))&gt;0,"y","")</f>
        <v/>
      </c>
      <c r="C1174" s="100" t="str">
        <f t="shared" si="38"/>
        <v>y</v>
      </c>
      <c r="D1174" s="100" t="str">
        <f>IF(COUNTIF(Exceptions!B:B,(VLOOKUP(M1174,Exceptions!$B:$B,1,FALSE)))&gt;0,"y","")</f>
        <v/>
      </c>
      <c r="E1174" s="100"/>
      <c r="F1174" s="162" t="s">
        <v>4167</v>
      </c>
      <c r="G1174" s="162" t="s">
        <v>3884</v>
      </c>
      <c r="H1174" s="162" t="s">
        <v>5243</v>
      </c>
      <c r="I1174" s="162" t="s">
        <v>5244</v>
      </c>
      <c r="J1174" s="162" t="s">
        <v>440</v>
      </c>
      <c r="K1174" s="162" t="s">
        <v>440</v>
      </c>
      <c r="L1174" s="163">
        <v>400000</v>
      </c>
      <c r="M1174" s="95" t="s">
        <v>1169</v>
      </c>
      <c r="N1174" s="51" t="s">
        <v>1170</v>
      </c>
      <c r="O1174" s="51" t="s">
        <v>1171</v>
      </c>
      <c r="P1174" s="51" t="s">
        <v>440</v>
      </c>
      <c r="Q1174" s="96" t="s">
        <v>14</v>
      </c>
      <c r="R1174" s="97">
        <v>45380</v>
      </c>
      <c r="S1174" s="97" t="s">
        <v>5515</v>
      </c>
      <c r="T1174" s="51" t="s">
        <v>516</v>
      </c>
      <c r="U1174" s="51" t="s">
        <v>517</v>
      </c>
      <c r="W1174" s="98" t="s">
        <v>5518</v>
      </c>
      <c r="X1174" s="98" t="s">
        <v>5997</v>
      </c>
    </row>
    <row r="1175" spans="1:24" s="51" customFormat="1" ht="15.5" x14ac:dyDescent="0.35">
      <c r="A1175" s="99">
        <f t="shared" si="37"/>
        <v>16688</v>
      </c>
      <c r="B1175" s="100" t="str">
        <f>IF(COUNTIF(Exceptions!F:F,(VLOOKUP(M1175,Exceptions!F:F,1,FALSE)))&gt;0,"y","")</f>
        <v/>
      </c>
      <c r="C1175" s="100" t="str">
        <f t="shared" si="38"/>
        <v/>
      </c>
      <c r="D1175" s="100" t="str">
        <f>IF(COUNTIF(Exceptions!B:B,(VLOOKUP(M1175,Exceptions!$B:$B,1,FALSE)))&gt;0,"y","")</f>
        <v/>
      </c>
      <c r="E1175" s="100"/>
      <c r="F1175" s="162" t="s">
        <v>5205</v>
      </c>
      <c r="G1175" s="162" t="s">
        <v>3885</v>
      </c>
      <c r="H1175" s="162" t="s">
        <v>5215</v>
      </c>
      <c r="I1175" s="162" t="s">
        <v>440</v>
      </c>
      <c r="J1175" s="162" t="s">
        <v>5295</v>
      </c>
      <c r="K1175" s="162" t="s">
        <v>5275</v>
      </c>
      <c r="L1175" s="163">
        <v>336990</v>
      </c>
      <c r="M1175" s="95" t="s">
        <v>3806</v>
      </c>
      <c r="N1175" s="51" t="s">
        <v>3807</v>
      </c>
      <c r="O1175" s="51" t="s">
        <v>3808</v>
      </c>
      <c r="P1175" s="51" t="s">
        <v>460</v>
      </c>
      <c r="Q1175" s="96" t="s">
        <v>14</v>
      </c>
      <c r="R1175" s="97">
        <v>45222</v>
      </c>
      <c r="S1175" s="97" t="s">
        <v>5714</v>
      </c>
      <c r="T1175" s="51" t="s">
        <v>551</v>
      </c>
      <c r="U1175" s="51" t="s">
        <v>552</v>
      </c>
      <c r="W1175" s="98" t="s">
        <v>5517</v>
      </c>
      <c r="X1175" s="98" t="s">
        <v>5517</v>
      </c>
    </row>
    <row r="1176" spans="1:24" s="51" customFormat="1" ht="15.5" x14ac:dyDescent="0.35">
      <c r="A1176" s="99">
        <f t="shared" si="37"/>
        <v>16696</v>
      </c>
      <c r="B1176" s="100" t="str">
        <f>IF(COUNTIF(Exceptions!F:F,(VLOOKUP(M1176,Exceptions!F:F,1,FALSE)))&gt;0,"y","")</f>
        <v/>
      </c>
      <c r="C1176" s="100" t="str">
        <f t="shared" si="38"/>
        <v>y</v>
      </c>
      <c r="D1176" s="100" t="str">
        <f>IF(COUNTIF(Exceptions!B:B,(VLOOKUP(M1176,Exceptions!$B:$B,1,FALSE)))&gt;0,"y","")</f>
        <v/>
      </c>
      <c r="E1176" s="100"/>
      <c r="F1176" s="162" t="s">
        <v>5206</v>
      </c>
      <c r="G1176" s="162" t="s">
        <v>5210</v>
      </c>
      <c r="H1176" s="162" t="s">
        <v>3906</v>
      </c>
      <c r="I1176" s="162" t="s">
        <v>5328</v>
      </c>
      <c r="J1176" s="162" t="s">
        <v>440</v>
      </c>
      <c r="K1176" s="162" t="s">
        <v>3904</v>
      </c>
      <c r="L1176" s="163">
        <v>50309.58</v>
      </c>
      <c r="M1176" s="95" t="s">
        <v>3803</v>
      </c>
      <c r="N1176" s="51" t="s">
        <v>2237</v>
      </c>
      <c r="O1176" s="51" t="s">
        <v>3804</v>
      </c>
      <c r="P1176" s="51" t="s">
        <v>456</v>
      </c>
      <c r="Q1176" s="96" t="s">
        <v>613</v>
      </c>
      <c r="R1176" s="97">
        <v>45383</v>
      </c>
      <c r="S1176" s="97" t="s">
        <v>5625</v>
      </c>
      <c r="T1176" s="51" t="s">
        <v>467</v>
      </c>
      <c r="U1176" s="51" t="s">
        <v>468</v>
      </c>
      <c r="V1176" s="51" t="s">
        <v>3805</v>
      </c>
      <c r="W1176" s="98" t="s">
        <v>5517</v>
      </c>
      <c r="X1176" s="98" t="s">
        <v>5565</v>
      </c>
    </row>
    <row r="1177" spans="1:24" s="51" customFormat="1" ht="15.5" x14ac:dyDescent="0.35">
      <c r="A1177" s="99">
        <f t="shared" si="37"/>
        <v>16702</v>
      </c>
      <c r="B1177" s="100" t="str">
        <f>IF(COUNTIF(Exceptions!F:F,(VLOOKUP(M1177,Exceptions!F:F,1,FALSE)))&gt;0,"y","")</f>
        <v/>
      </c>
      <c r="C1177" s="100" t="str">
        <f t="shared" si="38"/>
        <v/>
      </c>
      <c r="D1177" s="100" t="str">
        <f>IF(COUNTIF(Exceptions!B:B,(VLOOKUP(M1177,Exceptions!$B:$B,1,FALSE)))&gt;0,"y","")</f>
        <v/>
      </c>
      <c r="E1177" s="100"/>
      <c r="F1177" s="162" t="s">
        <v>5207</v>
      </c>
      <c r="G1177" s="162" t="s">
        <v>3886</v>
      </c>
      <c r="H1177" s="162" t="s">
        <v>3906</v>
      </c>
      <c r="I1177" s="162" t="s">
        <v>440</v>
      </c>
      <c r="J1177" s="162" t="s">
        <v>440</v>
      </c>
      <c r="K1177" s="162" t="s">
        <v>3904</v>
      </c>
      <c r="L1177" s="163">
        <v>41486.5</v>
      </c>
      <c r="M1177" s="95" t="s">
        <v>3800</v>
      </c>
      <c r="N1177" s="51" t="s">
        <v>2588</v>
      </c>
      <c r="O1177" s="51" t="s">
        <v>3801</v>
      </c>
      <c r="P1177" s="51" t="s">
        <v>440</v>
      </c>
      <c r="Q1177" s="96" t="s">
        <v>613</v>
      </c>
      <c r="R1177" s="97">
        <v>46282</v>
      </c>
      <c r="S1177" s="97" t="s">
        <v>7008</v>
      </c>
      <c r="T1177" s="51" t="s">
        <v>467</v>
      </c>
      <c r="U1177" s="51" t="s">
        <v>468</v>
      </c>
      <c r="V1177" s="51" t="s">
        <v>3802</v>
      </c>
      <c r="W1177" s="98" t="s">
        <v>5517</v>
      </c>
      <c r="X1177" s="98" t="s">
        <v>5589</v>
      </c>
    </row>
    <row r="1178" spans="1:24" s="51" customFormat="1" ht="15.5" x14ac:dyDescent="0.35">
      <c r="A1178" s="99">
        <f t="shared" si="37"/>
        <v>16704</v>
      </c>
      <c r="B1178" s="100" t="str">
        <f>IF(COUNTIF(Exceptions!F:F,(VLOOKUP(M1178,Exceptions!F:F,1,FALSE)))&gt;0,"y","")</f>
        <v/>
      </c>
      <c r="C1178" s="100" t="str">
        <f t="shared" si="38"/>
        <v>y</v>
      </c>
      <c r="D1178" s="100" t="str">
        <f>IF(COUNTIF(Exceptions!B:B,(VLOOKUP(M1178,Exceptions!$B:$B,1,FALSE)))&gt;0,"y","")</f>
        <v/>
      </c>
      <c r="E1178" s="100"/>
      <c r="F1178" s="162" t="s">
        <v>5208</v>
      </c>
      <c r="G1178" s="162" t="s">
        <v>3886</v>
      </c>
      <c r="H1178" s="162" t="s">
        <v>3906</v>
      </c>
      <c r="I1178" s="162" t="s">
        <v>5328</v>
      </c>
      <c r="J1178" s="162" t="s">
        <v>440</v>
      </c>
      <c r="K1178" s="162" t="s">
        <v>3904</v>
      </c>
      <c r="L1178" s="163">
        <v>16028.7</v>
      </c>
      <c r="M1178" s="95" t="s">
        <v>3799</v>
      </c>
      <c r="N1178" s="51" t="s">
        <v>2248</v>
      </c>
      <c r="O1178" s="51" t="s">
        <v>2249</v>
      </c>
      <c r="P1178" s="51" t="s">
        <v>440</v>
      </c>
      <c r="Q1178" s="96" t="s">
        <v>613</v>
      </c>
      <c r="R1178" s="167">
        <v>45566</v>
      </c>
      <c r="S1178" s="97" t="s">
        <v>5626</v>
      </c>
      <c r="T1178" s="51" t="s">
        <v>467</v>
      </c>
      <c r="U1178" s="51" t="s">
        <v>468</v>
      </c>
      <c r="V1178" s="51" t="s">
        <v>2250</v>
      </c>
      <c r="W1178" s="98" t="s">
        <v>5517</v>
      </c>
      <c r="X1178" s="98" t="s">
        <v>5589</v>
      </c>
    </row>
    <row r="1179" spans="1:24" s="51" customFormat="1" ht="15.5" x14ac:dyDescent="0.35">
      <c r="A1179" s="99">
        <f t="shared" si="37"/>
        <v>16720</v>
      </c>
      <c r="B1179" s="100" t="str">
        <f>IF(COUNTIF(Exceptions!F:F,(VLOOKUP(M1179,Exceptions!F:F,1,FALSE)))&gt;0,"y","")</f>
        <v/>
      </c>
      <c r="C1179" s="100" t="str">
        <f t="shared" si="38"/>
        <v>y</v>
      </c>
      <c r="D1179" s="100" t="str">
        <f>IF(COUNTIF(Exceptions!B:B,(VLOOKUP(M1179,Exceptions!$B:$B,1,FALSE)))&gt;0,"y","")</f>
        <v/>
      </c>
      <c r="E1179" s="100"/>
      <c r="F1179" s="162" t="s">
        <v>4119</v>
      </c>
      <c r="G1179" s="162" t="s">
        <v>3884</v>
      </c>
      <c r="H1179" s="162" t="s">
        <v>3902</v>
      </c>
      <c r="I1179" s="162" t="s">
        <v>5227</v>
      </c>
      <c r="J1179" s="162" t="s">
        <v>440</v>
      </c>
      <c r="K1179" s="162" t="s">
        <v>440</v>
      </c>
      <c r="L1179" s="163">
        <v>500000</v>
      </c>
      <c r="M1179" s="95" t="s">
        <v>1050</v>
      </c>
      <c r="N1179" s="51" t="s">
        <v>1051</v>
      </c>
      <c r="O1179" s="51" t="s">
        <v>1052</v>
      </c>
      <c r="P1179" s="51" t="s">
        <v>456</v>
      </c>
      <c r="Q1179" s="96" t="s">
        <v>11</v>
      </c>
      <c r="R1179" s="97">
        <v>45383</v>
      </c>
      <c r="S1179" s="97" t="s">
        <v>5579</v>
      </c>
      <c r="T1179" s="51" t="s">
        <v>490</v>
      </c>
      <c r="U1179" s="51" t="s">
        <v>491</v>
      </c>
      <c r="V1179" s="101"/>
      <c r="W1179" s="98" t="s">
        <v>5613</v>
      </c>
      <c r="X1179" s="98" t="s">
        <v>5771</v>
      </c>
    </row>
    <row r="1180" spans="1:24" s="51" customFormat="1" ht="15.5" x14ac:dyDescent="0.35">
      <c r="A1180" s="99">
        <f t="shared" si="37"/>
        <v>16727</v>
      </c>
      <c r="B1180" s="100" t="str">
        <f>IF(COUNTIF(Exceptions!F:F,(VLOOKUP(M1180,Exceptions!F:F,1,FALSE)))&gt;0,"y","")</f>
        <v/>
      </c>
      <c r="C1180" s="100" t="str">
        <f t="shared" si="38"/>
        <v>y</v>
      </c>
      <c r="D1180" s="100" t="str">
        <f>IF(COUNTIF(Exceptions!B:B,(VLOOKUP(M1180,Exceptions!$B:$B,1,FALSE)))&gt;0,"y","")</f>
        <v>y</v>
      </c>
      <c r="E1180" s="100"/>
      <c r="F1180" s="162" t="s">
        <v>3991</v>
      </c>
      <c r="G1180" s="162" t="s">
        <v>3885</v>
      </c>
      <c r="H1180" s="162" t="s">
        <v>5211</v>
      </c>
      <c r="I1180" s="162" t="s">
        <v>328</v>
      </c>
      <c r="J1180" s="162" t="s">
        <v>5298</v>
      </c>
      <c r="K1180" s="162" t="s">
        <v>5277</v>
      </c>
      <c r="L1180" s="163">
        <v>128000000</v>
      </c>
      <c r="M1180" s="95" t="s">
        <v>779</v>
      </c>
      <c r="N1180" s="51" t="s">
        <v>780</v>
      </c>
      <c r="O1180" s="51" t="s">
        <v>781</v>
      </c>
      <c r="P1180" s="51" t="s">
        <v>459</v>
      </c>
      <c r="Q1180" s="96" t="s">
        <v>13</v>
      </c>
      <c r="R1180" s="97">
        <v>45852</v>
      </c>
      <c r="S1180" s="97" t="s">
        <v>5609</v>
      </c>
      <c r="T1180" s="51" t="s">
        <v>776</v>
      </c>
      <c r="U1180" s="51" t="s">
        <v>777</v>
      </c>
      <c r="W1180" s="98" t="s">
        <v>5613</v>
      </c>
      <c r="X1180" s="98" t="s">
        <v>5614</v>
      </c>
    </row>
    <row r="1181" spans="1:24" s="51" customFormat="1" ht="15.5" x14ac:dyDescent="0.35">
      <c r="A1181" s="99">
        <f t="shared" si="37"/>
        <v>16739</v>
      </c>
      <c r="B1181" s="100" t="str">
        <f>IF(COUNTIF(Exceptions!F:F,(VLOOKUP(M1181,Exceptions!F:F,1,FALSE)))&gt;0,"y","")</f>
        <v/>
      </c>
      <c r="C1181" s="100" t="str">
        <f t="shared" si="38"/>
        <v>y</v>
      </c>
      <c r="D1181" s="100" t="str">
        <f>IF(COUNTIF(Exceptions!B:B,(VLOOKUP(M1181,Exceptions!$B:$B,1,FALSE)))&gt;0,"y","")</f>
        <v/>
      </c>
      <c r="E1181" s="100"/>
      <c r="F1181" s="162" t="s">
        <v>4104</v>
      </c>
      <c r="G1181" s="162" t="s">
        <v>3885</v>
      </c>
      <c r="H1181" s="162" t="s">
        <v>3902</v>
      </c>
      <c r="I1181" s="162" t="s">
        <v>5227</v>
      </c>
      <c r="J1181" s="162" t="s">
        <v>5295</v>
      </c>
      <c r="K1181" s="162" t="s">
        <v>5279</v>
      </c>
      <c r="L1181" s="163">
        <v>310000</v>
      </c>
      <c r="M1181" s="95" t="s">
        <v>147</v>
      </c>
      <c r="N1181" s="51" t="s">
        <v>279</v>
      </c>
      <c r="O1181" s="51" t="s">
        <v>279</v>
      </c>
      <c r="P1181" s="51" t="s">
        <v>456</v>
      </c>
      <c r="Q1181" s="96" t="s">
        <v>14</v>
      </c>
      <c r="R1181" s="97">
        <v>45352</v>
      </c>
      <c r="S1181" s="97" t="s">
        <v>5714</v>
      </c>
      <c r="T1181" s="51" t="s">
        <v>5753</v>
      </c>
      <c r="U1181" s="51" t="s">
        <v>501</v>
      </c>
      <c r="W1181" s="98" t="s">
        <v>5754</v>
      </c>
      <c r="X1181" s="98" t="s">
        <v>5752</v>
      </c>
    </row>
    <row r="1182" spans="1:24" s="51" customFormat="1" ht="15.5" x14ac:dyDescent="0.35">
      <c r="A1182" s="99">
        <f t="shared" si="37"/>
        <v>16797</v>
      </c>
      <c r="B1182" s="100" t="str">
        <f>IF(COUNTIF(Exceptions!F:F,(VLOOKUP(M1182,Exceptions!F:F,1,FALSE)))&gt;0,"y","")</f>
        <v/>
      </c>
      <c r="C1182" s="100" t="str">
        <f t="shared" si="38"/>
        <v/>
      </c>
      <c r="D1182" s="100" t="str">
        <f>IF(COUNTIF(Exceptions!B:B,(VLOOKUP(M1182,Exceptions!$B:$B,1,FALSE)))&gt;0,"y","")</f>
        <v/>
      </c>
      <c r="E1182" s="100"/>
      <c r="F1182" s="162" t="s">
        <v>5114</v>
      </c>
      <c r="G1182" s="162" t="s">
        <v>3885</v>
      </c>
      <c r="H1182" s="162" t="s">
        <v>5215</v>
      </c>
      <c r="I1182" s="162" t="s">
        <v>440</v>
      </c>
      <c r="J1182" s="162" t="s">
        <v>5295</v>
      </c>
      <c r="K1182" s="162" t="s">
        <v>3904</v>
      </c>
      <c r="L1182" s="163">
        <v>50000</v>
      </c>
      <c r="M1182" s="95" t="s">
        <v>3797</v>
      </c>
      <c r="N1182" s="51" t="s">
        <v>3798</v>
      </c>
      <c r="O1182" s="51" t="s">
        <v>3798</v>
      </c>
      <c r="P1182" s="51" t="s">
        <v>464</v>
      </c>
      <c r="Q1182" s="96" t="s">
        <v>613</v>
      </c>
      <c r="R1182" s="97">
        <v>45231</v>
      </c>
      <c r="S1182" s="97" t="s">
        <v>5714</v>
      </c>
      <c r="T1182" s="51" t="s">
        <v>551</v>
      </c>
      <c r="U1182" s="51" t="s">
        <v>552</v>
      </c>
      <c r="W1182" s="98" t="s">
        <v>5612</v>
      </c>
      <c r="X1182" s="98" t="s">
        <v>5589</v>
      </c>
    </row>
    <row r="1183" spans="1:24" s="51" customFormat="1" ht="15.5" x14ac:dyDescent="0.35">
      <c r="A1183" s="99">
        <f t="shared" si="37"/>
        <v>16799</v>
      </c>
      <c r="B1183" s="100" t="str">
        <f>IF(COUNTIF(Exceptions!F:F,(VLOOKUP(M1183,Exceptions!F:F,1,FALSE)))&gt;0,"y","")</f>
        <v/>
      </c>
      <c r="C1183" s="100" t="str">
        <f t="shared" si="38"/>
        <v>y</v>
      </c>
      <c r="D1183" s="100" t="str">
        <f>IF(COUNTIF(Exceptions!B:B,(VLOOKUP(M1183,Exceptions!$B:$B,1,FALSE)))&gt;0,"y","")</f>
        <v/>
      </c>
      <c r="E1183" s="100"/>
      <c r="F1183" s="162" t="s">
        <v>4207</v>
      </c>
      <c r="G1183" s="162" t="s">
        <v>593</v>
      </c>
      <c r="H1183" s="162" t="s">
        <v>5237</v>
      </c>
      <c r="I1183" s="162" t="s">
        <v>5252</v>
      </c>
      <c r="J1183" s="162" t="s">
        <v>440</v>
      </c>
      <c r="K1183" s="162" t="s">
        <v>5275</v>
      </c>
      <c r="L1183" s="163">
        <v>1500000</v>
      </c>
      <c r="M1183" s="95" t="s">
        <v>165</v>
      </c>
      <c r="N1183" s="51" t="s">
        <v>297</v>
      </c>
      <c r="O1183" s="51" t="s">
        <v>407</v>
      </c>
      <c r="P1183" s="51" t="s">
        <v>456</v>
      </c>
      <c r="Q1183" s="96" t="s">
        <v>12</v>
      </c>
      <c r="R1183" s="97">
        <v>45658</v>
      </c>
      <c r="S1183" s="97" t="s">
        <v>5900</v>
      </c>
      <c r="T1183" s="51" t="s">
        <v>518</v>
      </c>
      <c r="U1183" s="51" t="s">
        <v>519</v>
      </c>
      <c r="W1183" s="98" t="s">
        <v>5612</v>
      </c>
      <c r="X1183" s="98" t="s">
        <v>6060</v>
      </c>
    </row>
    <row r="1184" spans="1:24" s="51" customFormat="1" ht="15.5" x14ac:dyDescent="0.35">
      <c r="A1184" s="99">
        <f t="shared" si="37"/>
        <v>16800</v>
      </c>
      <c r="B1184" s="100" t="str">
        <f>IF(COUNTIF(Exceptions!F:F,(VLOOKUP(M1184,Exceptions!F:F,1,FALSE)))&gt;0,"y","")</f>
        <v/>
      </c>
      <c r="C1184" s="100" t="str">
        <f t="shared" si="38"/>
        <v/>
      </c>
      <c r="D1184" s="100" t="str">
        <f>IF(COUNTIF(Exceptions!B:B,(VLOOKUP(M1184,Exceptions!$B:$B,1,FALSE)))&gt;0,"y","")</f>
        <v/>
      </c>
      <c r="E1184" s="100"/>
      <c r="F1184" s="162" t="s">
        <v>5115</v>
      </c>
      <c r="G1184" s="162" t="s">
        <v>3886</v>
      </c>
      <c r="H1184" s="162" t="s">
        <v>3906</v>
      </c>
      <c r="I1184" s="162" t="s">
        <v>440</v>
      </c>
      <c r="J1184" s="162" t="s">
        <v>5295</v>
      </c>
      <c r="K1184" s="162" t="s">
        <v>5275</v>
      </c>
      <c r="L1184" s="163">
        <v>480000</v>
      </c>
      <c r="M1184" s="95" t="s">
        <v>3795</v>
      </c>
      <c r="N1184" s="51" t="s">
        <v>3796</v>
      </c>
      <c r="O1184" s="51" t="s">
        <v>3796</v>
      </c>
      <c r="P1184" s="51" t="s">
        <v>440</v>
      </c>
      <c r="Q1184" s="96" t="s">
        <v>14</v>
      </c>
      <c r="R1184" s="97">
        <v>46336</v>
      </c>
      <c r="S1184" s="97" t="s">
        <v>6980</v>
      </c>
      <c r="T1184" s="51" t="s">
        <v>467</v>
      </c>
      <c r="U1184" s="51" t="s">
        <v>468</v>
      </c>
      <c r="W1184" s="98" t="s">
        <v>5612</v>
      </c>
      <c r="X1184" s="98" t="s">
        <v>5945</v>
      </c>
    </row>
    <row r="1185" spans="1:24" s="51" customFormat="1" ht="15.5" x14ac:dyDescent="0.35">
      <c r="A1185" s="99">
        <f t="shared" si="37"/>
        <v>16804</v>
      </c>
      <c r="B1185" s="100" t="str">
        <f>IF(COUNTIF(Exceptions!F:F,(VLOOKUP(M1185,Exceptions!F:F,1,FALSE)))&gt;0,"y","")</f>
        <v/>
      </c>
      <c r="C1185" s="100" t="str">
        <f t="shared" si="38"/>
        <v/>
      </c>
      <c r="D1185" s="100" t="str">
        <f>IF(COUNTIF(Exceptions!B:B,(VLOOKUP(M1185,Exceptions!$B:$B,1,FALSE)))&gt;0,"y","")</f>
        <v/>
      </c>
      <c r="E1185" s="100"/>
      <c r="F1185" s="162" t="s">
        <v>5116</v>
      </c>
      <c r="G1185" s="162" t="s">
        <v>3885</v>
      </c>
      <c r="H1185" s="162" t="s">
        <v>3906</v>
      </c>
      <c r="I1185" s="162" t="s">
        <v>440</v>
      </c>
      <c r="J1185" s="162" t="s">
        <v>440</v>
      </c>
      <c r="K1185" s="162" t="s">
        <v>440</v>
      </c>
      <c r="L1185" s="163">
        <v>115000</v>
      </c>
      <c r="M1185" s="95" t="s">
        <v>3792</v>
      </c>
      <c r="N1185" s="51" t="s">
        <v>3793</v>
      </c>
      <c r="O1185" s="51" t="s">
        <v>3794</v>
      </c>
      <c r="P1185" s="51" t="s">
        <v>440</v>
      </c>
      <c r="Q1185" s="96" t="s">
        <v>14</v>
      </c>
      <c r="R1185" s="97">
        <v>45261</v>
      </c>
      <c r="S1185" s="97" t="s">
        <v>5621</v>
      </c>
      <c r="T1185" s="51" t="s">
        <v>467</v>
      </c>
      <c r="U1185" s="51" t="s">
        <v>468</v>
      </c>
      <c r="W1185" s="98" t="s">
        <v>5612</v>
      </c>
      <c r="X1185" s="98" t="s">
        <v>6060</v>
      </c>
    </row>
    <row r="1186" spans="1:24" s="51" customFormat="1" ht="15.5" x14ac:dyDescent="0.35">
      <c r="A1186" s="99">
        <f t="shared" si="37"/>
        <v>16805</v>
      </c>
      <c r="B1186" s="100" t="str">
        <f>IF(COUNTIF(Exceptions!F:F,(VLOOKUP(M1186,Exceptions!F:F,1,FALSE)))&gt;0,"y","")</f>
        <v/>
      </c>
      <c r="C1186" s="100" t="str">
        <f t="shared" si="38"/>
        <v/>
      </c>
      <c r="D1186" s="100" t="str">
        <f>IF(COUNTIF(Exceptions!B:B,(VLOOKUP(M1186,Exceptions!$B:$B,1,FALSE)))&gt;0,"y","")</f>
        <v/>
      </c>
      <c r="E1186" s="100"/>
      <c r="F1186" s="162" t="s">
        <v>5117</v>
      </c>
      <c r="G1186" s="162" t="s">
        <v>3884</v>
      </c>
      <c r="H1186" s="162" t="s">
        <v>3906</v>
      </c>
      <c r="I1186" s="162" t="s">
        <v>440</v>
      </c>
      <c r="J1186" s="162" t="s">
        <v>440</v>
      </c>
      <c r="K1186" s="162" t="s">
        <v>440</v>
      </c>
      <c r="L1186" s="163">
        <v>300000</v>
      </c>
      <c r="M1186" s="95" t="s">
        <v>3789</v>
      </c>
      <c r="N1186" s="51" t="s">
        <v>3790</v>
      </c>
      <c r="O1186" s="51" t="s">
        <v>3791</v>
      </c>
      <c r="P1186" s="51" t="s">
        <v>440</v>
      </c>
      <c r="Q1186" s="96" t="s">
        <v>14</v>
      </c>
      <c r="R1186" s="97">
        <v>45243</v>
      </c>
      <c r="S1186" s="97" t="s">
        <v>5752</v>
      </c>
      <c r="T1186" s="51" t="s">
        <v>467</v>
      </c>
      <c r="U1186" s="51" t="s">
        <v>468</v>
      </c>
      <c r="W1186" s="98" t="s">
        <v>5612</v>
      </c>
      <c r="X1186" s="98" t="s">
        <v>5614</v>
      </c>
    </row>
    <row r="1187" spans="1:24" s="51" customFormat="1" ht="15.5" x14ac:dyDescent="0.35">
      <c r="A1187" s="99">
        <f t="shared" si="37"/>
        <v>16806</v>
      </c>
      <c r="B1187" s="100" t="str">
        <f>IF(COUNTIF(Exceptions!F:F,(VLOOKUP(M1187,Exceptions!F:F,1,FALSE)))&gt;0,"y","")</f>
        <v/>
      </c>
      <c r="C1187" s="100" t="str">
        <f t="shared" si="38"/>
        <v/>
      </c>
      <c r="D1187" s="100" t="str">
        <f>IF(COUNTIF(Exceptions!B:B,(VLOOKUP(M1187,Exceptions!$B:$B,1,FALSE)))&gt;0,"y","")</f>
        <v/>
      </c>
      <c r="E1187" s="100"/>
      <c r="F1187" s="162" t="s">
        <v>5118</v>
      </c>
      <c r="G1187" s="162" t="s">
        <v>3885</v>
      </c>
      <c r="H1187" s="162" t="s">
        <v>3906</v>
      </c>
      <c r="I1187" s="162" t="s">
        <v>440</v>
      </c>
      <c r="J1187" s="162" t="s">
        <v>440</v>
      </c>
      <c r="K1187" s="162" t="s">
        <v>440</v>
      </c>
      <c r="L1187" s="163">
        <v>1112000</v>
      </c>
      <c r="M1187" s="95" t="s">
        <v>3786</v>
      </c>
      <c r="N1187" s="51" t="s">
        <v>3787</v>
      </c>
      <c r="O1187" s="51" t="s">
        <v>3788</v>
      </c>
      <c r="P1187" s="51" t="s">
        <v>440</v>
      </c>
      <c r="Q1187" s="96" t="s">
        <v>12</v>
      </c>
      <c r="R1187" s="97">
        <v>45292</v>
      </c>
      <c r="S1187" s="97" t="s">
        <v>5564</v>
      </c>
      <c r="T1187" s="51" t="s">
        <v>467</v>
      </c>
      <c r="U1187" s="51" t="s">
        <v>468</v>
      </c>
      <c r="W1187" s="98" t="s">
        <v>5612</v>
      </c>
      <c r="X1187" s="98" t="s">
        <v>5569</v>
      </c>
    </row>
    <row r="1188" spans="1:24" s="51" customFormat="1" ht="15.5" x14ac:dyDescent="0.35">
      <c r="A1188" s="99">
        <f t="shared" si="37"/>
        <v>16818</v>
      </c>
      <c r="B1188" s="100" t="str">
        <f>IF(COUNTIF(Exceptions!F:F,(VLOOKUP(M1188,Exceptions!F:F,1,FALSE)))&gt;0,"y","")</f>
        <v/>
      </c>
      <c r="C1188" s="100" t="str">
        <f t="shared" si="38"/>
        <v>y</v>
      </c>
      <c r="D1188" s="100" t="str">
        <f>IF(COUNTIF(Exceptions!B:B,(VLOOKUP(M1188,Exceptions!$B:$B,1,FALSE)))&gt;0,"y","")</f>
        <v/>
      </c>
      <c r="E1188" s="100"/>
      <c r="F1188" s="162" t="s">
        <v>4316</v>
      </c>
      <c r="G1188" s="162" t="s">
        <v>3886</v>
      </c>
      <c r="H1188" s="162" t="s">
        <v>5215</v>
      </c>
      <c r="I1188" s="162" t="s">
        <v>1562</v>
      </c>
      <c r="J1188" s="162" t="s">
        <v>440</v>
      </c>
      <c r="K1188" s="162" t="s">
        <v>3904</v>
      </c>
      <c r="L1188" s="163">
        <v>180000</v>
      </c>
      <c r="M1188" s="95" t="s">
        <v>1561</v>
      </c>
      <c r="N1188" s="51" t="s">
        <v>1562</v>
      </c>
      <c r="O1188" s="51" t="s">
        <v>1563</v>
      </c>
      <c r="P1188" s="51" t="s">
        <v>440</v>
      </c>
      <c r="Q1188" s="96" t="s">
        <v>14</v>
      </c>
      <c r="R1188" s="97">
        <v>46318</v>
      </c>
      <c r="S1188" s="97" t="s">
        <v>6286</v>
      </c>
      <c r="T1188" s="51" t="s">
        <v>741</v>
      </c>
      <c r="U1188" s="51" t="s">
        <v>742</v>
      </c>
      <c r="W1188" s="98" t="s">
        <v>5544</v>
      </c>
      <c r="X1188" s="98" t="s">
        <v>5544</v>
      </c>
    </row>
    <row r="1189" spans="1:24" s="51" customFormat="1" ht="15.5" x14ac:dyDescent="0.35">
      <c r="A1189" s="99">
        <f t="shared" si="37"/>
        <v>16828</v>
      </c>
      <c r="B1189" s="100" t="str">
        <f>IF(COUNTIF(Exceptions!F:F,(VLOOKUP(M1189,Exceptions!F:F,1,FALSE)))&gt;0,"y","")</f>
        <v/>
      </c>
      <c r="C1189" s="100" t="str">
        <f t="shared" si="38"/>
        <v>y</v>
      </c>
      <c r="D1189" s="100" t="str">
        <f>IF(COUNTIF(Exceptions!B:B,(VLOOKUP(M1189,Exceptions!$B:$B,1,FALSE)))&gt;0,"y","")</f>
        <v/>
      </c>
      <c r="E1189" s="100"/>
      <c r="F1189" s="162" t="s">
        <v>3956</v>
      </c>
      <c r="G1189" s="162" t="s">
        <v>3885</v>
      </c>
      <c r="H1189" s="162" t="s">
        <v>5211</v>
      </c>
      <c r="I1189" s="162" t="s">
        <v>3903</v>
      </c>
      <c r="J1189" s="162" t="s">
        <v>440</v>
      </c>
      <c r="K1189" s="162" t="s">
        <v>440</v>
      </c>
      <c r="L1189" s="163">
        <v>5000</v>
      </c>
      <c r="M1189" s="95" t="s">
        <v>724</v>
      </c>
      <c r="N1189" s="51" t="s">
        <v>725</v>
      </c>
      <c r="O1189" s="51" t="s">
        <v>726</v>
      </c>
      <c r="P1189" s="51" t="s">
        <v>440</v>
      </c>
      <c r="Q1189" s="96" t="s">
        <v>613</v>
      </c>
      <c r="R1189" s="97">
        <v>45292</v>
      </c>
      <c r="S1189" s="97" t="s">
        <v>5541</v>
      </c>
      <c r="T1189" s="51" t="s">
        <v>467</v>
      </c>
      <c r="U1189" s="51" t="s">
        <v>468</v>
      </c>
      <c r="W1189" s="98" t="s">
        <v>5544</v>
      </c>
      <c r="X1189" s="98" t="s">
        <v>5545</v>
      </c>
    </row>
    <row r="1190" spans="1:24" s="51" customFormat="1" ht="15.5" x14ac:dyDescent="0.35">
      <c r="A1190" s="99">
        <f t="shared" si="37"/>
        <v>16832</v>
      </c>
      <c r="B1190" s="100" t="str">
        <f>IF(COUNTIF(Exceptions!F:F,(VLOOKUP(M1190,Exceptions!F:F,1,FALSE)))&gt;0,"y","")</f>
        <v/>
      </c>
      <c r="C1190" s="100" t="str">
        <f t="shared" si="38"/>
        <v/>
      </c>
      <c r="D1190" s="100" t="str">
        <f>IF(COUNTIF(Exceptions!B:B,(VLOOKUP(M1190,Exceptions!$B:$B,1,FALSE)))&gt;0,"y","")</f>
        <v/>
      </c>
      <c r="E1190" s="100"/>
      <c r="F1190" s="162" t="s">
        <v>5119</v>
      </c>
      <c r="G1190" s="162" t="s">
        <v>3886</v>
      </c>
      <c r="H1190" s="162" t="s">
        <v>5221</v>
      </c>
      <c r="I1190" s="162" t="s">
        <v>440</v>
      </c>
      <c r="J1190" s="162" t="s">
        <v>440</v>
      </c>
      <c r="K1190" s="162" t="s">
        <v>440</v>
      </c>
      <c r="L1190" s="163">
        <v>2050000</v>
      </c>
      <c r="M1190" s="95" t="s">
        <v>3784</v>
      </c>
      <c r="N1190" s="51" t="s">
        <v>3785</v>
      </c>
      <c r="O1190" s="51" t="s">
        <v>3785</v>
      </c>
      <c r="P1190" s="51" t="s">
        <v>463</v>
      </c>
      <c r="Q1190" s="96" t="s">
        <v>12</v>
      </c>
      <c r="R1190" s="97">
        <v>45537</v>
      </c>
      <c r="S1190" s="97" t="s">
        <v>6188</v>
      </c>
      <c r="T1190" s="51" t="s">
        <v>1427</v>
      </c>
      <c r="U1190" s="51" t="s">
        <v>1428</v>
      </c>
      <c r="W1190" s="98" t="s">
        <v>5544</v>
      </c>
      <c r="X1190" s="98" t="s">
        <v>5717</v>
      </c>
    </row>
    <row r="1191" spans="1:24" s="51" customFormat="1" ht="15.5" x14ac:dyDescent="0.35">
      <c r="A1191" s="99">
        <f t="shared" si="37"/>
        <v>16836</v>
      </c>
      <c r="B1191" s="100" t="str">
        <f>IF(COUNTIF(Exceptions!F:F,(VLOOKUP(M1191,Exceptions!F:F,1,FALSE)))&gt;0,"y","")</f>
        <v/>
      </c>
      <c r="C1191" s="100" t="str">
        <f t="shared" si="38"/>
        <v/>
      </c>
      <c r="D1191" s="100" t="str">
        <f>IF(COUNTIF(Exceptions!B:B,(VLOOKUP(M1191,Exceptions!$B:$B,1,FALSE)))&gt;0,"y","")</f>
        <v/>
      </c>
      <c r="E1191" s="100"/>
      <c r="F1191" s="162" t="s">
        <v>5120</v>
      </c>
      <c r="G1191" s="162" t="s">
        <v>3885</v>
      </c>
      <c r="H1191" s="162" t="s">
        <v>5215</v>
      </c>
      <c r="I1191" s="162" t="s">
        <v>440</v>
      </c>
      <c r="J1191" s="162" t="s">
        <v>440</v>
      </c>
      <c r="K1191" s="162" t="s">
        <v>5283</v>
      </c>
      <c r="L1191" s="163">
        <v>36360</v>
      </c>
      <c r="M1191" s="95" t="s">
        <v>3782</v>
      </c>
      <c r="N1191" s="51" t="s">
        <v>3783</v>
      </c>
      <c r="O1191" s="51" t="s">
        <v>3783</v>
      </c>
      <c r="P1191" s="51" t="s">
        <v>440</v>
      </c>
      <c r="Q1191" s="96" t="s">
        <v>613</v>
      </c>
      <c r="R1191" s="97">
        <v>45217</v>
      </c>
      <c r="S1191" s="97" t="s">
        <v>5483</v>
      </c>
      <c r="T1191" s="51" t="s">
        <v>776</v>
      </c>
      <c r="U1191" s="51" t="s">
        <v>777</v>
      </c>
      <c r="W1191" s="98" t="s">
        <v>6145</v>
      </c>
      <c r="X1191" s="98" t="s">
        <v>6145</v>
      </c>
    </row>
    <row r="1192" spans="1:24" s="51" customFormat="1" ht="15.5" x14ac:dyDescent="0.35">
      <c r="A1192" s="99">
        <f t="shared" si="37"/>
        <v>16837</v>
      </c>
      <c r="B1192" s="100" t="str">
        <f>IF(COUNTIF(Exceptions!F:F,(VLOOKUP(M1192,Exceptions!F:F,1,FALSE)))&gt;0,"y","")</f>
        <v/>
      </c>
      <c r="C1192" s="100" t="str">
        <f t="shared" si="38"/>
        <v>y</v>
      </c>
      <c r="D1192" s="100" t="str">
        <f>IF(COUNTIF(Exceptions!B:B,(VLOOKUP(M1192,Exceptions!$B:$B,1,FALSE)))&gt;0,"y","")</f>
        <v/>
      </c>
      <c r="E1192" s="100" t="s">
        <v>5366</v>
      </c>
      <c r="F1192" s="162" t="s">
        <v>4241</v>
      </c>
      <c r="G1192" s="162" t="s">
        <v>3885</v>
      </c>
      <c r="H1192" s="162" t="s">
        <v>3906</v>
      </c>
      <c r="I1192" s="162" t="s">
        <v>5324</v>
      </c>
      <c r="J1192" s="162" t="s">
        <v>440</v>
      </c>
      <c r="K1192" s="162" t="s">
        <v>440</v>
      </c>
      <c r="L1192" s="163">
        <v>344177</v>
      </c>
      <c r="M1192" s="95" t="s">
        <v>1380</v>
      </c>
      <c r="N1192" s="51" t="s">
        <v>1381</v>
      </c>
      <c r="O1192" s="51" t="s">
        <v>1381</v>
      </c>
      <c r="P1192" s="51" t="s">
        <v>440</v>
      </c>
      <c r="Q1192" s="96" t="s">
        <v>14</v>
      </c>
      <c r="R1192" s="97">
        <v>45250</v>
      </c>
      <c r="S1192" s="97" t="s">
        <v>5712</v>
      </c>
      <c r="T1192" s="51" t="s">
        <v>516</v>
      </c>
      <c r="U1192" s="51" t="s">
        <v>517</v>
      </c>
      <c r="W1192" s="98" t="s">
        <v>6145</v>
      </c>
      <c r="X1192" s="98" t="s">
        <v>5691</v>
      </c>
    </row>
    <row r="1193" spans="1:24" s="51" customFormat="1" ht="15.5" x14ac:dyDescent="0.35">
      <c r="A1193" s="99">
        <f t="shared" si="37"/>
        <v>16889</v>
      </c>
      <c r="B1193" s="100" t="str">
        <f>IF(COUNTIF(Exceptions!F:F,(VLOOKUP(M1193,Exceptions!F:F,1,FALSE)))&gt;0,"y","")</f>
        <v/>
      </c>
      <c r="C1193" s="100" t="str">
        <f t="shared" si="38"/>
        <v>y</v>
      </c>
      <c r="D1193" s="100" t="str">
        <f>IF(COUNTIF(Exceptions!B:B,(VLOOKUP(M1193,Exceptions!$B:$B,1,FALSE)))&gt;0,"y","")</f>
        <v/>
      </c>
      <c r="E1193" s="100"/>
      <c r="F1193" s="162" t="s">
        <v>4105</v>
      </c>
      <c r="G1193" s="162" t="s">
        <v>3885</v>
      </c>
      <c r="H1193" s="162" t="s">
        <v>3902</v>
      </c>
      <c r="I1193" s="162" t="s">
        <v>5227</v>
      </c>
      <c r="J1193" s="162" t="s">
        <v>5295</v>
      </c>
      <c r="K1193" s="162" t="s">
        <v>5276</v>
      </c>
      <c r="L1193" s="163">
        <v>1059486.56</v>
      </c>
      <c r="M1193" s="95" t="s">
        <v>1045</v>
      </c>
      <c r="N1193" s="51" t="s">
        <v>1046</v>
      </c>
      <c r="O1193" s="51" t="s">
        <v>1046</v>
      </c>
      <c r="P1193" s="51" t="s">
        <v>456</v>
      </c>
      <c r="Q1193" s="96" t="s">
        <v>12</v>
      </c>
      <c r="R1193" s="97">
        <v>45301</v>
      </c>
      <c r="S1193" s="97" t="s">
        <v>5483</v>
      </c>
      <c r="T1193" s="51" t="s">
        <v>480</v>
      </c>
      <c r="U1193" s="51" t="s">
        <v>481</v>
      </c>
      <c r="W1193" s="98" t="s">
        <v>5769</v>
      </c>
      <c r="X1193" s="98" t="s">
        <v>5770</v>
      </c>
    </row>
    <row r="1194" spans="1:24" s="51" customFormat="1" ht="15.5" x14ac:dyDescent="0.35">
      <c r="A1194" s="99">
        <f t="shared" si="37"/>
        <v>16895</v>
      </c>
      <c r="B1194" s="100" t="str">
        <f>IF(COUNTIF(Exceptions!F:F,(VLOOKUP(M1194,Exceptions!F:F,1,FALSE)))&gt;0,"y","")</f>
        <v/>
      </c>
      <c r="C1194" s="100" t="str">
        <f t="shared" si="38"/>
        <v>y</v>
      </c>
      <c r="D1194" s="100" t="str">
        <f>IF(COUNTIF(Exceptions!B:B,(VLOOKUP(M1194,Exceptions!$B:$B,1,FALSE)))&gt;0,"y","")</f>
        <v/>
      </c>
      <c r="E1194" s="100"/>
      <c r="F1194" s="162" t="s">
        <v>4159</v>
      </c>
      <c r="G1194" s="162" t="s">
        <v>3884</v>
      </c>
      <c r="H1194" s="162" t="s">
        <v>5243</v>
      </c>
      <c r="I1194" s="162" t="s">
        <v>5244</v>
      </c>
      <c r="J1194" s="162" t="s">
        <v>440</v>
      </c>
      <c r="K1194" s="162" t="s">
        <v>440</v>
      </c>
      <c r="L1194" s="163">
        <v>50000</v>
      </c>
      <c r="M1194" s="95" t="s">
        <v>1168</v>
      </c>
      <c r="N1194" s="51" t="s">
        <v>5318</v>
      </c>
      <c r="O1194" s="51" t="s">
        <v>5319</v>
      </c>
      <c r="P1194" s="51" t="s">
        <v>440</v>
      </c>
      <c r="Q1194" s="96" t="s">
        <v>613</v>
      </c>
      <c r="R1194" s="97">
        <v>45225</v>
      </c>
      <c r="S1194" s="97" t="s">
        <v>5483</v>
      </c>
      <c r="T1194" s="51" t="s">
        <v>516</v>
      </c>
      <c r="U1194" s="51" t="s">
        <v>517</v>
      </c>
      <c r="W1194" s="98" t="s">
        <v>5658</v>
      </c>
      <c r="X1194" s="98" t="s">
        <v>5529</v>
      </c>
    </row>
    <row r="1195" spans="1:24" s="51" customFormat="1" ht="15.5" x14ac:dyDescent="0.35">
      <c r="A1195" s="99">
        <f t="shared" si="37"/>
        <v>16896</v>
      </c>
      <c r="B1195" s="100" t="str">
        <f>IF(COUNTIF(Exceptions!F:F,(VLOOKUP(M1195,Exceptions!F:F,1,FALSE)))&gt;0,"y","")</f>
        <v/>
      </c>
      <c r="C1195" s="100" t="str">
        <f t="shared" si="38"/>
        <v/>
      </c>
      <c r="D1195" s="100" t="str">
        <f>IF(COUNTIF(Exceptions!B:B,(VLOOKUP(M1195,Exceptions!$B:$B,1,FALSE)))&gt;0,"y","")</f>
        <v/>
      </c>
      <c r="E1195" s="100"/>
      <c r="F1195" s="162" t="s">
        <v>5121</v>
      </c>
      <c r="G1195" s="162" t="s">
        <v>5210</v>
      </c>
      <c r="H1195" s="162" t="s">
        <v>5248</v>
      </c>
      <c r="I1195" s="162" t="s">
        <v>440</v>
      </c>
      <c r="J1195" s="162" t="s">
        <v>440</v>
      </c>
      <c r="K1195" s="162" t="s">
        <v>440</v>
      </c>
      <c r="L1195" s="163">
        <v>0</v>
      </c>
      <c r="M1195" s="95" t="s">
        <v>3780</v>
      </c>
      <c r="N1195" s="51" t="s">
        <v>3781</v>
      </c>
      <c r="O1195" s="51" t="s">
        <v>3781</v>
      </c>
      <c r="P1195" s="51" t="s">
        <v>440</v>
      </c>
      <c r="Q1195" s="96" t="s">
        <v>613</v>
      </c>
      <c r="R1195" s="97"/>
      <c r="S1195" s="97"/>
      <c r="T1195" s="51" t="s">
        <v>3145</v>
      </c>
      <c r="U1195" s="51" t="s">
        <v>3146</v>
      </c>
      <c r="W1195" s="98" t="s">
        <v>5658</v>
      </c>
      <c r="X1195" s="98" t="s">
        <v>5658</v>
      </c>
    </row>
    <row r="1196" spans="1:24" s="51" customFormat="1" ht="15.5" x14ac:dyDescent="0.35">
      <c r="A1196" s="99">
        <f t="shared" si="37"/>
        <v>16902</v>
      </c>
      <c r="B1196" s="100" t="str">
        <f>IF(COUNTIF(Exceptions!F:F,(VLOOKUP(M1196,Exceptions!F:F,1,FALSE)))&gt;0,"y","")</f>
        <v/>
      </c>
      <c r="C1196" s="100" t="str">
        <f t="shared" si="38"/>
        <v>y</v>
      </c>
      <c r="D1196" s="100" t="str">
        <f>IF(COUNTIF(Exceptions!B:B,(VLOOKUP(M1196,Exceptions!$B:$B,1,FALSE)))&gt;0,"y","")</f>
        <v/>
      </c>
      <c r="E1196" s="100"/>
      <c r="F1196" s="162" t="s">
        <v>5122</v>
      </c>
      <c r="G1196" s="162" t="s">
        <v>3885</v>
      </c>
      <c r="H1196" s="162" t="s">
        <v>5245</v>
      </c>
      <c r="I1196" s="162" t="s">
        <v>5328</v>
      </c>
      <c r="J1196" s="162" t="s">
        <v>440</v>
      </c>
      <c r="K1196" s="162" t="s">
        <v>3904</v>
      </c>
      <c r="L1196" s="163">
        <v>45000</v>
      </c>
      <c r="M1196" s="95" t="s">
        <v>3778</v>
      </c>
      <c r="N1196" s="51" t="s">
        <v>5386</v>
      </c>
      <c r="O1196" s="51" t="s">
        <v>5387</v>
      </c>
      <c r="P1196" s="51" t="s">
        <v>456</v>
      </c>
      <c r="Q1196" s="96" t="s">
        <v>613</v>
      </c>
      <c r="R1196" s="97">
        <v>45334</v>
      </c>
      <c r="S1196" s="97" t="s">
        <v>6338</v>
      </c>
      <c r="T1196" s="51" t="s">
        <v>467</v>
      </c>
      <c r="U1196" s="51" t="s">
        <v>468</v>
      </c>
      <c r="V1196" s="51" t="s">
        <v>3779</v>
      </c>
      <c r="W1196" s="98" t="s">
        <v>5658</v>
      </c>
      <c r="X1196" s="98" t="s">
        <v>5599</v>
      </c>
    </row>
    <row r="1197" spans="1:24" s="51" customFormat="1" ht="15.5" x14ac:dyDescent="0.35">
      <c r="A1197" s="99">
        <f t="shared" si="37"/>
        <v>16917</v>
      </c>
      <c r="B1197" s="100" t="str">
        <f>IF(COUNTIF(Exceptions!F:F,(VLOOKUP(M1197,Exceptions!F:F,1,FALSE)))&gt;0,"y","")</f>
        <v/>
      </c>
      <c r="C1197" s="100" t="str">
        <f t="shared" si="38"/>
        <v/>
      </c>
      <c r="D1197" s="100" t="str">
        <f>IF(COUNTIF(Exceptions!B:B,(VLOOKUP(M1197,Exceptions!$B:$B,1,FALSE)))&gt;0,"y","")</f>
        <v/>
      </c>
      <c r="E1197" s="100"/>
      <c r="F1197" s="162" t="s">
        <v>5123</v>
      </c>
      <c r="G1197" s="162" t="s">
        <v>592</v>
      </c>
      <c r="H1197" s="162" t="s">
        <v>5215</v>
      </c>
      <c r="I1197" s="162" t="s">
        <v>440</v>
      </c>
      <c r="J1197" s="162" t="s">
        <v>5295</v>
      </c>
      <c r="K1197" s="162" t="s">
        <v>3904</v>
      </c>
      <c r="L1197" s="163">
        <v>63651</v>
      </c>
      <c r="M1197" s="95" t="s">
        <v>256</v>
      </c>
      <c r="N1197" s="51" t="s">
        <v>384</v>
      </c>
      <c r="O1197" s="51" t="s">
        <v>384</v>
      </c>
      <c r="P1197" s="51" t="s">
        <v>460</v>
      </c>
      <c r="Q1197" s="96" t="s">
        <v>613</v>
      </c>
      <c r="R1197" s="97">
        <v>45322</v>
      </c>
      <c r="S1197" s="97" t="s">
        <v>5644</v>
      </c>
      <c r="T1197" s="51" t="s">
        <v>508</v>
      </c>
      <c r="U1197" s="51" t="s">
        <v>509</v>
      </c>
      <c r="W1197" s="98" t="s">
        <v>5524</v>
      </c>
      <c r="X1197" s="98" t="s">
        <v>5556</v>
      </c>
    </row>
    <row r="1198" spans="1:24" s="51" customFormat="1" ht="15.5" x14ac:dyDescent="0.35">
      <c r="A1198" s="99">
        <f t="shared" si="37"/>
        <v>16941</v>
      </c>
      <c r="B1198" s="100" t="str">
        <f>IF(COUNTIF(Exceptions!F:F,(VLOOKUP(M1198,Exceptions!F:F,1,FALSE)))&gt;0,"y","")</f>
        <v/>
      </c>
      <c r="C1198" s="100" t="str">
        <f t="shared" si="38"/>
        <v>y</v>
      </c>
      <c r="D1198" s="100" t="str">
        <f>IF(COUNTIF(Exceptions!B:B,(VLOOKUP(M1198,Exceptions!$B:$B,1,FALSE)))&gt;0,"y","")</f>
        <v>y</v>
      </c>
      <c r="E1198" s="100"/>
      <c r="F1198" s="162" t="s">
        <v>4268</v>
      </c>
      <c r="G1198" s="162" t="s">
        <v>3886</v>
      </c>
      <c r="H1198" s="162" t="s">
        <v>5221</v>
      </c>
      <c r="I1198" s="162" t="s">
        <v>3785</v>
      </c>
      <c r="J1198" s="162" t="s">
        <v>5298</v>
      </c>
      <c r="K1198" s="162" t="s">
        <v>5277</v>
      </c>
      <c r="L1198" s="163">
        <v>2050000</v>
      </c>
      <c r="M1198" s="95" t="s">
        <v>1425</v>
      </c>
      <c r="N1198" s="51" t="s">
        <v>1426</v>
      </c>
      <c r="O1198" s="51" t="s">
        <v>1426</v>
      </c>
      <c r="P1198" s="51" t="s">
        <v>463</v>
      </c>
      <c r="Q1198" s="96" t="s">
        <v>12</v>
      </c>
      <c r="R1198" s="97">
        <v>45537</v>
      </c>
      <c r="S1198" s="97" t="s">
        <v>6188</v>
      </c>
      <c r="T1198" s="51" t="s">
        <v>1427</v>
      </c>
      <c r="U1198" s="51" t="s">
        <v>1428</v>
      </c>
      <c r="W1198" s="98" t="s">
        <v>5535</v>
      </c>
      <c r="X1198" s="98" t="s">
        <v>5501</v>
      </c>
    </row>
    <row r="1199" spans="1:24" s="51" customFormat="1" ht="15.5" x14ac:dyDescent="0.35">
      <c r="A1199" s="99">
        <f t="shared" si="37"/>
        <v>16950</v>
      </c>
      <c r="B1199" s="100" t="str">
        <f>IF(COUNTIF(Exceptions!F:F,(VLOOKUP(M1199,Exceptions!F:F,1,FALSE)))&gt;0,"y","")</f>
        <v/>
      </c>
      <c r="C1199" s="100" t="str">
        <f t="shared" si="38"/>
        <v>y</v>
      </c>
      <c r="D1199" s="100" t="str">
        <f>IF(COUNTIF(Exceptions!B:B,(VLOOKUP(M1199,Exceptions!$B:$B,1,FALSE)))&gt;0,"y","")</f>
        <v/>
      </c>
      <c r="E1199" s="100" t="s">
        <v>5366</v>
      </c>
      <c r="F1199" s="162" t="s">
        <v>4106</v>
      </c>
      <c r="G1199" s="162" t="s">
        <v>3885</v>
      </c>
      <c r="H1199" s="162" t="s">
        <v>3902</v>
      </c>
      <c r="I1199" s="162" t="s">
        <v>5227</v>
      </c>
      <c r="J1199" s="162" t="s">
        <v>5295</v>
      </c>
      <c r="K1199" s="162" t="s">
        <v>5279</v>
      </c>
      <c r="L1199" s="163">
        <v>2500000</v>
      </c>
      <c r="M1199" s="95" t="s">
        <v>148</v>
      </c>
      <c r="N1199" s="51" t="s">
        <v>280</v>
      </c>
      <c r="O1199" s="51" t="s">
        <v>280</v>
      </c>
      <c r="P1199" s="51" t="s">
        <v>456</v>
      </c>
      <c r="Q1199" s="96" t="s">
        <v>12</v>
      </c>
      <c r="R1199" s="97">
        <v>45352</v>
      </c>
      <c r="S1199" s="97" t="s">
        <v>5505</v>
      </c>
      <c r="T1199" s="51" t="s">
        <v>486</v>
      </c>
      <c r="U1199" s="51" t="s">
        <v>487</v>
      </c>
      <c r="W1199" s="98" t="s">
        <v>5768</v>
      </c>
      <c r="X1199" s="98" t="s">
        <v>5752</v>
      </c>
    </row>
    <row r="1200" spans="1:24" s="51" customFormat="1" ht="15.5" x14ac:dyDescent="0.35">
      <c r="A1200" s="99">
        <f t="shared" si="37"/>
        <v>16970</v>
      </c>
      <c r="B1200" s="100" t="str">
        <f>IF(COUNTIF(Exceptions!F:F,(VLOOKUP(M1200,Exceptions!F:F,1,FALSE)))&gt;0,"y","")</f>
        <v/>
      </c>
      <c r="C1200" s="100" t="str">
        <f t="shared" si="38"/>
        <v/>
      </c>
      <c r="D1200" s="100" t="str">
        <f>IF(COUNTIF(Exceptions!B:B,(VLOOKUP(M1200,Exceptions!$B:$B,1,FALSE)))&gt;0,"y","")</f>
        <v/>
      </c>
      <c r="E1200" s="100"/>
      <c r="F1200" s="162" t="s">
        <v>5124</v>
      </c>
      <c r="G1200" s="162" t="s">
        <v>3885</v>
      </c>
      <c r="H1200" s="162" t="s">
        <v>3906</v>
      </c>
      <c r="I1200" s="162" t="s">
        <v>440</v>
      </c>
      <c r="J1200" s="162" t="s">
        <v>440</v>
      </c>
      <c r="K1200" s="162" t="s">
        <v>440</v>
      </c>
      <c r="L1200" s="163">
        <v>231049</v>
      </c>
      <c r="M1200" s="95" t="s">
        <v>3776</v>
      </c>
      <c r="N1200" s="51" t="s">
        <v>3777</v>
      </c>
      <c r="O1200" s="51" t="s">
        <v>3777</v>
      </c>
      <c r="P1200" s="51" t="s">
        <v>440</v>
      </c>
      <c r="Q1200" s="96" t="s">
        <v>14</v>
      </c>
      <c r="R1200" s="97">
        <v>45238</v>
      </c>
      <c r="S1200" s="97" t="s">
        <v>6060</v>
      </c>
      <c r="T1200" s="51" t="s">
        <v>683</v>
      </c>
      <c r="U1200" s="51" t="s">
        <v>684</v>
      </c>
      <c r="W1200" s="98" t="s">
        <v>5636</v>
      </c>
      <c r="X1200" s="98" t="s">
        <v>6038</v>
      </c>
    </row>
    <row r="1201" spans="1:24" s="51" customFormat="1" ht="15.5" x14ac:dyDescent="0.35">
      <c r="A1201" s="99">
        <f t="shared" si="37"/>
        <v>16971</v>
      </c>
      <c r="B1201" s="100" t="str">
        <f>IF(COUNTIF(Exceptions!F:F,(VLOOKUP(M1201,Exceptions!F:F,1,FALSE)))&gt;0,"y","")</f>
        <v/>
      </c>
      <c r="C1201" s="100" t="str">
        <f t="shared" si="38"/>
        <v/>
      </c>
      <c r="D1201" s="100" t="str">
        <f>IF(COUNTIF(Exceptions!B:B,(VLOOKUP(M1201,Exceptions!$B:$B,1,FALSE)))&gt;0,"y","")</f>
        <v/>
      </c>
      <c r="E1201" s="100"/>
      <c r="F1201" s="162" t="s">
        <v>5125</v>
      </c>
      <c r="G1201" s="162" t="s">
        <v>3885</v>
      </c>
      <c r="H1201" s="162" t="s">
        <v>3906</v>
      </c>
      <c r="I1201" s="162" t="s">
        <v>440</v>
      </c>
      <c r="J1201" s="162" t="s">
        <v>440</v>
      </c>
      <c r="K1201" s="162" t="s">
        <v>440</v>
      </c>
      <c r="L1201" s="163">
        <v>1255.75</v>
      </c>
      <c r="M1201" s="95" t="s">
        <v>3774</v>
      </c>
      <c r="N1201" s="51" t="s">
        <v>3775</v>
      </c>
      <c r="O1201" s="51" t="s">
        <v>3775</v>
      </c>
      <c r="P1201" s="51" t="s">
        <v>440</v>
      </c>
      <c r="Q1201" s="96" t="s">
        <v>613</v>
      </c>
      <c r="R1201" s="97">
        <v>45238</v>
      </c>
      <c r="S1201" s="97" t="s">
        <v>6060</v>
      </c>
      <c r="T1201" s="51" t="s">
        <v>683</v>
      </c>
      <c r="U1201" s="51" t="s">
        <v>684</v>
      </c>
      <c r="W1201" s="98" t="s">
        <v>5636</v>
      </c>
      <c r="X1201" s="98" t="s">
        <v>6038</v>
      </c>
    </row>
    <row r="1202" spans="1:24" s="51" customFormat="1" ht="15.5" x14ac:dyDescent="0.35">
      <c r="A1202" s="99">
        <f t="shared" si="37"/>
        <v>16972</v>
      </c>
      <c r="B1202" s="100" t="str">
        <f>IF(COUNTIF(Exceptions!F:F,(VLOOKUP(M1202,Exceptions!F:F,1,FALSE)))&gt;0,"y","")</f>
        <v/>
      </c>
      <c r="C1202" s="100" t="str">
        <f t="shared" si="38"/>
        <v/>
      </c>
      <c r="D1202" s="100" t="str">
        <f>IF(COUNTIF(Exceptions!B:B,(VLOOKUP(M1202,Exceptions!$B:$B,1,FALSE)))&gt;0,"y","")</f>
        <v/>
      </c>
      <c r="E1202" s="100"/>
      <c r="F1202" s="162" t="s">
        <v>5126</v>
      </c>
      <c r="G1202" s="162" t="s">
        <v>3885</v>
      </c>
      <c r="H1202" s="162" t="s">
        <v>3906</v>
      </c>
      <c r="I1202" s="162" t="s">
        <v>440</v>
      </c>
      <c r="J1202" s="162" t="s">
        <v>440</v>
      </c>
      <c r="K1202" s="162" t="s">
        <v>440</v>
      </c>
      <c r="L1202" s="163">
        <v>5326</v>
      </c>
      <c r="M1202" s="95" t="s">
        <v>3772</v>
      </c>
      <c r="N1202" s="51" t="s">
        <v>3773</v>
      </c>
      <c r="O1202" s="51" t="s">
        <v>3773</v>
      </c>
      <c r="P1202" s="51" t="s">
        <v>440</v>
      </c>
      <c r="Q1202" s="96" t="s">
        <v>613</v>
      </c>
      <c r="R1202" s="97">
        <v>45238</v>
      </c>
      <c r="S1202" s="97" t="s">
        <v>6060</v>
      </c>
      <c r="T1202" s="51" t="s">
        <v>683</v>
      </c>
      <c r="U1202" s="51" t="s">
        <v>684</v>
      </c>
      <c r="W1202" s="98" t="s">
        <v>5636</v>
      </c>
      <c r="X1202" s="98" t="s">
        <v>5670</v>
      </c>
    </row>
    <row r="1203" spans="1:24" s="51" customFormat="1" ht="15.5" x14ac:dyDescent="0.35">
      <c r="A1203" s="99">
        <f t="shared" si="37"/>
        <v>16975</v>
      </c>
      <c r="B1203" s="100" t="str">
        <f>IF(COUNTIF(Exceptions!F:F,(VLOOKUP(M1203,Exceptions!F:F,1,FALSE)))&gt;0,"y","")</f>
        <v/>
      </c>
      <c r="C1203" s="100" t="str">
        <f t="shared" si="38"/>
        <v/>
      </c>
      <c r="D1203" s="100" t="str">
        <f>IF(COUNTIF(Exceptions!B:B,(VLOOKUP(M1203,Exceptions!$B:$B,1,FALSE)))&gt;0,"y","")</f>
        <v/>
      </c>
      <c r="E1203" s="100"/>
      <c r="F1203" s="162" t="s">
        <v>5127</v>
      </c>
      <c r="G1203" s="162" t="s">
        <v>3885</v>
      </c>
      <c r="H1203" s="162" t="s">
        <v>3906</v>
      </c>
      <c r="I1203" s="162" t="s">
        <v>440</v>
      </c>
      <c r="J1203" s="162" t="s">
        <v>440</v>
      </c>
      <c r="K1203" s="162" t="s">
        <v>440</v>
      </c>
      <c r="L1203" s="163">
        <v>4044.28</v>
      </c>
      <c r="M1203" s="95" t="s">
        <v>3770</v>
      </c>
      <c r="N1203" s="51" t="s">
        <v>3771</v>
      </c>
      <c r="O1203" s="51" t="s">
        <v>3771</v>
      </c>
      <c r="P1203" s="51" t="s">
        <v>440</v>
      </c>
      <c r="Q1203" s="96" t="s">
        <v>613</v>
      </c>
      <c r="R1203" s="97">
        <v>45238</v>
      </c>
      <c r="S1203" s="97" t="s">
        <v>6060</v>
      </c>
      <c r="T1203" s="51" t="s">
        <v>683</v>
      </c>
      <c r="U1203" s="51" t="s">
        <v>684</v>
      </c>
      <c r="W1203" s="98" t="s">
        <v>5636</v>
      </c>
      <c r="X1203" s="98" t="s">
        <v>6038</v>
      </c>
    </row>
    <row r="1204" spans="1:24" s="51" customFormat="1" ht="15.5" x14ac:dyDescent="0.35">
      <c r="A1204" s="99">
        <f t="shared" si="37"/>
        <v>16976</v>
      </c>
      <c r="B1204" s="100" t="str">
        <f>IF(COUNTIF(Exceptions!F:F,(VLOOKUP(M1204,Exceptions!F:F,1,FALSE)))&gt;0,"y","")</f>
        <v/>
      </c>
      <c r="C1204" s="100" t="str">
        <f t="shared" si="38"/>
        <v/>
      </c>
      <c r="D1204" s="100" t="str">
        <f>IF(COUNTIF(Exceptions!B:B,(VLOOKUP(M1204,Exceptions!$B:$B,1,FALSE)))&gt;0,"y","")</f>
        <v/>
      </c>
      <c r="E1204" s="100"/>
      <c r="F1204" s="162" t="s">
        <v>5128</v>
      </c>
      <c r="G1204" s="162" t="s">
        <v>3885</v>
      </c>
      <c r="H1204" s="162" t="s">
        <v>3906</v>
      </c>
      <c r="I1204" s="162" t="s">
        <v>440</v>
      </c>
      <c r="J1204" s="162" t="s">
        <v>440</v>
      </c>
      <c r="K1204" s="162" t="s">
        <v>440</v>
      </c>
      <c r="L1204" s="163">
        <v>1236.73</v>
      </c>
      <c r="M1204" s="95" t="s">
        <v>3768</v>
      </c>
      <c r="N1204" s="51" t="s">
        <v>3769</v>
      </c>
      <c r="O1204" s="51" t="s">
        <v>3769</v>
      </c>
      <c r="P1204" s="51" t="s">
        <v>440</v>
      </c>
      <c r="Q1204" s="96" t="s">
        <v>613</v>
      </c>
      <c r="R1204" s="97">
        <v>45238</v>
      </c>
      <c r="S1204" s="97" t="s">
        <v>6060</v>
      </c>
      <c r="T1204" s="51" t="s">
        <v>683</v>
      </c>
      <c r="U1204" s="51" t="s">
        <v>684</v>
      </c>
      <c r="W1204" s="98" t="s">
        <v>5636</v>
      </c>
      <c r="X1204" s="98" t="s">
        <v>6038</v>
      </c>
    </row>
    <row r="1205" spans="1:24" s="51" customFormat="1" ht="15.5" x14ac:dyDescent="0.35">
      <c r="A1205" s="99">
        <f t="shared" si="37"/>
        <v>16977</v>
      </c>
      <c r="B1205" s="100" t="str">
        <f>IF(COUNTIF(Exceptions!F:F,(VLOOKUP(M1205,Exceptions!F:F,1,FALSE)))&gt;0,"y","")</f>
        <v/>
      </c>
      <c r="C1205" s="100" t="str">
        <f t="shared" si="38"/>
        <v/>
      </c>
      <c r="D1205" s="100" t="str">
        <f>IF(COUNTIF(Exceptions!B:B,(VLOOKUP(M1205,Exceptions!$B:$B,1,FALSE)))&gt;0,"y","")</f>
        <v/>
      </c>
      <c r="E1205" s="100"/>
      <c r="F1205" s="162" t="s">
        <v>5129</v>
      </c>
      <c r="G1205" s="162" t="s">
        <v>3885</v>
      </c>
      <c r="H1205" s="162" t="s">
        <v>3906</v>
      </c>
      <c r="I1205" s="162" t="s">
        <v>440</v>
      </c>
      <c r="J1205" s="162" t="s">
        <v>440</v>
      </c>
      <c r="K1205" s="162" t="s">
        <v>440</v>
      </c>
      <c r="L1205" s="163">
        <v>480136</v>
      </c>
      <c r="M1205" s="95" t="s">
        <v>3767</v>
      </c>
      <c r="N1205" s="51" t="s">
        <v>3736</v>
      </c>
      <c r="O1205" s="51" t="s">
        <v>3736</v>
      </c>
      <c r="P1205" s="51" t="s">
        <v>440</v>
      </c>
      <c r="Q1205" s="96" t="s">
        <v>14</v>
      </c>
      <c r="R1205" s="97">
        <v>45238</v>
      </c>
      <c r="S1205" s="97" t="s">
        <v>6060</v>
      </c>
      <c r="T1205" s="51" t="s">
        <v>467</v>
      </c>
      <c r="U1205" s="51" t="s">
        <v>468</v>
      </c>
      <c r="W1205" s="98" t="s">
        <v>5636</v>
      </c>
      <c r="X1205" s="98" t="s">
        <v>6038</v>
      </c>
    </row>
    <row r="1206" spans="1:24" s="51" customFormat="1" ht="15.5" x14ac:dyDescent="0.35">
      <c r="A1206" s="99">
        <f t="shared" si="37"/>
        <v>17001</v>
      </c>
      <c r="B1206" s="100" t="str">
        <f>IF(COUNTIF(Exceptions!F:F,(VLOOKUP(M1206,Exceptions!F:F,1,FALSE)))&gt;0,"y","")</f>
        <v/>
      </c>
      <c r="C1206" s="100" t="str">
        <f t="shared" si="38"/>
        <v>y</v>
      </c>
      <c r="D1206" s="100" t="str">
        <f>IF(COUNTIF(Exceptions!B:B,(VLOOKUP(M1206,Exceptions!$B:$B,1,FALSE)))&gt;0,"y","")</f>
        <v/>
      </c>
      <c r="E1206" s="100"/>
      <c r="F1206" s="162" t="s">
        <v>4160</v>
      </c>
      <c r="G1206" s="162" t="s">
        <v>592</v>
      </c>
      <c r="H1206" s="162" t="s">
        <v>5243</v>
      </c>
      <c r="I1206" s="162" t="s">
        <v>5244</v>
      </c>
      <c r="J1206" s="162" t="s">
        <v>5317</v>
      </c>
      <c r="K1206" s="162" t="s">
        <v>5282</v>
      </c>
      <c r="L1206" s="163">
        <v>250000</v>
      </c>
      <c r="M1206" s="95" t="s">
        <v>159</v>
      </c>
      <c r="N1206" s="51" t="s">
        <v>291</v>
      </c>
      <c r="O1206" s="51" t="s">
        <v>291</v>
      </c>
      <c r="P1206" s="51" t="s">
        <v>440</v>
      </c>
      <c r="Q1206" s="96" t="s">
        <v>14</v>
      </c>
      <c r="R1206" s="97">
        <v>45306</v>
      </c>
      <c r="S1206" s="97" t="s">
        <v>5541</v>
      </c>
      <c r="T1206" s="51" t="s">
        <v>2078</v>
      </c>
      <c r="U1206" s="51" t="s">
        <v>2079</v>
      </c>
      <c r="W1206" s="98" t="s">
        <v>5721</v>
      </c>
      <c r="X1206" s="98" t="s">
        <v>5583</v>
      </c>
    </row>
    <row r="1207" spans="1:24" s="51" customFormat="1" ht="15.5" x14ac:dyDescent="0.35">
      <c r="A1207" s="99">
        <f t="shared" si="37"/>
        <v>17012</v>
      </c>
      <c r="B1207" s="100" t="str">
        <f>IF(COUNTIF(Exceptions!F:F,(VLOOKUP(M1207,Exceptions!F:F,1,FALSE)))&gt;0,"y","")</f>
        <v/>
      </c>
      <c r="C1207" s="100" t="str">
        <f t="shared" si="38"/>
        <v>y</v>
      </c>
      <c r="D1207" s="100" t="str">
        <f>IF(COUNTIF(Exceptions!B:B,(VLOOKUP(M1207,Exceptions!$B:$B,1,FALSE)))&gt;0,"y","")</f>
        <v/>
      </c>
      <c r="E1207" s="100"/>
      <c r="F1207" s="162" t="s">
        <v>5130</v>
      </c>
      <c r="G1207" s="162" t="s">
        <v>593</v>
      </c>
      <c r="H1207" s="162" t="s">
        <v>5215</v>
      </c>
      <c r="I1207" s="162" t="s">
        <v>1883</v>
      </c>
      <c r="J1207" s="162" t="s">
        <v>5295</v>
      </c>
      <c r="K1207" s="162" t="s">
        <v>5279</v>
      </c>
      <c r="L1207" s="163">
        <v>75000</v>
      </c>
      <c r="M1207" s="95" t="s">
        <v>770</v>
      </c>
      <c r="N1207" s="51" t="s">
        <v>771</v>
      </c>
      <c r="O1207" s="51" t="s">
        <v>771</v>
      </c>
      <c r="P1207" s="51" t="s">
        <v>464</v>
      </c>
      <c r="Q1207" s="96" t="s">
        <v>613</v>
      </c>
      <c r="R1207" s="97">
        <v>46478</v>
      </c>
      <c r="S1207" s="97" t="s">
        <v>5591</v>
      </c>
      <c r="T1207" s="51" t="s">
        <v>470</v>
      </c>
      <c r="U1207" s="51" t="s">
        <v>471</v>
      </c>
      <c r="W1207" s="98" t="s">
        <v>5592</v>
      </c>
      <c r="X1207" s="98" t="s">
        <v>5501</v>
      </c>
    </row>
    <row r="1208" spans="1:24" s="51" customFormat="1" ht="15.5" x14ac:dyDescent="0.35">
      <c r="A1208" s="99">
        <f t="shared" si="37"/>
        <v>17029</v>
      </c>
      <c r="B1208" s="100" t="str">
        <f>IF(COUNTIF(Exceptions!F:F,(VLOOKUP(M1208,Exceptions!F:F,1,FALSE)))&gt;0,"y","")</f>
        <v/>
      </c>
      <c r="C1208" s="100" t="str">
        <f t="shared" si="38"/>
        <v/>
      </c>
      <c r="D1208" s="100" t="str">
        <f>IF(COUNTIF(Exceptions!B:B,(VLOOKUP(M1208,Exceptions!$B:$B,1,FALSE)))&gt;0,"y","")</f>
        <v/>
      </c>
      <c r="E1208" s="100"/>
      <c r="F1208" s="162" t="s">
        <v>5131</v>
      </c>
      <c r="G1208" s="162" t="s">
        <v>592</v>
      </c>
      <c r="H1208" s="162" t="s">
        <v>5211</v>
      </c>
      <c r="I1208" s="162" t="s">
        <v>440</v>
      </c>
      <c r="J1208" s="162" t="s">
        <v>5295</v>
      </c>
      <c r="K1208" s="162" t="s">
        <v>5283</v>
      </c>
      <c r="L1208" s="163">
        <v>381000</v>
      </c>
      <c r="M1208" s="95" t="s">
        <v>257</v>
      </c>
      <c r="N1208" s="51" t="s">
        <v>385</v>
      </c>
      <c r="O1208" s="51" t="s">
        <v>450</v>
      </c>
      <c r="P1208" s="51" t="s">
        <v>461</v>
      </c>
      <c r="Q1208" s="96" t="s">
        <v>14</v>
      </c>
      <c r="R1208" s="97">
        <v>45358</v>
      </c>
      <c r="S1208" s="97" t="s">
        <v>5645</v>
      </c>
      <c r="T1208" s="51" t="s">
        <v>583</v>
      </c>
      <c r="U1208" s="51" t="s">
        <v>584</v>
      </c>
      <c r="V1208" s="51" t="s">
        <v>7004</v>
      </c>
      <c r="W1208" s="98" t="s">
        <v>5495</v>
      </c>
      <c r="X1208" s="98" t="s">
        <v>5556</v>
      </c>
    </row>
    <row r="1209" spans="1:24" s="51" customFormat="1" ht="15.5" x14ac:dyDescent="0.35">
      <c r="A1209" s="99">
        <f t="shared" si="37"/>
        <v>17034</v>
      </c>
      <c r="B1209" s="100" t="str">
        <f>IF(COUNTIF(Exceptions!F:F,(VLOOKUP(M1209,Exceptions!F:F,1,FALSE)))&gt;0,"y","")</f>
        <v/>
      </c>
      <c r="C1209" s="100" t="str">
        <f t="shared" si="38"/>
        <v/>
      </c>
      <c r="D1209" s="100" t="str">
        <f>IF(COUNTIF(Exceptions!B:B,(VLOOKUP(M1209,Exceptions!$B:$B,1,FALSE)))&gt;0,"y","")</f>
        <v/>
      </c>
      <c r="E1209" s="100"/>
      <c r="F1209" s="162" t="s">
        <v>5132</v>
      </c>
      <c r="G1209" s="162" t="s">
        <v>3885</v>
      </c>
      <c r="H1209" s="162" t="s">
        <v>3906</v>
      </c>
      <c r="I1209" s="162" t="s">
        <v>440</v>
      </c>
      <c r="J1209" s="162" t="s">
        <v>440</v>
      </c>
      <c r="K1209" s="162" t="s">
        <v>440</v>
      </c>
      <c r="L1209" s="163">
        <v>2000</v>
      </c>
      <c r="M1209" s="95" t="s">
        <v>3765</v>
      </c>
      <c r="N1209" s="51" t="s">
        <v>3697</v>
      </c>
      <c r="O1209" s="51" t="s">
        <v>3698</v>
      </c>
      <c r="P1209" s="51" t="s">
        <v>440</v>
      </c>
      <c r="Q1209" s="96" t="s">
        <v>613</v>
      </c>
      <c r="R1209" s="97">
        <v>45254</v>
      </c>
      <c r="S1209" s="97" t="s">
        <v>7003</v>
      </c>
      <c r="T1209" s="51" t="s">
        <v>467</v>
      </c>
      <c r="U1209" s="51" t="s">
        <v>468</v>
      </c>
      <c r="V1209" s="51" t="s">
        <v>3766</v>
      </c>
      <c r="W1209" s="98" t="s">
        <v>5495</v>
      </c>
      <c r="X1209" s="98" t="s">
        <v>6062</v>
      </c>
    </row>
    <row r="1210" spans="1:24" s="51" customFormat="1" ht="15.5" x14ac:dyDescent="0.35">
      <c r="A1210" s="99">
        <f t="shared" si="37"/>
        <v>17037</v>
      </c>
      <c r="B1210" s="100" t="str">
        <f>IF(COUNTIF(Exceptions!F:F,(VLOOKUP(M1210,Exceptions!F:F,1,FALSE)))&gt;0,"y","")</f>
        <v/>
      </c>
      <c r="C1210" s="100" t="str">
        <f t="shared" si="38"/>
        <v>y</v>
      </c>
      <c r="D1210" s="100" t="str">
        <f>IF(COUNTIF(Exceptions!B:B,(VLOOKUP(M1210,Exceptions!$B:$B,1,FALSE)))&gt;0,"y","")</f>
        <v/>
      </c>
      <c r="E1210" s="100"/>
      <c r="F1210" s="162" t="s">
        <v>4161</v>
      </c>
      <c r="G1210" s="162" t="s">
        <v>3886</v>
      </c>
      <c r="H1210" s="162" t="s">
        <v>5243</v>
      </c>
      <c r="I1210" s="162" t="s">
        <v>5244</v>
      </c>
      <c r="J1210" s="162" t="s">
        <v>440</v>
      </c>
      <c r="K1210" s="162" t="s">
        <v>5275</v>
      </c>
      <c r="L1210" s="163">
        <v>324228</v>
      </c>
      <c r="M1210" s="95" t="s">
        <v>1167</v>
      </c>
      <c r="N1210" s="51" t="s">
        <v>1125</v>
      </c>
      <c r="O1210" s="51" t="s">
        <v>1126</v>
      </c>
      <c r="P1210" s="51" t="s">
        <v>456</v>
      </c>
      <c r="Q1210" s="96" t="s">
        <v>11</v>
      </c>
      <c r="R1210" s="97">
        <v>45572</v>
      </c>
      <c r="S1210" s="97" t="s">
        <v>6006</v>
      </c>
      <c r="T1210" s="51" t="s">
        <v>467</v>
      </c>
      <c r="U1210" s="51" t="s">
        <v>468</v>
      </c>
      <c r="V1210" s="51" t="s">
        <v>1127</v>
      </c>
      <c r="W1210" s="98" t="s">
        <v>5495</v>
      </c>
      <c r="X1210" s="98" t="s">
        <v>5589</v>
      </c>
    </row>
    <row r="1211" spans="1:24" s="51" customFormat="1" ht="15.5" x14ac:dyDescent="0.35">
      <c r="A1211" s="99">
        <f t="shared" si="37"/>
        <v>17045</v>
      </c>
      <c r="B1211" s="100" t="str">
        <f>IF(COUNTIF(Exceptions!F:F,(VLOOKUP(M1211,Exceptions!F:F,1,FALSE)))&gt;0,"y","")</f>
        <v/>
      </c>
      <c r="C1211" s="100" t="str">
        <f t="shared" si="38"/>
        <v>y</v>
      </c>
      <c r="D1211" s="100" t="str">
        <f>IF(COUNTIF(Exceptions!B:B,(VLOOKUP(M1211,Exceptions!$B:$B,1,FALSE)))&gt;0,"y","")</f>
        <v/>
      </c>
      <c r="E1211" s="100" t="s">
        <v>5366</v>
      </c>
      <c r="F1211" s="162" t="s">
        <v>4242</v>
      </c>
      <c r="G1211" s="162" t="s">
        <v>3886</v>
      </c>
      <c r="H1211" s="162" t="s">
        <v>3906</v>
      </c>
      <c r="I1211" s="162" t="s">
        <v>5324</v>
      </c>
      <c r="J1211" s="162" t="s">
        <v>440</v>
      </c>
      <c r="K1211" s="162" t="s">
        <v>3904</v>
      </c>
      <c r="L1211" s="163">
        <v>6813.6</v>
      </c>
      <c r="M1211" s="95" t="s">
        <v>1376</v>
      </c>
      <c r="N1211" s="51" t="s">
        <v>1377</v>
      </c>
      <c r="O1211" s="51" t="s">
        <v>1378</v>
      </c>
      <c r="P1211" s="51" t="s">
        <v>440</v>
      </c>
      <c r="Q1211" s="96" t="s">
        <v>613</v>
      </c>
      <c r="R1211" s="97">
        <v>45955</v>
      </c>
      <c r="S1211" s="97" t="s">
        <v>6144</v>
      </c>
      <c r="T1211" s="51" t="s">
        <v>467</v>
      </c>
      <c r="U1211" s="51" t="s">
        <v>468</v>
      </c>
      <c r="V1211" s="51" t="s">
        <v>1379</v>
      </c>
      <c r="W1211" s="98" t="s">
        <v>5495</v>
      </c>
      <c r="X1211" s="98" t="s">
        <v>5589</v>
      </c>
    </row>
    <row r="1212" spans="1:24" s="51" customFormat="1" ht="15.5" x14ac:dyDescent="0.35">
      <c r="A1212" s="99">
        <f t="shared" si="37"/>
        <v>17049</v>
      </c>
      <c r="B1212" s="100" t="str">
        <f>IF(COUNTIF(Exceptions!F:F,(VLOOKUP(M1212,Exceptions!F:F,1,FALSE)))&gt;0,"y","")</f>
        <v/>
      </c>
      <c r="C1212" s="100" t="str">
        <f t="shared" si="38"/>
        <v>y</v>
      </c>
      <c r="D1212" s="100" t="str">
        <f>IF(COUNTIF(Exceptions!B:B,(VLOOKUP(M1212,Exceptions!$B:$B,1,FALSE)))&gt;0,"y","")</f>
        <v/>
      </c>
      <c r="E1212" s="100"/>
      <c r="F1212" s="162" t="s">
        <v>4129</v>
      </c>
      <c r="G1212" s="162" t="s">
        <v>3885</v>
      </c>
      <c r="H1212" s="162" t="s">
        <v>3902</v>
      </c>
      <c r="I1212" s="162" t="s">
        <v>5233</v>
      </c>
      <c r="J1212" s="162" t="s">
        <v>5314</v>
      </c>
      <c r="K1212" s="162" t="s">
        <v>3904</v>
      </c>
      <c r="L1212" s="163">
        <v>30000</v>
      </c>
      <c r="M1212" s="95" t="s">
        <v>1081</v>
      </c>
      <c r="N1212" s="51" t="s">
        <v>1082</v>
      </c>
      <c r="O1212" s="51" t="s">
        <v>1082</v>
      </c>
      <c r="P1212" s="51" t="s">
        <v>455</v>
      </c>
      <c r="Q1212" s="96" t="s">
        <v>613</v>
      </c>
      <c r="R1212" s="97">
        <v>45278</v>
      </c>
      <c r="S1212" s="97" t="s">
        <v>5483</v>
      </c>
      <c r="T1212" s="51" t="s">
        <v>504</v>
      </c>
      <c r="U1212" s="51" t="s">
        <v>505</v>
      </c>
      <c r="W1212" s="98" t="s">
        <v>5653</v>
      </c>
      <c r="X1212" s="98" t="s">
        <v>5951</v>
      </c>
    </row>
    <row r="1213" spans="1:24" s="51" customFormat="1" ht="15.5" x14ac:dyDescent="0.35">
      <c r="A1213" s="99">
        <f t="shared" si="37"/>
        <v>17051</v>
      </c>
      <c r="B1213" s="100" t="str">
        <f>IF(COUNTIF(Exceptions!F:F,(VLOOKUP(M1213,Exceptions!F:F,1,FALSE)))&gt;0,"y","")</f>
        <v/>
      </c>
      <c r="C1213" s="100" t="str">
        <f t="shared" si="38"/>
        <v>y</v>
      </c>
      <c r="D1213" s="100" t="str">
        <f>IF(COUNTIF(Exceptions!B:B,(VLOOKUP(M1213,Exceptions!$B:$B,1,FALSE)))&gt;0,"y","")</f>
        <v/>
      </c>
      <c r="E1213" s="100"/>
      <c r="F1213" s="162" t="s">
        <v>5133</v>
      </c>
      <c r="G1213" s="162" t="s">
        <v>3886</v>
      </c>
      <c r="H1213" s="162" t="s">
        <v>3906</v>
      </c>
      <c r="I1213" s="162" t="s">
        <v>5328</v>
      </c>
      <c r="J1213" s="162" t="s">
        <v>440</v>
      </c>
      <c r="K1213" s="162" t="s">
        <v>3904</v>
      </c>
      <c r="L1213" s="163">
        <v>13775.5</v>
      </c>
      <c r="M1213" s="95" t="s">
        <v>3761</v>
      </c>
      <c r="N1213" s="51" t="s">
        <v>3762</v>
      </c>
      <c r="O1213" s="51" t="s">
        <v>3763</v>
      </c>
      <c r="P1213" s="51" t="s">
        <v>440</v>
      </c>
      <c r="Q1213" s="96" t="s">
        <v>613</v>
      </c>
      <c r="R1213" s="97">
        <v>45597</v>
      </c>
      <c r="S1213" s="97" t="s">
        <v>5715</v>
      </c>
      <c r="T1213" s="51" t="s">
        <v>467</v>
      </c>
      <c r="U1213" s="51" t="s">
        <v>468</v>
      </c>
      <c r="V1213" s="51" t="s">
        <v>3764</v>
      </c>
      <c r="W1213" s="98" t="s">
        <v>5653</v>
      </c>
      <c r="X1213" s="98" t="s">
        <v>5589</v>
      </c>
    </row>
    <row r="1214" spans="1:24" s="51" customFormat="1" ht="15.5" x14ac:dyDescent="0.35">
      <c r="A1214" s="99">
        <f t="shared" si="37"/>
        <v>17055</v>
      </c>
      <c r="B1214" s="100" t="str">
        <f>IF(COUNTIF(Exceptions!F:F,(VLOOKUP(M1214,Exceptions!F:F,1,FALSE)))&gt;0,"y","")</f>
        <v/>
      </c>
      <c r="C1214" s="100" t="str">
        <f t="shared" si="38"/>
        <v/>
      </c>
      <c r="D1214" s="100" t="str">
        <f>IF(COUNTIF(Exceptions!B:B,(VLOOKUP(M1214,Exceptions!$B:$B,1,FALSE)))&gt;0,"y","")</f>
        <v/>
      </c>
      <c r="E1214" s="100"/>
      <c r="F1214" s="162" t="s">
        <v>5134</v>
      </c>
      <c r="G1214" s="162" t="s">
        <v>3886</v>
      </c>
      <c r="H1214" s="162" t="s">
        <v>3906</v>
      </c>
      <c r="I1214" s="162" t="s">
        <v>440</v>
      </c>
      <c r="J1214" s="162" t="s">
        <v>440</v>
      </c>
      <c r="K1214" s="162" t="s">
        <v>440</v>
      </c>
      <c r="L1214" s="163">
        <v>3430.89</v>
      </c>
      <c r="M1214" s="95" t="s">
        <v>3760</v>
      </c>
      <c r="N1214" s="51" t="s">
        <v>3260</v>
      </c>
      <c r="O1214" s="51" t="s">
        <v>3261</v>
      </c>
      <c r="P1214" s="51" t="s">
        <v>440</v>
      </c>
      <c r="Q1214" s="96" t="s">
        <v>613</v>
      </c>
      <c r="R1214" s="97">
        <v>45564</v>
      </c>
      <c r="S1214" s="97" t="s">
        <v>7002</v>
      </c>
      <c r="T1214" s="51" t="s">
        <v>467</v>
      </c>
      <c r="U1214" s="51" t="s">
        <v>468</v>
      </c>
      <c r="V1214" s="51" t="s">
        <v>3262</v>
      </c>
      <c r="W1214" s="98" t="s">
        <v>5653</v>
      </c>
      <c r="X1214" s="98" t="s">
        <v>5547</v>
      </c>
    </row>
    <row r="1215" spans="1:24" s="51" customFormat="1" ht="15.5" x14ac:dyDescent="0.35">
      <c r="A1215" s="99">
        <f t="shared" si="37"/>
        <v>17058</v>
      </c>
      <c r="B1215" s="100" t="str">
        <f>IF(COUNTIF(Exceptions!F:F,(VLOOKUP(M1215,Exceptions!F:F,1,FALSE)))&gt;0,"y","")</f>
        <v/>
      </c>
      <c r="C1215" s="100" t="str">
        <f t="shared" si="38"/>
        <v>y</v>
      </c>
      <c r="D1215" s="100" t="str">
        <f>IF(COUNTIF(Exceptions!B:B,(VLOOKUP(M1215,Exceptions!$B:$B,1,FALSE)))&gt;0,"y","")</f>
        <v/>
      </c>
      <c r="E1215" s="100"/>
      <c r="F1215" s="162" t="s">
        <v>4191</v>
      </c>
      <c r="G1215" s="162" t="s">
        <v>3885</v>
      </c>
      <c r="H1215" s="162" t="s">
        <v>5232</v>
      </c>
      <c r="I1215" s="162" t="s">
        <v>5250</v>
      </c>
      <c r="J1215" s="162" t="s">
        <v>5300</v>
      </c>
      <c r="K1215" s="162" t="s">
        <v>5280</v>
      </c>
      <c r="L1215" s="163"/>
      <c r="M1215" s="95" t="s">
        <v>1246</v>
      </c>
      <c r="N1215" s="51" t="s">
        <v>1247</v>
      </c>
      <c r="O1215" s="51" t="s">
        <v>1248</v>
      </c>
      <c r="P1215" s="51" t="s">
        <v>440</v>
      </c>
      <c r="Q1215" s="96" t="s">
        <v>613</v>
      </c>
      <c r="R1215" s="97">
        <v>45264</v>
      </c>
      <c r="S1215" s="97" t="s">
        <v>5483</v>
      </c>
      <c r="T1215" s="51" t="s">
        <v>1241</v>
      </c>
      <c r="U1215" s="51" t="s">
        <v>1242</v>
      </c>
      <c r="W1215" s="98" t="s">
        <v>5653</v>
      </c>
      <c r="X1215" s="98" t="s">
        <v>5761</v>
      </c>
    </row>
    <row r="1216" spans="1:24" s="51" customFormat="1" ht="15.5" x14ac:dyDescent="0.35">
      <c r="A1216" s="99">
        <f t="shared" si="37"/>
        <v>17062</v>
      </c>
      <c r="B1216" s="100" t="str">
        <f>IF(COUNTIF(Exceptions!F:F,(VLOOKUP(M1216,Exceptions!F:F,1,FALSE)))&gt;0,"y","")</f>
        <v/>
      </c>
      <c r="C1216" s="100" t="str">
        <f t="shared" si="38"/>
        <v/>
      </c>
      <c r="D1216" s="100" t="str">
        <f>IF(COUNTIF(Exceptions!B:B,(VLOOKUP(M1216,Exceptions!$B:$B,1,FALSE)))&gt;0,"y","")</f>
        <v/>
      </c>
      <c r="E1216" s="100"/>
      <c r="F1216" s="162" t="s">
        <v>5135</v>
      </c>
      <c r="G1216" s="162" t="s">
        <v>3886</v>
      </c>
      <c r="H1216" s="162" t="s">
        <v>3906</v>
      </c>
      <c r="I1216" s="162" t="s">
        <v>440</v>
      </c>
      <c r="J1216" s="162" t="s">
        <v>440</v>
      </c>
      <c r="K1216" s="162" t="s">
        <v>440</v>
      </c>
      <c r="L1216" s="163">
        <v>10476.120000000001</v>
      </c>
      <c r="M1216" s="95" t="s">
        <v>3757</v>
      </c>
      <c r="N1216" s="51" t="s">
        <v>3758</v>
      </c>
      <c r="O1216" s="51" t="s">
        <v>3759</v>
      </c>
      <c r="P1216" s="51" t="s">
        <v>440</v>
      </c>
      <c r="Q1216" s="96" t="s">
        <v>613</v>
      </c>
      <c r="R1216" s="97">
        <v>45711</v>
      </c>
      <c r="S1216" s="97" t="s">
        <v>7001</v>
      </c>
      <c r="T1216" s="51" t="s">
        <v>467</v>
      </c>
      <c r="U1216" s="51" t="s">
        <v>468</v>
      </c>
      <c r="V1216" s="51" t="s">
        <v>2600</v>
      </c>
      <c r="W1216" s="98" t="s">
        <v>5653</v>
      </c>
      <c r="X1216" s="98" t="s">
        <v>5653</v>
      </c>
    </row>
    <row r="1217" spans="1:24" s="51" customFormat="1" ht="15.5" x14ac:dyDescent="0.35">
      <c r="A1217" s="99">
        <f t="shared" si="37"/>
        <v>17072</v>
      </c>
      <c r="B1217" s="100" t="str">
        <f>IF(COUNTIF(Exceptions!F:F,(VLOOKUP(M1217,Exceptions!F:F,1,FALSE)))&gt;0,"y","")</f>
        <v/>
      </c>
      <c r="C1217" s="100" t="str">
        <f t="shared" si="38"/>
        <v/>
      </c>
      <c r="D1217" s="100" t="str">
        <f>IF(COUNTIF(Exceptions!B:B,(VLOOKUP(M1217,Exceptions!$B:$B,1,FALSE)))&gt;0,"y","")</f>
        <v/>
      </c>
      <c r="E1217" s="100"/>
      <c r="F1217" s="162" t="s">
        <v>5136</v>
      </c>
      <c r="G1217" s="162" t="s">
        <v>3886</v>
      </c>
      <c r="H1217" s="162" t="s">
        <v>3906</v>
      </c>
      <c r="I1217" s="162" t="s">
        <v>440</v>
      </c>
      <c r="J1217" s="162" t="s">
        <v>440</v>
      </c>
      <c r="K1217" s="162" t="s">
        <v>440</v>
      </c>
      <c r="L1217" s="163">
        <v>4697.28</v>
      </c>
      <c r="M1217" s="95" t="s">
        <v>3754</v>
      </c>
      <c r="N1217" s="51" t="s">
        <v>3755</v>
      </c>
      <c r="O1217" s="51" t="s">
        <v>3756</v>
      </c>
      <c r="P1217" s="51" t="s">
        <v>440</v>
      </c>
      <c r="Q1217" s="96" t="s">
        <v>613</v>
      </c>
      <c r="R1217" s="97">
        <v>46347</v>
      </c>
      <c r="S1217" s="97" t="s">
        <v>7000</v>
      </c>
      <c r="T1217" s="51" t="s">
        <v>467</v>
      </c>
      <c r="U1217" s="51" t="s">
        <v>468</v>
      </c>
      <c r="V1217" s="51" t="s">
        <v>2710</v>
      </c>
      <c r="W1217" s="98" t="s">
        <v>5986</v>
      </c>
      <c r="X1217" s="98" t="s">
        <v>5710</v>
      </c>
    </row>
    <row r="1218" spans="1:24" s="51" customFormat="1" ht="15.5" x14ac:dyDescent="0.35">
      <c r="A1218" s="99">
        <f t="shared" si="37"/>
        <v>17094</v>
      </c>
      <c r="B1218" s="100" t="str">
        <f>IF(COUNTIF(Exceptions!F:F,(VLOOKUP(M1218,Exceptions!F:F,1,FALSE)))&gt;0,"y","")</f>
        <v/>
      </c>
      <c r="C1218" s="100" t="str">
        <f t="shared" si="38"/>
        <v/>
      </c>
      <c r="D1218" s="100" t="str">
        <f>IF(COUNTIF(Exceptions!B:B,(VLOOKUP(M1218,Exceptions!$B:$B,1,FALSE)))&gt;0,"y","")</f>
        <v/>
      </c>
      <c r="E1218" s="100"/>
      <c r="F1218" s="162" t="s">
        <v>5137</v>
      </c>
      <c r="G1218" s="162" t="s">
        <v>3886</v>
      </c>
      <c r="H1218" s="162" t="s">
        <v>3906</v>
      </c>
      <c r="I1218" s="162" t="s">
        <v>440</v>
      </c>
      <c r="J1218" s="162" t="s">
        <v>440</v>
      </c>
      <c r="K1218" s="162" t="s">
        <v>440</v>
      </c>
      <c r="L1218" s="163">
        <v>8999.7199999999993</v>
      </c>
      <c r="M1218" s="95" t="s">
        <v>3752</v>
      </c>
      <c r="N1218" s="51" t="s">
        <v>2562</v>
      </c>
      <c r="O1218" s="51" t="s">
        <v>2562</v>
      </c>
      <c r="P1218" s="51" t="s">
        <v>440</v>
      </c>
      <c r="Q1218" s="96" t="s">
        <v>613</v>
      </c>
      <c r="R1218" s="97">
        <v>45566</v>
      </c>
      <c r="S1218" s="97" t="s">
        <v>5626</v>
      </c>
      <c r="T1218" s="51" t="s">
        <v>467</v>
      </c>
      <c r="U1218" s="51" t="s">
        <v>468</v>
      </c>
      <c r="V1218" s="51" t="s">
        <v>3753</v>
      </c>
      <c r="W1218" s="98" t="s">
        <v>5670</v>
      </c>
      <c r="X1218" s="98" t="s">
        <v>5670</v>
      </c>
    </row>
    <row r="1219" spans="1:24" s="51" customFormat="1" ht="15.5" x14ac:dyDescent="0.35">
      <c r="A1219" s="99">
        <f t="shared" si="37"/>
        <v>17096</v>
      </c>
      <c r="B1219" s="100" t="str">
        <f>IF(COUNTIF(Exceptions!F:F,(VLOOKUP(M1219,Exceptions!F:F,1,FALSE)))&gt;0,"y","")</f>
        <v/>
      </c>
      <c r="C1219" s="100" t="str">
        <f t="shared" si="38"/>
        <v/>
      </c>
      <c r="D1219" s="100" t="str">
        <f>IF(COUNTIF(Exceptions!B:B,(VLOOKUP(M1219,Exceptions!$B:$B,1,FALSE)))&gt;0,"y","")</f>
        <v/>
      </c>
      <c r="E1219" s="100"/>
      <c r="F1219" s="162" t="s">
        <v>5138</v>
      </c>
      <c r="G1219" s="162" t="s">
        <v>3886</v>
      </c>
      <c r="H1219" s="162" t="s">
        <v>3906</v>
      </c>
      <c r="I1219" s="162" t="s">
        <v>440</v>
      </c>
      <c r="J1219" s="162" t="s">
        <v>440</v>
      </c>
      <c r="K1219" s="162" t="s">
        <v>440</v>
      </c>
      <c r="L1219" s="163">
        <v>1104</v>
      </c>
      <c r="M1219" s="95" t="s">
        <v>3750</v>
      </c>
      <c r="N1219" s="51" t="s">
        <v>3256</v>
      </c>
      <c r="O1219" s="51" t="s">
        <v>3257</v>
      </c>
      <c r="P1219" s="51" t="s">
        <v>440</v>
      </c>
      <c r="Q1219" s="96" t="s">
        <v>613</v>
      </c>
      <c r="R1219" s="97">
        <v>45565</v>
      </c>
      <c r="S1219" s="97" t="s">
        <v>6299</v>
      </c>
      <c r="T1219" s="51" t="s">
        <v>467</v>
      </c>
      <c r="U1219" s="51" t="s">
        <v>468</v>
      </c>
      <c r="V1219" s="51" t="s">
        <v>3751</v>
      </c>
      <c r="W1219" s="98" t="s">
        <v>5670</v>
      </c>
      <c r="X1219" s="98" t="s">
        <v>5670</v>
      </c>
    </row>
    <row r="1220" spans="1:24" s="51" customFormat="1" ht="15.5" x14ac:dyDescent="0.35">
      <c r="A1220" s="99">
        <f t="shared" si="37"/>
        <v>17097</v>
      </c>
      <c r="B1220" s="100" t="str">
        <f>IF(COUNTIF(Exceptions!F:F,(VLOOKUP(M1220,Exceptions!F:F,1,FALSE)))&gt;0,"y","")</f>
        <v/>
      </c>
      <c r="C1220" s="100" t="str">
        <f t="shared" si="38"/>
        <v>y</v>
      </c>
      <c r="D1220" s="100" t="str">
        <f>IF(COUNTIF(Exceptions!B:B,(VLOOKUP(M1220,Exceptions!$B:$B,1,FALSE)))&gt;0,"y","")</f>
        <v/>
      </c>
      <c r="E1220" s="100" t="s">
        <v>5366</v>
      </c>
      <c r="F1220" s="162" t="s">
        <v>4107</v>
      </c>
      <c r="G1220" s="162" t="s">
        <v>3885</v>
      </c>
      <c r="H1220" s="162" t="s">
        <v>3902</v>
      </c>
      <c r="I1220" s="162" t="s">
        <v>5227</v>
      </c>
      <c r="J1220" s="162" t="s">
        <v>5295</v>
      </c>
      <c r="K1220" s="162" t="s">
        <v>5276</v>
      </c>
      <c r="L1220" s="163">
        <v>990000</v>
      </c>
      <c r="M1220" s="95" t="s">
        <v>1042</v>
      </c>
      <c r="N1220" s="51" t="s">
        <v>1043</v>
      </c>
      <c r="O1220" s="51" t="s">
        <v>1044</v>
      </c>
      <c r="P1220" s="51" t="s">
        <v>456</v>
      </c>
      <c r="Q1220" s="96" t="s">
        <v>11</v>
      </c>
      <c r="R1220" s="97">
        <v>45317</v>
      </c>
      <c r="S1220" s="97" t="s">
        <v>5505</v>
      </c>
      <c r="T1220" s="51" t="s">
        <v>488</v>
      </c>
      <c r="U1220" s="51" t="s">
        <v>489</v>
      </c>
      <c r="W1220" s="98" t="s">
        <v>5666</v>
      </c>
      <c r="X1220" s="98" t="s">
        <v>5717</v>
      </c>
    </row>
    <row r="1221" spans="1:24" s="51" customFormat="1" ht="15.5" x14ac:dyDescent="0.35">
      <c r="A1221" s="99">
        <f t="shared" si="37"/>
        <v>17101</v>
      </c>
      <c r="B1221" s="100" t="str">
        <f>IF(COUNTIF(Exceptions!F:F,(VLOOKUP(M1221,Exceptions!F:F,1,FALSE)))&gt;0,"y","")</f>
        <v/>
      </c>
      <c r="C1221" s="100" t="str">
        <f t="shared" si="38"/>
        <v/>
      </c>
      <c r="D1221" s="100" t="str">
        <f>IF(COUNTIF(Exceptions!B:B,(VLOOKUP(M1221,Exceptions!$B:$B,1,FALSE)))&gt;0,"y","")</f>
        <v/>
      </c>
      <c r="E1221" s="100"/>
      <c r="F1221" s="162" t="s">
        <v>5139</v>
      </c>
      <c r="G1221" s="162" t="s">
        <v>3886</v>
      </c>
      <c r="H1221" s="162" t="s">
        <v>3906</v>
      </c>
      <c r="I1221" s="162" t="s">
        <v>440</v>
      </c>
      <c r="J1221" s="162" t="s">
        <v>440</v>
      </c>
      <c r="K1221" s="162" t="s">
        <v>440</v>
      </c>
      <c r="L1221" s="163">
        <v>274538.36</v>
      </c>
      <c r="M1221" s="95" t="s">
        <v>3748</v>
      </c>
      <c r="N1221" s="51" t="s">
        <v>2554</v>
      </c>
      <c r="O1221" s="51" t="s">
        <v>2554</v>
      </c>
      <c r="P1221" s="51" t="s">
        <v>440</v>
      </c>
      <c r="Q1221" s="96" t="s">
        <v>14</v>
      </c>
      <c r="R1221" s="97">
        <v>46327</v>
      </c>
      <c r="S1221" s="97" t="s">
        <v>6995</v>
      </c>
      <c r="T1221" s="51" t="s">
        <v>467</v>
      </c>
      <c r="U1221" s="51" t="s">
        <v>468</v>
      </c>
      <c r="V1221" s="51" t="s">
        <v>3749</v>
      </c>
      <c r="W1221" s="98" t="s">
        <v>5666</v>
      </c>
      <c r="X1221" s="98" t="s">
        <v>5666</v>
      </c>
    </row>
    <row r="1222" spans="1:24" s="51" customFormat="1" ht="15.5" x14ac:dyDescent="0.35">
      <c r="A1222" s="99">
        <f t="shared" si="37"/>
        <v>17104</v>
      </c>
      <c r="B1222" s="100" t="str">
        <f>IF(COUNTIF(Exceptions!F:F,(VLOOKUP(M1222,Exceptions!F:F,1,FALSE)))&gt;0,"y","")</f>
        <v/>
      </c>
      <c r="C1222" s="100" t="str">
        <f t="shared" si="38"/>
        <v>y</v>
      </c>
      <c r="D1222" s="100" t="str">
        <f>IF(COUNTIF(Exceptions!B:B,(VLOOKUP(M1222,Exceptions!$B:$B,1,FALSE)))&gt;0,"y","")</f>
        <v/>
      </c>
      <c r="E1222" s="100"/>
      <c r="F1222" s="162" t="s">
        <v>4269</v>
      </c>
      <c r="G1222" s="162" t="s">
        <v>3884</v>
      </c>
      <c r="H1222" s="162" t="s">
        <v>5215</v>
      </c>
      <c r="I1222" s="162" t="s">
        <v>5379</v>
      </c>
      <c r="J1222" s="162" t="s">
        <v>440</v>
      </c>
      <c r="K1222" s="162" t="s">
        <v>3904</v>
      </c>
      <c r="L1222" s="163">
        <v>117150</v>
      </c>
      <c r="M1222" s="95" t="s">
        <v>605</v>
      </c>
      <c r="N1222" s="51" t="s">
        <v>606</v>
      </c>
      <c r="O1222" s="51" t="s">
        <v>607</v>
      </c>
      <c r="P1222" s="51" t="s">
        <v>456</v>
      </c>
      <c r="Q1222" s="96" t="s">
        <v>14</v>
      </c>
      <c r="R1222" s="97">
        <v>45383</v>
      </c>
      <c r="S1222" s="97" t="s">
        <v>5553</v>
      </c>
      <c r="T1222" s="51" t="s">
        <v>467</v>
      </c>
      <c r="U1222" s="51" t="s">
        <v>468</v>
      </c>
      <c r="W1222" s="98" t="s">
        <v>5666</v>
      </c>
      <c r="X1222" s="98" t="s">
        <v>5547</v>
      </c>
    </row>
    <row r="1223" spans="1:24" s="51" customFormat="1" ht="15.5" x14ac:dyDescent="0.35">
      <c r="A1223" s="99">
        <f t="shared" ref="A1223:A1286" si="39">(MID(M1223,2,6))*1</f>
        <v>17140</v>
      </c>
      <c r="B1223" s="100" t="str">
        <f>IF(COUNTIF(Exceptions!F:F,(VLOOKUP(M1223,Exceptions!F:F,1,FALSE)))&gt;0,"y","")</f>
        <v/>
      </c>
      <c r="C1223" s="100" t="str">
        <f t="shared" si="38"/>
        <v>y</v>
      </c>
      <c r="D1223" s="100" t="str">
        <f>IF(COUNTIF(Exceptions!B:B,(VLOOKUP(M1223,Exceptions!$B:$B,1,FALSE)))&gt;0,"y","")</f>
        <v/>
      </c>
      <c r="E1223" s="100" t="s">
        <v>5366</v>
      </c>
      <c r="F1223" s="162" t="s">
        <v>4108</v>
      </c>
      <c r="G1223" s="162" t="s">
        <v>3885</v>
      </c>
      <c r="H1223" s="162" t="s">
        <v>3902</v>
      </c>
      <c r="I1223" s="162" t="s">
        <v>5227</v>
      </c>
      <c r="J1223" s="162" t="s">
        <v>5295</v>
      </c>
      <c r="K1223" s="162" t="s">
        <v>5279</v>
      </c>
      <c r="L1223" s="163">
        <v>1000000</v>
      </c>
      <c r="M1223" s="95" t="s">
        <v>149</v>
      </c>
      <c r="N1223" s="51" t="s">
        <v>281</v>
      </c>
      <c r="O1223" s="51" t="s">
        <v>281</v>
      </c>
      <c r="P1223" s="51" t="s">
        <v>456</v>
      </c>
      <c r="Q1223" s="96" t="s">
        <v>12</v>
      </c>
      <c r="R1223" s="97">
        <v>45418</v>
      </c>
      <c r="S1223" s="97" t="s">
        <v>5553</v>
      </c>
      <c r="T1223" s="51" t="s">
        <v>490</v>
      </c>
      <c r="U1223" s="51" t="s">
        <v>491</v>
      </c>
      <c r="W1223" s="98" t="s">
        <v>5765</v>
      </c>
      <c r="X1223" s="98" t="s">
        <v>5752</v>
      </c>
    </row>
    <row r="1224" spans="1:24" s="51" customFormat="1" ht="15.5" x14ac:dyDescent="0.35">
      <c r="A1224" s="99">
        <f t="shared" si="39"/>
        <v>17141</v>
      </c>
      <c r="B1224" s="100" t="str">
        <f>IF(COUNTIF(Exceptions!F:F,(VLOOKUP(M1224,Exceptions!F:F,1,FALSE)))&gt;0,"y","")</f>
        <v/>
      </c>
      <c r="C1224" s="100" t="str">
        <f t="shared" ref="C1224:C1287" si="40">IF(COUNTIF(N1224,"*call*"),"y",IF(COUNTIF(P1224,"*call*"),"y",IF(I1224&lt;&gt;"","y","")))</f>
        <v>y</v>
      </c>
      <c r="D1224" s="100" t="str">
        <f>IF(COUNTIF(Exceptions!B:B,(VLOOKUP(M1224,Exceptions!$B:$B,1,FALSE)))&gt;0,"y","")</f>
        <v/>
      </c>
      <c r="E1224" s="100" t="s">
        <v>5366</v>
      </c>
      <c r="F1224" s="162" t="s">
        <v>4109</v>
      </c>
      <c r="G1224" s="162" t="s">
        <v>592</v>
      </c>
      <c r="H1224" s="162" t="s">
        <v>3902</v>
      </c>
      <c r="I1224" s="162" t="s">
        <v>5227</v>
      </c>
      <c r="J1224" s="162" t="s">
        <v>5295</v>
      </c>
      <c r="K1224" s="162" t="s">
        <v>5279</v>
      </c>
      <c r="L1224" s="163">
        <v>1000000</v>
      </c>
      <c r="M1224" s="95" t="s">
        <v>1039</v>
      </c>
      <c r="N1224" s="51" t="s">
        <v>1040</v>
      </c>
      <c r="O1224" s="51" t="s">
        <v>1041</v>
      </c>
      <c r="P1224" s="51" t="s">
        <v>456</v>
      </c>
      <c r="Q1224" s="96" t="s">
        <v>12</v>
      </c>
      <c r="R1224" s="97">
        <v>45394</v>
      </c>
      <c r="S1224" s="97" t="s">
        <v>5553</v>
      </c>
      <c r="T1224" s="51" t="s">
        <v>490</v>
      </c>
      <c r="U1224" s="51" t="s">
        <v>491</v>
      </c>
      <c r="W1224" s="98" t="s">
        <v>5765</v>
      </c>
      <c r="X1224" s="98" t="s">
        <v>5629</v>
      </c>
    </row>
    <row r="1225" spans="1:24" s="51" customFormat="1" ht="15.5" x14ac:dyDescent="0.35">
      <c r="A1225" s="99">
        <f t="shared" si="39"/>
        <v>17143</v>
      </c>
      <c r="B1225" s="100" t="str">
        <f>IF(COUNTIF(Exceptions!F:F,(VLOOKUP(M1225,Exceptions!F:F,1,FALSE)))&gt;0,"y","")</f>
        <v/>
      </c>
      <c r="C1225" s="100" t="str">
        <f t="shared" si="40"/>
        <v>y</v>
      </c>
      <c r="D1225" s="100" t="str">
        <f>IF(COUNTIF(Exceptions!B:B,(VLOOKUP(M1225,Exceptions!$B:$B,1,FALSE)))&gt;0,"y","")</f>
        <v/>
      </c>
      <c r="E1225" s="100" t="s">
        <v>5366</v>
      </c>
      <c r="F1225" s="162" t="s">
        <v>4110</v>
      </c>
      <c r="G1225" s="162" t="s">
        <v>3885</v>
      </c>
      <c r="H1225" s="162" t="s">
        <v>3902</v>
      </c>
      <c r="I1225" s="162" t="s">
        <v>5227</v>
      </c>
      <c r="J1225" s="162" t="s">
        <v>5295</v>
      </c>
      <c r="K1225" s="162" t="s">
        <v>3904</v>
      </c>
      <c r="L1225" s="163">
        <v>2200000</v>
      </c>
      <c r="M1225" s="95" t="s">
        <v>150</v>
      </c>
      <c r="N1225" s="51" t="s">
        <v>282</v>
      </c>
      <c r="O1225" s="51" t="s">
        <v>398</v>
      </c>
      <c r="P1225" s="51" t="s">
        <v>456</v>
      </c>
      <c r="Q1225" s="96" t="s">
        <v>12</v>
      </c>
      <c r="R1225" s="97">
        <v>45380</v>
      </c>
      <c r="S1225" s="97" t="s">
        <v>5505</v>
      </c>
      <c r="T1225" s="51" t="s">
        <v>496</v>
      </c>
      <c r="U1225" s="51" t="s">
        <v>497</v>
      </c>
      <c r="W1225" s="98" t="s">
        <v>5765</v>
      </c>
      <c r="X1225" s="98" t="s">
        <v>5629</v>
      </c>
    </row>
    <row r="1226" spans="1:24" s="51" customFormat="1" ht="15.5" x14ac:dyDescent="0.35">
      <c r="A1226" s="99">
        <f t="shared" si="39"/>
        <v>17144</v>
      </c>
      <c r="B1226" s="100" t="str">
        <f>IF(COUNTIF(Exceptions!F:F,(VLOOKUP(M1226,Exceptions!F:F,1,FALSE)))&gt;0,"y","")</f>
        <v/>
      </c>
      <c r="C1226" s="100" t="str">
        <f t="shared" si="40"/>
        <v/>
      </c>
      <c r="D1226" s="100" t="str">
        <f>IF(COUNTIF(Exceptions!B:B,(VLOOKUP(M1226,Exceptions!$B:$B,1,FALSE)))&gt;0,"y","")</f>
        <v/>
      </c>
      <c r="E1226" s="100"/>
      <c r="F1226" s="162" t="s">
        <v>5140</v>
      </c>
      <c r="G1226" s="162" t="s">
        <v>3885</v>
      </c>
      <c r="H1226" s="162" t="s">
        <v>3906</v>
      </c>
      <c r="I1226" s="162" t="s">
        <v>440</v>
      </c>
      <c r="J1226" s="162" t="s">
        <v>5317</v>
      </c>
      <c r="K1226" s="162" t="s">
        <v>5282</v>
      </c>
      <c r="L1226" s="163">
        <v>900</v>
      </c>
      <c r="M1226" s="95" t="s">
        <v>3746</v>
      </c>
      <c r="N1226" s="51" t="s">
        <v>3747</v>
      </c>
      <c r="O1226" s="51" t="s">
        <v>3747</v>
      </c>
      <c r="P1226" s="51" t="s">
        <v>440</v>
      </c>
      <c r="Q1226" s="96" t="s">
        <v>613</v>
      </c>
      <c r="R1226" s="97">
        <v>45322</v>
      </c>
      <c r="S1226" s="97" t="s">
        <v>6303</v>
      </c>
      <c r="T1226" s="51" t="s">
        <v>467</v>
      </c>
      <c r="U1226" s="51" t="s">
        <v>468</v>
      </c>
      <c r="W1226" s="98" t="s">
        <v>5765</v>
      </c>
      <c r="X1226" s="98" t="s">
        <v>5679</v>
      </c>
    </row>
    <row r="1227" spans="1:24" s="51" customFormat="1" ht="15.5" x14ac:dyDescent="0.35">
      <c r="A1227" s="99">
        <f t="shared" si="39"/>
        <v>17150</v>
      </c>
      <c r="B1227" s="100" t="str">
        <f>IF(COUNTIF(Exceptions!F:F,(VLOOKUP(M1227,Exceptions!F:F,1,FALSE)))&gt;0,"y","")</f>
        <v/>
      </c>
      <c r="C1227" s="100" t="str">
        <f t="shared" si="40"/>
        <v/>
      </c>
      <c r="D1227" s="100" t="str">
        <f>IF(COUNTIF(Exceptions!B:B,(VLOOKUP(M1227,Exceptions!$B:$B,1,FALSE)))&gt;0,"y","")</f>
        <v/>
      </c>
      <c r="E1227" s="100"/>
      <c r="F1227" s="162" t="s">
        <v>5141</v>
      </c>
      <c r="G1227" s="162" t="s">
        <v>3886</v>
      </c>
      <c r="H1227" s="162" t="s">
        <v>3906</v>
      </c>
      <c r="I1227" s="162" t="s">
        <v>440</v>
      </c>
      <c r="J1227" s="162" t="s">
        <v>440</v>
      </c>
      <c r="K1227" s="162" t="s">
        <v>440</v>
      </c>
      <c r="L1227" s="163">
        <v>11068.85</v>
      </c>
      <c r="M1227" s="95" t="s">
        <v>3742</v>
      </c>
      <c r="N1227" s="51" t="s">
        <v>3743</v>
      </c>
      <c r="O1227" s="51" t="s">
        <v>3744</v>
      </c>
      <c r="P1227" s="51" t="s">
        <v>440</v>
      </c>
      <c r="Q1227" s="96" t="s">
        <v>613</v>
      </c>
      <c r="R1227" s="97">
        <v>45597</v>
      </c>
      <c r="S1227" s="97" t="s">
        <v>5715</v>
      </c>
      <c r="T1227" s="51" t="s">
        <v>467</v>
      </c>
      <c r="U1227" s="51" t="s">
        <v>468</v>
      </c>
      <c r="V1227" s="51" t="s">
        <v>3745</v>
      </c>
      <c r="W1227" s="98" t="s">
        <v>5765</v>
      </c>
      <c r="X1227" s="98" t="s">
        <v>5765</v>
      </c>
    </row>
    <row r="1228" spans="1:24" s="51" customFormat="1" ht="15.5" x14ac:dyDescent="0.35">
      <c r="A1228" s="99">
        <f t="shared" si="39"/>
        <v>17152</v>
      </c>
      <c r="B1228" s="100" t="str">
        <f>IF(COUNTIF(Exceptions!F:F,(VLOOKUP(M1228,Exceptions!F:F,1,FALSE)))&gt;0,"y","")</f>
        <v/>
      </c>
      <c r="C1228" s="100" t="str">
        <f t="shared" si="40"/>
        <v/>
      </c>
      <c r="D1228" s="100" t="str">
        <f>IF(COUNTIF(Exceptions!B:B,(VLOOKUP(M1228,Exceptions!$B:$B,1,FALSE)))&gt;0,"y","")</f>
        <v/>
      </c>
      <c r="E1228" s="100"/>
      <c r="F1228" s="162" t="s">
        <v>5142</v>
      </c>
      <c r="G1228" s="162" t="s">
        <v>3885</v>
      </c>
      <c r="H1228" s="162" t="s">
        <v>5211</v>
      </c>
      <c r="I1228" s="162" t="s">
        <v>440</v>
      </c>
      <c r="J1228" s="162" t="s">
        <v>5295</v>
      </c>
      <c r="K1228" s="162" t="s">
        <v>5275</v>
      </c>
      <c r="L1228" s="163">
        <v>628000</v>
      </c>
      <c r="M1228" s="95" t="s">
        <v>3739</v>
      </c>
      <c r="N1228" s="51" t="s">
        <v>3740</v>
      </c>
      <c r="O1228" s="51" t="s">
        <v>3741</v>
      </c>
      <c r="P1228" s="51" t="s">
        <v>464</v>
      </c>
      <c r="Q1228" s="96" t="s">
        <v>11</v>
      </c>
      <c r="R1228" s="97">
        <v>45250</v>
      </c>
      <c r="S1228" s="97" t="s">
        <v>5625</v>
      </c>
      <c r="T1228" s="51" t="s">
        <v>478</v>
      </c>
      <c r="U1228" s="51" t="s">
        <v>479</v>
      </c>
      <c r="W1228" s="98" t="s">
        <v>6038</v>
      </c>
      <c r="X1228" s="98" t="s">
        <v>6038</v>
      </c>
    </row>
    <row r="1229" spans="1:24" s="51" customFormat="1" ht="15.5" x14ac:dyDescent="0.35">
      <c r="A1229" s="99">
        <f t="shared" si="39"/>
        <v>17166</v>
      </c>
      <c r="B1229" s="100" t="str">
        <f>IF(COUNTIF(Exceptions!F:F,(VLOOKUP(M1229,Exceptions!F:F,1,FALSE)))&gt;0,"y","")</f>
        <v/>
      </c>
      <c r="C1229" s="100" t="str">
        <f t="shared" si="40"/>
        <v/>
      </c>
      <c r="D1229" s="100" t="str">
        <f>IF(COUNTIF(Exceptions!B:B,(VLOOKUP(M1229,Exceptions!$B:$B,1,FALSE)))&gt;0,"y","")</f>
        <v/>
      </c>
      <c r="E1229" s="100"/>
      <c r="F1229" s="162" t="s">
        <v>5143</v>
      </c>
      <c r="G1229" s="162" t="s">
        <v>3886</v>
      </c>
      <c r="H1229" s="162" t="s">
        <v>3906</v>
      </c>
      <c r="I1229" s="162" t="s">
        <v>440</v>
      </c>
      <c r="J1229" s="162" t="s">
        <v>440</v>
      </c>
      <c r="K1229" s="162" t="s">
        <v>440</v>
      </c>
      <c r="L1229" s="163">
        <v>39981.550000000003</v>
      </c>
      <c r="M1229" s="95" t="s">
        <v>3737</v>
      </c>
      <c r="N1229" s="51" t="s">
        <v>1357</v>
      </c>
      <c r="O1229" s="51" t="s">
        <v>1357</v>
      </c>
      <c r="P1229" s="51" t="s">
        <v>440</v>
      </c>
      <c r="Q1229" s="96" t="s">
        <v>613</v>
      </c>
      <c r="R1229" s="97">
        <v>45597</v>
      </c>
      <c r="S1229" s="97" t="s">
        <v>5715</v>
      </c>
      <c r="T1229" s="51" t="s">
        <v>467</v>
      </c>
      <c r="U1229" s="51" t="s">
        <v>468</v>
      </c>
      <c r="V1229" s="51" t="s">
        <v>3738</v>
      </c>
      <c r="W1229" s="98" t="s">
        <v>5614</v>
      </c>
      <c r="X1229" s="98" t="s">
        <v>5614</v>
      </c>
    </row>
    <row r="1230" spans="1:24" s="51" customFormat="1" ht="15.5" x14ac:dyDescent="0.35">
      <c r="A1230" s="99">
        <f t="shared" si="39"/>
        <v>17167</v>
      </c>
      <c r="B1230" s="100" t="str">
        <f>IF(COUNTIF(Exceptions!F:F,(VLOOKUP(M1230,Exceptions!F:F,1,FALSE)))&gt;0,"y","")</f>
        <v/>
      </c>
      <c r="C1230" s="100" t="str">
        <f t="shared" si="40"/>
        <v/>
      </c>
      <c r="D1230" s="100" t="str">
        <f>IF(COUNTIF(Exceptions!B:B,(VLOOKUP(M1230,Exceptions!$B:$B,1,FALSE)))&gt;0,"y","")</f>
        <v/>
      </c>
      <c r="E1230" s="100"/>
      <c r="F1230" s="162" t="s">
        <v>5144</v>
      </c>
      <c r="G1230" s="162" t="s">
        <v>3886</v>
      </c>
      <c r="H1230" s="162" t="s">
        <v>3906</v>
      </c>
      <c r="I1230" s="162" t="s">
        <v>440</v>
      </c>
      <c r="J1230" s="162" t="s">
        <v>440</v>
      </c>
      <c r="K1230" s="162" t="s">
        <v>440</v>
      </c>
      <c r="L1230" s="163">
        <v>480136</v>
      </c>
      <c r="M1230" s="95" t="s">
        <v>3735</v>
      </c>
      <c r="N1230" s="51" t="s">
        <v>3736</v>
      </c>
      <c r="O1230" s="51" t="s">
        <v>3736</v>
      </c>
      <c r="P1230" s="51" t="s">
        <v>440</v>
      </c>
      <c r="Q1230" s="96" t="s">
        <v>14</v>
      </c>
      <c r="R1230" s="97">
        <v>46337</v>
      </c>
      <c r="S1230" s="97" t="s">
        <v>6999</v>
      </c>
      <c r="T1230" s="51" t="s">
        <v>467</v>
      </c>
      <c r="U1230" s="51" t="s">
        <v>468</v>
      </c>
      <c r="W1230" s="98" t="s">
        <v>5614</v>
      </c>
      <c r="X1230" s="98" t="s">
        <v>5951</v>
      </c>
    </row>
    <row r="1231" spans="1:24" s="51" customFormat="1" ht="15.5" x14ac:dyDescent="0.35">
      <c r="A1231" s="99">
        <f t="shared" si="39"/>
        <v>17170</v>
      </c>
      <c r="B1231" s="100" t="str">
        <f>IF(COUNTIF(Exceptions!F:F,(VLOOKUP(M1231,Exceptions!F:F,1,FALSE)))&gt;0,"y","")</f>
        <v/>
      </c>
      <c r="C1231" s="100" t="str">
        <f t="shared" si="40"/>
        <v>y</v>
      </c>
      <c r="D1231" s="100" t="str">
        <f>IF(COUNTIF(Exceptions!B:B,(VLOOKUP(M1231,Exceptions!$B:$B,1,FALSE)))&gt;0,"y","")</f>
        <v/>
      </c>
      <c r="E1231" s="100"/>
      <c r="F1231" s="162" t="s">
        <v>4162</v>
      </c>
      <c r="G1231" s="162" t="s">
        <v>3886</v>
      </c>
      <c r="H1231" s="162" t="s">
        <v>3906</v>
      </c>
      <c r="I1231" s="162" t="s">
        <v>5244</v>
      </c>
      <c r="J1231" s="162" t="s">
        <v>440</v>
      </c>
      <c r="K1231" s="162" t="s">
        <v>440</v>
      </c>
      <c r="L1231" s="163">
        <v>3136731.13</v>
      </c>
      <c r="M1231" s="95" t="s">
        <v>1165</v>
      </c>
      <c r="N1231" s="51" t="s">
        <v>1113</v>
      </c>
      <c r="O1231" s="51" t="s">
        <v>1114</v>
      </c>
      <c r="P1231" s="51" t="s">
        <v>456</v>
      </c>
      <c r="Q1231" s="96" t="s">
        <v>12</v>
      </c>
      <c r="R1231" s="97">
        <v>46342</v>
      </c>
      <c r="S1231" s="97" t="s">
        <v>6005</v>
      </c>
      <c r="T1231" s="51" t="s">
        <v>467</v>
      </c>
      <c r="U1231" s="51" t="s">
        <v>468</v>
      </c>
      <c r="V1231" s="51" t="s">
        <v>1166</v>
      </c>
      <c r="W1231" s="98" t="s">
        <v>5614</v>
      </c>
      <c r="X1231" s="98" t="s">
        <v>5659</v>
      </c>
    </row>
    <row r="1232" spans="1:24" s="51" customFormat="1" ht="15.5" x14ac:dyDescent="0.35">
      <c r="A1232" s="99">
        <f t="shared" si="39"/>
        <v>17172</v>
      </c>
      <c r="B1232" s="100" t="str">
        <f>IF(COUNTIF(Exceptions!F:F,(VLOOKUP(M1232,Exceptions!F:F,1,FALSE)))&gt;0,"y","")</f>
        <v/>
      </c>
      <c r="C1232" s="100" t="str">
        <f t="shared" si="40"/>
        <v/>
      </c>
      <c r="D1232" s="100" t="str">
        <f>IF(COUNTIF(Exceptions!B:B,(VLOOKUP(M1232,Exceptions!$B:$B,1,FALSE)))&gt;0,"y","")</f>
        <v/>
      </c>
      <c r="E1232" s="100"/>
      <c r="F1232" s="162" t="s">
        <v>5145</v>
      </c>
      <c r="G1232" s="162" t="s">
        <v>3886</v>
      </c>
      <c r="H1232" s="162" t="s">
        <v>3906</v>
      </c>
      <c r="I1232" s="162" t="s">
        <v>440</v>
      </c>
      <c r="J1232" s="162" t="s">
        <v>440</v>
      </c>
      <c r="K1232" s="162" t="s">
        <v>440</v>
      </c>
      <c r="L1232" s="163">
        <v>249727.12</v>
      </c>
      <c r="M1232" s="95" t="s">
        <v>3734</v>
      </c>
      <c r="N1232" s="51" t="s">
        <v>2836</v>
      </c>
      <c r="O1232" s="51" t="s">
        <v>2837</v>
      </c>
      <c r="P1232" s="51" t="s">
        <v>440</v>
      </c>
      <c r="Q1232" s="96" t="s">
        <v>14</v>
      </c>
      <c r="R1232" s="97">
        <v>45624</v>
      </c>
      <c r="S1232" s="97" t="s">
        <v>6998</v>
      </c>
      <c r="T1232" s="51" t="s">
        <v>467</v>
      </c>
      <c r="U1232" s="51" t="s">
        <v>468</v>
      </c>
      <c r="V1232" s="51" t="s">
        <v>2476</v>
      </c>
      <c r="W1232" s="98" t="s">
        <v>5614</v>
      </c>
      <c r="X1232" s="98" t="s">
        <v>5614</v>
      </c>
    </row>
    <row r="1233" spans="1:24" s="51" customFormat="1" ht="15.5" x14ac:dyDescent="0.35">
      <c r="A1233" s="99">
        <f t="shared" si="39"/>
        <v>17178</v>
      </c>
      <c r="B1233" s="100" t="str">
        <f>IF(COUNTIF(Exceptions!F:F,(VLOOKUP(M1233,Exceptions!F:F,1,FALSE)))&gt;0,"y","")</f>
        <v/>
      </c>
      <c r="C1233" s="100" t="str">
        <f t="shared" si="40"/>
        <v>y</v>
      </c>
      <c r="D1233" s="100" t="str">
        <f>IF(COUNTIF(Exceptions!B:B,(VLOOKUP(M1233,Exceptions!$B:$B,1,FALSE)))&gt;0,"y","")</f>
        <v/>
      </c>
      <c r="E1233" s="100" t="s">
        <v>5366</v>
      </c>
      <c r="F1233" s="162" t="s">
        <v>5146</v>
      </c>
      <c r="G1233" s="162" t="s">
        <v>592</v>
      </c>
      <c r="H1233" s="162" t="s">
        <v>5211</v>
      </c>
      <c r="I1233" s="162" t="s">
        <v>5328</v>
      </c>
      <c r="J1233" s="162" t="s">
        <v>440</v>
      </c>
      <c r="K1233" s="162" t="s">
        <v>5275</v>
      </c>
      <c r="L1233" s="163">
        <v>400000</v>
      </c>
      <c r="M1233" s="95" t="s">
        <v>258</v>
      </c>
      <c r="N1233" s="51" t="s">
        <v>6335</v>
      </c>
      <c r="O1233" s="51" t="s">
        <v>6336</v>
      </c>
      <c r="P1233" s="51" t="s">
        <v>456</v>
      </c>
      <c r="Q1233" s="96" t="s">
        <v>11</v>
      </c>
      <c r="R1233" s="167">
        <v>45484</v>
      </c>
      <c r="S1233" s="97" t="s">
        <v>6337</v>
      </c>
      <c r="T1233" s="51" t="s">
        <v>506</v>
      </c>
      <c r="U1233" s="51" t="s">
        <v>507</v>
      </c>
      <c r="W1233" s="98" t="s">
        <v>6142</v>
      </c>
      <c r="X1233" s="98" t="s">
        <v>5548</v>
      </c>
    </row>
    <row r="1234" spans="1:24" s="51" customFormat="1" ht="15.5" x14ac:dyDescent="0.35">
      <c r="A1234" s="99">
        <f t="shared" si="39"/>
        <v>17188</v>
      </c>
      <c r="B1234" s="100" t="str">
        <f>IF(COUNTIF(Exceptions!F:F,(VLOOKUP(M1234,Exceptions!F:F,1,FALSE)))&gt;0,"y","")</f>
        <v/>
      </c>
      <c r="C1234" s="100" t="str">
        <f t="shared" si="40"/>
        <v>y</v>
      </c>
      <c r="D1234" s="100" t="str">
        <f>IF(COUNTIF(Exceptions!B:B,(VLOOKUP(M1234,Exceptions!$B:$B,1,FALSE)))&gt;0,"y","")</f>
        <v/>
      </c>
      <c r="E1234" s="100" t="s">
        <v>5366</v>
      </c>
      <c r="F1234" s="162" t="s">
        <v>4243</v>
      </c>
      <c r="G1234" s="162" t="s">
        <v>3885</v>
      </c>
      <c r="H1234" s="162" t="s">
        <v>3906</v>
      </c>
      <c r="I1234" s="162" t="s">
        <v>5324</v>
      </c>
      <c r="J1234" s="162" t="s">
        <v>440</v>
      </c>
      <c r="K1234" s="162" t="s">
        <v>440</v>
      </c>
      <c r="L1234" s="163">
        <v>730000</v>
      </c>
      <c r="M1234" s="95" t="s">
        <v>1374</v>
      </c>
      <c r="N1234" s="51" t="s">
        <v>1375</v>
      </c>
      <c r="O1234" s="51" t="s">
        <v>1375</v>
      </c>
      <c r="P1234" s="51" t="s">
        <v>440</v>
      </c>
      <c r="Q1234" s="96" t="s">
        <v>11</v>
      </c>
      <c r="R1234" s="97">
        <v>45280</v>
      </c>
      <c r="S1234" s="97" t="s">
        <v>5483</v>
      </c>
      <c r="T1234" s="51" t="s">
        <v>524</v>
      </c>
      <c r="U1234" s="51" t="s">
        <v>525</v>
      </c>
      <c r="W1234" s="98" t="s">
        <v>6142</v>
      </c>
      <c r="X1234" s="98" t="s">
        <v>5951</v>
      </c>
    </row>
    <row r="1235" spans="1:24" s="51" customFormat="1" ht="15.5" x14ac:dyDescent="0.35">
      <c r="A1235" s="99">
        <f t="shared" si="39"/>
        <v>17214</v>
      </c>
      <c r="B1235" s="100" t="str">
        <f>IF(COUNTIF(Exceptions!F:F,(VLOOKUP(M1235,Exceptions!F:F,1,FALSE)))&gt;0,"y","")</f>
        <v/>
      </c>
      <c r="C1235" s="100" t="str">
        <f t="shared" si="40"/>
        <v/>
      </c>
      <c r="D1235" s="100" t="str">
        <f>IF(COUNTIF(Exceptions!B:B,(VLOOKUP(M1235,Exceptions!$B:$B,1,FALSE)))&gt;0,"y","")</f>
        <v/>
      </c>
      <c r="E1235" s="100"/>
      <c r="F1235" s="162" t="s">
        <v>5147</v>
      </c>
      <c r="G1235" s="162" t="s">
        <v>3886</v>
      </c>
      <c r="H1235" s="162" t="s">
        <v>3906</v>
      </c>
      <c r="I1235" s="162" t="s">
        <v>440</v>
      </c>
      <c r="J1235" s="162" t="s">
        <v>440</v>
      </c>
      <c r="K1235" s="162" t="s">
        <v>440</v>
      </c>
      <c r="L1235" s="163">
        <v>7752.91</v>
      </c>
      <c r="M1235" s="95" t="s">
        <v>3730</v>
      </c>
      <c r="N1235" s="51" t="s">
        <v>3731</v>
      </c>
      <c r="O1235" s="51" t="s">
        <v>3732</v>
      </c>
      <c r="P1235" s="51" t="s">
        <v>440</v>
      </c>
      <c r="Q1235" s="96" t="s">
        <v>613</v>
      </c>
      <c r="R1235" s="97">
        <v>46356</v>
      </c>
      <c r="S1235" s="97" t="s">
        <v>6997</v>
      </c>
      <c r="T1235" s="51" t="s">
        <v>467</v>
      </c>
      <c r="U1235" s="51" t="s">
        <v>468</v>
      </c>
      <c r="V1235" s="51" t="s">
        <v>3733</v>
      </c>
      <c r="W1235" s="98" t="s">
        <v>6856</v>
      </c>
      <c r="X1235" s="98" t="s">
        <v>5710</v>
      </c>
    </row>
    <row r="1236" spans="1:24" s="51" customFormat="1" ht="15.5" x14ac:dyDescent="0.35">
      <c r="A1236" s="99">
        <f t="shared" si="39"/>
        <v>17236</v>
      </c>
      <c r="B1236" s="100" t="str">
        <f>IF(COUNTIF(Exceptions!F:F,(VLOOKUP(M1236,Exceptions!F:F,1,FALSE)))&gt;0,"y","")</f>
        <v/>
      </c>
      <c r="C1236" s="100" t="str">
        <f t="shared" si="40"/>
        <v/>
      </c>
      <c r="D1236" s="100" t="str">
        <f>IF(COUNTIF(Exceptions!B:B,(VLOOKUP(M1236,Exceptions!$B:$B,1,FALSE)))&gt;0,"y","")</f>
        <v/>
      </c>
      <c r="E1236" s="100"/>
      <c r="F1236" s="162" t="s">
        <v>5148</v>
      </c>
      <c r="G1236" s="162" t="s">
        <v>3886</v>
      </c>
      <c r="H1236" s="162" t="s">
        <v>3906</v>
      </c>
      <c r="I1236" s="162" t="s">
        <v>440</v>
      </c>
      <c r="J1236" s="162" t="s">
        <v>440</v>
      </c>
      <c r="K1236" s="162" t="s">
        <v>440</v>
      </c>
      <c r="L1236" s="163">
        <v>239.97</v>
      </c>
      <c r="M1236" s="95" t="s">
        <v>3726</v>
      </c>
      <c r="N1236" s="51" t="s">
        <v>3727</v>
      </c>
      <c r="O1236" s="51" t="s">
        <v>3728</v>
      </c>
      <c r="P1236" s="51" t="s">
        <v>440</v>
      </c>
      <c r="Q1236" s="96" t="s">
        <v>613</v>
      </c>
      <c r="R1236" s="97">
        <v>45618</v>
      </c>
      <c r="S1236" s="97" t="s">
        <v>6996</v>
      </c>
      <c r="T1236" s="51" t="s">
        <v>467</v>
      </c>
      <c r="U1236" s="51" t="s">
        <v>468</v>
      </c>
      <c r="V1236" s="51" t="s">
        <v>3729</v>
      </c>
      <c r="W1236" s="98" t="s">
        <v>5677</v>
      </c>
      <c r="X1236" s="98" t="s">
        <v>5547</v>
      </c>
    </row>
    <row r="1237" spans="1:24" s="51" customFormat="1" ht="15.5" x14ac:dyDescent="0.35">
      <c r="A1237" s="99">
        <f t="shared" si="39"/>
        <v>17255</v>
      </c>
      <c r="B1237" s="100" t="str">
        <f>IF(COUNTIF(Exceptions!F:F,(VLOOKUP(M1237,Exceptions!F:F,1,FALSE)))&gt;0,"y","")</f>
        <v/>
      </c>
      <c r="C1237" s="100" t="str">
        <f t="shared" si="40"/>
        <v/>
      </c>
      <c r="D1237" s="100" t="str">
        <f>IF(COUNTIF(Exceptions!B:B,(VLOOKUP(M1237,Exceptions!$B:$B,1,FALSE)))&gt;0,"y","")</f>
        <v/>
      </c>
      <c r="E1237" s="100"/>
      <c r="F1237" s="162" t="s">
        <v>5149</v>
      </c>
      <c r="G1237" s="162" t="s">
        <v>3886</v>
      </c>
      <c r="H1237" s="162" t="s">
        <v>3906</v>
      </c>
      <c r="I1237" s="162" t="s">
        <v>440</v>
      </c>
      <c r="J1237" s="162" t="s">
        <v>440</v>
      </c>
      <c r="K1237" s="162" t="s">
        <v>440</v>
      </c>
      <c r="L1237" s="163">
        <v>5500</v>
      </c>
      <c r="M1237" s="95" t="s">
        <v>3722</v>
      </c>
      <c r="N1237" s="51" t="s">
        <v>3723</v>
      </c>
      <c r="O1237" s="51" t="s">
        <v>3724</v>
      </c>
      <c r="P1237" s="51" t="s">
        <v>440</v>
      </c>
      <c r="Q1237" s="96" t="s">
        <v>613</v>
      </c>
      <c r="R1237" s="97">
        <v>46328</v>
      </c>
      <c r="S1237" s="97" t="s">
        <v>6995</v>
      </c>
      <c r="T1237" s="51" t="s">
        <v>467</v>
      </c>
      <c r="U1237" s="51" t="s">
        <v>468</v>
      </c>
      <c r="V1237" s="51" t="s">
        <v>3725</v>
      </c>
      <c r="W1237" s="98" t="s">
        <v>6826</v>
      </c>
      <c r="X1237" s="98" t="s">
        <v>6257</v>
      </c>
    </row>
    <row r="1238" spans="1:24" s="51" customFormat="1" ht="15.5" x14ac:dyDescent="0.35">
      <c r="A1238" s="99">
        <f t="shared" si="39"/>
        <v>17261</v>
      </c>
      <c r="B1238" s="100" t="str">
        <f>IF(COUNTIF(Exceptions!F:F,(VLOOKUP(M1238,Exceptions!F:F,1,FALSE)))&gt;0,"y","")</f>
        <v/>
      </c>
      <c r="C1238" s="100" t="str">
        <f t="shared" si="40"/>
        <v/>
      </c>
      <c r="D1238" s="100" t="str">
        <f>IF(COUNTIF(Exceptions!B:B,(VLOOKUP(M1238,Exceptions!$B:$B,1,FALSE)))&gt;0,"y","")</f>
        <v/>
      </c>
      <c r="E1238" s="100"/>
      <c r="F1238" s="162" t="s">
        <v>5150</v>
      </c>
      <c r="G1238" s="162" t="s">
        <v>3886</v>
      </c>
      <c r="H1238" s="162" t="s">
        <v>3906</v>
      </c>
      <c r="I1238" s="162" t="s">
        <v>440</v>
      </c>
      <c r="J1238" s="162" t="s">
        <v>440</v>
      </c>
      <c r="K1238" s="162" t="s">
        <v>440</v>
      </c>
      <c r="L1238" s="163">
        <v>409768.08</v>
      </c>
      <c r="M1238" s="95" t="s">
        <v>3720</v>
      </c>
      <c r="N1238" s="51" t="s">
        <v>2823</v>
      </c>
      <c r="O1238" s="51" t="s">
        <v>2824</v>
      </c>
      <c r="P1238" s="51" t="s">
        <v>440</v>
      </c>
      <c r="Q1238" s="96" t="s">
        <v>14</v>
      </c>
      <c r="R1238" s="97">
        <v>45597</v>
      </c>
      <c r="S1238" s="97" t="s">
        <v>5715</v>
      </c>
      <c r="T1238" s="51" t="s">
        <v>467</v>
      </c>
      <c r="U1238" s="51" t="s">
        <v>468</v>
      </c>
      <c r="V1238" s="51" t="s">
        <v>3721</v>
      </c>
      <c r="W1238" s="98" t="s">
        <v>6826</v>
      </c>
      <c r="X1238" s="98" t="s">
        <v>6826</v>
      </c>
    </row>
    <row r="1239" spans="1:24" s="51" customFormat="1" ht="15.5" x14ac:dyDescent="0.35">
      <c r="A1239" s="99">
        <f t="shared" si="39"/>
        <v>17271</v>
      </c>
      <c r="B1239" s="100" t="str">
        <f>IF(COUNTIF(Exceptions!F:F,(VLOOKUP(M1239,Exceptions!F:F,1,FALSE)))&gt;0,"y","")</f>
        <v/>
      </c>
      <c r="C1239" s="100" t="str">
        <f t="shared" si="40"/>
        <v/>
      </c>
      <c r="D1239" s="100" t="str">
        <f>IF(COUNTIF(Exceptions!B:B,(VLOOKUP(M1239,Exceptions!$B:$B,1,FALSE)))&gt;0,"y","")</f>
        <v/>
      </c>
      <c r="E1239" s="100"/>
      <c r="F1239" s="162" t="s">
        <v>5151</v>
      </c>
      <c r="G1239" s="162" t="s">
        <v>592</v>
      </c>
      <c r="H1239" s="162" t="s">
        <v>5215</v>
      </c>
      <c r="I1239" s="162" t="s">
        <v>440</v>
      </c>
      <c r="J1239" s="162" t="s">
        <v>5295</v>
      </c>
      <c r="K1239" s="162" t="s">
        <v>5276</v>
      </c>
      <c r="L1239" s="163">
        <v>230000</v>
      </c>
      <c r="M1239" s="95" t="s">
        <v>259</v>
      </c>
      <c r="N1239" s="51" t="s">
        <v>386</v>
      </c>
      <c r="O1239" s="51" t="s">
        <v>452</v>
      </c>
      <c r="P1239" s="51" t="s">
        <v>460</v>
      </c>
      <c r="Q1239" s="96" t="s">
        <v>14</v>
      </c>
      <c r="R1239" s="97">
        <v>45292</v>
      </c>
      <c r="S1239" s="97" t="s">
        <v>5483</v>
      </c>
      <c r="T1239" s="51" t="s">
        <v>585</v>
      </c>
      <c r="U1239" s="51" t="s">
        <v>586</v>
      </c>
      <c r="W1239" s="98" t="s">
        <v>5988</v>
      </c>
      <c r="X1239" s="98" t="s">
        <v>6840</v>
      </c>
    </row>
    <row r="1240" spans="1:24" s="51" customFormat="1" ht="15.5" x14ac:dyDescent="0.35">
      <c r="A1240" s="99">
        <f t="shared" si="39"/>
        <v>17275</v>
      </c>
      <c r="B1240" s="100" t="str">
        <f>IF(COUNTIF(Exceptions!F:F,(VLOOKUP(M1240,Exceptions!F:F,1,FALSE)))&gt;0,"y","")</f>
        <v/>
      </c>
      <c r="C1240" s="100" t="str">
        <f t="shared" si="40"/>
        <v>y</v>
      </c>
      <c r="D1240" s="100" t="str">
        <f>IF(COUNTIF(Exceptions!B:B,(VLOOKUP(M1240,Exceptions!$B:$B,1,FALSE)))&gt;0,"y","")</f>
        <v/>
      </c>
      <c r="E1240" s="100"/>
      <c r="F1240" s="162" t="s">
        <v>4163</v>
      </c>
      <c r="G1240" s="162" t="s">
        <v>3886</v>
      </c>
      <c r="H1240" s="162" t="s">
        <v>5245</v>
      </c>
      <c r="I1240" s="162" t="s">
        <v>5244</v>
      </c>
      <c r="J1240" s="162" t="s">
        <v>440</v>
      </c>
      <c r="K1240" s="162" t="s">
        <v>440</v>
      </c>
      <c r="L1240" s="163">
        <v>399069.12</v>
      </c>
      <c r="M1240" s="95" t="s">
        <v>1161</v>
      </c>
      <c r="N1240" s="51" t="s">
        <v>1162</v>
      </c>
      <c r="O1240" s="51" t="s">
        <v>1163</v>
      </c>
      <c r="P1240" s="51" t="s">
        <v>440</v>
      </c>
      <c r="Q1240" s="96" t="s">
        <v>14</v>
      </c>
      <c r="R1240" s="97">
        <v>45983</v>
      </c>
      <c r="S1240" s="97" t="s">
        <v>6004</v>
      </c>
      <c r="T1240" s="51" t="s">
        <v>467</v>
      </c>
      <c r="U1240" s="51" t="s">
        <v>468</v>
      </c>
      <c r="V1240" s="51" t="s">
        <v>1164</v>
      </c>
      <c r="W1240" s="98" t="s">
        <v>5988</v>
      </c>
      <c r="X1240" s="98" t="s">
        <v>5988</v>
      </c>
    </row>
    <row r="1241" spans="1:24" s="51" customFormat="1" ht="15.5" x14ac:dyDescent="0.35">
      <c r="A1241" s="99">
        <f t="shared" si="39"/>
        <v>17288</v>
      </c>
      <c r="B1241" s="100" t="str">
        <f>IF(COUNTIF(Exceptions!F:F,(VLOOKUP(M1241,Exceptions!F:F,1,FALSE)))&gt;0,"y","")</f>
        <v/>
      </c>
      <c r="C1241" s="100" t="str">
        <f t="shared" si="40"/>
        <v>y</v>
      </c>
      <c r="D1241" s="100" t="str">
        <f>IF(COUNTIF(Exceptions!B:B,(VLOOKUP(M1241,Exceptions!$B:$B,1,FALSE)))&gt;0,"y","")</f>
        <v/>
      </c>
      <c r="E1241" s="100"/>
      <c r="F1241" s="162" t="s">
        <v>4244</v>
      </c>
      <c r="G1241" s="162" t="s">
        <v>592</v>
      </c>
      <c r="H1241" s="162" t="s">
        <v>3906</v>
      </c>
      <c r="I1241" s="162" t="s">
        <v>5324</v>
      </c>
      <c r="J1241" s="162" t="s">
        <v>440</v>
      </c>
      <c r="K1241" s="162" t="s">
        <v>3904</v>
      </c>
      <c r="L1241" s="163">
        <v>15371.59</v>
      </c>
      <c r="M1241" s="95" t="s">
        <v>1370</v>
      </c>
      <c r="N1241" s="51" t="s">
        <v>1371</v>
      </c>
      <c r="O1241" s="51" t="s">
        <v>1372</v>
      </c>
      <c r="P1241" s="51" t="s">
        <v>456</v>
      </c>
      <c r="Q1241" s="96" t="s">
        <v>613</v>
      </c>
      <c r="R1241" s="97">
        <v>45382</v>
      </c>
      <c r="S1241" s="97" t="s">
        <v>6141</v>
      </c>
      <c r="T1241" s="51" t="s">
        <v>467</v>
      </c>
      <c r="U1241" s="51" t="s">
        <v>468</v>
      </c>
      <c r="V1241" s="51" t="s">
        <v>1373</v>
      </c>
      <c r="W1241" s="98" t="s">
        <v>5504</v>
      </c>
      <c r="X1241" s="98" t="s">
        <v>5733</v>
      </c>
    </row>
    <row r="1242" spans="1:24" s="51" customFormat="1" ht="15.5" x14ac:dyDescent="0.35">
      <c r="A1242" s="99">
        <f t="shared" si="39"/>
        <v>17291</v>
      </c>
      <c r="B1242" s="100" t="str">
        <f>IF(COUNTIF(Exceptions!F:F,(VLOOKUP(M1242,Exceptions!F:F,1,FALSE)))&gt;0,"y","")</f>
        <v/>
      </c>
      <c r="C1242" s="100" t="str">
        <f t="shared" si="40"/>
        <v/>
      </c>
      <c r="D1242" s="100" t="str">
        <f>IF(COUNTIF(Exceptions!B:B,(VLOOKUP(M1242,Exceptions!$B:$B,1,FALSE)))&gt;0,"y","")</f>
        <v/>
      </c>
      <c r="E1242" s="100"/>
      <c r="F1242" s="162" t="s">
        <v>5152</v>
      </c>
      <c r="G1242" s="162" t="s">
        <v>3886</v>
      </c>
      <c r="H1242" s="162" t="s">
        <v>3906</v>
      </c>
      <c r="I1242" s="162" t="s">
        <v>440</v>
      </c>
      <c r="J1242" s="162" t="s">
        <v>440</v>
      </c>
      <c r="K1242" s="162" t="s">
        <v>440</v>
      </c>
      <c r="L1242" s="163">
        <v>54565.22</v>
      </c>
      <c r="M1242" s="95" t="s">
        <v>3717</v>
      </c>
      <c r="N1242" s="51" t="s">
        <v>3718</v>
      </c>
      <c r="O1242" s="51" t="s">
        <v>3719</v>
      </c>
      <c r="P1242" s="51" t="s">
        <v>440</v>
      </c>
      <c r="Q1242" s="96" t="s">
        <v>613</v>
      </c>
      <c r="R1242" s="97">
        <v>46361</v>
      </c>
      <c r="S1242" s="97" t="s">
        <v>6994</v>
      </c>
      <c r="T1242" s="51" t="s">
        <v>467</v>
      </c>
      <c r="U1242" s="51" t="s">
        <v>468</v>
      </c>
      <c r="V1242" s="51" t="s">
        <v>2607</v>
      </c>
      <c r="W1242" s="98" t="s">
        <v>5504</v>
      </c>
      <c r="X1242" s="98" t="s">
        <v>5504</v>
      </c>
    </row>
    <row r="1243" spans="1:24" s="51" customFormat="1" ht="15.5" x14ac:dyDescent="0.35">
      <c r="A1243" s="99">
        <f t="shared" si="39"/>
        <v>17311</v>
      </c>
      <c r="B1243" s="100" t="str">
        <f>IF(COUNTIF(Exceptions!F:F,(VLOOKUP(M1243,Exceptions!F:F,1,FALSE)))&gt;0,"y","")</f>
        <v/>
      </c>
      <c r="C1243" s="100" t="str">
        <f t="shared" si="40"/>
        <v>y</v>
      </c>
      <c r="D1243" s="100" t="str">
        <f>IF(COUNTIF(Exceptions!B:B,(VLOOKUP(M1243,Exceptions!$B:$B,1,FALSE)))&gt;0,"y","")</f>
        <v/>
      </c>
      <c r="E1243" s="100" t="s">
        <v>5366</v>
      </c>
      <c r="F1243" s="162" t="s">
        <v>4111</v>
      </c>
      <c r="G1243" s="162" t="s">
        <v>3885</v>
      </c>
      <c r="H1243" s="162" t="s">
        <v>3902</v>
      </c>
      <c r="I1243" s="162" t="s">
        <v>5227</v>
      </c>
      <c r="J1243" s="162" t="s">
        <v>5295</v>
      </c>
      <c r="K1243" s="162" t="s">
        <v>5279</v>
      </c>
      <c r="L1243" s="163">
        <v>260000</v>
      </c>
      <c r="M1243" s="95" t="s">
        <v>151</v>
      </c>
      <c r="N1243" s="51" t="s">
        <v>283</v>
      </c>
      <c r="O1243" s="51" t="s">
        <v>399</v>
      </c>
      <c r="P1243" s="51" t="s">
        <v>456</v>
      </c>
      <c r="Q1243" s="96" t="s">
        <v>14</v>
      </c>
      <c r="R1243" s="97">
        <v>45355</v>
      </c>
      <c r="S1243" s="97" t="s">
        <v>5553</v>
      </c>
      <c r="T1243" s="51" t="s">
        <v>594</v>
      </c>
      <c r="U1243" s="51" t="s">
        <v>595</v>
      </c>
      <c r="W1243" s="98" t="s">
        <v>5628</v>
      </c>
      <c r="X1243" s="98" t="s">
        <v>5763</v>
      </c>
    </row>
    <row r="1244" spans="1:24" s="51" customFormat="1" ht="15.5" x14ac:dyDescent="0.35">
      <c r="A1244" s="99">
        <f t="shared" si="39"/>
        <v>17313</v>
      </c>
      <c r="B1244" s="100" t="str">
        <f>IF(COUNTIF(Exceptions!F:F,(VLOOKUP(M1244,Exceptions!F:F,1,FALSE)))&gt;0,"y","")</f>
        <v/>
      </c>
      <c r="C1244" s="100" t="str">
        <f t="shared" si="40"/>
        <v>y</v>
      </c>
      <c r="D1244" s="100" t="str">
        <f>IF(COUNTIF(Exceptions!B:B,(VLOOKUP(M1244,Exceptions!$B:$B,1,FALSE)))&gt;0,"y","")</f>
        <v/>
      </c>
      <c r="E1244" s="100"/>
      <c r="F1244" s="162" t="s">
        <v>4112</v>
      </c>
      <c r="G1244" s="162" t="s">
        <v>3885</v>
      </c>
      <c r="H1244" s="162" t="s">
        <v>3902</v>
      </c>
      <c r="I1244" s="162" t="s">
        <v>5227</v>
      </c>
      <c r="J1244" s="162" t="s">
        <v>5295</v>
      </c>
      <c r="K1244" s="162" t="s">
        <v>5279</v>
      </c>
      <c r="L1244" s="163">
        <v>360000</v>
      </c>
      <c r="M1244" s="95" t="s">
        <v>596</v>
      </c>
      <c r="N1244" s="51" t="s">
        <v>597</v>
      </c>
      <c r="O1244" s="51" t="s">
        <v>598</v>
      </c>
      <c r="P1244" s="51" t="s">
        <v>456</v>
      </c>
      <c r="Q1244" s="96" t="s">
        <v>14</v>
      </c>
      <c r="R1244" s="97">
        <v>45374</v>
      </c>
      <c r="S1244" s="97" t="s">
        <v>5764</v>
      </c>
      <c r="T1244" s="51" t="s">
        <v>594</v>
      </c>
      <c r="U1244" s="51" t="s">
        <v>595</v>
      </c>
      <c r="W1244" s="98" t="s">
        <v>5628</v>
      </c>
      <c r="X1244" s="98" t="s">
        <v>5589</v>
      </c>
    </row>
    <row r="1245" spans="1:24" s="51" customFormat="1" ht="15.5" x14ac:dyDescent="0.35">
      <c r="A1245" s="99">
        <f t="shared" si="39"/>
        <v>17325</v>
      </c>
      <c r="B1245" s="100" t="str">
        <f>IF(COUNTIF(Exceptions!F:F,(VLOOKUP(M1245,Exceptions!F:F,1,FALSE)))&gt;0,"y","")</f>
        <v/>
      </c>
      <c r="C1245" s="100" t="str">
        <f t="shared" si="40"/>
        <v/>
      </c>
      <c r="D1245" s="100" t="str">
        <f>IF(COUNTIF(Exceptions!B:B,(VLOOKUP(M1245,Exceptions!$B:$B,1,FALSE)))&gt;0,"y","")</f>
        <v/>
      </c>
      <c r="E1245" s="100"/>
      <c r="F1245" s="162" t="s">
        <v>5153</v>
      </c>
      <c r="G1245" s="162" t="s">
        <v>3885</v>
      </c>
      <c r="H1245" s="162" t="s">
        <v>3906</v>
      </c>
      <c r="I1245" s="162" t="s">
        <v>440</v>
      </c>
      <c r="J1245" s="162" t="s">
        <v>440</v>
      </c>
      <c r="K1245" s="162" t="s">
        <v>440</v>
      </c>
      <c r="L1245" s="163">
        <v>11400</v>
      </c>
      <c r="M1245" s="95" t="s">
        <v>3714</v>
      </c>
      <c r="N1245" s="51" t="s">
        <v>3715</v>
      </c>
      <c r="O1245" s="51" t="s">
        <v>3715</v>
      </c>
      <c r="P1245" s="51" t="s">
        <v>440</v>
      </c>
      <c r="Q1245" s="96" t="s">
        <v>613</v>
      </c>
      <c r="R1245" s="97">
        <v>45278</v>
      </c>
      <c r="S1245" s="97" t="s">
        <v>6955</v>
      </c>
      <c r="T1245" s="51" t="s">
        <v>467</v>
      </c>
      <c r="U1245" s="51" t="s">
        <v>468</v>
      </c>
      <c r="V1245" s="51" t="s">
        <v>3716</v>
      </c>
      <c r="W1245" s="98" t="s">
        <v>5761</v>
      </c>
      <c r="X1245" s="98" t="s">
        <v>5513</v>
      </c>
    </row>
    <row r="1246" spans="1:24" s="51" customFormat="1" ht="15.5" x14ac:dyDescent="0.35">
      <c r="A1246" s="99">
        <f t="shared" si="39"/>
        <v>17340</v>
      </c>
      <c r="B1246" s="100" t="str">
        <f>IF(COUNTIF(Exceptions!F:F,(VLOOKUP(M1246,Exceptions!F:F,1,FALSE)))&gt;0,"y","")</f>
        <v/>
      </c>
      <c r="C1246" s="100" t="str">
        <f t="shared" si="40"/>
        <v/>
      </c>
      <c r="D1246" s="100" t="str">
        <f>IF(COUNTIF(Exceptions!B:B,(VLOOKUP(M1246,Exceptions!$B:$B,1,FALSE)))&gt;0,"y","")</f>
        <v/>
      </c>
      <c r="E1246" s="100"/>
      <c r="F1246" s="162" t="s">
        <v>5154</v>
      </c>
      <c r="G1246" s="162" t="s">
        <v>3885</v>
      </c>
      <c r="H1246" s="162" t="s">
        <v>5211</v>
      </c>
      <c r="I1246" s="162" t="s">
        <v>440</v>
      </c>
      <c r="J1246" s="162" t="s">
        <v>440</v>
      </c>
      <c r="K1246" s="162" t="s">
        <v>5279</v>
      </c>
      <c r="L1246" s="163">
        <v>2500000</v>
      </c>
      <c r="M1246" s="95" t="s">
        <v>3711</v>
      </c>
      <c r="N1246" s="51" t="s">
        <v>3712</v>
      </c>
      <c r="O1246" s="51" t="s">
        <v>3713</v>
      </c>
      <c r="P1246" s="51" t="s">
        <v>460</v>
      </c>
      <c r="Q1246" s="96" t="s">
        <v>12</v>
      </c>
      <c r="R1246" s="97">
        <v>45628</v>
      </c>
      <c r="S1246" s="97" t="s">
        <v>6993</v>
      </c>
      <c r="T1246" s="51" t="s">
        <v>589</v>
      </c>
      <c r="U1246" s="51" t="s">
        <v>590</v>
      </c>
      <c r="W1246" s="98" t="s">
        <v>5761</v>
      </c>
      <c r="X1246" s="98" t="s">
        <v>5565</v>
      </c>
    </row>
    <row r="1247" spans="1:24" s="51" customFormat="1" ht="15.5" x14ac:dyDescent="0.35">
      <c r="A1247" s="99">
        <f t="shared" si="39"/>
        <v>17341</v>
      </c>
      <c r="B1247" s="100" t="str">
        <f>IF(COUNTIF(Exceptions!F:F,(VLOOKUP(M1247,Exceptions!F:F,1,FALSE)))&gt;0,"y","")</f>
        <v/>
      </c>
      <c r="C1247" s="100" t="str">
        <f t="shared" si="40"/>
        <v/>
      </c>
      <c r="D1247" s="100" t="str">
        <f>IF(COUNTIF(Exceptions!B:B,(VLOOKUP(M1247,Exceptions!$B:$B,1,FALSE)))&gt;0,"y","")</f>
        <v/>
      </c>
      <c r="E1247" s="100"/>
      <c r="F1247" s="162" t="s">
        <v>5155</v>
      </c>
      <c r="G1247" s="162" t="s">
        <v>592</v>
      </c>
      <c r="H1247" s="162" t="s">
        <v>5211</v>
      </c>
      <c r="I1247" s="162" t="s">
        <v>440</v>
      </c>
      <c r="J1247" s="162" t="s">
        <v>440</v>
      </c>
      <c r="K1247" s="162" t="s">
        <v>3904</v>
      </c>
      <c r="L1247" s="163">
        <v>45444</v>
      </c>
      <c r="M1247" s="95" t="s">
        <v>3709</v>
      </c>
      <c r="N1247" s="51" t="s">
        <v>3710</v>
      </c>
      <c r="O1247" s="51" t="s">
        <v>2177</v>
      </c>
      <c r="P1247" s="51" t="s">
        <v>456</v>
      </c>
      <c r="Q1247" s="96" t="s">
        <v>613</v>
      </c>
      <c r="R1247" s="97">
        <v>45383</v>
      </c>
      <c r="S1247" s="97" t="s">
        <v>5553</v>
      </c>
      <c r="T1247" s="51" t="s">
        <v>467</v>
      </c>
      <c r="U1247" s="51" t="s">
        <v>468</v>
      </c>
      <c r="W1247" s="98" t="s">
        <v>5761</v>
      </c>
      <c r="X1247" s="98" t="s">
        <v>5537</v>
      </c>
    </row>
    <row r="1248" spans="1:24" s="51" customFormat="1" ht="15.5" x14ac:dyDescent="0.35">
      <c r="A1248" s="99">
        <f t="shared" si="39"/>
        <v>17343</v>
      </c>
      <c r="B1248" s="100" t="str">
        <f>IF(COUNTIF(Exceptions!F:F,(VLOOKUP(M1248,Exceptions!F:F,1,FALSE)))&gt;0,"y","")</f>
        <v/>
      </c>
      <c r="C1248" s="100" t="str">
        <f t="shared" si="40"/>
        <v>y</v>
      </c>
      <c r="D1248" s="100" t="str">
        <f>IF(COUNTIF(Exceptions!B:B,(VLOOKUP(M1248,Exceptions!$B:$B,1,FALSE)))&gt;0,"y","")</f>
        <v/>
      </c>
      <c r="E1248" s="100"/>
      <c r="F1248" s="162" t="s">
        <v>4245</v>
      </c>
      <c r="G1248" s="162" t="s">
        <v>3884</v>
      </c>
      <c r="H1248" s="162" t="s">
        <v>3906</v>
      </c>
      <c r="I1248" s="162" t="s">
        <v>5324</v>
      </c>
      <c r="J1248" s="162" t="s">
        <v>440</v>
      </c>
      <c r="K1248" s="162" t="s">
        <v>440</v>
      </c>
      <c r="L1248" s="163">
        <v>975000</v>
      </c>
      <c r="M1248" s="95" t="s">
        <v>1367</v>
      </c>
      <c r="N1248" s="51" t="s">
        <v>1368</v>
      </c>
      <c r="O1248" s="51" t="s">
        <v>1369</v>
      </c>
      <c r="P1248" s="51" t="s">
        <v>440</v>
      </c>
      <c r="Q1248" s="96" t="s">
        <v>11</v>
      </c>
      <c r="R1248" s="97">
        <v>45272</v>
      </c>
      <c r="S1248" s="97" t="s">
        <v>6140</v>
      </c>
      <c r="T1248" s="51" t="s">
        <v>650</v>
      </c>
      <c r="U1248" s="51" t="s">
        <v>651</v>
      </c>
      <c r="W1248" s="98" t="s">
        <v>5761</v>
      </c>
      <c r="X1248" s="98" t="s">
        <v>5560</v>
      </c>
    </row>
    <row r="1249" spans="1:24" s="51" customFormat="1" ht="15.5" x14ac:dyDescent="0.35">
      <c r="A1249" s="99">
        <f t="shared" si="39"/>
        <v>17348</v>
      </c>
      <c r="B1249" s="100" t="str">
        <f>IF(COUNTIF(Exceptions!F:F,(VLOOKUP(M1249,Exceptions!F:F,1,FALSE)))&gt;0,"y","")</f>
        <v/>
      </c>
      <c r="C1249" s="100" t="str">
        <f t="shared" si="40"/>
        <v>y</v>
      </c>
      <c r="D1249" s="100" t="str">
        <f>IF(COUNTIF(Exceptions!B:B,(VLOOKUP(M1249,Exceptions!$B:$B,1,FALSE)))&gt;0,"y","")</f>
        <v/>
      </c>
      <c r="E1249" s="100"/>
      <c r="F1249" s="162" t="s">
        <v>4113</v>
      </c>
      <c r="G1249" s="162" t="s">
        <v>3885</v>
      </c>
      <c r="H1249" s="162" t="s">
        <v>3902</v>
      </c>
      <c r="I1249" s="162" t="s">
        <v>5227</v>
      </c>
      <c r="J1249" s="162" t="s">
        <v>5295</v>
      </c>
      <c r="K1249" s="162" t="s">
        <v>3904</v>
      </c>
      <c r="L1249" s="163">
        <v>2580518.06</v>
      </c>
      <c r="M1249" s="95" t="s">
        <v>152</v>
      </c>
      <c r="N1249" s="51" t="s">
        <v>284</v>
      </c>
      <c r="O1249" s="51" t="s">
        <v>284</v>
      </c>
      <c r="P1249" s="51" t="s">
        <v>456</v>
      </c>
      <c r="Q1249" s="96" t="s">
        <v>12</v>
      </c>
      <c r="R1249" s="97">
        <v>45382</v>
      </c>
      <c r="S1249" s="97" t="s">
        <v>5553</v>
      </c>
      <c r="T1249" s="51" t="s">
        <v>480</v>
      </c>
      <c r="U1249" s="51" t="s">
        <v>481</v>
      </c>
      <c r="W1249" s="98" t="s">
        <v>5761</v>
      </c>
      <c r="X1249" s="98" t="s">
        <v>5763</v>
      </c>
    </row>
    <row r="1250" spans="1:24" s="51" customFormat="1" ht="15.5" x14ac:dyDescent="0.35">
      <c r="A1250" s="99">
        <f t="shared" si="39"/>
        <v>17349</v>
      </c>
      <c r="B1250" s="100" t="str">
        <f>IF(COUNTIF(Exceptions!F:F,(VLOOKUP(M1250,Exceptions!F:F,1,FALSE)))&gt;0,"y","")</f>
        <v/>
      </c>
      <c r="C1250" s="100" t="str">
        <f t="shared" si="40"/>
        <v>y</v>
      </c>
      <c r="D1250" s="100" t="str">
        <f>IF(COUNTIF(Exceptions!B:B,(VLOOKUP(M1250,Exceptions!$B:$B,1,FALSE)))&gt;0,"y","")</f>
        <v/>
      </c>
      <c r="E1250" s="100"/>
      <c r="F1250" s="162" t="s">
        <v>4114</v>
      </c>
      <c r="G1250" s="162" t="s">
        <v>3885</v>
      </c>
      <c r="H1250" s="162" t="s">
        <v>3902</v>
      </c>
      <c r="I1250" s="162" t="s">
        <v>5227</v>
      </c>
      <c r="J1250" s="162" t="s">
        <v>5295</v>
      </c>
      <c r="K1250" s="162" t="s">
        <v>3904</v>
      </c>
      <c r="L1250" s="163">
        <v>2402355.44</v>
      </c>
      <c r="M1250" s="95" t="s">
        <v>153</v>
      </c>
      <c r="N1250" s="51" t="s">
        <v>285</v>
      </c>
      <c r="O1250" s="51" t="s">
        <v>285</v>
      </c>
      <c r="P1250" s="51" t="s">
        <v>456</v>
      </c>
      <c r="Q1250" s="96" t="s">
        <v>12</v>
      </c>
      <c r="R1250" s="97">
        <v>45382</v>
      </c>
      <c r="S1250" s="97" t="s">
        <v>5553</v>
      </c>
      <c r="T1250" s="51" t="s">
        <v>480</v>
      </c>
      <c r="U1250" s="51" t="s">
        <v>481</v>
      </c>
      <c r="W1250" s="98" t="s">
        <v>5761</v>
      </c>
      <c r="X1250" s="98" t="s">
        <v>5762</v>
      </c>
    </row>
    <row r="1251" spans="1:24" s="51" customFormat="1" ht="15.5" x14ac:dyDescent="0.35">
      <c r="A1251" s="99">
        <f t="shared" si="39"/>
        <v>17352</v>
      </c>
      <c r="B1251" s="100" t="str">
        <f>IF(COUNTIF(Exceptions!F:F,(VLOOKUP(M1251,Exceptions!F:F,1,FALSE)))&gt;0,"y","")</f>
        <v/>
      </c>
      <c r="C1251" s="100" t="str">
        <f t="shared" si="40"/>
        <v/>
      </c>
      <c r="D1251" s="100" t="str">
        <f>IF(COUNTIF(Exceptions!B:B,(VLOOKUP(M1251,Exceptions!$B:$B,1,FALSE)))&gt;0,"y","")</f>
        <v/>
      </c>
      <c r="E1251" s="100"/>
      <c r="F1251" s="162" t="s">
        <v>5156</v>
      </c>
      <c r="G1251" s="162" t="s">
        <v>3886</v>
      </c>
      <c r="H1251" s="162" t="s">
        <v>3906</v>
      </c>
      <c r="I1251" s="162" t="s">
        <v>440</v>
      </c>
      <c r="J1251" s="162" t="s">
        <v>440</v>
      </c>
      <c r="K1251" s="162" t="s">
        <v>440</v>
      </c>
      <c r="L1251" s="163">
        <v>441.99</v>
      </c>
      <c r="M1251" s="95" t="s">
        <v>3707</v>
      </c>
      <c r="N1251" s="51" t="s">
        <v>3708</v>
      </c>
      <c r="O1251" s="51" t="s">
        <v>2764</v>
      </c>
      <c r="P1251" s="51" t="s">
        <v>440</v>
      </c>
      <c r="Q1251" s="96" t="s">
        <v>613</v>
      </c>
      <c r="R1251" s="97">
        <v>45636</v>
      </c>
      <c r="S1251" s="97" t="s">
        <v>6992</v>
      </c>
      <c r="T1251" s="51" t="s">
        <v>467</v>
      </c>
      <c r="U1251" s="51" t="s">
        <v>468</v>
      </c>
      <c r="W1251" s="98" t="s">
        <v>6138</v>
      </c>
      <c r="X1251" s="98" t="s">
        <v>6138</v>
      </c>
    </row>
    <row r="1252" spans="1:24" s="51" customFormat="1" ht="15.5" x14ac:dyDescent="0.35">
      <c r="A1252" s="99">
        <f t="shared" si="39"/>
        <v>17353</v>
      </c>
      <c r="B1252" s="100" t="str">
        <f>IF(COUNTIF(Exceptions!F:F,(VLOOKUP(M1252,Exceptions!F:F,1,FALSE)))&gt;0,"y","")</f>
        <v/>
      </c>
      <c r="C1252" s="100" t="str">
        <f t="shared" si="40"/>
        <v>y</v>
      </c>
      <c r="D1252" s="100" t="str">
        <f>IF(COUNTIF(Exceptions!B:B,(VLOOKUP(M1252,Exceptions!$B:$B,1,FALSE)))&gt;0,"y","")</f>
        <v/>
      </c>
      <c r="E1252" s="100"/>
      <c r="F1252" s="162" t="s">
        <v>4246</v>
      </c>
      <c r="G1252" s="162" t="s">
        <v>592</v>
      </c>
      <c r="H1252" s="162" t="s">
        <v>3906</v>
      </c>
      <c r="I1252" s="162" t="s">
        <v>5324</v>
      </c>
      <c r="J1252" s="162" t="s">
        <v>440</v>
      </c>
      <c r="K1252" s="162" t="s">
        <v>3904</v>
      </c>
      <c r="L1252" s="163">
        <v>5000</v>
      </c>
      <c r="M1252" s="95" t="s">
        <v>1364</v>
      </c>
      <c r="N1252" s="51" t="s">
        <v>1365</v>
      </c>
      <c r="O1252" s="51" t="s">
        <v>1366</v>
      </c>
      <c r="P1252" s="51" t="s">
        <v>456</v>
      </c>
      <c r="Q1252" s="96" t="s">
        <v>613</v>
      </c>
      <c r="R1252" s="97">
        <v>45382</v>
      </c>
      <c r="S1252" s="97" t="s">
        <v>6137</v>
      </c>
      <c r="T1252" s="51" t="s">
        <v>467</v>
      </c>
      <c r="U1252" s="51" t="s">
        <v>468</v>
      </c>
      <c r="W1252" s="98" t="s">
        <v>6138</v>
      </c>
      <c r="X1252" s="98" t="s">
        <v>5771</v>
      </c>
    </row>
    <row r="1253" spans="1:24" s="51" customFormat="1" ht="15.5" x14ac:dyDescent="0.35">
      <c r="A1253" s="99">
        <f t="shared" si="39"/>
        <v>17367</v>
      </c>
      <c r="B1253" s="100" t="str">
        <f>IF(COUNTIF(Exceptions!F:F,(VLOOKUP(M1253,Exceptions!F:F,1,FALSE)))&gt;0,"y","")</f>
        <v/>
      </c>
      <c r="C1253" s="100" t="str">
        <f t="shared" si="40"/>
        <v/>
      </c>
      <c r="D1253" s="100" t="str">
        <f>IF(COUNTIF(Exceptions!B:B,(VLOOKUP(M1253,Exceptions!$B:$B,1,FALSE)))&gt;0,"y","")</f>
        <v/>
      </c>
      <c r="E1253" s="100"/>
      <c r="F1253" s="162" t="s">
        <v>5157</v>
      </c>
      <c r="G1253" s="162" t="s">
        <v>3885</v>
      </c>
      <c r="H1253" s="162" t="s">
        <v>5215</v>
      </c>
      <c r="I1253" s="162" t="s">
        <v>440</v>
      </c>
      <c r="J1253" s="162" t="s">
        <v>5295</v>
      </c>
      <c r="K1253" s="162" t="s">
        <v>5275</v>
      </c>
      <c r="L1253" s="163">
        <v>50000</v>
      </c>
      <c r="M1253" s="95" t="s">
        <v>3705</v>
      </c>
      <c r="N1253" s="51" t="s">
        <v>6991</v>
      </c>
      <c r="O1253" s="51" t="s">
        <v>3706</v>
      </c>
      <c r="P1253" s="51" t="s">
        <v>460</v>
      </c>
      <c r="Q1253" s="96" t="s">
        <v>613</v>
      </c>
      <c r="R1253" s="97">
        <v>45383</v>
      </c>
      <c r="S1253" s="97" t="s">
        <v>5625</v>
      </c>
      <c r="T1253" s="51" t="s">
        <v>587</v>
      </c>
      <c r="U1253" s="51" t="s">
        <v>588</v>
      </c>
      <c r="W1253" s="98" t="s">
        <v>6062</v>
      </c>
      <c r="X1253" s="98" t="s">
        <v>5534</v>
      </c>
    </row>
    <row r="1254" spans="1:24" s="51" customFormat="1" ht="15.5" x14ac:dyDescent="0.35">
      <c r="A1254" s="99">
        <f t="shared" si="39"/>
        <v>17368</v>
      </c>
      <c r="B1254" s="100" t="str">
        <f>IF(COUNTIF(Exceptions!F:F,(VLOOKUP(M1254,Exceptions!F:F,1,FALSE)))&gt;0,"y","")</f>
        <v/>
      </c>
      <c r="C1254" s="100" t="str">
        <f t="shared" si="40"/>
        <v/>
      </c>
      <c r="D1254" s="100" t="str">
        <f>IF(COUNTIF(Exceptions!B:B,(VLOOKUP(M1254,Exceptions!$B:$B,1,FALSE)))&gt;0,"y","")</f>
        <v/>
      </c>
      <c r="E1254" s="100"/>
      <c r="F1254" s="162" t="s">
        <v>5158</v>
      </c>
      <c r="G1254" s="162" t="s">
        <v>3885</v>
      </c>
      <c r="H1254" s="162" t="s">
        <v>5215</v>
      </c>
      <c r="I1254" s="162" t="s">
        <v>440</v>
      </c>
      <c r="J1254" s="162" t="s">
        <v>440</v>
      </c>
      <c r="K1254" s="162" t="s">
        <v>3904</v>
      </c>
      <c r="L1254" s="163">
        <v>150000</v>
      </c>
      <c r="M1254" s="95" t="s">
        <v>260</v>
      </c>
      <c r="N1254" s="51" t="s">
        <v>387</v>
      </c>
      <c r="O1254" s="51" t="s">
        <v>387</v>
      </c>
      <c r="P1254" s="51" t="s">
        <v>464</v>
      </c>
      <c r="Q1254" s="96" t="s">
        <v>14</v>
      </c>
      <c r="R1254" s="97">
        <v>45323</v>
      </c>
      <c r="S1254" s="97" t="s">
        <v>5708</v>
      </c>
      <c r="T1254" s="51" t="s">
        <v>587</v>
      </c>
      <c r="U1254" s="51" t="s">
        <v>588</v>
      </c>
      <c r="W1254" s="98" t="s">
        <v>6062</v>
      </c>
      <c r="X1254" s="98" t="s">
        <v>5534</v>
      </c>
    </row>
    <row r="1255" spans="1:24" s="51" customFormat="1" ht="15.5" x14ac:dyDescent="0.35">
      <c r="A1255" s="99">
        <f t="shared" si="39"/>
        <v>17369</v>
      </c>
      <c r="B1255" s="100" t="str">
        <f>IF(COUNTIF(Exceptions!F:F,(VLOOKUP(M1255,Exceptions!F:F,1,FALSE)))&gt;0,"y","")</f>
        <v/>
      </c>
      <c r="C1255" s="100" t="str">
        <f t="shared" si="40"/>
        <v/>
      </c>
      <c r="D1255" s="100" t="str">
        <f>IF(COUNTIF(Exceptions!B:B,(VLOOKUP(M1255,Exceptions!$B:$B,1,FALSE)))&gt;0,"y","")</f>
        <v/>
      </c>
      <c r="E1255" s="100"/>
      <c r="F1255" s="162" t="s">
        <v>5159</v>
      </c>
      <c r="G1255" s="162" t="s">
        <v>3885</v>
      </c>
      <c r="H1255" s="162" t="s">
        <v>5215</v>
      </c>
      <c r="I1255" s="162" t="s">
        <v>440</v>
      </c>
      <c r="J1255" s="162" t="s">
        <v>440</v>
      </c>
      <c r="K1255" s="162" t="s">
        <v>440</v>
      </c>
      <c r="L1255" s="163">
        <v>150000</v>
      </c>
      <c r="M1255" s="95" t="s">
        <v>261</v>
      </c>
      <c r="N1255" s="51" t="s">
        <v>388</v>
      </c>
      <c r="O1255" s="51" t="s">
        <v>388</v>
      </c>
      <c r="P1255" s="51" t="s">
        <v>440</v>
      </c>
      <c r="Q1255" s="96" t="s">
        <v>14</v>
      </c>
      <c r="R1255" s="97">
        <v>45278</v>
      </c>
      <c r="S1255" s="97" t="s">
        <v>5553</v>
      </c>
      <c r="T1255" s="51" t="s">
        <v>587</v>
      </c>
      <c r="U1255" s="51" t="s">
        <v>588</v>
      </c>
      <c r="W1255" s="98" t="s">
        <v>6062</v>
      </c>
      <c r="X1255" s="98" t="s">
        <v>5526</v>
      </c>
    </row>
    <row r="1256" spans="1:24" s="51" customFormat="1" ht="15.5" x14ac:dyDescent="0.35">
      <c r="A1256" s="99">
        <f t="shared" si="39"/>
        <v>17370</v>
      </c>
      <c r="B1256" s="100" t="str">
        <f>IF(COUNTIF(Exceptions!F:F,(VLOOKUP(M1256,Exceptions!F:F,1,FALSE)))&gt;0,"y","")</f>
        <v/>
      </c>
      <c r="C1256" s="100" t="str">
        <f t="shared" si="40"/>
        <v/>
      </c>
      <c r="D1256" s="100" t="str">
        <f>IF(COUNTIF(Exceptions!B:B,(VLOOKUP(M1256,Exceptions!$B:$B,1,FALSE)))&gt;0,"y","")</f>
        <v/>
      </c>
      <c r="E1256" s="100"/>
      <c r="F1256" s="162" t="s">
        <v>5160</v>
      </c>
      <c r="G1256" s="162" t="s">
        <v>3885</v>
      </c>
      <c r="H1256" s="162" t="s">
        <v>5215</v>
      </c>
      <c r="I1256" s="162" t="s">
        <v>440</v>
      </c>
      <c r="J1256" s="162" t="s">
        <v>5295</v>
      </c>
      <c r="K1256" s="162" t="s">
        <v>5276</v>
      </c>
      <c r="L1256" s="163">
        <v>32000</v>
      </c>
      <c r="M1256" s="95" t="s">
        <v>3703</v>
      </c>
      <c r="N1256" s="51" t="s">
        <v>3704</v>
      </c>
      <c r="O1256" s="51" t="s">
        <v>3704</v>
      </c>
      <c r="P1256" s="51" t="s">
        <v>440</v>
      </c>
      <c r="Q1256" s="96" t="s">
        <v>613</v>
      </c>
      <c r="R1256" s="97">
        <v>45231</v>
      </c>
      <c r="S1256" s="97" t="s">
        <v>5483</v>
      </c>
      <c r="T1256" s="51" t="s">
        <v>587</v>
      </c>
      <c r="U1256" s="51" t="s">
        <v>588</v>
      </c>
      <c r="W1256" s="98" t="s">
        <v>6062</v>
      </c>
      <c r="X1256" s="98" t="s">
        <v>5679</v>
      </c>
    </row>
    <row r="1257" spans="1:24" s="51" customFormat="1" ht="15.5" x14ac:dyDescent="0.35">
      <c r="A1257" s="99">
        <f t="shared" si="39"/>
        <v>17371</v>
      </c>
      <c r="B1257" s="100" t="str">
        <f>IF(COUNTIF(Exceptions!F:F,(VLOOKUP(M1257,Exceptions!F:F,1,FALSE)))&gt;0,"y","")</f>
        <v/>
      </c>
      <c r="C1257" s="100" t="str">
        <f t="shared" si="40"/>
        <v/>
      </c>
      <c r="D1257" s="100" t="str">
        <f>IF(COUNTIF(Exceptions!B:B,(VLOOKUP(M1257,Exceptions!$B:$B,1,FALSE)))&gt;0,"y","")</f>
        <v/>
      </c>
      <c r="E1257" s="100"/>
      <c r="F1257" s="162" t="s">
        <v>5161</v>
      </c>
      <c r="G1257" s="162" t="s">
        <v>593</v>
      </c>
      <c r="H1257" s="162" t="s">
        <v>5215</v>
      </c>
      <c r="I1257" s="162" t="s">
        <v>440</v>
      </c>
      <c r="J1257" s="162" t="s">
        <v>5295</v>
      </c>
      <c r="K1257" s="162" t="s">
        <v>3904</v>
      </c>
      <c r="L1257" s="163">
        <v>60000</v>
      </c>
      <c r="M1257" s="95" t="s">
        <v>3700</v>
      </c>
      <c r="N1257" s="51" t="s">
        <v>3701</v>
      </c>
      <c r="O1257" s="51" t="s">
        <v>3702</v>
      </c>
      <c r="P1257" s="51" t="s">
        <v>440</v>
      </c>
      <c r="Q1257" s="96" t="s">
        <v>613</v>
      </c>
      <c r="R1257" s="97">
        <v>45322</v>
      </c>
      <c r="S1257" s="97" t="s">
        <v>5505</v>
      </c>
      <c r="T1257" s="51" t="s">
        <v>2078</v>
      </c>
      <c r="U1257" s="51" t="s">
        <v>2079</v>
      </c>
      <c r="W1257" s="98" t="s">
        <v>6062</v>
      </c>
      <c r="X1257" s="98" t="s">
        <v>6840</v>
      </c>
    </row>
    <row r="1258" spans="1:24" s="51" customFormat="1" ht="15.5" x14ac:dyDescent="0.35">
      <c r="A1258" s="99">
        <f t="shared" si="39"/>
        <v>17386</v>
      </c>
      <c r="B1258" s="100" t="str">
        <f>IF(COUNTIF(Exceptions!F:F,(VLOOKUP(M1258,Exceptions!F:F,1,FALSE)))&gt;0,"y","")</f>
        <v/>
      </c>
      <c r="C1258" s="100" t="str">
        <f t="shared" si="40"/>
        <v/>
      </c>
      <c r="D1258" s="100" t="str">
        <f>IF(COUNTIF(Exceptions!B:B,(VLOOKUP(M1258,Exceptions!$B:$B,1,FALSE)))&gt;0,"y","")</f>
        <v/>
      </c>
      <c r="E1258" s="100"/>
      <c r="F1258" s="162" t="s">
        <v>5162</v>
      </c>
      <c r="G1258" s="162" t="s">
        <v>3886</v>
      </c>
      <c r="H1258" s="162" t="s">
        <v>3906</v>
      </c>
      <c r="I1258" s="162" t="s">
        <v>440</v>
      </c>
      <c r="J1258" s="162" t="s">
        <v>440</v>
      </c>
      <c r="K1258" s="162" t="s">
        <v>440</v>
      </c>
      <c r="L1258" s="163">
        <v>239.97</v>
      </c>
      <c r="M1258" s="95" t="s">
        <v>3696</v>
      </c>
      <c r="N1258" s="51" t="s">
        <v>3697</v>
      </c>
      <c r="O1258" s="51" t="s">
        <v>3698</v>
      </c>
      <c r="P1258" s="51" t="s">
        <v>440</v>
      </c>
      <c r="Q1258" s="96" t="s">
        <v>613</v>
      </c>
      <c r="R1258" s="97">
        <v>45620</v>
      </c>
      <c r="S1258" s="97" t="s">
        <v>6990</v>
      </c>
      <c r="T1258" s="51" t="s">
        <v>467</v>
      </c>
      <c r="U1258" s="51" t="s">
        <v>468</v>
      </c>
      <c r="V1258" s="51" t="s">
        <v>3699</v>
      </c>
      <c r="W1258" s="98" t="s">
        <v>6062</v>
      </c>
      <c r="X1258" s="98" t="s">
        <v>6062</v>
      </c>
    </row>
    <row r="1259" spans="1:24" s="51" customFormat="1" ht="15.5" x14ac:dyDescent="0.35">
      <c r="A1259" s="99">
        <f t="shared" si="39"/>
        <v>17465</v>
      </c>
      <c r="B1259" s="100" t="str">
        <f>IF(COUNTIF(Exceptions!F:F,(VLOOKUP(M1259,Exceptions!F:F,1,FALSE)))&gt;0,"y","")</f>
        <v/>
      </c>
      <c r="C1259" s="100" t="str">
        <f t="shared" si="40"/>
        <v>y</v>
      </c>
      <c r="D1259" s="100" t="str">
        <f>IF(COUNTIF(Exceptions!B:B,(VLOOKUP(M1259,Exceptions!$B:$B,1,FALSE)))&gt;0,"y","")</f>
        <v>y</v>
      </c>
      <c r="E1259" s="100"/>
      <c r="F1259" s="162" t="s">
        <v>3988</v>
      </c>
      <c r="G1259" s="162" t="s">
        <v>592</v>
      </c>
      <c r="H1259" s="162" t="s">
        <v>5224</v>
      </c>
      <c r="I1259" s="162" t="s">
        <v>318</v>
      </c>
      <c r="J1259" s="162" t="s">
        <v>5298</v>
      </c>
      <c r="K1259" s="162" t="s">
        <v>5277</v>
      </c>
      <c r="L1259" s="163"/>
      <c r="M1259" s="95" t="s">
        <v>772</v>
      </c>
      <c r="N1259" s="51" t="s">
        <v>5601</v>
      </c>
      <c r="O1259" s="51" t="s">
        <v>774</v>
      </c>
      <c r="P1259" s="51" t="s">
        <v>440</v>
      </c>
      <c r="Q1259" s="96" t="s">
        <v>18</v>
      </c>
      <c r="R1259" s="97">
        <v>46478</v>
      </c>
      <c r="S1259" s="97" t="s">
        <v>5602</v>
      </c>
      <c r="T1259" s="51" t="s">
        <v>476</v>
      </c>
      <c r="U1259" s="51" t="s">
        <v>477</v>
      </c>
      <c r="W1259" s="98" t="s">
        <v>5560</v>
      </c>
      <c r="X1259" s="98" t="s">
        <v>5603</v>
      </c>
    </row>
    <row r="1260" spans="1:24" s="51" customFormat="1" ht="15.5" x14ac:dyDescent="0.35">
      <c r="A1260" s="99">
        <f t="shared" si="39"/>
        <v>17473</v>
      </c>
      <c r="B1260" s="100" t="str">
        <f>IF(COUNTIF(Exceptions!F:F,(VLOOKUP(M1260,Exceptions!F:F,1,FALSE)))&gt;0,"y","")</f>
        <v/>
      </c>
      <c r="C1260" s="100" t="str">
        <f t="shared" si="40"/>
        <v>y</v>
      </c>
      <c r="D1260" s="100" t="str">
        <f>IF(COUNTIF(Exceptions!B:B,(VLOOKUP(M1260,Exceptions!$B:$B,1,FALSE)))&gt;0,"y","")</f>
        <v/>
      </c>
      <c r="E1260" s="100"/>
      <c r="F1260" s="162" t="s">
        <v>5163</v>
      </c>
      <c r="G1260" s="162" t="s">
        <v>3886</v>
      </c>
      <c r="H1260" s="162" t="s">
        <v>5237</v>
      </c>
      <c r="I1260" s="162" t="s">
        <v>6277</v>
      </c>
      <c r="J1260" s="162" t="s">
        <v>440</v>
      </c>
      <c r="K1260" s="162" t="s">
        <v>5279</v>
      </c>
      <c r="L1260" s="163">
        <v>300000</v>
      </c>
      <c r="M1260" s="95" t="s">
        <v>3695</v>
      </c>
      <c r="N1260" s="51" t="s">
        <v>6278</v>
      </c>
      <c r="O1260" s="51" t="s">
        <v>6279</v>
      </c>
      <c r="P1260" s="51" t="s">
        <v>440</v>
      </c>
      <c r="Q1260" s="96" t="s">
        <v>14</v>
      </c>
      <c r="R1260" s="97">
        <v>46373</v>
      </c>
      <c r="S1260" s="97" t="s">
        <v>6280</v>
      </c>
      <c r="T1260" s="51" t="s">
        <v>518</v>
      </c>
      <c r="U1260" s="51" t="s">
        <v>519</v>
      </c>
      <c r="W1260" s="98" t="s">
        <v>5527</v>
      </c>
      <c r="X1260" s="98" t="s">
        <v>5589</v>
      </c>
    </row>
    <row r="1261" spans="1:24" s="51" customFormat="1" ht="15.5" x14ac:dyDescent="0.35">
      <c r="A1261" s="99">
        <f t="shared" si="39"/>
        <v>17483</v>
      </c>
      <c r="B1261" s="100" t="str">
        <f>IF(COUNTIF(Exceptions!F:F,(VLOOKUP(M1261,Exceptions!F:F,1,FALSE)))&gt;0,"y","")</f>
        <v/>
      </c>
      <c r="C1261" s="100" t="str">
        <f t="shared" si="40"/>
        <v/>
      </c>
      <c r="D1261" s="100" t="str">
        <f>IF(COUNTIF(Exceptions!B:B,(VLOOKUP(M1261,Exceptions!$B:$B,1,FALSE)))&gt;0,"y","")</f>
        <v/>
      </c>
      <c r="E1261" s="100"/>
      <c r="F1261" s="162" t="s">
        <v>5164</v>
      </c>
      <c r="G1261" s="162" t="s">
        <v>3886</v>
      </c>
      <c r="H1261" s="162" t="s">
        <v>3906</v>
      </c>
      <c r="I1261" s="162" t="s">
        <v>440</v>
      </c>
      <c r="J1261" s="162" t="s">
        <v>440</v>
      </c>
      <c r="K1261" s="162" t="s">
        <v>440</v>
      </c>
      <c r="L1261" s="163">
        <v>121074</v>
      </c>
      <c r="M1261" s="95" t="s">
        <v>3691</v>
      </c>
      <c r="N1261" s="51" t="s">
        <v>3692</v>
      </c>
      <c r="O1261" s="51" t="s">
        <v>3693</v>
      </c>
      <c r="P1261" s="51" t="s">
        <v>440</v>
      </c>
      <c r="Q1261" s="96" t="s">
        <v>14</v>
      </c>
      <c r="R1261" s="97">
        <v>46388</v>
      </c>
      <c r="S1261" s="97" t="s">
        <v>5905</v>
      </c>
      <c r="T1261" s="51" t="s">
        <v>467</v>
      </c>
      <c r="U1261" s="51" t="s">
        <v>468</v>
      </c>
      <c r="V1261" s="51" t="s">
        <v>3694</v>
      </c>
      <c r="W1261" s="98" t="s">
        <v>5513</v>
      </c>
      <c r="X1261" s="98" t="s">
        <v>5513</v>
      </c>
    </row>
    <row r="1262" spans="1:24" s="51" customFormat="1" ht="15.5" x14ac:dyDescent="0.35">
      <c r="A1262" s="99">
        <f t="shared" si="39"/>
        <v>17486</v>
      </c>
      <c r="B1262" s="100" t="str">
        <f>IF(COUNTIF(Exceptions!F:F,(VLOOKUP(M1262,Exceptions!F:F,1,FALSE)))&gt;0,"y","")</f>
        <v/>
      </c>
      <c r="C1262" s="100" t="str">
        <f t="shared" si="40"/>
        <v/>
      </c>
      <c r="D1262" s="100" t="str">
        <f>IF(COUNTIF(Exceptions!B:B,(VLOOKUP(M1262,Exceptions!$B:$B,1,FALSE)))&gt;0,"y","")</f>
        <v/>
      </c>
      <c r="E1262" s="100"/>
      <c r="F1262" s="162" t="s">
        <v>5165</v>
      </c>
      <c r="G1262" s="162" t="s">
        <v>3886</v>
      </c>
      <c r="H1262" s="162" t="s">
        <v>3906</v>
      </c>
      <c r="I1262" s="162" t="s">
        <v>440</v>
      </c>
      <c r="J1262" s="162" t="s">
        <v>440</v>
      </c>
      <c r="K1262" s="162" t="s">
        <v>440</v>
      </c>
      <c r="L1262" s="163">
        <v>196185.57</v>
      </c>
      <c r="M1262" s="95" t="s">
        <v>3689</v>
      </c>
      <c r="N1262" s="51" t="s">
        <v>2334</v>
      </c>
      <c r="O1262" s="51" t="s">
        <v>3690</v>
      </c>
      <c r="P1262" s="51" t="s">
        <v>440</v>
      </c>
      <c r="Q1262" s="96" t="s">
        <v>14</v>
      </c>
      <c r="R1262" s="97">
        <v>45641</v>
      </c>
      <c r="S1262" s="97" t="s">
        <v>6989</v>
      </c>
      <c r="T1262" s="51" t="s">
        <v>467</v>
      </c>
      <c r="U1262" s="51" t="s">
        <v>468</v>
      </c>
      <c r="V1262" s="51" t="s">
        <v>2336</v>
      </c>
      <c r="W1262" s="98" t="s">
        <v>5513</v>
      </c>
      <c r="X1262" s="98" t="s">
        <v>5513</v>
      </c>
    </row>
    <row r="1263" spans="1:24" s="51" customFormat="1" ht="15.5" x14ac:dyDescent="0.35">
      <c r="A1263" s="99">
        <f t="shared" si="39"/>
        <v>17488</v>
      </c>
      <c r="B1263" s="100" t="str">
        <f>IF(COUNTIF(Exceptions!F:F,(VLOOKUP(M1263,Exceptions!F:F,1,FALSE)))&gt;0,"y","")</f>
        <v/>
      </c>
      <c r="C1263" s="100" t="str">
        <f t="shared" si="40"/>
        <v/>
      </c>
      <c r="D1263" s="100" t="str">
        <f>IF(COUNTIF(Exceptions!B:B,(VLOOKUP(M1263,Exceptions!$B:$B,1,FALSE)))&gt;0,"y","")</f>
        <v/>
      </c>
      <c r="E1263" s="100"/>
      <c r="F1263" s="162" t="s">
        <v>5166</v>
      </c>
      <c r="G1263" s="162" t="s">
        <v>3886</v>
      </c>
      <c r="H1263" s="162" t="s">
        <v>3906</v>
      </c>
      <c r="I1263" s="162" t="s">
        <v>440</v>
      </c>
      <c r="J1263" s="162" t="s">
        <v>440</v>
      </c>
      <c r="K1263" s="162" t="s">
        <v>440</v>
      </c>
      <c r="L1263" s="163">
        <v>51100</v>
      </c>
      <c r="M1263" s="95" t="s">
        <v>3687</v>
      </c>
      <c r="N1263" s="51" t="s">
        <v>3248</v>
      </c>
      <c r="O1263" s="51" t="s">
        <v>3688</v>
      </c>
      <c r="P1263" s="51" t="s">
        <v>440</v>
      </c>
      <c r="Q1263" s="96" t="s">
        <v>613</v>
      </c>
      <c r="R1263" s="97">
        <v>45644</v>
      </c>
      <c r="S1263" s="97" t="s">
        <v>6988</v>
      </c>
      <c r="T1263" s="51" t="s">
        <v>467</v>
      </c>
      <c r="U1263" s="51" t="s">
        <v>468</v>
      </c>
      <c r="V1263" s="51" t="s">
        <v>3250</v>
      </c>
      <c r="W1263" s="98" t="s">
        <v>5513</v>
      </c>
      <c r="X1263" s="98" t="s">
        <v>5513</v>
      </c>
    </row>
    <row r="1264" spans="1:24" s="51" customFormat="1" ht="15.5" x14ac:dyDescent="0.35">
      <c r="A1264" s="99">
        <f t="shared" si="39"/>
        <v>17490</v>
      </c>
      <c r="B1264" s="100" t="str">
        <f>IF(COUNTIF(Exceptions!F:F,(VLOOKUP(M1264,Exceptions!F:F,1,FALSE)))&gt;0,"y","")</f>
        <v/>
      </c>
      <c r="C1264" s="100" t="str">
        <f t="shared" si="40"/>
        <v/>
      </c>
      <c r="D1264" s="100" t="str">
        <f>IF(COUNTIF(Exceptions!B:B,(VLOOKUP(M1264,Exceptions!$B:$B,1,FALSE)))&gt;0,"y","")</f>
        <v/>
      </c>
      <c r="E1264" s="100"/>
      <c r="F1264" s="162" t="s">
        <v>5167</v>
      </c>
      <c r="G1264" s="162" t="s">
        <v>3886</v>
      </c>
      <c r="H1264" s="162" t="s">
        <v>3906</v>
      </c>
      <c r="I1264" s="162" t="s">
        <v>440</v>
      </c>
      <c r="J1264" s="162" t="s">
        <v>440</v>
      </c>
      <c r="K1264" s="162" t="s">
        <v>440</v>
      </c>
      <c r="L1264" s="163">
        <v>8415.6</v>
      </c>
      <c r="M1264" s="95" t="s">
        <v>3684</v>
      </c>
      <c r="N1264" s="51" t="s">
        <v>3685</v>
      </c>
      <c r="O1264" s="51" t="s">
        <v>3686</v>
      </c>
      <c r="P1264" s="51" t="s">
        <v>440</v>
      </c>
      <c r="Q1264" s="96" t="s">
        <v>613</v>
      </c>
      <c r="R1264" s="97">
        <v>45640</v>
      </c>
      <c r="S1264" s="97" t="s">
        <v>6987</v>
      </c>
      <c r="T1264" s="51" t="s">
        <v>467</v>
      </c>
      <c r="U1264" s="51" t="s">
        <v>468</v>
      </c>
      <c r="W1264" s="98" t="s">
        <v>5513</v>
      </c>
      <c r="X1264" s="98" t="s">
        <v>5513</v>
      </c>
    </row>
    <row r="1265" spans="1:24" s="51" customFormat="1" ht="15.5" x14ac:dyDescent="0.35">
      <c r="A1265" s="99">
        <f t="shared" si="39"/>
        <v>17494</v>
      </c>
      <c r="B1265" s="100" t="str">
        <f>IF(COUNTIF(Exceptions!F:F,(VLOOKUP(M1265,Exceptions!F:F,1,FALSE)))&gt;0,"y","")</f>
        <v/>
      </c>
      <c r="C1265" s="100" t="str">
        <f t="shared" si="40"/>
        <v/>
      </c>
      <c r="D1265" s="100" t="str">
        <f>IF(COUNTIF(Exceptions!B:B,(VLOOKUP(M1265,Exceptions!$B:$B,1,FALSE)))&gt;0,"y","")</f>
        <v/>
      </c>
      <c r="E1265" s="100"/>
      <c r="F1265" s="162" t="s">
        <v>5168</v>
      </c>
      <c r="G1265" s="162" t="s">
        <v>3886</v>
      </c>
      <c r="H1265" s="162" t="s">
        <v>3906</v>
      </c>
      <c r="I1265" s="162" t="s">
        <v>440</v>
      </c>
      <c r="J1265" s="162" t="s">
        <v>440</v>
      </c>
      <c r="K1265" s="162" t="s">
        <v>440</v>
      </c>
      <c r="L1265" s="163">
        <v>289803.8</v>
      </c>
      <c r="M1265" s="95" t="s">
        <v>3682</v>
      </c>
      <c r="N1265" s="51" t="s">
        <v>666</v>
      </c>
      <c r="O1265" s="51" t="s">
        <v>3683</v>
      </c>
      <c r="P1265" s="51" t="s">
        <v>440</v>
      </c>
      <c r="Q1265" s="96" t="s">
        <v>14</v>
      </c>
      <c r="R1265" s="97">
        <v>45656</v>
      </c>
      <c r="S1265" s="97" t="s">
        <v>6985</v>
      </c>
      <c r="T1265" s="51" t="s">
        <v>467</v>
      </c>
      <c r="U1265" s="51" t="s">
        <v>468</v>
      </c>
      <c r="V1265" s="51" t="s">
        <v>668</v>
      </c>
      <c r="W1265" s="98" t="s">
        <v>5513</v>
      </c>
      <c r="X1265" s="98" t="s">
        <v>5513</v>
      </c>
    </row>
    <row r="1266" spans="1:24" s="51" customFormat="1" ht="15.5" x14ac:dyDescent="0.35">
      <c r="A1266" s="99">
        <f t="shared" si="39"/>
        <v>17497</v>
      </c>
      <c r="B1266" s="100" t="str">
        <f>IF(COUNTIF(Exceptions!F:F,(VLOOKUP(M1266,Exceptions!F:F,1,FALSE)))&gt;0,"y","")</f>
        <v/>
      </c>
      <c r="C1266" s="100" t="str">
        <f t="shared" si="40"/>
        <v>y</v>
      </c>
      <c r="D1266" s="100" t="str">
        <f>IF(COUNTIF(Exceptions!B:B,(VLOOKUP(M1266,Exceptions!$B:$B,1,FALSE)))&gt;0,"y","")</f>
        <v/>
      </c>
      <c r="E1266" s="100"/>
      <c r="F1266" s="162" t="s">
        <v>4247</v>
      </c>
      <c r="G1266" s="162" t="s">
        <v>3885</v>
      </c>
      <c r="H1266" s="162" t="s">
        <v>3906</v>
      </c>
      <c r="I1266" s="162" t="s">
        <v>5331</v>
      </c>
      <c r="J1266" s="162" t="s">
        <v>5295</v>
      </c>
      <c r="K1266" s="162" t="s">
        <v>5276</v>
      </c>
      <c r="L1266" s="163">
        <v>268837.13</v>
      </c>
      <c r="M1266" s="95" t="s">
        <v>1591</v>
      </c>
      <c r="N1266" s="51" t="s">
        <v>5384</v>
      </c>
      <c r="O1266" s="51" t="s">
        <v>5385</v>
      </c>
      <c r="P1266" s="51" t="s">
        <v>456</v>
      </c>
      <c r="Q1266" s="96" t="s">
        <v>14</v>
      </c>
      <c r="R1266" s="97">
        <v>45299</v>
      </c>
      <c r="S1266" s="97" t="s">
        <v>5483</v>
      </c>
      <c r="T1266" s="51" t="s">
        <v>516</v>
      </c>
      <c r="U1266" s="51" t="s">
        <v>517</v>
      </c>
      <c r="V1266" s="51" t="s">
        <v>1587</v>
      </c>
      <c r="W1266" s="98" t="s">
        <v>5951</v>
      </c>
      <c r="X1266" s="98" t="s">
        <v>5526</v>
      </c>
    </row>
    <row r="1267" spans="1:24" s="51" customFormat="1" ht="15.5" x14ac:dyDescent="0.35">
      <c r="A1267" s="99">
        <f t="shared" si="39"/>
        <v>17514</v>
      </c>
      <c r="B1267" s="100" t="str">
        <f>IF(COUNTIF(Exceptions!F:F,(VLOOKUP(M1267,Exceptions!F:F,1,FALSE)))&gt;0,"y","")</f>
        <v/>
      </c>
      <c r="C1267" s="100" t="str">
        <f t="shared" si="40"/>
        <v>y</v>
      </c>
      <c r="D1267" s="100" t="str">
        <f>IF(COUNTIF(Exceptions!B:B,(VLOOKUP(M1267,Exceptions!$B:$B,1,FALSE)))&gt;0,"y","")</f>
        <v/>
      </c>
      <c r="E1267" s="100" t="s">
        <v>5366</v>
      </c>
      <c r="F1267" s="162" t="s">
        <v>4130</v>
      </c>
      <c r="G1267" s="162" t="s">
        <v>3885</v>
      </c>
      <c r="H1267" s="162" t="s">
        <v>3902</v>
      </c>
      <c r="I1267" s="162" t="s">
        <v>5233</v>
      </c>
      <c r="J1267" s="162" t="s">
        <v>5300</v>
      </c>
      <c r="K1267" s="162" t="s">
        <v>3904</v>
      </c>
      <c r="L1267" s="163">
        <v>100000</v>
      </c>
      <c r="M1267" s="95" t="s">
        <v>156</v>
      </c>
      <c r="N1267" s="51" t="s">
        <v>288</v>
      </c>
      <c r="O1267" s="51" t="s">
        <v>288</v>
      </c>
      <c r="P1267" s="51" t="s">
        <v>455</v>
      </c>
      <c r="Q1267" s="96" t="s">
        <v>14</v>
      </c>
      <c r="R1267" s="97">
        <v>45323</v>
      </c>
      <c r="S1267" s="97" t="s">
        <v>5579</v>
      </c>
      <c r="T1267" s="51" t="s">
        <v>504</v>
      </c>
      <c r="U1267" s="51" t="s">
        <v>505</v>
      </c>
      <c r="W1267" s="98" t="s">
        <v>5951</v>
      </c>
      <c r="X1267" s="98" t="s">
        <v>5945</v>
      </c>
    </row>
    <row r="1268" spans="1:24" s="51" customFormat="1" ht="15.5" x14ac:dyDescent="0.35">
      <c r="A1268" s="99">
        <f t="shared" si="39"/>
        <v>17517</v>
      </c>
      <c r="B1268" s="100" t="str">
        <f>IF(COUNTIF(Exceptions!F:F,(VLOOKUP(M1268,Exceptions!F:F,1,FALSE)))&gt;0,"y","")</f>
        <v/>
      </c>
      <c r="C1268" s="100" t="str">
        <f t="shared" si="40"/>
        <v/>
      </c>
      <c r="D1268" s="100" t="str">
        <f>IF(COUNTIF(Exceptions!B:B,(VLOOKUP(M1268,Exceptions!$B:$B,1,FALSE)))&gt;0,"y","")</f>
        <v/>
      </c>
      <c r="E1268" s="100"/>
      <c r="F1268" s="162" t="s">
        <v>5169</v>
      </c>
      <c r="G1268" s="162" t="s">
        <v>3886</v>
      </c>
      <c r="H1268" s="162" t="s">
        <v>3906</v>
      </c>
      <c r="I1268" s="162" t="s">
        <v>440</v>
      </c>
      <c r="J1268" s="162" t="s">
        <v>440</v>
      </c>
      <c r="K1268" s="162" t="s">
        <v>440</v>
      </c>
      <c r="L1268" s="163">
        <v>943.26</v>
      </c>
      <c r="M1268" s="95" t="s">
        <v>3680</v>
      </c>
      <c r="N1268" s="51" t="s">
        <v>2557</v>
      </c>
      <c r="O1268" s="51" t="s">
        <v>3681</v>
      </c>
      <c r="P1268" s="51" t="s">
        <v>440</v>
      </c>
      <c r="Q1268" s="96" t="s">
        <v>613</v>
      </c>
      <c r="R1268" s="97">
        <v>45596</v>
      </c>
      <c r="S1268" s="97" t="s">
        <v>6034</v>
      </c>
      <c r="T1268" s="51" t="s">
        <v>467</v>
      </c>
      <c r="U1268" s="51" t="s">
        <v>468</v>
      </c>
      <c r="V1268" s="51" t="s">
        <v>2558</v>
      </c>
      <c r="W1268" s="98" t="s">
        <v>5951</v>
      </c>
      <c r="X1268" s="98" t="s">
        <v>5951</v>
      </c>
    </row>
    <row r="1269" spans="1:24" s="51" customFormat="1" ht="15.5" x14ac:dyDescent="0.35">
      <c r="A1269" s="99">
        <f t="shared" si="39"/>
        <v>17538</v>
      </c>
      <c r="B1269" s="100" t="str">
        <f>IF(COUNTIF(Exceptions!F:F,(VLOOKUP(M1269,Exceptions!F:F,1,FALSE)))&gt;0,"y","")</f>
        <v/>
      </c>
      <c r="C1269" s="100" t="str">
        <f t="shared" si="40"/>
        <v/>
      </c>
      <c r="D1269" s="100" t="str">
        <f>IF(COUNTIF(Exceptions!B:B,(VLOOKUP(M1269,Exceptions!$B:$B,1,FALSE)))&gt;0,"y","")</f>
        <v>y</v>
      </c>
      <c r="E1269" s="100"/>
      <c r="F1269" s="162" t="s">
        <v>5170</v>
      </c>
      <c r="G1269" s="162" t="s">
        <v>3885</v>
      </c>
      <c r="H1269" s="162" t="s">
        <v>5221</v>
      </c>
      <c r="I1269" s="162" t="s">
        <v>440</v>
      </c>
      <c r="J1269" s="162" t="s">
        <v>5298</v>
      </c>
      <c r="K1269" s="162" t="s">
        <v>5277</v>
      </c>
      <c r="L1269" s="163">
        <v>0</v>
      </c>
      <c r="M1269" s="95" t="s">
        <v>3677</v>
      </c>
      <c r="N1269" s="51" t="s">
        <v>3678</v>
      </c>
      <c r="O1269" s="51" t="s">
        <v>3679</v>
      </c>
      <c r="P1269" s="51" t="s">
        <v>466</v>
      </c>
      <c r="Q1269" s="96" t="s">
        <v>14</v>
      </c>
      <c r="R1269" s="97">
        <v>45383</v>
      </c>
      <c r="S1269" s="97" t="s">
        <v>5553</v>
      </c>
      <c r="T1269" s="51" t="s">
        <v>589</v>
      </c>
      <c r="U1269" s="51" t="s">
        <v>590</v>
      </c>
      <c r="W1269" s="98" t="s">
        <v>6060</v>
      </c>
      <c r="X1269" s="98" t="s">
        <v>5501</v>
      </c>
    </row>
    <row r="1270" spans="1:24" s="51" customFormat="1" ht="15.5" x14ac:dyDescent="0.35">
      <c r="A1270" s="99">
        <f t="shared" si="39"/>
        <v>17541</v>
      </c>
      <c r="B1270" s="100" t="str">
        <f>IF(COUNTIF(Exceptions!F:F,(VLOOKUP(M1270,Exceptions!F:F,1,FALSE)))&gt;0,"y","")</f>
        <v/>
      </c>
      <c r="C1270" s="100" t="str">
        <f t="shared" si="40"/>
        <v/>
      </c>
      <c r="D1270" s="100" t="str">
        <f>IF(COUNTIF(Exceptions!B:B,(VLOOKUP(M1270,Exceptions!$B:$B,1,FALSE)))&gt;0,"y","")</f>
        <v/>
      </c>
      <c r="E1270" s="100"/>
      <c r="F1270" s="162" t="s">
        <v>5171</v>
      </c>
      <c r="G1270" s="162" t="s">
        <v>3886</v>
      </c>
      <c r="H1270" s="162" t="s">
        <v>3906</v>
      </c>
      <c r="I1270" s="162" t="s">
        <v>440</v>
      </c>
      <c r="J1270" s="162" t="s">
        <v>440</v>
      </c>
      <c r="K1270" s="162" t="s">
        <v>440</v>
      </c>
      <c r="L1270" s="163">
        <v>122144</v>
      </c>
      <c r="M1270" s="95" t="s">
        <v>3674</v>
      </c>
      <c r="N1270" s="51" t="s">
        <v>3675</v>
      </c>
      <c r="O1270" s="51" t="s">
        <v>3676</v>
      </c>
      <c r="P1270" s="51" t="s">
        <v>440</v>
      </c>
      <c r="Q1270" s="96" t="s">
        <v>14</v>
      </c>
      <c r="R1270" s="97">
        <v>45665</v>
      </c>
      <c r="S1270" s="97" t="s">
        <v>6986</v>
      </c>
      <c r="T1270" s="51" t="s">
        <v>467</v>
      </c>
      <c r="U1270" s="51" t="s">
        <v>468</v>
      </c>
      <c r="W1270" s="98" t="s">
        <v>6060</v>
      </c>
      <c r="X1270" s="98" t="s">
        <v>6060</v>
      </c>
    </row>
    <row r="1271" spans="1:24" s="51" customFormat="1" ht="15.5" x14ac:dyDescent="0.35">
      <c r="A1271" s="99">
        <f t="shared" si="39"/>
        <v>17549</v>
      </c>
      <c r="B1271" s="100" t="str">
        <f>IF(COUNTIF(Exceptions!F:F,(VLOOKUP(M1271,Exceptions!F:F,1,FALSE)))&gt;0,"y","")</f>
        <v/>
      </c>
      <c r="C1271" s="100" t="str">
        <f t="shared" si="40"/>
        <v/>
      </c>
      <c r="D1271" s="100" t="str">
        <f>IF(COUNTIF(Exceptions!B:B,(VLOOKUP(M1271,Exceptions!$B:$B,1,FALSE)))&gt;0,"y","")</f>
        <v/>
      </c>
      <c r="E1271" s="100"/>
      <c r="F1271" s="162" t="s">
        <v>5172</v>
      </c>
      <c r="G1271" s="162" t="s">
        <v>3886</v>
      </c>
      <c r="H1271" s="162" t="s">
        <v>3906</v>
      </c>
      <c r="I1271" s="162" t="s">
        <v>440</v>
      </c>
      <c r="J1271" s="162" t="s">
        <v>440</v>
      </c>
      <c r="K1271" s="162" t="s">
        <v>440</v>
      </c>
      <c r="L1271" s="163">
        <v>119713.11</v>
      </c>
      <c r="M1271" s="95" t="s">
        <v>3671</v>
      </c>
      <c r="N1271" s="51" t="s">
        <v>2386</v>
      </c>
      <c r="O1271" s="51" t="s">
        <v>3672</v>
      </c>
      <c r="P1271" s="51" t="s">
        <v>440</v>
      </c>
      <c r="Q1271" s="96" t="s">
        <v>14</v>
      </c>
      <c r="R1271" s="97">
        <v>45638</v>
      </c>
      <c r="S1271" s="97" t="s">
        <v>6867</v>
      </c>
      <c r="T1271" s="51" t="s">
        <v>467</v>
      </c>
      <c r="U1271" s="51" t="s">
        <v>468</v>
      </c>
      <c r="V1271" s="51" t="s">
        <v>3673</v>
      </c>
      <c r="W1271" s="98" t="s">
        <v>6136</v>
      </c>
      <c r="X1271" s="98" t="s">
        <v>6136</v>
      </c>
    </row>
    <row r="1272" spans="1:24" s="51" customFormat="1" ht="15.5" x14ac:dyDescent="0.35">
      <c r="A1272" s="99">
        <f t="shared" si="39"/>
        <v>17550</v>
      </c>
      <c r="B1272" s="100" t="str">
        <f>IF(COUNTIF(Exceptions!F:F,(VLOOKUP(M1272,Exceptions!F:F,1,FALSE)))&gt;0,"y","")</f>
        <v/>
      </c>
      <c r="C1272" s="100" t="str">
        <f t="shared" si="40"/>
        <v/>
      </c>
      <c r="D1272" s="100" t="str">
        <f>IF(COUNTIF(Exceptions!B:B,(VLOOKUP(M1272,Exceptions!$B:$B,1,FALSE)))&gt;0,"y","")</f>
        <v/>
      </c>
      <c r="E1272" s="100"/>
      <c r="F1272" s="162" t="s">
        <v>5173</v>
      </c>
      <c r="G1272" s="162" t="s">
        <v>3886</v>
      </c>
      <c r="H1272" s="162" t="s">
        <v>3906</v>
      </c>
      <c r="I1272" s="162" t="s">
        <v>440</v>
      </c>
      <c r="J1272" s="162" t="s">
        <v>440</v>
      </c>
      <c r="K1272" s="162" t="s">
        <v>440</v>
      </c>
      <c r="L1272" s="163">
        <v>28.53</v>
      </c>
      <c r="M1272" s="95" t="s">
        <v>3670</v>
      </c>
      <c r="N1272" s="51" t="s">
        <v>3252</v>
      </c>
      <c r="O1272" s="51" t="s">
        <v>3253</v>
      </c>
      <c r="P1272" s="51" t="s">
        <v>440</v>
      </c>
      <c r="Q1272" s="96" t="s">
        <v>613</v>
      </c>
      <c r="R1272" s="97">
        <v>45635</v>
      </c>
      <c r="S1272" s="97" t="s">
        <v>6054</v>
      </c>
      <c r="T1272" s="51" t="s">
        <v>467</v>
      </c>
      <c r="U1272" s="51" t="s">
        <v>468</v>
      </c>
      <c r="V1272" s="51" t="s">
        <v>3254</v>
      </c>
      <c r="W1272" s="98" t="s">
        <v>6136</v>
      </c>
      <c r="X1272" s="98" t="s">
        <v>6257</v>
      </c>
    </row>
    <row r="1273" spans="1:24" s="51" customFormat="1" ht="15.5" x14ac:dyDescent="0.35">
      <c r="A1273" s="99">
        <f t="shared" si="39"/>
        <v>17553</v>
      </c>
      <c r="B1273" s="100" t="str">
        <f>IF(COUNTIF(Exceptions!F:F,(VLOOKUP(M1273,Exceptions!F:F,1,FALSE)))&gt;0,"y","")</f>
        <v/>
      </c>
      <c r="C1273" s="100" t="str">
        <f t="shared" si="40"/>
        <v/>
      </c>
      <c r="D1273" s="100" t="str">
        <f>IF(COUNTIF(Exceptions!B:B,(VLOOKUP(M1273,Exceptions!$B:$B,1,FALSE)))&gt;0,"y","")</f>
        <v/>
      </c>
      <c r="E1273" s="100"/>
      <c r="F1273" s="162" t="s">
        <v>5174</v>
      </c>
      <c r="G1273" s="162" t="s">
        <v>3886</v>
      </c>
      <c r="H1273" s="162" t="s">
        <v>3906</v>
      </c>
      <c r="I1273" s="162" t="s">
        <v>440</v>
      </c>
      <c r="J1273" s="162" t="s">
        <v>440</v>
      </c>
      <c r="K1273" s="162" t="s">
        <v>440</v>
      </c>
      <c r="L1273" s="163">
        <v>75970.55</v>
      </c>
      <c r="M1273" s="95" t="s">
        <v>3668</v>
      </c>
      <c r="N1273" s="51" t="s">
        <v>2531</v>
      </c>
      <c r="O1273" s="51" t="s">
        <v>3669</v>
      </c>
      <c r="P1273" s="51" t="s">
        <v>440</v>
      </c>
      <c r="Q1273" s="96" t="s">
        <v>613</v>
      </c>
      <c r="R1273" s="97">
        <v>45657</v>
      </c>
      <c r="S1273" s="97" t="s">
        <v>6901</v>
      </c>
      <c r="T1273" s="51" t="s">
        <v>467</v>
      </c>
      <c r="U1273" s="51" t="s">
        <v>468</v>
      </c>
      <c r="V1273" s="51" t="s">
        <v>2532</v>
      </c>
      <c r="W1273" s="98" t="s">
        <v>6136</v>
      </c>
      <c r="X1273" s="98" t="s">
        <v>6136</v>
      </c>
    </row>
    <row r="1274" spans="1:24" s="51" customFormat="1" ht="15.5" x14ac:dyDescent="0.35">
      <c r="A1274" s="99">
        <f t="shared" si="39"/>
        <v>17562</v>
      </c>
      <c r="B1274" s="100" t="str">
        <f>IF(COUNTIF(Exceptions!F:F,(VLOOKUP(M1274,Exceptions!F:F,1,FALSE)))&gt;0,"y","")</f>
        <v/>
      </c>
      <c r="C1274" s="100" t="str">
        <f t="shared" si="40"/>
        <v/>
      </c>
      <c r="D1274" s="100" t="str">
        <f>IF(COUNTIF(Exceptions!B:B,(VLOOKUP(M1274,Exceptions!$B:$B,1,FALSE)))&gt;0,"y","")</f>
        <v/>
      </c>
      <c r="E1274" s="100"/>
      <c r="F1274" s="162" t="s">
        <v>3913</v>
      </c>
      <c r="G1274" s="162" t="s">
        <v>3886</v>
      </c>
      <c r="H1274" s="162" t="s">
        <v>3906</v>
      </c>
      <c r="I1274" s="162" t="s">
        <v>440</v>
      </c>
      <c r="J1274" s="162" t="s">
        <v>440</v>
      </c>
      <c r="K1274" s="162" t="s">
        <v>440</v>
      </c>
      <c r="L1274" s="163">
        <v>6386.96</v>
      </c>
      <c r="M1274" s="95" t="s">
        <v>3882</v>
      </c>
      <c r="N1274" s="51" t="s">
        <v>2757</v>
      </c>
      <c r="O1274" s="51" t="s">
        <v>3883</v>
      </c>
      <c r="P1274" s="51" t="s">
        <v>440</v>
      </c>
      <c r="Q1274" s="96" t="s">
        <v>613</v>
      </c>
      <c r="R1274" s="97">
        <v>46388</v>
      </c>
      <c r="S1274" s="97" t="s">
        <v>6827</v>
      </c>
      <c r="T1274" s="51" t="s">
        <v>467</v>
      </c>
      <c r="U1274" s="51" t="s">
        <v>468</v>
      </c>
      <c r="V1274" s="51" t="s">
        <v>2758</v>
      </c>
      <c r="W1274" s="98" t="s">
        <v>6136</v>
      </c>
      <c r="X1274" s="98" t="s">
        <v>6136</v>
      </c>
    </row>
    <row r="1275" spans="1:24" s="51" customFormat="1" ht="15.5" x14ac:dyDescent="0.35">
      <c r="A1275" s="99">
        <f t="shared" si="39"/>
        <v>17566</v>
      </c>
      <c r="B1275" s="100" t="str">
        <f>IF(COUNTIF(Exceptions!F:F,(VLOOKUP(M1275,Exceptions!F:F,1,FALSE)))&gt;0,"y","")</f>
        <v/>
      </c>
      <c r="C1275" s="100" t="str">
        <f t="shared" si="40"/>
        <v>y</v>
      </c>
      <c r="D1275" s="100" t="str">
        <f>IF(COUNTIF(Exceptions!B:B,(VLOOKUP(M1275,Exceptions!$B:$B,1,FALSE)))&gt;0,"y","")</f>
        <v/>
      </c>
      <c r="E1275" s="100"/>
      <c r="F1275" s="162" t="s">
        <v>4248</v>
      </c>
      <c r="G1275" s="162" t="s">
        <v>3885</v>
      </c>
      <c r="H1275" s="162" t="s">
        <v>3906</v>
      </c>
      <c r="I1275" s="162" t="s">
        <v>5324</v>
      </c>
      <c r="J1275" s="162" t="s">
        <v>440</v>
      </c>
      <c r="K1275" s="162" t="s">
        <v>440</v>
      </c>
      <c r="L1275" s="163">
        <v>85000</v>
      </c>
      <c r="M1275" s="95" t="s">
        <v>1394</v>
      </c>
      <c r="N1275" s="51" t="s">
        <v>1395</v>
      </c>
      <c r="O1275" s="51" t="s">
        <v>1395</v>
      </c>
      <c r="P1275" s="51" t="s">
        <v>440</v>
      </c>
      <c r="Q1275" s="96" t="s">
        <v>613</v>
      </c>
      <c r="R1275" s="97">
        <v>45281</v>
      </c>
      <c r="S1275" s="97" t="s">
        <v>5553</v>
      </c>
      <c r="T1275" s="51" t="s">
        <v>650</v>
      </c>
      <c r="U1275" s="51" t="s">
        <v>651</v>
      </c>
      <c r="W1275" s="98" t="s">
        <v>6136</v>
      </c>
      <c r="X1275" s="98" t="s">
        <v>6136</v>
      </c>
    </row>
    <row r="1276" spans="1:24" s="51" customFormat="1" ht="15.5" x14ac:dyDescent="0.35">
      <c r="A1276" s="99">
        <f t="shared" si="39"/>
        <v>17568</v>
      </c>
      <c r="B1276" s="100" t="str">
        <f>IF(COUNTIF(Exceptions!F:F,(VLOOKUP(M1276,Exceptions!F:F,1,FALSE)))&gt;0,"y","")</f>
        <v/>
      </c>
      <c r="C1276" s="100" t="str">
        <f t="shared" si="40"/>
        <v/>
      </c>
      <c r="D1276" s="100" t="str">
        <f>IF(COUNTIF(Exceptions!B:B,(VLOOKUP(M1276,Exceptions!$B:$B,1,FALSE)))&gt;0,"y","")</f>
        <v/>
      </c>
      <c r="E1276" s="100"/>
      <c r="F1276" s="162" t="s">
        <v>3912</v>
      </c>
      <c r="G1276" s="162" t="s">
        <v>3886</v>
      </c>
      <c r="H1276" s="162" t="s">
        <v>3906</v>
      </c>
      <c r="I1276" s="162" t="s">
        <v>440</v>
      </c>
      <c r="J1276" s="162" t="s">
        <v>440</v>
      </c>
      <c r="K1276" s="162" t="s">
        <v>440</v>
      </c>
      <c r="L1276" s="163">
        <v>4886.62</v>
      </c>
      <c r="M1276" s="95" t="s">
        <v>3880</v>
      </c>
      <c r="N1276" s="51" t="s">
        <v>2226</v>
      </c>
      <c r="O1276" s="51" t="s">
        <v>3881</v>
      </c>
      <c r="P1276" s="51" t="s">
        <v>440</v>
      </c>
      <c r="Q1276" s="96" t="s">
        <v>613</v>
      </c>
      <c r="R1276" s="97">
        <v>45658</v>
      </c>
      <c r="S1276" s="97" t="s">
        <v>6188</v>
      </c>
      <c r="T1276" s="51" t="s">
        <v>467</v>
      </c>
      <c r="U1276" s="51" t="s">
        <v>468</v>
      </c>
      <c r="V1276" s="51" t="s">
        <v>2228</v>
      </c>
      <c r="W1276" s="98" t="s">
        <v>6136</v>
      </c>
      <c r="X1276" s="98" t="s">
        <v>6136</v>
      </c>
    </row>
    <row r="1277" spans="1:24" s="51" customFormat="1" ht="15.5" x14ac:dyDescent="0.35">
      <c r="A1277" s="99">
        <f t="shared" si="39"/>
        <v>17572</v>
      </c>
      <c r="B1277" s="100" t="str">
        <f>IF(COUNTIF(Exceptions!F:F,(VLOOKUP(M1277,Exceptions!F:F,1,FALSE)))&gt;0,"y","")</f>
        <v/>
      </c>
      <c r="C1277" s="100" t="str">
        <f t="shared" si="40"/>
        <v/>
      </c>
      <c r="D1277" s="100" t="str">
        <f>IF(COUNTIF(Exceptions!B:B,(VLOOKUP(M1277,Exceptions!$B:$B,1,FALSE)))&gt;0,"y","")</f>
        <v/>
      </c>
      <c r="E1277" s="100"/>
      <c r="F1277" s="162" t="s">
        <v>3911</v>
      </c>
      <c r="G1277" s="162" t="s">
        <v>3886</v>
      </c>
      <c r="H1277" s="162" t="s">
        <v>3906</v>
      </c>
      <c r="I1277" s="162" t="s">
        <v>440</v>
      </c>
      <c r="J1277" s="162" t="s">
        <v>440</v>
      </c>
      <c r="K1277" s="162" t="s">
        <v>440</v>
      </c>
      <c r="L1277" s="163">
        <v>10000</v>
      </c>
      <c r="M1277" s="95" t="s">
        <v>3878</v>
      </c>
      <c r="N1277" s="51" t="s">
        <v>2860</v>
      </c>
      <c r="O1277" s="51" t="s">
        <v>3879</v>
      </c>
      <c r="P1277" s="51" t="s">
        <v>440</v>
      </c>
      <c r="Q1277" s="96" t="s">
        <v>613</v>
      </c>
      <c r="R1277" s="97">
        <v>45656</v>
      </c>
      <c r="S1277" s="97" t="s">
        <v>6985</v>
      </c>
      <c r="T1277" s="51" t="s">
        <v>467</v>
      </c>
      <c r="U1277" s="51" t="s">
        <v>468</v>
      </c>
      <c r="V1277" s="51" t="s">
        <v>2862</v>
      </c>
      <c r="W1277" s="98" t="s">
        <v>6136</v>
      </c>
      <c r="X1277" s="98" t="s">
        <v>6136</v>
      </c>
    </row>
    <row r="1278" spans="1:24" s="51" customFormat="1" ht="15.5" x14ac:dyDescent="0.35">
      <c r="A1278" s="99">
        <f t="shared" si="39"/>
        <v>17574</v>
      </c>
      <c r="B1278" s="100" t="str">
        <f>IF(COUNTIF(Exceptions!F:F,(VLOOKUP(M1278,Exceptions!F:F,1,FALSE)))&gt;0,"y","")</f>
        <v/>
      </c>
      <c r="C1278" s="100" t="str">
        <f t="shared" si="40"/>
        <v/>
      </c>
      <c r="D1278" s="100" t="str">
        <f>IF(COUNTIF(Exceptions!B:B,(VLOOKUP(M1278,Exceptions!$B:$B,1,FALSE)))&gt;0,"y","")</f>
        <v/>
      </c>
      <c r="E1278" s="100"/>
      <c r="F1278" s="162" t="s">
        <v>3910</v>
      </c>
      <c r="G1278" s="162" t="s">
        <v>3886</v>
      </c>
      <c r="H1278" s="162" t="s">
        <v>3906</v>
      </c>
      <c r="I1278" s="162" t="s">
        <v>440</v>
      </c>
      <c r="J1278" s="162" t="s">
        <v>440</v>
      </c>
      <c r="K1278" s="162" t="s">
        <v>440</v>
      </c>
      <c r="L1278" s="163">
        <v>75000</v>
      </c>
      <c r="M1278" s="95" t="s">
        <v>3877</v>
      </c>
      <c r="N1278" s="51" t="s">
        <v>2992</v>
      </c>
      <c r="O1278" s="51" t="s">
        <v>2993</v>
      </c>
      <c r="P1278" s="51" t="s">
        <v>440</v>
      </c>
      <c r="Q1278" s="96" t="s">
        <v>613</v>
      </c>
      <c r="R1278" s="97">
        <v>45656</v>
      </c>
      <c r="S1278" s="97" t="s">
        <v>6985</v>
      </c>
      <c r="T1278" s="51" t="s">
        <v>467</v>
      </c>
      <c r="U1278" s="51" t="s">
        <v>468</v>
      </c>
      <c r="V1278" s="51" t="s">
        <v>2994</v>
      </c>
      <c r="W1278" s="98" t="s">
        <v>6136</v>
      </c>
      <c r="X1278" s="98" t="s">
        <v>6136</v>
      </c>
    </row>
    <row r="1279" spans="1:24" s="51" customFormat="1" ht="15.5" x14ac:dyDescent="0.35">
      <c r="A1279" s="99">
        <f t="shared" si="39"/>
        <v>17577</v>
      </c>
      <c r="B1279" s="100" t="str">
        <f>IF(COUNTIF(Exceptions!F:F,(VLOOKUP(M1279,Exceptions!F:F,1,FALSE)))&gt;0,"y","")</f>
        <v/>
      </c>
      <c r="C1279" s="100" t="str">
        <f t="shared" si="40"/>
        <v/>
      </c>
      <c r="D1279" s="100" t="str">
        <f>IF(COUNTIF(Exceptions!B:B,(VLOOKUP(M1279,Exceptions!$B:$B,1,FALSE)))&gt;0,"y","")</f>
        <v/>
      </c>
      <c r="E1279" s="100"/>
      <c r="F1279" s="162" t="s">
        <v>3909</v>
      </c>
      <c r="G1279" s="162" t="s">
        <v>3886</v>
      </c>
      <c r="H1279" s="162" t="s">
        <v>3906</v>
      </c>
      <c r="I1279" s="162" t="s">
        <v>440</v>
      </c>
      <c r="J1279" s="162" t="s">
        <v>440</v>
      </c>
      <c r="K1279" s="162" t="s">
        <v>440</v>
      </c>
      <c r="L1279" s="163">
        <v>1812.67</v>
      </c>
      <c r="M1279" s="95" t="s">
        <v>3875</v>
      </c>
      <c r="N1279" s="51" t="s">
        <v>2282</v>
      </c>
      <c r="O1279" s="51" t="s">
        <v>3876</v>
      </c>
      <c r="P1279" s="51" t="s">
        <v>440</v>
      </c>
      <c r="Q1279" s="96" t="s">
        <v>613</v>
      </c>
      <c r="R1279" s="97">
        <v>45657</v>
      </c>
      <c r="S1279" s="97" t="s">
        <v>6901</v>
      </c>
      <c r="T1279" s="51" t="s">
        <v>467</v>
      </c>
      <c r="U1279" s="51" t="s">
        <v>468</v>
      </c>
      <c r="V1279" s="51" t="s">
        <v>2284</v>
      </c>
      <c r="W1279" s="98" t="s">
        <v>5569</v>
      </c>
      <c r="X1279" s="98" t="s">
        <v>5745</v>
      </c>
    </row>
    <row r="1280" spans="1:24" s="51" customFormat="1" ht="15.5" x14ac:dyDescent="0.35">
      <c r="A1280" s="99">
        <f t="shared" si="39"/>
        <v>17583</v>
      </c>
      <c r="B1280" s="100" t="str">
        <f>IF(COUNTIF(Exceptions!F:F,(VLOOKUP(M1280,Exceptions!F:F,1,FALSE)))&gt;0,"y","")</f>
        <v/>
      </c>
      <c r="C1280" s="100" t="str">
        <f t="shared" si="40"/>
        <v/>
      </c>
      <c r="D1280" s="100" t="str">
        <f>IF(COUNTIF(Exceptions!B:B,(VLOOKUP(M1280,Exceptions!$B:$B,1,FALSE)))&gt;0,"y","")</f>
        <v/>
      </c>
      <c r="E1280" s="100"/>
      <c r="F1280" s="162" t="s">
        <v>3908</v>
      </c>
      <c r="G1280" s="162" t="s">
        <v>3886</v>
      </c>
      <c r="H1280" s="162" t="s">
        <v>3906</v>
      </c>
      <c r="I1280" s="162" t="s">
        <v>440</v>
      </c>
      <c r="J1280" s="162" t="s">
        <v>440</v>
      </c>
      <c r="K1280" s="162" t="s">
        <v>440</v>
      </c>
      <c r="L1280" s="163">
        <v>900000</v>
      </c>
      <c r="M1280" s="95" t="s">
        <v>3873</v>
      </c>
      <c r="N1280" s="51" t="s">
        <v>3787</v>
      </c>
      <c r="O1280" s="51" t="s">
        <v>3874</v>
      </c>
      <c r="P1280" s="51" t="s">
        <v>440</v>
      </c>
      <c r="Q1280" s="96" t="s">
        <v>11</v>
      </c>
      <c r="R1280" s="97">
        <v>46753</v>
      </c>
      <c r="S1280" s="97" t="s">
        <v>7014</v>
      </c>
      <c r="T1280" s="51" t="s">
        <v>467</v>
      </c>
      <c r="U1280" s="51" t="s">
        <v>468</v>
      </c>
      <c r="W1280" s="98" t="s">
        <v>5569</v>
      </c>
      <c r="X1280" s="98" t="s">
        <v>5569</v>
      </c>
    </row>
    <row r="1281" spans="1:24" s="51" customFormat="1" ht="15.5" x14ac:dyDescent="0.35">
      <c r="A1281" s="99">
        <f t="shared" si="39"/>
        <v>17596</v>
      </c>
      <c r="B1281" s="100" t="str">
        <f>IF(COUNTIF(Exceptions!F:F,(VLOOKUP(M1281,Exceptions!F:F,1,FALSE)))&gt;0,"y","")</f>
        <v/>
      </c>
      <c r="C1281" s="100" t="str">
        <f t="shared" si="40"/>
        <v>y</v>
      </c>
      <c r="D1281" s="100" t="str">
        <f>IF(COUNTIF(Exceptions!B:B,(VLOOKUP(M1281,Exceptions!$B:$B,1,FALSE)))&gt;0,"y","")</f>
        <v/>
      </c>
      <c r="E1281" s="100" t="s">
        <v>5366</v>
      </c>
      <c r="F1281" s="162" t="s">
        <v>4249</v>
      </c>
      <c r="G1281" s="162" t="s">
        <v>3884</v>
      </c>
      <c r="H1281" s="162" t="s">
        <v>3906</v>
      </c>
      <c r="I1281" s="162" t="s">
        <v>5324</v>
      </c>
      <c r="J1281" s="162" t="s">
        <v>440</v>
      </c>
      <c r="K1281" s="162" t="s">
        <v>5275</v>
      </c>
      <c r="L1281" s="163">
        <v>505000</v>
      </c>
      <c r="M1281" s="95" t="s">
        <v>1391</v>
      </c>
      <c r="N1281" s="51" t="s">
        <v>1392</v>
      </c>
      <c r="O1281" s="51" t="s">
        <v>1393</v>
      </c>
      <c r="P1281" s="51" t="s">
        <v>440</v>
      </c>
      <c r="Q1281" s="96" t="s">
        <v>11</v>
      </c>
      <c r="R1281" s="97">
        <v>45282</v>
      </c>
      <c r="S1281" s="97" t="s">
        <v>5483</v>
      </c>
      <c r="T1281" s="51" t="s">
        <v>650</v>
      </c>
      <c r="U1281" s="51" t="s">
        <v>651</v>
      </c>
      <c r="W1281" s="98" t="s">
        <v>5569</v>
      </c>
      <c r="X1281" s="98" t="s">
        <v>5946</v>
      </c>
    </row>
    <row r="1282" spans="1:24" s="51" customFormat="1" ht="15.5" x14ac:dyDescent="0.35">
      <c r="A1282" s="99">
        <f t="shared" si="39"/>
        <v>17601</v>
      </c>
      <c r="B1282" s="100" t="str">
        <f>IF(COUNTIF(Exceptions!F:F,(VLOOKUP(M1282,Exceptions!F:F,1,FALSE)))&gt;0,"y","")</f>
        <v/>
      </c>
      <c r="C1282" s="100" t="str">
        <f t="shared" si="40"/>
        <v/>
      </c>
      <c r="D1282" s="100" t="str">
        <f>IF(COUNTIF(Exceptions!B:B,(VLOOKUP(M1282,Exceptions!$B:$B,1,FALSE)))&gt;0,"y","")</f>
        <v/>
      </c>
      <c r="E1282" s="100"/>
      <c r="F1282" s="162" t="s">
        <v>3907</v>
      </c>
      <c r="G1282" s="162" t="s">
        <v>3886</v>
      </c>
      <c r="H1282" s="162" t="s">
        <v>3906</v>
      </c>
      <c r="I1282" s="162" t="s">
        <v>440</v>
      </c>
      <c r="J1282" s="162" t="s">
        <v>440</v>
      </c>
      <c r="K1282" s="162" t="s">
        <v>440</v>
      </c>
      <c r="L1282" s="163">
        <v>173715.14</v>
      </c>
      <c r="M1282" s="95" t="s">
        <v>3871</v>
      </c>
      <c r="N1282" s="51" t="s">
        <v>2970</v>
      </c>
      <c r="O1282" s="51" t="s">
        <v>3872</v>
      </c>
      <c r="P1282" s="51" t="s">
        <v>440</v>
      </c>
      <c r="Q1282" s="96" t="s">
        <v>14</v>
      </c>
      <c r="R1282" s="97">
        <v>45658</v>
      </c>
      <c r="S1282" s="97" t="s">
        <v>6188</v>
      </c>
      <c r="T1282" s="51" t="s">
        <v>467</v>
      </c>
      <c r="U1282" s="51" t="s">
        <v>468</v>
      </c>
      <c r="V1282" s="51" t="s">
        <v>2972</v>
      </c>
      <c r="W1282" s="98" t="s">
        <v>5545</v>
      </c>
      <c r="X1282" s="98" t="s">
        <v>5545</v>
      </c>
    </row>
    <row r="1283" spans="1:24" s="51" customFormat="1" ht="15.5" x14ac:dyDescent="0.35">
      <c r="A1283" s="99">
        <f t="shared" si="39"/>
        <v>17603</v>
      </c>
      <c r="B1283" s="100" t="str">
        <f>IF(COUNTIF(Exceptions!F:F,(VLOOKUP(M1283,Exceptions!F:F,1,FALSE)))&gt;0,"y","")</f>
        <v>y</v>
      </c>
      <c r="C1283" s="100" t="str">
        <f t="shared" si="40"/>
        <v>y</v>
      </c>
      <c r="D1283" s="100" t="str">
        <f>IF(COUNTIF(Exceptions!B:B,(VLOOKUP(M1283,Exceptions!$B:$B,1,FALSE)))&gt;0,"y","")</f>
        <v/>
      </c>
      <c r="E1283" s="100"/>
      <c r="F1283" s="162" t="s">
        <v>3957</v>
      </c>
      <c r="G1283" s="162" t="s">
        <v>3886</v>
      </c>
      <c r="H1283" s="162" t="s">
        <v>5211</v>
      </c>
      <c r="I1283" s="162" t="s">
        <v>3903</v>
      </c>
      <c r="J1283" s="162" t="s">
        <v>440</v>
      </c>
      <c r="K1283" s="162" t="s">
        <v>440</v>
      </c>
      <c r="L1283" s="163">
        <v>398758.25</v>
      </c>
      <c r="M1283" s="95" t="s">
        <v>732</v>
      </c>
      <c r="N1283" s="51" t="s">
        <v>725</v>
      </c>
      <c r="O1283" s="51" t="s">
        <v>726</v>
      </c>
      <c r="P1283" s="51" t="s">
        <v>440</v>
      </c>
      <c r="Q1283" s="96" t="s">
        <v>14</v>
      </c>
      <c r="R1283" s="97">
        <v>45748</v>
      </c>
      <c r="S1283" s="97" t="s">
        <v>5505</v>
      </c>
      <c r="T1283" s="51" t="s">
        <v>467</v>
      </c>
      <c r="U1283" s="51" t="s">
        <v>468</v>
      </c>
      <c r="W1283" s="98" t="s">
        <v>5545</v>
      </c>
      <c r="X1283" s="98" t="s">
        <v>5545</v>
      </c>
    </row>
    <row r="1284" spans="1:24" s="51" customFormat="1" ht="15.5" x14ac:dyDescent="0.35">
      <c r="A1284" s="99">
        <f t="shared" si="39"/>
        <v>17604</v>
      </c>
      <c r="B1284" s="100" t="str">
        <f>IF(COUNTIF(Exceptions!F:F,(VLOOKUP(M1284,Exceptions!F:F,1,FALSE)))&gt;0,"y","")</f>
        <v/>
      </c>
      <c r="C1284" s="100" t="str">
        <f t="shared" si="40"/>
        <v>y</v>
      </c>
      <c r="D1284" s="100" t="str">
        <f>IF(COUNTIF(Exceptions!B:B,(VLOOKUP(M1284,Exceptions!$B:$B,1,FALSE)))&gt;0,"y","")</f>
        <v/>
      </c>
      <c r="E1284" s="100"/>
      <c r="F1284" s="162" t="s">
        <v>4115</v>
      </c>
      <c r="G1284" s="162" t="s">
        <v>592</v>
      </c>
      <c r="H1284" s="162" t="s">
        <v>3902</v>
      </c>
      <c r="I1284" s="162" t="s">
        <v>5227</v>
      </c>
      <c r="J1284" s="162" t="s">
        <v>5295</v>
      </c>
      <c r="K1284" s="162" t="s">
        <v>5279</v>
      </c>
      <c r="L1284" s="163">
        <v>250000</v>
      </c>
      <c r="M1284" s="95" t="s">
        <v>154</v>
      </c>
      <c r="N1284" s="51" t="s">
        <v>286</v>
      </c>
      <c r="O1284" s="51" t="s">
        <v>400</v>
      </c>
      <c r="P1284" s="51" t="s">
        <v>456</v>
      </c>
      <c r="Q1284" s="96" t="s">
        <v>14</v>
      </c>
      <c r="R1284" s="97">
        <v>45394</v>
      </c>
      <c r="S1284" s="97" t="s">
        <v>5553</v>
      </c>
      <c r="T1284" s="51" t="s">
        <v>500</v>
      </c>
      <c r="U1284" s="51" t="s">
        <v>501</v>
      </c>
      <c r="W1284" s="98" t="s">
        <v>5710</v>
      </c>
      <c r="X1284" s="98" t="s">
        <v>5603</v>
      </c>
    </row>
    <row r="1285" spans="1:24" s="51" customFormat="1" ht="15.5" x14ac:dyDescent="0.35">
      <c r="A1285" s="99">
        <f t="shared" si="39"/>
        <v>17606</v>
      </c>
      <c r="B1285" s="100" t="str">
        <f>IF(COUNTIF(Exceptions!F:F,(VLOOKUP(M1285,Exceptions!F:F,1,FALSE)))&gt;0,"y","")</f>
        <v/>
      </c>
      <c r="C1285" s="100" t="str">
        <f t="shared" si="40"/>
        <v>y</v>
      </c>
      <c r="D1285" s="100" t="str">
        <f>IF(COUNTIF(Exceptions!B:B,(VLOOKUP(M1285,Exceptions!$B:$B,1,FALSE)))&gt;0,"y","")</f>
        <v/>
      </c>
      <c r="E1285" s="100"/>
      <c r="F1285" s="162" t="s">
        <v>4116</v>
      </c>
      <c r="G1285" s="162" t="s">
        <v>3885</v>
      </c>
      <c r="H1285" s="162" t="s">
        <v>3902</v>
      </c>
      <c r="I1285" s="162" t="s">
        <v>5227</v>
      </c>
      <c r="J1285" s="162" t="s">
        <v>5295</v>
      </c>
      <c r="K1285" s="162" t="s">
        <v>5279</v>
      </c>
      <c r="L1285" s="163">
        <v>82325.460000000006</v>
      </c>
      <c r="M1285" s="95" t="s">
        <v>599</v>
      </c>
      <c r="N1285" s="51" t="s">
        <v>600</v>
      </c>
      <c r="O1285" s="51" t="s">
        <v>600</v>
      </c>
      <c r="P1285" s="51" t="s">
        <v>456</v>
      </c>
      <c r="Q1285" s="96" t="s">
        <v>613</v>
      </c>
      <c r="R1285" s="97">
        <v>45359</v>
      </c>
      <c r="S1285" s="97" t="s">
        <v>5625</v>
      </c>
      <c r="T1285" s="51" t="s">
        <v>480</v>
      </c>
      <c r="U1285" s="51" t="s">
        <v>481</v>
      </c>
      <c r="W1285" s="98" t="s">
        <v>5710</v>
      </c>
      <c r="X1285" s="98" t="s">
        <v>5739</v>
      </c>
    </row>
    <row r="1286" spans="1:24" s="51" customFormat="1" ht="15.5" x14ac:dyDescent="0.35">
      <c r="A1286" s="99">
        <f t="shared" si="39"/>
        <v>17607</v>
      </c>
      <c r="B1286" s="100" t="str">
        <f>IF(COUNTIF(Exceptions!F:F,(VLOOKUP(M1286,Exceptions!F:F,1,FALSE)))&gt;0,"y","")</f>
        <v/>
      </c>
      <c r="C1286" s="100" t="str">
        <f t="shared" si="40"/>
        <v>y</v>
      </c>
      <c r="D1286" s="100" t="str">
        <f>IF(COUNTIF(Exceptions!B:B,(VLOOKUP(M1286,Exceptions!$B:$B,1,FALSE)))&gt;0,"y","")</f>
        <v/>
      </c>
      <c r="E1286" s="100"/>
      <c r="F1286" s="162" t="s">
        <v>5175</v>
      </c>
      <c r="G1286" s="162" t="s">
        <v>3885</v>
      </c>
      <c r="H1286" s="162" t="s">
        <v>3906</v>
      </c>
      <c r="I1286" s="162" t="s">
        <v>5328</v>
      </c>
      <c r="J1286" s="162" t="s">
        <v>440</v>
      </c>
      <c r="K1286" s="162" t="s">
        <v>3904</v>
      </c>
      <c r="L1286" s="163">
        <v>10000</v>
      </c>
      <c r="M1286" s="95" t="s">
        <v>3869</v>
      </c>
      <c r="N1286" s="51" t="s">
        <v>3870</v>
      </c>
      <c r="O1286" s="51" t="s">
        <v>6347</v>
      </c>
      <c r="P1286" s="51" t="s">
        <v>440</v>
      </c>
      <c r="Q1286" s="96" t="s">
        <v>613</v>
      </c>
      <c r="R1286" s="97">
        <v>45382</v>
      </c>
      <c r="S1286" s="97" t="s">
        <v>5532</v>
      </c>
      <c r="T1286" s="51" t="s">
        <v>467</v>
      </c>
      <c r="U1286" s="51" t="s">
        <v>468</v>
      </c>
      <c r="V1286" s="51" t="s">
        <v>2653</v>
      </c>
      <c r="W1286" s="98" t="s">
        <v>5710</v>
      </c>
      <c r="X1286" s="98" t="s">
        <v>5565</v>
      </c>
    </row>
    <row r="1287" spans="1:24" s="51" customFormat="1" ht="15.5" x14ac:dyDescent="0.35">
      <c r="A1287" s="99">
        <f t="shared" ref="A1287:A1350" si="41">(MID(M1287,2,6))*1</f>
        <v>17614</v>
      </c>
      <c r="B1287" s="100" t="str">
        <f>IF(COUNTIF(Exceptions!F:F,(VLOOKUP(M1287,Exceptions!F:F,1,FALSE)))&gt;0,"y","")</f>
        <v/>
      </c>
      <c r="C1287" s="100" t="str">
        <f t="shared" si="40"/>
        <v/>
      </c>
      <c r="D1287" s="100" t="str">
        <f>IF(COUNTIF(Exceptions!B:B,(VLOOKUP(M1287,Exceptions!$B:$B,1,FALSE)))&gt;0,"y","")</f>
        <v>y</v>
      </c>
      <c r="E1287" s="100"/>
      <c r="F1287" s="162" t="s">
        <v>5176</v>
      </c>
      <c r="G1287" s="162" t="s">
        <v>3885</v>
      </c>
      <c r="H1287" s="162" t="s">
        <v>5211</v>
      </c>
      <c r="I1287" s="162" t="s">
        <v>440</v>
      </c>
      <c r="J1287" s="162" t="s">
        <v>5298</v>
      </c>
      <c r="K1287" s="162" t="s">
        <v>5277</v>
      </c>
      <c r="L1287" s="165"/>
      <c r="M1287" s="95" t="s">
        <v>262</v>
      </c>
      <c r="N1287" s="51" t="s">
        <v>389</v>
      </c>
      <c r="O1287" s="51" t="s">
        <v>453</v>
      </c>
      <c r="P1287" s="51" t="s">
        <v>466</v>
      </c>
      <c r="Q1287" s="96" t="s">
        <v>11</v>
      </c>
      <c r="R1287" s="97">
        <v>45383</v>
      </c>
      <c r="S1287" s="97" t="s">
        <v>5553</v>
      </c>
      <c r="T1287" s="51" t="s">
        <v>589</v>
      </c>
      <c r="U1287" s="51" t="s">
        <v>590</v>
      </c>
      <c r="W1287" s="98" t="s">
        <v>5710</v>
      </c>
      <c r="X1287" s="98" t="s">
        <v>5565</v>
      </c>
    </row>
    <row r="1288" spans="1:24" s="51" customFormat="1" ht="15.5" x14ac:dyDescent="0.35">
      <c r="A1288" s="99">
        <f t="shared" si="41"/>
        <v>17619</v>
      </c>
      <c r="B1288" s="100" t="str">
        <f>IF(COUNTIF(Exceptions!F:F,(VLOOKUP(M1288,Exceptions!F:F,1,FALSE)))&gt;0,"y","")</f>
        <v/>
      </c>
      <c r="C1288" s="100" t="str">
        <f t="shared" ref="C1288:C1351" si="42">IF(COUNTIF(N1288,"*call*"),"y",IF(COUNTIF(P1288,"*call*"),"y",IF(I1288&lt;&gt;"","y","")))</f>
        <v>y</v>
      </c>
      <c r="D1288" s="100" t="str">
        <f>IF(COUNTIF(Exceptions!B:B,(VLOOKUP(M1288,Exceptions!$B:$B,1,FALSE)))&gt;0,"y","")</f>
        <v/>
      </c>
      <c r="E1288" s="100"/>
      <c r="F1288" s="162" t="s">
        <v>5177</v>
      </c>
      <c r="G1288" s="162" t="s">
        <v>592</v>
      </c>
      <c r="H1288" s="162" t="s">
        <v>3906</v>
      </c>
      <c r="I1288" s="162" t="s">
        <v>5328</v>
      </c>
      <c r="J1288" s="162" t="s">
        <v>440</v>
      </c>
      <c r="K1288" s="162" t="s">
        <v>3904</v>
      </c>
      <c r="L1288" s="163">
        <v>999</v>
      </c>
      <c r="M1288" s="95" t="s">
        <v>3867</v>
      </c>
      <c r="N1288" s="51" t="s">
        <v>3868</v>
      </c>
      <c r="O1288" s="51" t="s">
        <v>3868</v>
      </c>
      <c r="P1288" s="51" t="s">
        <v>456</v>
      </c>
      <c r="Q1288" s="96" t="s">
        <v>613</v>
      </c>
      <c r="R1288" s="97">
        <v>45504</v>
      </c>
      <c r="S1288" s="97" t="s">
        <v>6345</v>
      </c>
      <c r="T1288" s="51" t="s">
        <v>467</v>
      </c>
      <c r="U1288" s="51" t="s">
        <v>468</v>
      </c>
      <c r="V1288" s="51" t="s">
        <v>6346</v>
      </c>
      <c r="W1288" s="98" t="s">
        <v>5946</v>
      </c>
      <c r="X1288" s="98" t="s">
        <v>5597</v>
      </c>
    </row>
    <row r="1289" spans="1:24" s="51" customFormat="1" ht="15.5" x14ac:dyDescent="0.35">
      <c r="A1289" s="99">
        <f t="shared" si="41"/>
        <v>17621</v>
      </c>
      <c r="B1289" s="100" t="str">
        <f>IF(COUNTIF(Exceptions!F:F,(VLOOKUP(M1289,Exceptions!F:F,1,FALSE)))&gt;0,"y","")</f>
        <v/>
      </c>
      <c r="C1289" s="100" t="str">
        <f t="shared" si="42"/>
        <v>y</v>
      </c>
      <c r="D1289" s="100" t="str">
        <f>IF(COUNTIF(Exceptions!B:B,(VLOOKUP(M1289,Exceptions!$B:$B,1,FALSE)))&gt;0,"y","")</f>
        <v/>
      </c>
      <c r="E1289" s="100" t="s">
        <v>5366</v>
      </c>
      <c r="F1289" s="162" t="s">
        <v>4123</v>
      </c>
      <c r="G1289" s="162" t="s">
        <v>3885</v>
      </c>
      <c r="H1289" s="162" t="s">
        <v>5232</v>
      </c>
      <c r="I1289" s="162" t="s">
        <v>5231</v>
      </c>
      <c r="J1289" s="162" t="s">
        <v>5300</v>
      </c>
      <c r="K1289" s="162" t="s">
        <v>5280</v>
      </c>
      <c r="L1289" s="163">
        <v>470000</v>
      </c>
      <c r="M1289" s="95" t="s">
        <v>155</v>
      </c>
      <c r="N1289" s="51" t="s">
        <v>287</v>
      </c>
      <c r="O1289" s="51" t="s">
        <v>401</v>
      </c>
      <c r="P1289" s="51" t="s">
        <v>455</v>
      </c>
      <c r="Q1289" s="96" t="s">
        <v>14</v>
      </c>
      <c r="R1289" s="97">
        <v>45327</v>
      </c>
      <c r="S1289" s="97" t="s">
        <v>5553</v>
      </c>
      <c r="T1289" s="51" t="s">
        <v>502</v>
      </c>
      <c r="U1289" s="51" t="s">
        <v>503</v>
      </c>
      <c r="W1289" s="98" t="s">
        <v>5946</v>
      </c>
      <c r="X1289" s="98" t="s">
        <v>5945</v>
      </c>
    </row>
    <row r="1290" spans="1:24" s="51" customFormat="1" ht="15.5" x14ac:dyDescent="0.35">
      <c r="A1290" s="99">
        <f t="shared" si="41"/>
        <v>17623</v>
      </c>
      <c r="B1290" s="100" t="str">
        <f>IF(COUNTIF(Exceptions!F:F,(VLOOKUP(M1290,Exceptions!F:F,1,FALSE)))&gt;0,"y","")</f>
        <v/>
      </c>
      <c r="C1290" s="100" t="str">
        <f t="shared" si="42"/>
        <v/>
      </c>
      <c r="D1290" s="100" t="str">
        <f>IF(COUNTIF(Exceptions!B:B,(VLOOKUP(M1290,Exceptions!$B:$B,1,FALSE)))&gt;0,"y","")</f>
        <v/>
      </c>
      <c r="E1290" s="100"/>
      <c r="F1290" s="162" t="s">
        <v>5178</v>
      </c>
      <c r="G1290" s="162" t="s">
        <v>3886</v>
      </c>
      <c r="H1290" s="162" t="s">
        <v>3906</v>
      </c>
      <c r="I1290" s="162" t="s">
        <v>440</v>
      </c>
      <c r="J1290" s="162" t="s">
        <v>440</v>
      </c>
      <c r="K1290" s="162" t="s">
        <v>440</v>
      </c>
      <c r="L1290" s="163">
        <v>27278.36</v>
      </c>
      <c r="M1290" s="95" t="s">
        <v>3864</v>
      </c>
      <c r="N1290" s="51" t="s">
        <v>3865</v>
      </c>
      <c r="O1290" s="51" t="s">
        <v>3865</v>
      </c>
      <c r="P1290" s="51" t="s">
        <v>440</v>
      </c>
      <c r="Q1290" s="96" t="s">
        <v>613</v>
      </c>
      <c r="R1290" s="97">
        <v>45689</v>
      </c>
      <c r="S1290" s="97" t="s">
        <v>5901</v>
      </c>
      <c r="T1290" s="51" t="s">
        <v>467</v>
      </c>
      <c r="U1290" s="51" t="s">
        <v>468</v>
      </c>
      <c r="V1290" s="51" t="s">
        <v>3866</v>
      </c>
      <c r="W1290" s="98" t="s">
        <v>6809</v>
      </c>
      <c r="X1290" s="98" t="s">
        <v>5501</v>
      </c>
    </row>
    <row r="1291" spans="1:24" s="51" customFormat="1" ht="15.5" x14ac:dyDescent="0.35">
      <c r="A1291" s="99">
        <f t="shared" si="41"/>
        <v>17631</v>
      </c>
      <c r="B1291" s="100" t="str">
        <f>IF(COUNTIF(Exceptions!F:F,(VLOOKUP(M1291,Exceptions!F:F,1,FALSE)))&gt;0,"y","")</f>
        <v/>
      </c>
      <c r="C1291" s="100" t="str">
        <f t="shared" si="42"/>
        <v/>
      </c>
      <c r="D1291" s="100" t="str">
        <f>IF(COUNTIF(Exceptions!B:B,(VLOOKUP(M1291,Exceptions!$B:$B,1,FALSE)))&gt;0,"y","")</f>
        <v/>
      </c>
      <c r="E1291" s="100"/>
      <c r="F1291" s="162" t="s">
        <v>5179</v>
      </c>
      <c r="G1291" s="162" t="s">
        <v>593</v>
      </c>
      <c r="H1291" s="162" t="s">
        <v>5215</v>
      </c>
      <c r="I1291" s="162" t="s">
        <v>440</v>
      </c>
      <c r="J1291" s="162" t="s">
        <v>5295</v>
      </c>
      <c r="K1291" s="162" t="s">
        <v>5275</v>
      </c>
      <c r="L1291" s="163">
        <v>7600000</v>
      </c>
      <c r="M1291" s="95" t="s">
        <v>263</v>
      </c>
      <c r="N1291" s="51" t="s">
        <v>390</v>
      </c>
      <c r="O1291" s="51" t="s">
        <v>454</v>
      </c>
      <c r="P1291" s="51" t="s">
        <v>460</v>
      </c>
      <c r="Q1291" s="96" t="s">
        <v>10</v>
      </c>
      <c r="R1291" s="97">
        <v>45383</v>
      </c>
      <c r="S1291" s="97" t="s">
        <v>5622</v>
      </c>
      <c r="T1291" s="51" t="s">
        <v>540</v>
      </c>
      <c r="U1291" s="51" t="s">
        <v>541</v>
      </c>
      <c r="W1291" s="98" t="s">
        <v>5659</v>
      </c>
      <c r="X1291" s="98" t="s">
        <v>5534</v>
      </c>
    </row>
    <row r="1292" spans="1:24" s="51" customFormat="1" ht="15.5" x14ac:dyDescent="0.35">
      <c r="A1292" s="99">
        <f t="shared" si="41"/>
        <v>17635</v>
      </c>
      <c r="B1292" s="100" t="str">
        <f>IF(COUNTIF(Exceptions!F:F,(VLOOKUP(M1292,Exceptions!F:F,1,FALSE)))&gt;0,"y","")</f>
        <v/>
      </c>
      <c r="C1292" s="100" t="str">
        <f t="shared" si="42"/>
        <v/>
      </c>
      <c r="D1292" s="100" t="str">
        <f>IF(COUNTIF(Exceptions!B:B,(VLOOKUP(M1292,Exceptions!$B:$B,1,FALSE)))&gt;0,"y","")</f>
        <v/>
      </c>
      <c r="E1292" s="100"/>
      <c r="F1292" s="162" t="s">
        <v>5180</v>
      </c>
      <c r="G1292" s="162" t="s">
        <v>593</v>
      </c>
      <c r="H1292" s="162" t="s">
        <v>5215</v>
      </c>
      <c r="I1292" s="162" t="s">
        <v>440</v>
      </c>
      <c r="J1292" s="162" t="s">
        <v>5295</v>
      </c>
      <c r="K1292" s="162" t="s">
        <v>5275</v>
      </c>
      <c r="L1292" s="163">
        <v>1210000</v>
      </c>
      <c r="M1292" s="95" t="s">
        <v>264</v>
      </c>
      <c r="N1292" s="51" t="s">
        <v>7013</v>
      </c>
      <c r="O1292" s="51" t="s">
        <v>7013</v>
      </c>
      <c r="P1292" s="51" t="s">
        <v>460</v>
      </c>
      <c r="Q1292" s="96" t="s">
        <v>12</v>
      </c>
      <c r="R1292" s="97">
        <v>45383</v>
      </c>
      <c r="S1292" s="97" t="s">
        <v>5622</v>
      </c>
      <c r="T1292" s="51" t="s">
        <v>530</v>
      </c>
      <c r="U1292" s="51" t="s">
        <v>531</v>
      </c>
      <c r="W1292" s="98" t="s">
        <v>5659</v>
      </c>
      <c r="X1292" s="98" t="s">
        <v>5565</v>
      </c>
    </row>
    <row r="1293" spans="1:24" s="51" customFormat="1" ht="15.5" x14ac:dyDescent="0.35">
      <c r="A1293" s="99">
        <f t="shared" si="41"/>
        <v>17652</v>
      </c>
      <c r="B1293" s="100" t="str">
        <f>IF(COUNTIF(Exceptions!F:F,(VLOOKUP(M1293,Exceptions!F:F,1,FALSE)))&gt;0,"y","")</f>
        <v/>
      </c>
      <c r="C1293" s="100" t="str">
        <f t="shared" si="42"/>
        <v>y</v>
      </c>
      <c r="D1293" s="100" t="str">
        <f>IF(COUNTIF(Exceptions!B:B,(VLOOKUP(M1293,Exceptions!$B:$B,1,FALSE)))&gt;0,"y","")</f>
        <v/>
      </c>
      <c r="E1293" s="100" t="s">
        <v>5366</v>
      </c>
      <c r="F1293" s="162" t="s">
        <v>4250</v>
      </c>
      <c r="G1293" s="162" t="s">
        <v>3885</v>
      </c>
      <c r="H1293" s="162" t="s">
        <v>5213</v>
      </c>
      <c r="I1293" s="162" t="s">
        <v>5324</v>
      </c>
      <c r="J1293" s="162" t="s">
        <v>5295</v>
      </c>
      <c r="K1293" s="162" t="s">
        <v>5276</v>
      </c>
      <c r="L1293" s="163">
        <v>1000000</v>
      </c>
      <c r="M1293" s="95" t="s">
        <v>170</v>
      </c>
      <c r="N1293" s="51" t="s">
        <v>301</v>
      </c>
      <c r="O1293" s="51" t="s">
        <v>301</v>
      </c>
      <c r="P1293" s="51" t="s">
        <v>456</v>
      </c>
      <c r="Q1293" s="96" t="s">
        <v>11</v>
      </c>
      <c r="R1293" s="97">
        <v>45323</v>
      </c>
      <c r="S1293" s="97" t="s">
        <v>5644</v>
      </c>
      <c r="T1293" s="51" t="s">
        <v>524</v>
      </c>
      <c r="U1293" s="51" t="s">
        <v>525</v>
      </c>
      <c r="W1293" s="98" t="s">
        <v>6147</v>
      </c>
      <c r="X1293" s="98" t="s">
        <v>6126</v>
      </c>
    </row>
    <row r="1294" spans="1:24" s="51" customFormat="1" ht="15.5" x14ac:dyDescent="0.35">
      <c r="A1294" s="99">
        <f t="shared" si="41"/>
        <v>17697</v>
      </c>
      <c r="B1294" s="100" t="str">
        <f>IF(COUNTIF(Exceptions!F:F,(VLOOKUP(M1294,Exceptions!F:F,1,FALSE)))&gt;0,"y","")</f>
        <v/>
      </c>
      <c r="C1294" s="100" t="str">
        <f t="shared" si="42"/>
        <v>y</v>
      </c>
      <c r="D1294" s="100" t="str">
        <f>IF(COUNTIF(Exceptions!B:B,(VLOOKUP(M1294,Exceptions!$B:$B,1,FALSE)))&gt;0,"y","")</f>
        <v/>
      </c>
      <c r="E1294" s="100"/>
      <c r="F1294" s="162" t="s">
        <v>4164</v>
      </c>
      <c r="G1294" s="162" t="s">
        <v>592</v>
      </c>
      <c r="H1294" s="162" t="s">
        <v>3906</v>
      </c>
      <c r="I1294" s="162" t="s">
        <v>5244</v>
      </c>
      <c r="J1294" s="162" t="s">
        <v>440</v>
      </c>
      <c r="K1294" s="162" t="s">
        <v>3904</v>
      </c>
      <c r="L1294" s="163">
        <v>200000</v>
      </c>
      <c r="M1294" s="95" t="s">
        <v>160</v>
      </c>
      <c r="N1294" s="51" t="s">
        <v>292</v>
      </c>
      <c r="O1294" s="51" t="s">
        <v>292</v>
      </c>
      <c r="P1294" s="51" t="s">
        <v>455</v>
      </c>
      <c r="Q1294" s="96" t="s">
        <v>14</v>
      </c>
      <c r="R1294" s="97">
        <v>45443</v>
      </c>
      <c r="S1294" s="97" t="s">
        <v>6009</v>
      </c>
      <c r="T1294" s="51" t="s">
        <v>467</v>
      </c>
      <c r="U1294" s="51" t="s">
        <v>468</v>
      </c>
      <c r="V1294" s="51" t="s">
        <v>6010</v>
      </c>
      <c r="W1294" s="98" t="s">
        <v>5717</v>
      </c>
      <c r="X1294" s="98" t="s">
        <v>5597</v>
      </c>
    </row>
    <row r="1295" spans="1:24" s="51" customFormat="1" ht="15.5" x14ac:dyDescent="0.35">
      <c r="A1295" s="99">
        <f t="shared" si="41"/>
        <v>17698</v>
      </c>
      <c r="B1295" s="100" t="str">
        <f>IF(COUNTIF(Exceptions!F:F,(VLOOKUP(M1295,Exceptions!F:F,1,FALSE)))&gt;0,"y","")</f>
        <v/>
      </c>
      <c r="C1295" s="100" t="str">
        <f t="shared" si="42"/>
        <v>y</v>
      </c>
      <c r="D1295" s="100" t="str">
        <f>IF(COUNTIF(Exceptions!B:B,(VLOOKUP(M1295,Exceptions!$B:$B,1,FALSE)))&gt;0,"y","")</f>
        <v/>
      </c>
      <c r="E1295" s="100" t="s">
        <v>5366</v>
      </c>
      <c r="F1295" s="162" t="s">
        <v>5181</v>
      </c>
      <c r="G1295" s="162" t="s">
        <v>3885</v>
      </c>
      <c r="H1295" s="162" t="s">
        <v>3906</v>
      </c>
      <c r="I1295" s="162" t="s">
        <v>5328</v>
      </c>
      <c r="J1295" s="162" t="s">
        <v>440</v>
      </c>
      <c r="K1295" s="162" t="s">
        <v>3904</v>
      </c>
      <c r="L1295" s="163">
        <v>50000</v>
      </c>
      <c r="M1295" s="95" t="s">
        <v>3861</v>
      </c>
      <c r="N1295" s="51" t="s">
        <v>3862</v>
      </c>
      <c r="O1295" s="51" t="s">
        <v>3863</v>
      </c>
      <c r="P1295" s="51" t="s">
        <v>440</v>
      </c>
      <c r="Q1295" s="96" t="s">
        <v>613</v>
      </c>
      <c r="R1295" s="97">
        <v>45355</v>
      </c>
      <c r="S1295" s="97" t="s">
        <v>5766</v>
      </c>
      <c r="T1295" s="51" t="s">
        <v>467</v>
      </c>
      <c r="U1295" s="51" t="s">
        <v>468</v>
      </c>
      <c r="W1295" s="98" t="s">
        <v>5717</v>
      </c>
      <c r="X1295" s="98" t="s">
        <v>5555</v>
      </c>
    </row>
    <row r="1296" spans="1:24" s="51" customFormat="1" ht="15.5" x14ac:dyDescent="0.35">
      <c r="A1296" s="99">
        <f t="shared" si="41"/>
        <v>17707</v>
      </c>
      <c r="B1296" s="100" t="str">
        <f>IF(COUNTIF(Exceptions!F:F,(VLOOKUP(M1296,Exceptions!F:F,1,FALSE)))&gt;0,"y","")</f>
        <v/>
      </c>
      <c r="C1296" s="100" t="str">
        <f t="shared" si="42"/>
        <v>y</v>
      </c>
      <c r="D1296" s="100" t="str">
        <f>IF(COUNTIF(Exceptions!B:B,(VLOOKUP(M1296,Exceptions!$B:$B,1,FALSE)))&gt;0,"y","")</f>
        <v/>
      </c>
      <c r="E1296" s="100"/>
      <c r="F1296" s="162" t="s">
        <v>5182</v>
      </c>
      <c r="G1296" s="162" t="s">
        <v>3884</v>
      </c>
      <c r="H1296" s="162" t="s">
        <v>3906</v>
      </c>
      <c r="I1296" s="162" t="s">
        <v>5328</v>
      </c>
      <c r="J1296" s="162" t="s">
        <v>440</v>
      </c>
      <c r="K1296" s="162" t="s">
        <v>3904</v>
      </c>
      <c r="L1296" s="163">
        <v>15000</v>
      </c>
      <c r="M1296" s="95" t="s">
        <v>3858</v>
      </c>
      <c r="N1296" s="51" t="s">
        <v>3859</v>
      </c>
      <c r="O1296" s="51" t="s">
        <v>3860</v>
      </c>
      <c r="P1296" s="51" t="s">
        <v>456</v>
      </c>
      <c r="Q1296" s="96" t="s">
        <v>613</v>
      </c>
      <c r="R1296" s="167">
        <v>45313</v>
      </c>
      <c r="S1296" s="97" t="s">
        <v>6231</v>
      </c>
      <c r="T1296" s="51" t="s">
        <v>467</v>
      </c>
      <c r="U1296" s="51" t="s">
        <v>468</v>
      </c>
      <c r="W1296" s="98" t="s">
        <v>5717</v>
      </c>
      <c r="X1296" s="98" t="s">
        <v>5647</v>
      </c>
    </row>
    <row r="1297" spans="1:24" s="51" customFormat="1" ht="15.5" x14ac:dyDescent="0.35">
      <c r="A1297" s="99">
        <f t="shared" si="41"/>
        <v>17710</v>
      </c>
      <c r="B1297" s="100" t="str">
        <f>IF(COUNTIF(Exceptions!F:F,(VLOOKUP(M1297,Exceptions!F:F,1,FALSE)))&gt;0,"y","")</f>
        <v/>
      </c>
      <c r="C1297" s="100" t="str">
        <f t="shared" si="42"/>
        <v>y</v>
      </c>
      <c r="D1297" s="100" t="str">
        <f>IF(COUNTIF(Exceptions!B:B,(VLOOKUP(M1297,Exceptions!$B:$B,1,FALSE)))&gt;0,"y","")</f>
        <v/>
      </c>
      <c r="E1297" s="100"/>
      <c r="F1297" s="162" t="s">
        <v>5183</v>
      </c>
      <c r="G1297" s="162" t="s">
        <v>3885</v>
      </c>
      <c r="H1297" s="162" t="s">
        <v>3906</v>
      </c>
      <c r="I1297" s="162" t="s">
        <v>5328</v>
      </c>
      <c r="J1297" s="162" t="s">
        <v>440</v>
      </c>
      <c r="K1297" s="162" t="s">
        <v>3904</v>
      </c>
      <c r="L1297" s="163">
        <v>650</v>
      </c>
      <c r="M1297" s="95" t="s">
        <v>3855</v>
      </c>
      <c r="N1297" s="51" t="s">
        <v>3856</v>
      </c>
      <c r="O1297" s="51" t="s">
        <v>3857</v>
      </c>
      <c r="P1297" s="51" t="s">
        <v>456</v>
      </c>
      <c r="Q1297" s="96" t="s">
        <v>613</v>
      </c>
      <c r="R1297" s="97">
        <v>45334</v>
      </c>
      <c r="S1297" s="97" t="s">
        <v>5740</v>
      </c>
      <c r="T1297" s="51" t="s">
        <v>467</v>
      </c>
      <c r="U1297" s="51" t="s">
        <v>468</v>
      </c>
      <c r="W1297" s="98" t="s">
        <v>5717</v>
      </c>
      <c r="X1297" s="98" t="s">
        <v>5635</v>
      </c>
    </row>
    <row r="1298" spans="1:24" s="51" customFormat="1" ht="15.5" x14ac:dyDescent="0.35">
      <c r="A1298" s="99">
        <f t="shared" si="41"/>
        <v>17716</v>
      </c>
      <c r="B1298" s="100" t="str">
        <f>IF(COUNTIF(Exceptions!F:F,(VLOOKUP(M1298,Exceptions!F:F,1,FALSE)))&gt;0,"y","")</f>
        <v/>
      </c>
      <c r="C1298" s="100" t="str">
        <f t="shared" si="42"/>
        <v/>
      </c>
      <c r="D1298" s="100" t="str">
        <f>IF(COUNTIF(Exceptions!B:B,(VLOOKUP(M1298,Exceptions!$B:$B,1,FALSE)))&gt;0,"y","")</f>
        <v/>
      </c>
      <c r="E1298" s="100"/>
      <c r="F1298" s="162" t="s">
        <v>5184</v>
      </c>
      <c r="G1298" s="162" t="s">
        <v>440</v>
      </c>
      <c r="H1298" s="162" t="s">
        <v>440</v>
      </c>
      <c r="I1298" s="162" t="s">
        <v>440</v>
      </c>
      <c r="J1298" s="162" t="s">
        <v>440</v>
      </c>
      <c r="K1298" s="162" t="s">
        <v>440</v>
      </c>
      <c r="L1298" s="165"/>
      <c r="M1298" s="95" t="s">
        <v>3853</v>
      </c>
      <c r="N1298" s="51" t="s">
        <v>3854</v>
      </c>
      <c r="O1298" s="51" t="s">
        <v>440</v>
      </c>
      <c r="P1298" s="51" t="s">
        <v>440</v>
      </c>
      <c r="Q1298" s="96" t="s">
        <v>440</v>
      </c>
      <c r="R1298" s="97"/>
      <c r="S1298" s="97"/>
      <c r="T1298" s="51" t="s">
        <v>2078</v>
      </c>
      <c r="U1298" s="51" t="s">
        <v>2079</v>
      </c>
      <c r="W1298" s="98" t="s">
        <v>5679</v>
      </c>
      <c r="X1298" s="98" t="s">
        <v>5679</v>
      </c>
    </row>
    <row r="1299" spans="1:24" s="51" customFormat="1" ht="15.5" x14ac:dyDescent="0.35">
      <c r="A1299" s="99">
        <f t="shared" si="41"/>
        <v>17722</v>
      </c>
      <c r="B1299" s="100" t="str">
        <f>IF(COUNTIF(Exceptions!F:F,(VLOOKUP(M1299,Exceptions!F:F,1,FALSE)))&gt;0,"y","")</f>
        <v/>
      </c>
      <c r="C1299" s="100" t="str">
        <f t="shared" si="42"/>
        <v/>
      </c>
      <c r="D1299" s="100" t="str">
        <f>IF(COUNTIF(Exceptions!B:B,(VLOOKUP(M1299,Exceptions!$B:$B,1,FALSE)))&gt;0,"y","")</f>
        <v/>
      </c>
      <c r="E1299" s="100"/>
      <c r="F1299" s="162" t="s">
        <v>5185</v>
      </c>
      <c r="G1299" s="162" t="s">
        <v>592</v>
      </c>
      <c r="H1299" s="162" t="s">
        <v>5211</v>
      </c>
      <c r="I1299" s="162" t="s">
        <v>440</v>
      </c>
      <c r="J1299" s="162" t="s">
        <v>5298</v>
      </c>
      <c r="K1299" s="162" t="s">
        <v>5277</v>
      </c>
      <c r="L1299" s="165"/>
      <c r="M1299" s="95" t="s">
        <v>3851</v>
      </c>
      <c r="N1299" s="51" t="s">
        <v>3852</v>
      </c>
      <c r="O1299" s="51" t="s">
        <v>3852</v>
      </c>
      <c r="P1299" s="51" t="s">
        <v>440</v>
      </c>
      <c r="Q1299" s="96" t="s">
        <v>613</v>
      </c>
      <c r="R1299" s="97"/>
      <c r="S1299" s="97"/>
      <c r="T1299" s="51" t="s">
        <v>776</v>
      </c>
      <c r="U1299" s="51" t="s">
        <v>777</v>
      </c>
      <c r="W1299" s="98" t="s">
        <v>5679</v>
      </c>
      <c r="X1299" s="98" t="s">
        <v>6037</v>
      </c>
    </row>
    <row r="1300" spans="1:24" s="51" customFormat="1" ht="15.5" x14ac:dyDescent="0.35">
      <c r="A1300" s="99">
        <f t="shared" si="41"/>
        <v>17725</v>
      </c>
      <c r="B1300" s="100" t="str">
        <f>IF(COUNTIF(Exceptions!F:F,(VLOOKUP(M1300,Exceptions!F:F,1,FALSE)))&gt;0,"y","")</f>
        <v/>
      </c>
      <c r="C1300" s="100" t="str">
        <f t="shared" si="42"/>
        <v/>
      </c>
      <c r="D1300" s="100" t="str">
        <f>IF(COUNTIF(Exceptions!B:B,(VLOOKUP(M1300,Exceptions!$B:$B,1,FALSE)))&gt;0,"y","")</f>
        <v/>
      </c>
      <c r="E1300" s="100"/>
      <c r="F1300" s="162" t="s">
        <v>5186</v>
      </c>
      <c r="G1300" s="162" t="s">
        <v>3886</v>
      </c>
      <c r="H1300" s="162" t="s">
        <v>3906</v>
      </c>
      <c r="I1300" s="162" t="s">
        <v>440</v>
      </c>
      <c r="J1300" s="162" t="s">
        <v>440</v>
      </c>
      <c r="K1300" s="162" t="s">
        <v>440</v>
      </c>
      <c r="L1300" s="163">
        <v>900</v>
      </c>
      <c r="M1300" s="95" t="s">
        <v>3850</v>
      </c>
      <c r="N1300" s="51" t="s">
        <v>3747</v>
      </c>
      <c r="O1300" s="51" t="s">
        <v>3747</v>
      </c>
      <c r="P1300" s="51" t="s">
        <v>440</v>
      </c>
      <c r="Q1300" s="96" t="s">
        <v>613</v>
      </c>
      <c r="R1300" s="97">
        <v>45672</v>
      </c>
      <c r="S1300" s="97" t="s">
        <v>7012</v>
      </c>
      <c r="T1300" s="51" t="s">
        <v>467</v>
      </c>
      <c r="U1300" s="51" t="s">
        <v>468</v>
      </c>
      <c r="W1300" s="98" t="s">
        <v>5679</v>
      </c>
      <c r="X1300" s="98" t="s">
        <v>5745</v>
      </c>
    </row>
    <row r="1301" spans="1:24" s="51" customFormat="1" ht="15.5" x14ac:dyDescent="0.35">
      <c r="A1301" s="99">
        <f t="shared" si="41"/>
        <v>17745</v>
      </c>
      <c r="B1301" s="100" t="str">
        <f>IF(COUNTIF(Exceptions!F:F,(VLOOKUP(M1301,Exceptions!F:F,1,FALSE)))&gt;0,"y","")</f>
        <v/>
      </c>
      <c r="C1301" s="100" t="str">
        <f t="shared" si="42"/>
        <v>y</v>
      </c>
      <c r="D1301" s="100" t="str">
        <f>IF(COUNTIF(Exceptions!B:B,(VLOOKUP(M1301,Exceptions!$B:$B,1,FALSE)))&gt;0,"y","")</f>
        <v/>
      </c>
      <c r="E1301" s="100"/>
      <c r="F1301" s="162" t="s">
        <v>3958</v>
      </c>
      <c r="G1301" s="162" t="s">
        <v>3885</v>
      </c>
      <c r="H1301" s="162" t="s">
        <v>5213</v>
      </c>
      <c r="I1301" s="162" t="s">
        <v>5328</v>
      </c>
      <c r="J1301" s="162" t="s">
        <v>5295</v>
      </c>
      <c r="K1301" s="162" t="s">
        <v>3904</v>
      </c>
      <c r="L1301" s="163"/>
      <c r="M1301" s="95" t="s">
        <v>134</v>
      </c>
      <c r="N1301" s="51" t="s">
        <v>5454</v>
      </c>
      <c r="O1301" s="51" t="s">
        <v>392</v>
      </c>
      <c r="P1301" s="51" t="s">
        <v>456</v>
      </c>
      <c r="Q1301" s="96" t="s">
        <v>613</v>
      </c>
      <c r="R1301" s="97">
        <v>45373</v>
      </c>
      <c r="S1301" s="97" t="s">
        <v>5747</v>
      </c>
      <c r="T1301" s="51" t="s">
        <v>506</v>
      </c>
      <c r="U1301" s="51" t="s">
        <v>507</v>
      </c>
      <c r="W1301" s="98" t="s">
        <v>5729</v>
      </c>
      <c r="X1301" s="98" t="s">
        <v>5734</v>
      </c>
    </row>
    <row r="1302" spans="1:24" s="51" customFormat="1" ht="15.5" x14ac:dyDescent="0.35">
      <c r="A1302" s="99">
        <f t="shared" si="41"/>
        <v>17758</v>
      </c>
      <c r="B1302" s="100" t="str">
        <f>IF(COUNTIF(Exceptions!F:F,(VLOOKUP(M1302,Exceptions!F:F,1,FALSE)))&gt;0,"y","")</f>
        <v/>
      </c>
      <c r="C1302" s="100" t="str">
        <f t="shared" si="42"/>
        <v>y</v>
      </c>
      <c r="D1302" s="100" t="str">
        <f>IF(COUNTIF(Exceptions!B:B,(VLOOKUP(M1302,Exceptions!$B:$B,1,FALSE)))&gt;0,"y","")</f>
        <v/>
      </c>
      <c r="E1302" s="100"/>
      <c r="F1302" s="162" t="s">
        <v>4251</v>
      </c>
      <c r="G1302" s="162" t="s">
        <v>3885</v>
      </c>
      <c r="H1302" s="162" t="s">
        <v>3906</v>
      </c>
      <c r="I1302" s="162" t="s">
        <v>5328</v>
      </c>
      <c r="J1302" s="162" t="s">
        <v>5301</v>
      </c>
      <c r="K1302" s="162" t="s">
        <v>5288</v>
      </c>
      <c r="L1302" s="163">
        <v>251000</v>
      </c>
      <c r="M1302" s="95" t="s">
        <v>171</v>
      </c>
      <c r="N1302" s="51" t="s">
        <v>6344</v>
      </c>
      <c r="O1302" s="51" t="s">
        <v>6344</v>
      </c>
      <c r="P1302" s="51" t="s">
        <v>456</v>
      </c>
      <c r="Q1302" s="96" t="s">
        <v>14</v>
      </c>
      <c r="R1302" s="97">
        <v>45380</v>
      </c>
      <c r="S1302" s="97" t="s">
        <v>5747</v>
      </c>
      <c r="T1302" s="51" t="s">
        <v>524</v>
      </c>
      <c r="U1302" s="51" t="s">
        <v>525</v>
      </c>
      <c r="V1302" s="51" t="s">
        <v>1390</v>
      </c>
      <c r="W1302" s="98" t="s">
        <v>6257</v>
      </c>
      <c r="X1302" s="98" t="s">
        <v>5773</v>
      </c>
    </row>
    <row r="1303" spans="1:24" s="51" customFormat="1" ht="15.5" x14ac:dyDescent="0.35">
      <c r="A1303" s="99">
        <f t="shared" si="41"/>
        <v>17767</v>
      </c>
      <c r="B1303" s="100" t="str">
        <f>IF(COUNTIF(Exceptions!F:F,(VLOOKUP(M1303,Exceptions!F:F,1,FALSE)))&gt;0,"y","")</f>
        <v/>
      </c>
      <c r="C1303" s="100" t="str">
        <f t="shared" si="42"/>
        <v/>
      </c>
      <c r="D1303" s="100" t="str">
        <f>IF(COUNTIF(Exceptions!B:B,(VLOOKUP(M1303,Exceptions!$B:$B,1,FALSE)))&gt;0,"y","")</f>
        <v/>
      </c>
      <c r="E1303" s="100"/>
      <c r="F1303" s="162" t="s">
        <v>5188</v>
      </c>
      <c r="G1303" s="162" t="s">
        <v>3884</v>
      </c>
      <c r="H1303" s="162" t="s">
        <v>5218</v>
      </c>
      <c r="I1303" s="162" t="s">
        <v>440</v>
      </c>
      <c r="J1303" s="162" t="s">
        <v>440</v>
      </c>
      <c r="K1303" s="162" t="s">
        <v>440</v>
      </c>
      <c r="L1303" s="165"/>
      <c r="M1303" s="95" t="s">
        <v>3844</v>
      </c>
      <c r="N1303" s="51" t="s">
        <v>3845</v>
      </c>
      <c r="O1303" s="51" t="s">
        <v>3846</v>
      </c>
      <c r="P1303" s="51" t="s">
        <v>440</v>
      </c>
      <c r="Q1303" s="96" t="s">
        <v>11</v>
      </c>
      <c r="R1303" s="97">
        <v>45565</v>
      </c>
      <c r="S1303" s="97" t="s">
        <v>5553</v>
      </c>
      <c r="T1303" s="51" t="s">
        <v>578</v>
      </c>
      <c r="U1303" s="51" t="s">
        <v>579</v>
      </c>
      <c r="W1303" s="98" t="s">
        <v>5491</v>
      </c>
      <c r="X1303" s="98" t="s">
        <v>5556</v>
      </c>
    </row>
    <row r="1304" spans="1:24" s="51" customFormat="1" ht="15.5" x14ac:dyDescent="0.35">
      <c r="A1304" s="99">
        <f t="shared" si="41"/>
        <v>17768</v>
      </c>
      <c r="B1304" s="100" t="str">
        <f>IF(COUNTIF(Exceptions!F:F,(VLOOKUP(M1304,Exceptions!F:F,1,FALSE)))&gt;0,"y","")</f>
        <v/>
      </c>
      <c r="C1304" s="100" t="str">
        <f t="shared" si="42"/>
        <v/>
      </c>
      <c r="D1304" s="100" t="str">
        <f>IF(COUNTIF(Exceptions!B:B,(VLOOKUP(M1304,Exceptions!$B:$B,1,FALSE)))&gt;0,"y","")</f>
        <v/>
      </c>
      <c r="E1304" s="100"/>
      <c r="F1304" s="162" t="s">
        <v>5189</v>
      </c>
      <c r="G1304" s="162" t="s">
        <v>3886</v>
      </c>
      <c r="H1304" s="162" t="s">
        <v>5215</v>
      </c>
      <c r="I1304" s="162" t="s">
        <v>440</v>
      </c>
      <c r="J1304" s="162" t="s">
        <v>440</v>
      </c>
      <c r="K1304" s="162" t="s">
        <v>440</v>
      </c>
      <c r="L1304" s="163">
        <v>4000000</v>
      </c>
      <c r="M1304" s="95" t="s">
        <v>3841</v>
      </c>
      <c r="N1304" s="51" t="s">
        <v>3842</v>
      </c>
      <c r="O1304" s="51" t="s">
        <v>3843</v>
      </c>
      <c r="P1304" s="51" t="s">
        <v>440</v>
      </c>
      <c r="Q1304" s="96" t="s">
        <v>12</v>
      </c>
      <c r="R1304" s="97">
        <v>45504</v>
      </c>
      <c r="S1304" s="97" t="s">
        <v>5532</v>
      </c>
      <c r="T1304" s="51" t="s">
        <v>578</v>
      </c>
      <c r="U1304" s="51" t="s">
        <v>579</v>
      </c>
      <c r="W1304" s="98" t="s">
        <v>5491</v>
      </c>
      <c r="X1304" s="98" t="s">
        <v>5556</v>
      </c>
    </row>
    <row r="1305" spans="1:24" s="51" customFormat="1" ht="15.5" x14ac:dyDescent="0.35">
      <c r="A1305" s="99">
        <f t="shared" si="41"/>
        <v>17769</v>
      </c>
      <c r="B1305" s="100" t="str">
        <f>IF(COUNTIF(Exceptions!F:F,(VLOOKUP(M1305,Exceptions!F:F,1,FALSE)))&gt;0,"y","")</f>
        <v/>
      </c>
      <c r="C1305" s="100" t="str">
        <f t="shared" si="42"/>
        <v/>
      </c>
      <c r="D1305" s="100" t="str">
        <f>IF(COUNTIF(Exceptions!B:B,(VLOOKUP(M1305,Exceptions!$B:$B,1,FALSE)))&gt;0,"y","")</f>
        <v/>
      </c>
      <c r="E1305" s="100"/>
      <c r="F1305" s="162" t="s">
        <v>5187</v>
      </c>
      <c r="G1305" s="162" t="s">
        <v>3884</v>
      </c>
      <c r="H1305" s="162" t="s">
        <v>5215</v>
      </c>
      <c r="I1305" s="162" t="s">
        <v>440</v>
      </c>
      <c r="J1305" s="162" t="s">
        <v>440</v>
      </c>
      <c r="K1305" s="162" t="s">
        <v>440</v>
      </c>
      <c r="L1305" s="165"/>
      <c r="M1305" s="95" t="s">
        <v>3847</v>
      </c>
      <c r="N1305" s="51" t="s">
        <v>3848</v>
      </c>
      <c r="O1305" s="51" t="s">
        <v>3849</v>
      </c>
      <c r="P1305" s="51" t="s">
        <v>440</v>
      </c>
      <c r="Q1305" s="96" t="s">
        <v>14</v>
      </c>
      <c r="R1305" s="97">
        <v>45383</v>
      </c>
      <c r="S1305" s="97" t="s">
        <v>5590</v>
      </c>
      <c r="T1305" s="51" t="s">
        <v>578</v>
      </c>
      <c r="U1305" s="51" t="s">
        <v>579</v>
      </c>
      <c r="W1305" s="98" t="s">
        <v>5491</v>
      </c>
      <c r="X1305" s="98" t="s">
        <v>5589</v>
      </c>
    </row>
    <row r="1306" spans="1:24" s="51" customFormat="1" ht="15.5" x14ac:dyDescent="0.35">
      <c r="A1306" s="99">
        <f t="shared" si="41"/>
        <v>17770</v>
      </c>
      <c r="B1306" s="100" t="str">
        <f>IF(COUNTIF(Exceptions!F:F,(VLOOKUP(M1306,Exceptions!F:F,1,FALSE)))&gt;0,"y","")</f>
        <v/>
      </c>
      <c r="C1306" s="100" t="str">
        <f t="shared" si="42"/>
        <v/>
      </c>
      <c r="D1306" s="100" t="str">
        <f>IF(COUNTIF(Exceptions!B:B,(VLOOKUP(M1306,Exceptions!$B:$B,1,FALSE)))&gt;0,"y","")</f>
        <v/>
      </c>
      <c r="E1306" s="100"/>
      <c r="F1306" s="162" t="s">
        <v>5190</v>
      </c>
      <c r="G1306" s="162" t="s">
        <v>3886</v>
      </c>
      <c r="H1306" s="162" t="s">
        <v>5215</v>
      </c>
      <c r="I1306" s="162" t="s">
        <v>440</v>
      </c>
      <c r="J1306" s="162" t="s">
        <v>440</v>
      </c>
      <c r="K1306" s="162" t="s">
        <v>440</v>
      </c>
      <c r="L1306" s="165"/>
      <c r="M1306" s="95" t="s">
        <v>3839</v>
      </c>
      <c r="N1306" s="51" t="s">
        <v>3840</v>
      </c>
      <c r="O1306" s="51" t="s">
        <v>3840</v>
      </c>
      <c r="P1306" s="51" t="s">
        <v>440</v>
      </c>
      <c r="Q1306" s="96" t="s">
        <v>14</v>
      </c>
      <c r="R1306" s="97">
        <v>45443</v>
      </c>
      <c r="S1306" s="97" t="s">
        <v>6248</v>
      </c>
      <c r="T1306" s="51" t="s">
        <v>578</v>
      </c>
      <c r="U1306" s="51" t="s">
        <v>579</v>
      </c>
      <c r="W1306" s="98" t="s">
        <v>5491</v>
      </c>
      <c r="X1306" s="98" t="s">
        <v>5491</v>
      </c>
    </row>
    <row r="1307" spans="1:24" s="51" customFormat="1" ht="15.5" x14ac:dyDescent="0.35">
      <c r="A1307" s="99">
        <f t="shared" si="41"/>
        <v>17771</v>
      </c>
      <c r="B1307" s="100" t="str">
        <f>IF(COUNTIF(Exceptions!F:F,(VLOOKUP(M1307,Exceptions!F:F,1,FALSE)))&gt;0,"y","")</f>
        <v/>
      </c>
      <c r="C1307" s="100" t="str">
        <f t="shared" si="42"/>
        <v/>
      </c>
      <c r="D1307" s="100" t="str">
        <f>IF(COUNTIF(Exceptions!B:B,(VLOOKUP(M1307,Exceptions!$B:$B,1,FALSE)))&gt;0,"y","")</f>
        <v/>
      </c>
      <c r="E1307" s="100"/>
      <c r="F1307" s="162" t="s">
        <v>5359</v>
      </c>
      <c r="G1307" s="162" t="s">
        <v>3886</v>
      </c>
      <c r="H1307" s="162" t="s">
        <v>5215</v>
      </c>
      <c r="I1307" s="162" t="s">
        <v>440</v>
      </c>
      <c r="J1307" s="162" t="s">
        <v>440</v>
      </c>
      <c r="K1307" s="162" t="s">
        <v>440</v>
      </c>
      <c r="L1307" s="163">
        <v>350000</v>
      </c>
      <c r="M1307" s="95" t="s">
        <v>5360</v>
      </c>
      <c r="N1307" s="51" t="s">
        <v>5361</v>
      </c>
      <c r="O1307" s="51" t="s">
        <v>5361</v>
      </c>
      <c r="P1307" s="51" t="s">
        <v>440</v>
      </c>
      <c r="Q1307" s="96" t="s">
        <v>14</v>
      </c>
      <c r="R1307" s="97">
        <v>45412</v>
      </c>
      <c r="S1307" s="97" t="s">
        <v>6217</v>
      </c>
      <c r="T1307" s="51" t="s">
        <v>578</v>
      </c>
      <c r="U1307" s="51" t="s">
        <v>579</v>
      </c>
      <c r="W1307" s="98" t="s">
        <v>5491</v>
      </c>
      <c r="X1307" s="98" t="s">
        <v>5556</v>
      </c>
    </row>
    <row r="1308" spans="1:24" s="51" customFormat="1" ht="15.5" x14ac:dyDescent="0.35">
      <c r="A1308" s="99">
        <f t="shared" si="41"/>
        <v>17780</v>
      </c>
      <c r="B1308" s="100" t="str">
        <f>IF(COUNTIF(Exceptions!F:F,(VLOOKUP(M1308,Exceptions!F:F,1,FALSE)))&gt;0,"y","")</f>
        <v/>
      </c>
      <c r="C1308" s="100" t="str">
        <f t="shared" si="42"/>
        <v/>
      </c>
      <c r="D1308" s="100" t="str">
        <f>IF(COUNTIF(Exceptions!B:B,(VLOOKUP(M1308,Exceptions!$B:$B,1,FALSE)))&gt;0,"y","")</f>
        <v/>
      </c>
      <c r="E1308" s="100"/>
      <c r="F1308" s="162" t="s">
        <v>5355</v>
      </c>
      <c r="G1308" s="162" t="s">
        <v>3886</v>
      </c>
      <c r="H1308" s="162" t="s">
        <v>3906</v>
      </c>
      <c r="I1308" s="162" t="s">
        <v>440</v>
      </c>
      <c r="J1308" s="162" t="s">
        <v>440</v>
      </c>
      <c r="K1308" s="162" t="s">
        <v>440</v>
      </c>
      <c r="L1308" s="163">
        <v>20000000</v>
      </c>
      <c r="M1308" s="95" t="s">
        <v>5356</v>
      </c>
      <c r="N1308" s="51" t="s">
        <v>5357</v>
      </c>
      <c r="O1308" s="51" t="s">
        <v>5358</v>
      </c>
      <c r="P1308" s="51" t="s">
        <v>440</v>
      </c>
      <c r="Q1308" s="96" t="s">
        <v>15</v>
      </c>
      <c r="R1308" s="97">
        <v>46235</v>
      </c>
      <c r="S1308" s="97" t="s">
        <v>7011</v>
      </c>
      <c r="T1308" s="51" t="s">
        <v>578</v>
      </c>
      <c r="U1308" s="51" t="s">
        <v>579</v>
      </c>
      <c r="W1308" s="98" t="s">
        <v>5491</v>
      </c>
      <c r="X1308" s="98" t="s">
        <v>5556</v>
      </c>
    </row>
    <row r="1309" spans="1:24" s="51" customFormat="1" ht="15.5" x14ac:dyDescent="0.35">
      <c r="A1309" s="99">
        <f t="shared" si="41"/>
        <v>17781</v>
      </c>
      <c r="B1309" s="100" t="str">
        <f>IF(COUNTIF(Exceptions!F:F,(VLOOKUP(M1309,Exceptions!F:F,1,FALSE)))&gt;0,"y","")</f>
        <v/>
      </c>
      <c r="C1309" s="100" t="str">
        <f t="shared" si="42"/>
        <v/>
      </c>
      <c r="D1309" s="100" t="str">
        <f>IF(COUNTIF(Exceptions!B:B,(VLOOKUP(M1309,Exceptions!$B:$B,1,FALSE)))&gt;0,"y","")</f>
        <v/>
      </c>
      <c r="E1309" s="100"/>
      <c r="F1309" s="162" t="s">
        <v>5352</v>
      </c>
      <c r="G1309" s="162" t="s">
        <v>3886</v>
      </c>
      <c r="H1309" s="162" t="s">
        <v>3906</v>
      </c>
      <c r="I1309" s="162" t="s">
        <v>440</v>
      </c>
      <c r="J1309" s="162" t="s">
        <v>440</v>
      </c>
      <c r="K1309" s="162" t="s">
        <v>440</v>
      </c>
      <c r="L1309" s="163">
        <v>5000000</v>
      </c>
      <c r="M1309" s="95" t="s">
        <v>5353</v>
      </c>
      <c r="N1309" s="51" t="s">
        <v>5354</v>
      </c>
      <c r="O1309" s="51" t="s">
        <v>5354</v>
      </c>
      <c r="P1309" s="51" t="s">
        <v>440</v>
      </c>
      <c r="Q1309" s="96" t="s">
        <v>12</v>
      </c>
      <c r="R1309" s="97">
        <v>45808</v>
      </c>
      <c r="S1309" s="97" t="s">
        <v>6166</v>
      </c>
      <c r="T1309" s="51" t="s">
        <v>578</v>
      </c>
      <c r="U1309" s="51" t="s">
        <v>579</v>
      </c>
      <c r="W1309" s="98" t="s">
        <v>5491</v>
      </c>
      <c r="X1309" s="98" t="s">
        <v>5556</v>
      </c>
    </row>
    <row r="1310" spans="1:24" s="51" customFormat="1" ht="15.5" x14ac:dyDescent="0.35">
      <c r="A1310" s="99">
        <f t="shared" si="41"/>
        <v>17785</v>
      </c>
      <c r="B1310" s="100" t="str">
        <f>IF(COUNTIF(Exceptions!F:F,(VLOOKUP(M1310,Exceptions!F:F,1,FALSE)))&gt;0,"y","")</f>
        <v/>
      </c>
      <c r="C1310" s="100" t="str">
        <f t="shared" si="42"/>
        <v>y</v>
      </c>
      <c r="D1310" s="100" t="str">
        <f>IF(COUNTIF(Exceptions!B:B,(VLOOKUP(M1310,Exceptions!$B:$B,1,FALSE)))&gt;0,"y","")</f>
        <v/>
      </c>
      <c r="E1310" s="100"/>
      <c r="F1310" s="162" t="s">
        <v>5310</v>
      </c>
      <c r="G1310" s="162" t="s">
        <v>592</v>
      </c>
      <c r="H1310" s="162" t="s">
        <v>5213</v>
      </c>
      <c r="I1310" s="162" t="s">
        <v>5227</v>
      </c>
      <c r="J1310" s="162" t="s">
        <v>5295</v>
      </c>
      <c r="K1310" s="162" t="s">
        <v>3904</v>
      </c>
      <c r="L1310" s="163">
        <v>1445316</v>
      </c>
      <c r="M1310" s="95" t="s">
        <v>5311</v>
      </c>
      <c r="N1310" s="51" t="s">
        <v>5312</v>
      </c>
      <c r="O1310" s="51" t="s">
        <v>5313</v>
      </c>
      <c r="P1310" s="51" t="s">
        <v>456</v>
      </c>
      <c r="Q1310" s="96" t="s">
        <v>12</v>
      </c>
      <c r="R1310" s="97">
        <v>45383</v>
      </c>
      <c r="S1310" s="97" t="s">
        <v>5553</v>
      </c>
      <c r="T1310" s="51" t="s">
        <v>826</v>
      </c>
      <c r="U1310" s="51" t="s">
        <v>827</v>
      </c>
      <c r="W1310" s="98" t="s">
        <v>5529</v>
      </c>
      <c r="X1310" s="98" t="s">
        <v>5555</v>
      </c>
    </row>
    <row r="1311" spans="1:24" s="51" customFormat="1" ht="15.5" x14ac:dyDescent="0.35">
      <c r="A1311" s="99">
        <f t="shared" si="41"/>
        <v>17791</v>
      </c>
      <c r="B1311" s="100" t="str">
        <f>IF(COUNTIF(Exceptions!F:F,(VLOOKUP(M1311,Exceptions!F:F,1,FALSE)))&gt;0,"y","")</f>
        <v/>
      </c>
      <c r="C1311" s="100" t="str">
        <f t="shared" si="42"/>
        <v>y</v>
      </c>
      <c r="D1311" s="100" t="str">
        <f>IF(COUNTIF(Exceptions!B:B,(VLOOKUP(M1311,Exceptions!$B:$B,1,FALSE)))&gt;0,"y","")</f>
        <v/>
      </c>
      <c r="E1311" s="100"/>
      <c r="F1311" s="162" t="s">
        <v>5306</v>
      </c>
      <c r="G1311" s="162" t="s">
        <v>592</v>
      </c>
      <c r="H1311" s="162" t="s">
        <v>5213</v>
      </c>
      <c r="I1311" s="162" t="s">
        <v>5227</v>
      </c>
      <c r="J1311" s="162" t="s">
        <v>5295</v>
      </c>
      <c r="K1311" s="162" t="s">
        <v>3904</v>
      </c>
      <c r="L1311" s="163">
        <v>1030843</v>
      </c>
      <c r="M1311" s="95" t="s">
        <v>5307</v>
      </c>
      <c r="N1311" s="51" t="s">
        <v>5308</v>
      </c>
      <c r="O1311" s="51" t="s">
        <v>5309</v>
      </c>
      <c r="P1311" s="51" t="s">
        <v>456</v>
      </c>
      <c r="Q1311" s="96" t="s">
        <v>12</v>
      </c>
      <c r="R1311" s="97">
        <v>45383</v>
      </c>
      <c r="S1311" s="97" t="s">
        <v>5553</v>
      </c>
      <c r="T1311" s="51" t="s">
        <v>826</v>
      </c>
      <c r="U1311" s="51" t="s">
        <v>827</v>
      </c>
      <c r="W1311" s="98" t="s">
        <v>5529</v>
      </c>
      <c r="X1311" s="98" t="s">
        <v>5555</v>
      </c>
    </row>
    <row r="1312" spans="1:24" s="51" customFormat="1" ht="15.5" x14ac:dyDescent="0.35">
      <c r="A1312" s="99">
        <f t="shared" si="41"/>
        <v>17793</v>
      </c>
      <c r="B1312" s="100" t="str">
        <f>IF(COUNTIF(Exceptions!F:F,(VLOOKUP(M1312,Exceptions!F:F,1,FALSE)))&gt;0,"y","")</f>
        <v/>
      </c>
      <c r="C1312" s="100" t="str">
        <f t="shared" si="42"/>
        <v/>
      </c>
      <c r="D1312" s="100" t="str">
        <f>IF(COUNTIF(Exceptions!B:B,(VLOOKUP(M1312,Exceptions!$B:$B,1,FALSE)))&gt;0,"y","")</f>
        <v/>
      </c>
      <c r="E1312" s="100"/>
      <c r="F1312" s="162" t="s">
        <v>5349</v>
      </c>
      <c r="G1312" s="162" t="s">
        <v>3886</v>
      </c>
      <c r="H1312" s="162" t="s">
        <v>5215</v>
      </c>
      <c r="I1312" s="162" t="s">
        <v>440</v>
      </c>
      <c r="J1312" s="162" t="s">
        <v>440</v>
      </c>
      <c r="K1312" s="162" t="s">
        <v>5283</v>
      </c>
      <c r="L1312" s="163">
        <v>46330</v>
      </c>
      <c r="M1312" s="95" t="s">
        <v>5350</v>
      </c>
      <c r="N1312" s="51" t="s">
        <v>7006</v>
      </c>
      <c r="O1312" s="51" t="s">
        <v>5351</v>
      </c>
      <c r="P1312" s="51" t="s">
        <v>440</v>
      </c>
      <c r="Q1312" s="96" t="s">
        <v>613</v>
      </c>
      <c r="R1312" s="97">
        <v>45323</v>
      </c>
      <c r="S1312" s="97" t="s">
        <v>7007</v>
      </c>
      <c r="T1312" s="51" t="s">
        <v>6766</v>
      </c>
      <c r="U1312" s="51" t="s">
        <v>6767</v>
      </c>
      <c r="W1312" s="98" t="s">
        <v>5529</v>
      </c>
      <c r="X1312" s="98" t="s">
        <v>5548</v>
      </c>
    </row>
    <row r="1313" spans="1:24" s="51" customFormat="1" ht="15.5" x14ac:dyDescent="0.35">
      <c r="A1313" s="99">
        <f t="shared" si="41"/>
        <v>17797</v>
      </c>
      <c r="B1313" s="100" t="str">
        <f>IF(COUNTIF(Exceptions!F:F,(VLOOKUP(M1313,Exceptions!F:F,1,FALSE)))&gt;0,"y","")</f>
        <v/>
      </c>
      <c r="C1313" s="100" t="str">
        <f t="shared" si="42"/>
        <v>y</v>
      </c>
      <c r="D1313" s="100" t="str">
        <f>IF(COUNTIF(Exceptions!B:B,(VLOOKUP(M1313,Exceptions!$B:$B,1,FALSE)))&gt;0,"y","")</f>
        <v/>
      </c>
      <c r="E1313" s="100"/>
      <c r="F1313" s="162" t="s">
        <v>5302</v>
      </c>
      <c r="G1313" s="162" t="s">
        <v>592</v>
      </c>
      <c r="H1313" s="162" t="s">
        <v>3902</v>
      </c>
      <c r="I1313" s="162" t="s">
        <v>5227</v>
      </c>
      <c r="J1313" s="162" t="s">
        <v>5295</v>
      </c>
      <c r="K1313" s="162" t="s">
        <v>3904</v>
      </c>
      <c r="L1313" s="163">
        <v>18000000</v>
      </c>
      <c r="M1313" s="95" t="s">
        <v>5303</v>
      </c>
      <c r="N1313" s="51" t="s">
        <v>5304</v>
      </c>
      <c r="O1313" s="51" t="s">
        <v>5305</v>
      </c>
      <c r="P1313" s="51" t="s">
        <v>456</v>
      </c>
      <c r="Q1313" s="96" t="s">
        <v>15</v>
      </c>
      <c r="R1313" s="97">
        <v>45412</v>
      </c>
      <c r="S1313" s="97" t="s">
        <v>5553</v>
      </c>
      <c r="T1313" s="51" t="s">
        <v>839</v>
      </c>
      <c r="U1313" s="51" t="s">
        <v>840</v>
      </c>
      <c r="W1313" s="98" t="s">
        <v>5529</v>
      </c>
      <c r="X1313" s="98" t="s">
        <v>5603</v>
      </c>
    </row>
    <row r="1314" spans="1:24" s="51" customFormat="1" ht="15.5" x14ac:dyDescent="0.35">
      <c r="A1314" s="99">
        <f t="shared" si="41"/>
        <v>17806</v>
      </c>
      <c r="B1314" s="100" t="str">
        <f>IF(COUNTIF(Exceptions!F:F,(VLOOKUP(M1314,Exceptions!F:F,1,FALSE)))&gt;0,"y","")</f>
        <v/>
      </c>
      <c r="C1314" s="100" t="str">
        <f t="shared" si="42"/>
        <v/>
      </c>
      <c r="D1314" s="100" t="str">
        <f>IF(COUNTIF(Exceptions!B:B,(VLOOKUP(M1314,Exceptions!$B:$B,1,FALSE)))&gt;0,"y","")</f>
        <v/>
      </c>
      <c r="E1314" s="100"/>
      <c r="F1314" s="162" t="s">
        <v>5345</v>
      </c>
      <c r="G1314" s="162" t="s">
        <v>3884</v>
      </c>
      <c r="H1314" s="162" t="s">
        <v>5211</v>
      </c>
      <c r="I1314" s="162" t="s">
        <v>440</v>
      </c>
      <c r="J1314" s="162" t="s">
        <v>5297</v>
      </c>
      <c r="K1314" s="162" t="s">
        <v>5275</v>
      </c>
      <c r="L1314" s="163">
        <v>400000</v>
      </c>
      <c r="M1314" s="95" t="s">
        <v>5346</v>
      </c>
      <c r="N1314" s="51" t="s">
        <v>5347</v>
      </c>
      <c r="O1314" s="51" t="s">
        <v>5348</v>
      </c>
      <c r="P1314" s="51" t="s">
        <v>455</v>
      </c>
      <c r="Q1314" s="96" t="s">
        <v>14</v>
      </c>
      <c r="R1314" s="97">
        <v>45413</v>
      </c>
      <c r="S1314" s="97" t="s">
        <v>5630</v>
      </c>
      <c r="T1314" s="51" t="s">
        <v>470</v>
      </c>
      <c r="U1314" s="51" t="s">
        <v>471</v>
      </c>
      <c r="W1314" s="98" t="s">
        <v>5562</v>
      </c>
      <c r="X1314" s="98" t="s">
        <v>5743</v>
      </c>
    </row>
    <row r="1315" spans="1:24" s="51" customFormat="1" ht="15.5" x14ac:dyDescent="0.35">
      <c r="A1315" s="99">
        <f t="shared" si="41"/>
        <v>17807</v>
      </c>
      <c r="B1315" s="100" t="str">
        <f>IF(COUNTIF(Exceptions!F:F,(VLOOKUP(M1315,Exceptions!F:F,1,FALSE)))&gt;0,"y","")</f>
        <v/>
      </c>
      <c r="C1315" s="100" t="str">
        <f t="shared" si="42"/>
        <v/>
      </c>
      <c r="D1315" s="100" t="str">
        <f>IF(COUNTIF(Exceptions!B:B,(VLOOKUP(M1315,Exceptions!$B:$B,1,FALSE)))&gt;0,"y","")</f>
        <v/>
      </c>
      <c r="E1315" s="100"/>
      <c r="F1315" s="162" t="s">
        <v>5342</v>
      </c>
      <c r="G1315" s="162" t="s">
        <v>593</v>
      </c>
      <c r="H1315" s="162" t="s">
        <v>5211</v>
      </c>
      <c r="I1315" s="162" t="s">
        <v>440</v>
      </c>
      <c r="J1315" s="162" t="s">
        <v>5295</v>
      </c>
      <c r="K1315" s="162" t="s">
        <v>3904</v>
      </c>
      <c r="L1315" s="163">
        <v>36000</v>
      </c>
      <c r="M1315" s="95" t="s">
        <v>5343</v>
      </c>
      <c r="N1315" s="51" t="s">
        <v>5344</v>
      </c>
      <c r="O1315" s="51" t="s">
        <v>5344</v>
      </c>
      <c r="P1315" s="51" t="s">
        <v>464</v>
      </c>
      <c r="Q1315" s="96" t="s">
        <v>613</v>
      </c>
      <c r="R1315" s="97">
        <v>45292</v>
      </c>
      <c r="S1315" s="97" t="s">
        <v>5563</v>
      </c>
      <c r="T1315" s="51" t="s">
        <v>574</v>
      </c>
      <c r="U1315" s="51" t="s">
        <v>575</v>
      </c>
      <c r="W1315" s="98" t="s">
        <v>5562</v>
      </c>
      <c r="X1315" s="98" t="s">
        <v>5562</v>
      </c>
    </row>
    <row r="1316" spans="1:24" s="51" customFormat="1" ht="15.5" x14ac:dyDescent="0.35">
      <c r="A1316" s="99">
        <f t="shared" si="41"/>
        <v>17808</v>
      </c>
      <c r="B1316" s="100" t="str">
        <f>IF(COUNTIF(Exceptions!F:F,(VLOOKUP(M1316,Exceptions!F:F,1,FALSE)))&gt;0,"y","")</f>
        <v/>
      </c>
      <c r="C1316" s="100" t="str">
        <f t="shared" si="42"/>
        <v>y</v>
      </c>
      <c r="D1316" s="100" t="str">
        <f>IF(COUNTIF(Exceptions!B:B,(VLOOKUP(M1316,Exceptions!$B:$B,1,FALSE)))&gt;0,"y","")</f>
        <v/>
      </c>
      <c r="E1316" s="100"/>
      <c r="F1316" s="162" t="s">
        <v>5327</v>
      </c>
      <c r="G1316" s="162" t="s">
        <v>3885</v>
      </c>
      <c r="H1316" s="162" t="s">
        <v>5211</v>
      </c>
      <c r="I1316" s="162" t="s">
        <v>5328</v>
      </c>
      <c r="J1316" s="162" t="s">
        <v>5301</v>
      </c>
      <c r="K1316" s="162" t="s">
        <v>5288</v>
      </c>
      <c r="L1316" s="163">
        <v>230624</v>
      </c>
      <c r="M1316" s="95" t="s">
        <v>5329</v>
      </c>
      <c r="N1316" s="51" t="s">
        <v>6342</v>
      </c>
      <c r="O1316" s="51" t="s">
        <v>5330</v>
      </c>
      <c r="P1316" s="51" t="s">
        <v>440</v>
      </c>
      <c r="Q1316" s="96" t="s">
        <v>14</v>
      </c>
      <c r="R1316" s="97">
        <v>45351</v>
      </c>
      <c r="S1316" s="97" t="s">
        <v>5600</v>
      </c>
      <c r="T1316" s="51" t="s">
        <v>524</v>
      </c>
      <c r="U1316" s="51" t="s">
        <v>525</v>
      </c>
      <c r="W1316" s="98" t="s">
        <v>5562</v>
      </c>
      <c r="X1316" s="98" t="s">
        <v>5743</v>
      </c>
    </row>
    <row r="1317" spans="1:24" s="51" customFormat="1" ht="15.5" x14ac:dyDescent="0.35">
      <c r="A1317" s="99">
        <f t="shared" si="41"/>
        <v>17813</v>
      </c>
      <c r="B1317" s="100" t="str">
        <f>IF(COUNTIF(Exceptions!F:F,(VLOOKUP(M1317,Exceptions!F:F,1,FALSE)))&gt;0,"y","")</f>
        <v/>
      </c>
      <c r="C1317" s="100" t="str">
        <f t="shared" si="42"/>
        <v/>
      </c>
      <c r="D1317" s="100" t="str">
        <f>IF(COUNTIF(Exceptions!B:B,(VLOOKUP(M1317,Exceptions!$B:$B,1,FALSE)))&gt;0,"y","")</f>
        <v/>
      </c>
      <c r="E1317" s="100"/>
      <c r="F1317" s="162" t="s">
        <v>5401</v>
      </c>
      <c r="G1317" s="162" t="s">
        <v>592</v>
      </c>
      <c r="H1317" s="162" t="s">
        <v>5211</v>
      </c>
      <c r="I1317" s="162" t="s">
        <v>440</v>
      </c>
      <c r="J1317" s="162" t="s">
        <v>5295</v>
      </c>
      <c r="K1317" s="162" t="s">
        <v>3904</v>
      </c>
      <c r="L1317" s="165"/>
      <c r="M1317" s="95" t="s">
        <v>5402</v>
      </c>
      <c r="N1317" s="51" t="s">
        <v>5403</v>
      </c>
      <c r="O1317" s="51" t="s">
        <v>5404</v>
      </c>
      <c r="P1317" s="51" t="s">
        <v>464</v>
      </c>
      <c r="Q1317" s="96" t="s">
        <v>613</v>
      </c>
      <c r="R1317" s="97">
        <v>45327</v>
      </c>
      <c r="S1317" s="97" t="s">
        <v>5483</v>
      </c>
      <c r="T1317" s="51" t="s">
        <v>585</v>
      </c>
      <c r="U1317" s="51" t="s">
        <v>586</v>
      </c>
      <c r="W1317" s="98" t="s">
        <v>5526</v>
      </c>
      <c r="X1317" s="98" t="s">
        <v>5632</v>
      </c>
    </row>
    <row r="1318" spans="1:24" s="51" customFormat="1" ht="15.5" x14ac:dyDescent="0.35">
      <c r="A1318" s="99">
        <f t="shared" si="41"/>
        <v>17818</v>
      </c>
      <c r="B1318" s="100" t="str">
        <f>IF(COUNTIF(Exceptions!F:F,(VLOOKUP(M1318,Exceptions!F:F,1,FALSE)))&gt;0,"y","")</f>
        <v/>
      </c>
      <c r="C1318" s="100" t="str">
        <f t="shared" si="42"/>
        <v/>
      </c>
      <c r="D1318" s="100" t="str">
        <f>IF(COUNTIF(Exceptions!B:B,(VLOOKUP(M1318,Exceptions!$B:$B,1,FALSE)))&gt;0,"y","")</f>
        <v/>
      </c>
      <c r="E1318" s="100"/>
      <c r="F1318" s="162" t="s">
        <v>5399</v>
      </c>
      <c r="G1318" s="162" t="s">
        <v>3886</v>
      </c>
      <c r="H1318" s="162" t="s">
        <v>3906</v>
      </c>
      <c r="I1318" s="162" t="s">
        <v>440</v>
      </c>
      <c r="J1318" s="162" t="s">
        <v>440</v>
      </c>
      <c r="K1318" s="162" t="s">
        <v>440</v>
      </c>
      <c r="L1318" s="163">
        <v>3354.56</v>
      </c>
      <c r="M1318" s="95" t="s">
        <v>5400</v>
      </c>
      <c r="N1318" s="51" t="s">
        <v>2311</v>
      </c>
      <c r="O1318" s="51" t="s">
        <v>2312</v>
      </c>
      <c r="P1318" s="51" t="s">
        <v>440</v>
      </c>
      <c r="Q1318" s="96" t="s">
        <v>613</v>
      </c>
      <c r="R1318" s="97">
        <v>45657</v>
      </c>
      <c r="S1318" s="97" t="s">
        <v>6901</v>
      </c>
      <c r="T1318" s="51" t="s">
        <v>467</v>
      </c>
      <c r="U1318" s="51" t="s">
        <v>468</v>
      </c>
      <c r="V1318" s="51" t="s">
        <v>2313</v>
      </c>
      <c r="W1318" s="98" t="s">
        <v>5526</v>
      </c>
      <c r="X1318" s="98" t="s">
        <v>5526</v>
      </c>
    </row>
    <row r="1319" spans="1:24" s="51" customFormat="1" ht="15.5" x14ac:dyDescent="0.35">
      <c r="A1319" s="99">
        <f t="shared" si="41"/>
        <v>17819</v>
      </c>
      <c r="B1319" s="100" t="str">
        <f>IF(COUNTIF(Exceptions!F:F,(VLOOKUP(M1319,Exceptions!F:F,1,FALSE)))&gt;0,"y","")</f>
        <v/>
      </c>
      <c r="C1319" s="100" t="str">
        <f t="shared" si="42"/>
        <v>y</v>
      </c>
      <c r="D1319" s="100" t="str">
        <f>IF(COUNTIF(Exceptions!B:B,(VLOOKUP(M1319,Exceptions!$B:$B,1,FALSE)))&gt;0,"y","")</f>
        <v/>
      </c>
      <c r="E1319" s="100"/>
      <c r="F1319" s="162" t="s">
        <v>5396</v>
      </c>
      <c r="G1319" s="162" t="s">
        <v>592</v>
      </c>
      <c r="H1319" s="162" t="s">
        <v>3902</v>
      </c>
      <c r="I1319" s="162" t="s">
        <v>5227</v>
      </c>
      <c r="J1319" s="162" t="s">
        <v>5295</v>
      </c>
      <c r="K1319" s="162" t="s">
        <v>5279</v>
      </c>
      <c r="L1319" s="163">
        <v>1600000</v>
      </c>
      <c r="M1319" s="95" t="s">
        <v>5397</v>
      </c>
      <c r="N1319" s="51" t="s">
        <v>5398</v>
      </c>
      <c r="O1319" s="51" t="s">
        <v>5398</v>
      </c>
      <c r="P1319" s="51" t="s">
        <v>456</v>
      </c>
      <c r="Q1319" s="96" t="s">
        <v>12</v>
      </c>
      <c r="R1319" s="97">
        <v>45394</v>
      </c>
      <c r="S1319" s="97" t="s">
        <v>5553</v>
      </c>
      <c r="T1319" s="51" t="s">
        <v>480</v>
      </c>
      <c r="U1319" s="51" t="s">
        <v>481</v>
      </c>
      <c r="W1319" s="98" t="s">
        <v>5526</v>
      </c>
      <c r="X1319" s="98" t="s">
        <v>5603</v>
      </c>
    </row>
    <row r="1320" spans="1:24" s="51" customFormat="1" ht="15.5" x14ac:dyDescent="0.35">
      <c r="A1320" s="99">
        <f t="shared" si="41"/>
        <v>17821</v>
      </c>
      <c r="B1320" s="100" t="str">
        <f>IF(COUNTIF(Exceptions!F:F,(VLOOKUP(M1320,Exceptions!F:F,1,FALSE)))&gt;0,"y","")</f>
        <v/>
      </c>
      <c r="C1320" s="100" t="str">
        <f t="shared" si="42"/>
        <v/>
      </c>
      <c r="D1320" s="100" t="str">
        <f>IF(COUNTIF(Exceptions!B:B,(VLOOKUP(M1320,Exceptions!$B:$B,1,FALSE)))&gt;0,"y","")</f>
        <v/>
      </c>
      <c r="E1320" s="100"/>
      <c r="F1320" s="162" t="s">
        <v>5392</v>
      </c>
      <c r="G1320" s="162" t="s">
        <v>3886</v>
      </c>
      <c r="H1320" s="162" t="s">
        <v>3906</v>
      </c>
      <c r="I1320" s="162" t="s">
        <v>440</v>
      </c>
      <c r="J1320" s="162" t="s">
        <v>440</v>
      </c>
      <c r="K1320" s="162" t="s">
        <v>440</v>
      </c>
      <c r="L1320" s="163">
        <v>13867.29</v>
      </c>
      <c r="M1320" s="95" t="s">
        <v>5393</v>
      </c>
      <c r="N1320" s="51" t="s">
        <v>3011</v>
      </c>
      <c r="O1320" s="51" t="s">
        <v>5394</v>
      </c>
      <c r="P1320" s="51" t="s">
        <v>440</v>
      </c>
      <c r="Q1320" s="96" t="s">
        <v>613</v>
      </c>
      <c r="R1320" s="97">
        <v>46388</v>
      </c>
      <c r="S1320" s="97" t="s">
        <v>5905</v>
      </c>
      <c r="T1320" s="51" t="s">
        <v>467</v>
      </c>
      <c r="U1320" s="51" t="s">
        <v>468</v>
      </c>
      <c r="V1320" s="51" t="s">
        <v>5395</v>
      </c>
      <c r="W1320" s="98" t="s">
        <v>5526</v>
      </c>
      <c r="X1320" s="98" t="s">
        <v>5526</v>
      </c>
    </row>
    <row r="1321" spans="1:24" s="51" customFormat="1" ht="15.5" x14ac:dyDescent="0.35">
      <c r="A1321" s="99">
        <f t="shared" si="41"/>
        <v>17822</v>
      </c>
      <c r="B1321" s="100" t="str">
        <f>IF(COUNTIF(Exceptions!F:F,(VLOOKUP(M1321,Exceptions!F:F,1,FALSE)))&gt;0,"y","")</f>
        <v/>
      </c>
      <c r="C1321" s="100" t="str">
        <f t="shared" si="42"/>
        <v/>
      </c>
      <c r="D1321" s="100" t="str">
        <f>IF(COUNTIF(Exceptions!B:B,(VLOOKUP(M1321,Exceptions!$B:$B,1,FALSE)))&gt;0,"y","")</f>
        <v/>
      </c>
      <c r="E1321" s="100"/>
      <c r="F1321" s="162" t="s">
        <v>5388</v>
      </c>
      <c r="G1321" s="162" t="s">
        <v>3886</v>
      </c>
      <c r="H1321" s="162" t="s">
        <v>5215</v>
      </c>
      <c r="I1321" s="162" t="s">
        <v>440</v>
      </c>
      <c r="J1321" s="162" t="s">
        <v>440</v>
      </c>
      <c r="K1321" s="162" t="s">
        <v>440</v>
      </c>
      <c r="L1321" s="163">
        <v>1900000</v>
      </c>
      <c r="M1321" s="95" t="s">
        <v>5389</v>
      </c>
      <c r="N1321" s="51" t="s">
        <v>5390</v>
      </c>
      <c r="O1321" s="51" t="s">
        <v>5391</v>
      </c>
      <c r="P1321" s="51" t="s">
        <v>456</v>
      </c>
      <c r="Q1321" s="96" t="s">
        <v>12</v>
      </c>
      <c r="R1321" s="97">
        <v>45658</v>
      </c>
      <c r="S1321" s="97" t="s">
        <v>7005</v>
      </c>
      <c r="T1321" s="51" t="s">
        <v>482</v>
      </c>
      <c r="U1321" s="51" t="s">
        <v>483</v>
      </c>
      <c r="W1321" s="98" t="s">
        <v>5526</v>
      </c>
      <c r="X1321" s="98" t="s">
        <v>5534</v>
      </c>
    </row>
    <row r="1322" spans="1:24" s="51" customFormat="1" ht="15.5" x14ac:dyDescent="0.35">
      <c r="A1322" s="99">
        <f t="shared" si="41"/>
        <v>17831</v>
      </c>
      <c r="B1322" s="100" t="str">
        <f>IF(COUNTIF(Exceptions!F:F,(VLOOKUP(M1322,Exceptions!F:F,1,FALSE)))&gt;0,"y","")</f>
        <v/>
      </c>
      <c r="C1322" s="100" t="str">
        <f t="shared" si="42"/>
        <v>y</v>
      </c>
      <c r="D1322" s="100" t="str">
        <f>IF(COUNTIF(Exceptions!B:B,(VLOOKUP(M1322,Exceptions!$B:$B,1,FALSE)))&gt;0,"y","")</f>
        <v/>
      </c>
      <c r="E1322" s="100"/>
      <c r="F1322" s="162" t="s">
        <v>5451</v>
      </c>
      <c r="G1322" s="162" t="s">
        <v>593</v>
      </c>
      <c r="H1322" s="162" t="s">
        <v>5248</v>
      </c>
      <c r="I1322" s="162" t="s">
        <v>5328</v>
      </c>
      <c r="J1322" s="162" t="s">
        <v>5301</v>
      </c>
      <c r="K1322" s="162" t="s">
        <v>5288</v>
      </c>
      <c r="L1322" s="163">
        <v>80000</v>
      </c>
      <c r="M1322" s="95" t="s">
        <v>5452</v>
      </c>
      <c r="N1322" s="51" t="s">
        <v>6339</v>
      </c>
      <c r="O1322" s="51" t="s">
        <v>6340</v>
      </c>
      <c r="P1322" s="51" t="s">
        <v>456</v>
      </c>
      <c r="Q1322" s="96" t="s">
        <v>613</v>
      </c>
      <c r="R1322" s="97">
        <v>45413</v>
      </c>
      <c r="S1322" s="97" t="s">
        <v>6341</v>
      </c>
      <c r="T1322" s="51" t="s">
        <v>467</v>
      </c>
      <c r="U1322" s="51" t="s">
        <v>468</v>
      </c>
      <c r="V1322" s="51" t="s">
        <v>5453</v>
      </c>
      <c r="W1322" s="98" t="s">
        <v>5547</v>
      </c>
      <c r="X1322" s="98" t="s">
        <v>5773</v>
      </c>
    </row>
    <row r="1323" spans="1:24" s="51" customFormat="1" ht="15.5" x14ac:dyDescent="0.35">
      <c r="A1323" s="99">
        <f t="shared" si="41"/>
        <v>17835</v>
      </c>
      <c r="B1323" s="100" t="str">
        <f>IF(COUNTIF(Exceptions!F:F,(VLOOKUP(M1323,Exceptions!F:F,1,FALSE)))&gt;0,"y","")</f>
        <v/>
      </c>
      <c r="C1323" s="100" t="str">
        <f t="shared" si="42"/>
        <v/>
      </c>
      <c r="D1323" s="100" t="str">
        <f>IF(COUNTIF(Exceptions!B:B,(VLOOKUP(M1323,Exceptions!$B:$B,1,FALSE)))&gt;0,"y","")</f>
        <v/>
      </c>
      <c r="E1323" s="100"/>
      <c r="F1323" s="162" t="s">
        <v>5472</v>
      </c>
      <c r="G1323" s="162" t="s">
        <v>3885</v>
      </c>
      <c r="H1323" s="162" t="s">
        <v>5211</v>
      </c>
      <c r="I1323" s="162" t="s">
        <v>440</v>
      </c>
      <c r="J1323" s="162" t="s">
        <v>5295</v>
      </c>
      <c r="K1323" s="162" t="s">
        <v>5279</v>
      </c>
      <c r="L1323" s="163">
        <v>222000</v>
      </c>
      <c r="M1323" s="95" t="s">
        <v>5473</v>
      </c>
      <c r="N1323" s="51" t="s">
        <v>5474</v>
      </c>
      <c r="O1323" s="51" t="s">
        <v>5475</v>
      </c>
      <c r="P1323" s="51" t="s">
        <v>460</v>
      </c>
      <c r="Q1323" s="96" t="s">
        <v>14</v>
      </c>
      <c r="R1323" s="97">
        <v>45309</v>
      </c>
      <c r="S1323" s="97" t="s">
        <v>5483</v>
      </c>
      <c r="T1323" s="51" t="s">
        <v>470</v>
      </c>
      <c r="U1323" s="51" t="s">
        <v>471</v>
      </c>
      <c r="W1323" s="98" t="s">
        <v>5547</v>
      </c>
      <c r="X1323" s="98" t="s">
        <v>5763</v>
      </c>
    </row>
    <row r="1324" spans="1:24" s="51" customFormat="1" ht="15.5" x14ac:dyDescent="0.35">
      <c r="A1324" s="99">
        <f t="shared" si="41"/>
        <v>17837</v>
      </c>
      <c r="B1324" s="100" t="str">
        <f>IF(COUNTIF(Exceptions!F:F,(VLOOKUP(M1324,Exceptions!F:F,1,FALSE)))&gt;0,"y","")</f>
        <v/>
      </c>
      <c r="C1324" s="100" t="str">
        <f t="shared" si="42"/>
        <v/>
      </c>
      <c r="D1324" s="100" t="str">
        <f>IF(COUNTIF(Exceptions!B:B,(VLOOKUP(M1324,Exceptions!$B:$B,1,FALSE)))&gt;0,"y","")</f>
        <v/>
      </c>
      <c r="E1324" s="100"/>
      <c r="F1324" s="162" t="s">
        <v>5465</v>
      </c>
      <c r="G1324" s="162" t="s">
        <v>3886</v>
      </c>
      <c r="H1324" s="162" t="s">
        <v>5211</v>
      </c>
      <c r="I1324" s="162" t="s">
        <v>440</v>
      </c>
      <c r="J1324" s="162" t="s">
        <v>440</v>
      </c>
      <c r="K1324" s="162" t="s">
        <v>440</v>
      </c>
      <c r="L1324" s="165"/>
      <c r="M1324" s="95" t="s">
        <v>5466</v>
      </c>
      <c r="N1324" s="51" t="s">
        <v>5467</v>
      </c>
      <c r="O1324" s="51" t="s">
        <v>5468</v>
      </c>
      <c r="P1324" s="51" t="s">
        <v>463</v>
      </c>
      <c r="Q1324" s="96" t="s">
        <v>16</v>
      </c>
      <c r="R1324" s="97">
        <v>46388</v>
      </c>
      <c r="S1324" s="97" t="s">
        <v>6969</v>
      </c>
      <c r="T1324" s="51" t="s">
        <v>5469</v>
      </c>
      <c r="U1324" s="51" t="s">
        <v>5470</v>
      </c>
      <c r="V1324" s="51" t="s">
        <v>5471</v>
      </c>
      <c r="W1324" s="98" t="s">
        <v>5547</v>
      </c>
      <c r="X1324" s="98" t="s">
        <v>5547</v>
      </c>
    </row>
    <row r="1325" spans="1:24" s="51" customFormat="1" ht="15.5" x14ac:dyDescent="0.35">
      <c r="A1325" s="99">
        <f t="shared" si="41"/>
        <v>17838</v>
      </c>
      <c r="B1325" s="100" t="str">
        <f>IF(COUNTIF(Exceptions!F:F,(VLOOKUP(M1325,Exceptions!F:F,1,FALSE)))&gt;0,"y","")</f>
        <v/>
      </c>
      <c r="C1325" s="100" t="str">
        <f t="shared" si="42"/>
        <v/>
      </c>
      <c r="D1325" s="100" t="str">
        <f>IF(COUNTIF(Exceptions!B:B,(VLOOKUP(M1325,Exceptions!$B:$B,1,FALSE)))&gt;0,"y","")</f>
        <v/>
      </c>
      <c r="E1325" s="100"/>
      <c r="F1325" s="162" t="s">
        <v>5476</v>
      </c>
      <c r="G1325" s="162" t="s">
        <v>3885</v>
      </c>
      <c r="H1325" s="162" t="s">
        <v>5211</v>
      </c>
      <c r="I1325" s="162" t="s">
        <v>440</v>
      </c>
      <c r="J1325" s="162" t="s">
        <v>5295</v>
      </c>
      <c r="K1325" s="162" t="s">
        <v>5279</v>
      </c>
      <c r="L1325" s="163">
        <v>22250</v>
      </c>
      <c r="M1325" s="95" t="s">
        <v>5477</v>
      </c>
      <c r="N1325" s="51" t="s">
        <v>5478</v>
      </c>
      <c r="O1325" s="51" t="s">
        <v>5479</v>
      </c>
      <c r="P1325" s="51" t="s">
        <v>464</v>
      </c>
      <c r="Q1325" s="96" t="s">
        <v>613</v>
      </c>
      <c r="R1325" s="97">
        <v>45301</v>
      </c>
      <c r="S1325" s="97" t="s">
        <v>5483</v>
      </c>
      <c r="T1325" s="51" t="s">
        <v>470</v>
      </c>
      <c r="U1325" s="51" t="s">
        <v>471</v>
      </c>
      <c r="W1325" s="98" t="s">
        <v>5547</v>
      </c>
      <c r="X1325" s="98" t="s">
        <v>5734</v>
      </c>
    </row>
    <row r="1326" spans="1:24" s="51" customFormat="1" ht="15.5" x14ac:dyDescent="0.35">
      <c r="A1326" s="99">
        <f t="shared" si="41"/>
        <v>17841</v>
      </c>
      <c r="B1326" s="100" t="str">
        <f>IF(COUNTIF(Exceptions!F:F,(VLOOKUP(M1326,Exceptions!F:F,1,FALSE)))&gt;0,"y","")</f>
        <v/>
      </c>
      <c r="C1326" s="100" t="str">
        <f t="shared" si="42"/>
        <v>y</v>
      </c>
      <c r="D1326" s="100" t="str">
        <f>IF(COUNTIF(Exceptions!B:B,(VLOOKUP(M1326,Exceptions!$B:$B,1,FALSE)))&gt;0,"y","")</f>
        <v/>
      </c>
      <c r="E1326" s="100"/>
      <c r="F1326" s="162" t="s">
        <v>5441</v>
      </c>
      <c r="G1326" s="162" t="s">
        <v>3885</v>
      </c>
      <c r="H1326" s="162" t="s">
        <v>5218</v>
      </c>
      <c r="I1326" s="162" t="s">
        <v>5249</v>
      </c>
      <c r="J1326" s="162" t="s">
        <v>5314</v>
      </c>
      <c r="K1326" s="162" t="s">
        <v>5442</v>
      </c>
      <c r="L1326" s="163">
        <v>200000</v>
      </c>
      <c r="M1326" s="95" t="s">
        <v>5443</v>
      </c>
      <c r="N1326" s="51" t="s">
        <v>5444</v>
      </c>
      <c r="O1326" s="51" t="s">
        <v>5445</v>
      </c>
      <c r="P1326" s="51" t="s">
        <v>455</v>
      </c>
      <c r="Q1326" s="96" t="s">
        <v>14</v>
      </c>
      <c r="R1326" s="97">
        <v>45366</v>
      </c>
      <c r="S1326" s="97" t="s">
        <v>5553</v>
      </c>
      <c r="T1326" s="51" t="s">
        <v>502</v>
      </c>
      <c r="U1326" s="51" t="s">
        <v>503</v>
      </c>
      <c r="W1326" s="98" t="s">
        <v>5547</v>
      </c>
      <c r="X1326" s="98" t="s">
        <v>5933</v>
      </c>
    </row>
    <row r="1327" spans="1:24" s="51" customFormat="1" ht="15.5" x14ac:dyDescent="0.35">
      <c r="A1327" s="99">
        <f t="shared" si="41"/>
        <v>17842</v>
      </c>
      <c r="B1327" s="100" t="str">
        <f>IF(COUNTIF(Exceptions!F:F,(VLOOKUP(M1327,Exceptions!F:F,1,FALSE)))&gt;0,"y","")</f>
        <v/>
      </c>
      <c r="C1327" s="100" t="str">
        <f t="shared" si="42"/>
        <v>y</v>
      </c>
      <c r="D1327" s="100" t="str">
        <f>IF(COUNTIF(Exceptions!B:B,(VLOOKUP(M1327,Exceptions!$B:$B,1,FALSE)))&gt;0,"y","")</f>
        <v/>
      </c>
      <c r="E1327" s="100"/>
      <c r="F1327" s="162" t="s">
        <v>5433</v>
      </c>
      <c r="G1327" s="162" t="s">
        <v>592</v>
      </c>
      <c r="H1327" s="162" t="s">
        <v>5213</v>
      </c>
      <c r="I1327" s="162" t="s">
        <v>3903</v>
      </c>
      <c r="J1327" s="162" t="s">
        <v>440</v>
      </c>
      <c r="K1327" s="162" t="s">
        <v>5279</v>
      </c>
      <c r="L1327" s="163">
        <v>40000</v>
      </c>
      <c r="M1327" s="95" t="s">
        <v>5434</v>
      </c>
      <c r="N1327" s="51" t="s">
        <v>5435</v>
      </c>
      <c r="O1327" s="51" t="s">
        <v>5435</v>
      </c>
      <c r="P1327" s="51" t="s">
        <v>456</v>
      </c>
      <c r="Q1327" s="96" t="s">
        <v>613</v>
      </c>
      <c r="R1327" s="97">
        <v>45426</v>
      </c>
      <c r="S1327" s="97" t="s">
        <v>5546</v>
      </c>
      <c r="T1327" s="51" t="s">
        <v>506</v>
      </c>
      <c r="U1327" s="51" t="s">
        <v>507</v>
      </c>
      <c r="W1327" s="98" t="s">
        <v>5547</v>
      </c>
      <c r="X1327" s="98" t="s">
        <v>5548</v>
      </c>
    </row>
    <row r="1328" spans="1:24" s="51" customFormat="1" ht="15.5" x14ac:dyDescent="0.35">
      <c r="A1328" s="99">
        <f t="shared" si="41"/>
        <v>17843</v>
      </c>
      <c r="B1328" s="100" t="str">
        <f>IF(COUNTIF(Exceptions!F:F,(VLOOKUP(M1328,Exceptions!F:F,1,FALSE)))&gt;0,"y","")</f>
        <v/>
      </c>
      <c r="C1328" s="100" t="str">
        <f t="shared" si="42"/>
        <v/>
      </c>
      <c r="D1328" s="100" t="str">
        <f>IF(COUNTIF(Exceptions!B:B,(VLOOKUP(M1328,Exceptions!$B:$B,1,FALSE)))&gt;0,"y","")</f>
        <v/>
      </c>
      <c r="E1328" s="100"/>
      <c r="F1328" s="162" t="s">
        <v>5460</v>
      </c>
      <c r="G1328" s="162" t="s">
        <v>593</v>
      </c>
      <c r="H1328" s="162" t="s">
        <v>5221</v>
      </c>
      <c r="I1328" s="162" t="s">
        <v>440</v>
      </c>
      <c r="J1328" s="162" t="s">
        <v>5298</v>
      </c>
      <c r="K1328" s="162" t="s">
        <v>5277</v>
      </c>
      <c r="L1328" s="165"/>
      <c r="M1328" s="95" t="s">
        <v>5461</v>
      </c>
      <c r="N1328" s="51" t="s">
        <v>5462</v>
      </c>
      <c r="O1328" s="51" t="s">
        <v>5462</v>
      </c>
      <c r="P1328" s="51" t="s">
        <v>440</v>
      </c>
      <c r="Q1328" s="96" t="s">
        <v>14</v>
      </c>
      <c r="R1328" s="97"/>
      <c r="S1328" s="97"/>
      <c r="T1328" s="51" t="s">
        <v>5463</v>
      </c>
      <c r="U1328" s="51" t="s">
        <v>5464</v>
      </c>
      <c r="W1328" s="98" t="s">
        <v>5547</v>
      </c>
      <c r="X1328" s="98" t="s">
        <v>5635</v>
      </c>
    </row>
    <row r="1329" spans="1:24" s="51" customFormat="1" ht="15.5" x14ac:dyDescent="0.35">
      <c r="A1329" s="99">
        <f t="shared" si="41"/>
        <v>17844</v>
      </c>
      <c r="B1329" s="100" t="str">
        <f>IF(COUNTIF(Exceptions!F:F,(VLOOKUP(M1329,Exceptions!F:F,1,FALSE)))&gt;0,"y","")</f>
        <v/>
      </c>
      <c r="C1329" s="100" t="str">
        <f t="shared" si="42"/>
        <v>y</v>
      </c>
      <c r="D1329" s="100" t="str">
        <f>IF(COUNTIF(Exceptions!B:B,(VLOOKUP(M1329,Exceptions!$B:$B,1,FALSE)))&gt;0,"y","")</f>
        <v/>
      </c>
      <c r="E1329" s="100"/>
      <c r="F1329" s="162" t="s">
        <v>5449</v>
      </c>
      <c r="G1329" s="162" t="s">
        <v>593</v>
      </c>
      <c r="H1329" s="162" t="s">
        <v>5248</v>
      </c>
      <c r="I1329" s="162" t="s">
        <v>5331</v>
      </c>
      <c r="J1329" s="162" t="s">
        <v>5301</v>
      </c>
      <c r="K1329" s="162" t="s">
        <v>5288</v>
      </c>
      <c r="L1329" s="163">
        <v>1000000</v>
      </c>
      <c r="M1329" s="95" t="s">
        <v>5450</v>
      </c>
      <c r="N1329" s="51" t="s">
        <v>6478</v>
      </c>
      <c r="O1329" s="51" t="s">
        <v>6478</v>
      </c>
      <c r="P1329" s="51" t="s">
        <v>456</v>
      </c>
      <c r="Q1329" s="96" t="s">
        <v>11</v>
      </c>
      <c r="R1329" s="97">
        <v>45409</v>
      </c>
      <c r="S1329" s="97" t="s">
        <v>6473</v>
      </c>
      <c r="T1329" s="51" t="s">
        <v>516</v>
      </c>
      <c r="U1329" s="51" t="s">
        <v>517</v>
      </c>
      <c r="V1329" s="51" t="s">
        <v>6479</v>
      </c>
      <c r="W1329" s="98" t="s">
        <v>5547</v>
      </c>
      <c r="X1329" s="98" t="s">
        <v>5734</v>
      </c>
    </row>
    <row r="1330" spans="1:24" s="51" customFormat="1" ht="15.5" x14ac:dyDescent="0.35">
      <c r="A1330" s="99">
        <f t="shared" si="41"/>
        <v>17847</v>
      </c>
      <c r="B1330" s="100" t="str">
        <f>IF(COUNTIF(Exceptions!F:F,(VLOOKUP(M1330,Exceptions!F:F,1,FALSE)))&gt;0,"y","")</f>
        <v/>
      </c>
      <c r="C1330" s="100" t="str">
        <f t="shared" si="42"/>
        <v>y</v>
      </c>
      <c r="D1330" s="100" t="str">
        <f>IF(COUNTIF(Exceptions!B:B,(VLOOKUP(M1330,Exceptions!$B:$B,1,FALSE)))&gt;0,"y","")</f>
        <v/>
      </c>
      <c r="E1330" s="100"/>
      <c r="F1330" s="162" t="s">
        <v>5436</v>
      </c>
      <c r="G1330" s="162" t="s">
        <v>592</v>
      </c>
      <c r="H1330" s="162" t="s">
        <v>5213</v>
      </c>
      <c r="I1330" s="162" t="s">
        <v>5227</v>
      </c>
      <c r="J1330" s="162" t="s">
        <v>5295</v>
      </c>
      <c r="K1330" s="162" t="s">
        <v>5279</v>
      </c>
      <c r="L1330" s="163">
        <v>7000000</v>
      </c>
      <c r="M1330" s="95" t="s">
        <v>5437</v>
      </c>
      <c r="N1330" s="51" t="s">
        <v>5438</v>
      </c>
      <c r="O1330" s="51" t="s">
        <v>5438</v>
      </c>
      <c r="P1330" s="51" t="s">
        <v>456</v>
      </c>
      <c r="Q1330" s="96" t="s">
        <v>10</v>
      </c>
      <c r="R1330" s="97">
        <v>45383</v>
      </c>
      <c r="S1330" s="97" t="s">
        <v>5553</v>
      </c>
      <c r="T1330" s="51" t="s">
        <v>5439</v>
      </c>
      <c r="U1330" s="51" t="s">
        <v>5440</v>
      </c>
      <c r="W1330" s="98" t="s">
        <v>5767</v>
      </c>
      <c r="X1330" s="98" t="s">
        <v>5589</v>
      </c>
    </row>
    <row r="1331" spans="1:24" s="51" customFormat="1" ht="15.5" x14ac:dyDescent="0.35">
      <c r="A1331" s="99">
        <f t="shared" si="41"/>
        <v>17848</v>
      </c>
      <c r="B1331" s="100" t="str">
        <f>IF(COUNTIF(Exceptions!F:F,(VLOOKUP(M1331,Exceptions!F:F,1,FALSE)))&gt;0,"y","")</f>
        <v/>
      </c>
      <c r="C1331" s="100" t="str">
        <f t="shared" si="42"/>
        <v/>
      </c>
      <c r="D1331" s="100" t="str">
        <f>IF(COUNTIF(Exceptions!B:B,(VLOOKUP(M1331,Exceptions!$B:$B,1,FALSE)))&gt;0,"y","")</f>
        <v/>
      </c>
      <c r="E1331" s="100"/>
      <c r="F1331" s="162" t="s">
        <v>5456</v>
      </c>
      <c r="G1331" s="162" t="s">
        <v>592</v>
      </c>
      <c r="H1331" s="162" t="s">
        <v>3906</v>
      </c>
      <c r="I1331" s="162" t="s">
        <v>440</v>
      </c>
      <c r="J1331" s="162" t="s">
        <v>440</v>
      </c>
      <c r="K1331" s="162" t="s">
        <v>440</v>
      </c>
      <c r="L1331" s="163">
        <v>20000</v>
      </c>
      <c r="M1331" s="95" t="s">
        <v>5457</v>
      </c>
      <c r="N1331" s="51" t="s">
        <v>5458</v>
      </c>
      <c r="O1331" s="51" t="s">
        <v>5459</v>
      </c>
      <c r="P1331" s="51" t="s">
        <v>456</v>
      </c>
      <c r="Q1331" s="96" t="s">
        <v>613</v>
      </c>
      <c r="R1331" s="97">
        <v>45327</v>
      </c>
      <c r="S1331" s="97" t="s">
        <v>5597</v>
      </c>
      <c r="T1331" s="51" t="s">
        <v>1268</v>
      </c>
      <c r="U1331" s="51" t="s">
        <v>1269</v>
      </c>
      <c r="W1331" s="98" t="s">
        <v>5767</v>
      </c>
      <c r="X1331" s="98" t="s">
        <v>5739</v>
      </c>
    </row>
    <row r="1332" spans="1:24" s="51" customFormat="1" ht="15.5" x14ac:dyDescent="0.35">
      <c r="A1332" s="99">
        <f t="shared" si="41"/>
        <v>17880</v>
      </c>
      <c r="B1332" s="100" t="str">
        <f>IF(COUNTIF(Exceptions!F:F,(VLOOKUP(M1332,Exceptions!F:F,1,FALSE)))&gt;0,"y","")</f>
        <v/>
      </c>
      <c r="C1332" s="100" t="str">
        <f t="shared" si="42"/>
        <v>y</v>
      </c>
      <c r="D1332" s="100" t="str">
        <f>IF(COUNTIF(Exceptions!B:B,(VLOOKUP(M1332,Exceptions!$B:$B,1,FALSE)))&gt;0,"y","")</f>
        <v/>
      </c>
      <c r="E1332" s="100"/>
      <c r="F1332" s="162" t="s">
        <v>6485</v>
      </c>
      <c r="G1332" s="162" t="s">
        <v>592</v>
      </c>
      <c r="H1332" s="162" t="s">
        <v>3906</v>
      </c>
      <c r="I1332" s="162" t="s">
        <v>5331</v>
      </c>
      <c r="J1332" s="162" t="s">
        <v>5301</v>
      </c>
      <c r="K1332" s="162" t="s">
        <v>5288</v>
      </c>
      <c r="L1332" s="163">
        <v>50000</v>
      </c>
      <c r="M1332" s="95" t="s">
        <v>6486</v>
      </c>
      <c r="N1332" s="51" t="s">
        <v>6487</v>
      </c>
      <c r="O1332" s="51" t="s">
        <v>6487</v>
      </c>
      <c r="P1332" s="51" t="s">
        <v>456</v>
      </c>
      <c r="Q1332" s="96" t="s">
        <v>613</v>
      </c>
      <c r="R1332" s="97">
        <v>45473</v>
      </c>
      <c r="S1332" s="97" t="s">
        <v>5735</v>
      </c>
      <c r="T1332" s="51" t="s">
        <v>524</v>
      </c>
      <c r="U1332" s="51" t="s">
        <v>525</v>
      </c>
      <c r="W1332" s="98" t="s">
        <v>6488</v>
      </c>
      <c r="X1332" s="98" t="s">
        <v>5732</v>
      </c>
    </row>
    <row r="1333" spans="1:24" s="51" customFormat="1" ht="15.5" x14ac:dyDescent="0.35">
      <c r="A1333" s="99">
        <f t="shared" si="41"/>
        <v>17896</v>
      </c>
      <c r="B1333" s="100" t="str">
        <f>IF(COUNTIF(Exceptions!F:F,(VLOOKUP(M1333,Exceptions!F:F,1,FALSE)))&gt;0,"y","")</f>
        <v/>
      </c>
      <c r="C1333" s="100" t="str">
        <f t="shared" si="42"/>
        <v/>
      </c>
      <c r="D1333" s="100" t="str">
        <f>IF(COUNTIF(Exceptions!B:B,(VLOOKUP(M1333,Exceptions!$B:$B,1,FALSE)))&gt;0,"y","")</f>
        <v/>
      </c>
      <c r="E1333" s="100"/>
      <c r="F1333" s="162" t="s">
        <v>7125</v>
      </c>
      <c r="G1333" s="162" t="s">
        <v>3886</v>
      </c>
      <c r="H1333" s="162" t="s">
        <v>3902</v>
      </c>
      <c r="I1333" s="162" t="s">
        <v>440</v>
      </c>
      <c r="J1333" s="162" t="s">
        <v>5295</v>
      </c>
      <c r="K1333" s="162" t="s">
        <v>5275</v>
      </c>
      <c r="L1333" s="165"/>
      <c r="M1333" s="95" t="s">
        <v>7126</v>
      </c>
      <c r="N1333" s="51" t="s">
        <v>329</v>
      </c>
      <c r="O1333" s="51" t="s">
        <v>329</v>
      </c>
      <c r="P1333" s="51" t="s">
        <v>440</v>
      </c>
      <c r="Q1333" s="96" t="s">
        <v>11</v>
      </c>
      <c r="R1333" s="97"/>
      <c r="S1333" s="97"/>
      <c r="T1333" s="51" t="s">
        <v>542</v>
      </c>
      <c r="U1333" s="51" t="s">
        <v>543</v>
      </c>
      <c r="W1333" s="98" t="s">
        <v>5501</v>
      </c>
      <c r="X1333" s="98" t="s">
        <v>5933</v>
      </c>
    </row>
    <row r="1334" spans="1:24" s="51" customFormat="1" ht="15.5" x14ac:dyDescent="0.35">
      <c r="A1334" s="99">
        <f t="shared" si="41"/>
        <v>17898</v>
      </c>
      <c r="B1334" s="100" t="str">
        <f>IF(COUNTIF(Exceptions!F:F,(VLOOKUP(M1334,Exceptions!F:F,1,FALSE)))&gt;0,"y","")</f>
        <v/>
      </c>
      <c r="C1334" s="100" t="str">
        <f t="shared" si="42"/>
        <v>y</v>
      </c>
      <c r="D1334" s="100" t="str">
        <f>IF(COUNTIF(Exceptions!B:B,(VLOOKUP(M1334,Exceptions!$B:$B,1,FALSE)))&gt;0,"y","")</f>
        <v/>
      </c>
      <c r="E1334" s="100" t="s">
        <v>5366</v>
      </c>
      <c r="F1334" s="162" t="s">
        <v>6375</v>
      </c>
      <c r="G1334" s="162" t="s">
        <v>3885</v>
      </c>
      <c r="H1334" s="162" t="s">
        <v>3906</v>
      </c>
      <c r="I1334" s="162" t="s">
        <v>5328</v>
      </c>
      <c r="J1334" s="162" t="s">
        <v>5301</v>
      </c>
      <c r="K1334" s="162" t="s">
        <v>5288</v>
      </c>
      <c r="L1334" s="163">
        <v>99880</v>
      </c>
      <c r="M1334" s="95" t="s">
        <v>6376</v>
      </c>
      <c r="N1334" s="51" t="s">
        <v>6377</v>
      </c>
      <c r="O1334" s="51" t="s">
        <v>6378</v>
      </c>
      <c r="P1334" s="51" t="s">
        <v>456</v>
      </c>
      <c r="Q1334" s="96" t="s">
        <v>613</v>
      </c>
      <c r="R1334" s="97">
        <v>45352</v>
      </c>
      <c r="S1334" s="97" t="s">
        <v>5483</v>
      </c>
      <c r="T1334" s="51" t="s">
        <v>524</v>
      </c>
      <c r="U1334" s="51" t="s">
        <v>525</v>
      </c>
      <c r="W1334" s="98" t="s">
        <v>5501</v>
      </c>
      <c r="X1334" s="98" t="s">
        <v>5763</v>
      </c>
    </row>
    <row r="1335" spans="1:24" s="51" customFormat="1" ht="15.5" x14ac:dyDescent="0.35">
      <c r="A1335" s="99">
        <f t="shared" si="41"/>
        <v>17899</v>
      </c>
      <c r="B1335" s="100" t="str">
        <f>IF(COUNTIF(Exceptions!F:F,(VLOOKUP(M1335,Exceptions!F:F,1,FALSE)))&gt;0,"y","")</f>
        <v>y</v>
      </c>
      <c r="C1335" s="100" t="str">
        <f t="shared" si="42"/>
        <v>y</v>
      </c>
      <c r="D1335" s="100" t="str">
        <f>IF(COUNTIF(Exceptions!B:B,(VLOOKUP(M1335,Exceptions!$B:$B,1,FALSE)))&gt;0,"y","")</f>
        <v/>
      </c>
      <c r="E1335" s="100" t="s">
        <v>5366</v>
      </c>
      <c r="F1335" s="162" t="s">
        <v>6170</v>
      </c>
      <c r="G1335" s="162" t="s">
        <v>3886</v>
      </c>
      <c r="H1335" s="162" t="s">
        <v>3906</v>
      </c>
      <c r="I1335" s="162" t="s">
        <v>5265</v>
      </c>
      <c r="J1335" s="162" t="s">
        <v>440</v>
      </c>
      <c r="K1335" s="162" t="s">
        <v>440</v>
      </c>
      <c r="L1335" s="163">
        <v>550000</v>
      </c>
      <c r="M1335" s="95" t="s">
        <v>6171</v>
      </c>
      <c r="N1335" s="51" t="s">
        <v>306</v>
      </c>
      <c r="O1335" s="51" t="s">
        <v>306</v>
      </c>
      <c r="P1335" s="51" t="s">
        <v>456</v>
      </c>
      <c r="Q1335" s="96" t="s">
        <v>11</v>
      </c>
      <c r="R1335" s="97">
        <v>45444</v>
      </c>
      <c r="S1335" s="97" t="s">
        <v>6172</v>
      </c>
      <c r="T1335" s="51" t="s">
        <v>467</v>
      </c>
      <c r="U1335" s="51" t="s">
        <v>468</v>
      </c>
      <c r="V1335" s="51" t="s">
        <v>604</v>
      </c>
      <c r="W1335" s="98" t="s">
        <v>5501</v>
      </c>
      <c r="X1335" s="98" t="s">
        <v>5600</v>
      </c>
    </row>
    <row r="1336" spans="1:24" s="51" customFormat="1" ht="15.5" x14ac:dyDescent="0.35">
      <c r="A1336" s="99">
        <f t="shared" si="41"/>
        <v>17901</v>
      </c>
      <c r="B1336" s="100" t="str">
        <f>IF(COUNTIF(Exceptions!F:F,(VLOOKUP(M1336,Exceptions!F:F,1,FALSE)))&gt;0,"y","")</f>
        <v/>
      </c>
      <c r="C1336" s="100" t="str">
        <f t="shared" si="42"/>
        <v/>
      </c>
      <c r="D1336" s="100" t="str">
        <f>IF(COUNTIF(Exceptions!B:B,(VLOOKUP(M1336,Exceptions!$B:$B,1,FALSE)))&gt;0,"y","")</f>
        <v/>
      </c>
      <c r="E1336" s="100"/>
      <c r="F1336" s="162" t="s">
        <v>7122</v>
      </c>
      <c r="G1336" s="162" t="s">
        <v>3886</v>
      </c>
      <c r="H1336" s="162" t="s">
        <v>3906</v>
      </c>
      <c r="I1336" s="162" t="s">
        <v>440</v>
      </c>
      <c r="J1336" s="162" t="s">
        <v>440</v>
      </c>
      <c r="K1336" s="162" t="s">
        <v>440</v>
      </c>
      <c r="L1336" s="163">
        <v>28276.89</v>
      </c>
      <c r="M1336" s="95" t="s">
        <v>7123</v>
      </c>
      <c r="N1336" s="51" t="s">
        <v>2478</v>
      </c>
      <c r="O1336" s="51" t="s">
        <v>2478</v>
      </c>
      <c r="P1336" s="51" t="s">
        <v>440</v>
      </c>
      <c r="Q1336" s="96" t="s">
        <v>613</v>
      </c>
      <c r="R1336" s="97">
        <v>46753</v>
      </c>
      <c r="S1336" s="97" t="s">
        <v>7124</v>
      </c>
      <c r="T1336" s="51" t="s">
        <v>467</v>
      </c>
      <c r="U1336" s="51" t="s">
        <v>468</v>
      </c>
      <c r="V1336" s="51" t="s">
        <v>2479</v>
      </c>
      <c r="W1336" s="98" t="s">
        <v>5501</v>
      </c>
      <c r="X1336" s="98" t="s">
        <v>5501</v>
      </c>
    </row>
    <row r="1337" spans="1:24" s="51" customFormat="1" ht="15.5" x14ac:dyDescent="0.35">
      <c r="A1337" s="99">
        <f t="shared" si="41"/>
        <v>17908</v>
      </c>
      <c r="B1337" s="100" t="str">
        <f>IF(COUNTIF(Exceptions!F:F,(VLOOKUP(M1337,Exceptions!F:F,1,FALSE)))&gt;0,"y","")</f>
        <v/>
      </c>
      <c r="C1337" s="100" t="str">
        <f t="shared" si="42"/>
        <v/>
      </c>
      <c r="D1337" s="100" t="str">
        <f>IF(COUNTIF(Exceptions!B:B,(VLOOKUP(M1337,Exceptions!$B:$B,1,FALSE)))&gt;0,"y","")</f>
        <v>y</v>
      </c>
      <c r="E1337" s="100"/>
      <c r="F1337" s="162" t="s">
        <v>7115</v>
      </c>
      <c r="G1337" s="162" t="s">
        <v>592</v>
      </c>
      <c r="H1337" s="162" t="s">
        <v>5221</v>
      </c>
      <c r="I1337" s="162" t="s">
        <v>440</v>
      </c>
      <c r="J1337" s="162" t="s">
        <v>5298</v>
      </c>
      <c r="K1337" s="162" t="s">
        <v>5277</v>
      </c>
      <c r="L1337" s="165"/>
      <c r="M1337" s="95" t="s">
        <v>7116</v>
      </c>
      <c r="N1337" s="51" t="s">
        <v>7117</v>
      </c>
      <c r="O1337" s="51" t="s">
        <v>7118</v>
      </c>
      <c r="P1337" s="51" t="s">
        <v>440</v>
      </c>
      <c r="Q1337" s="96" t="s">
        <v>15</v>
      </c>
      <c r="R1337" s="97">
        <v>45688</v>
      </c>
      <c r="S1337" s="97" t="s">
        <v>7119</v>
      </c>
      <c r="T1337" s="51" t="s">
        <v>7120</v>
      </c>
      <c r="U1337" s="51" t="s">
        <v>7121</v>
      </c>
      <c r="W1337" s="98" t="s">
        <v>5501</v>
      </c>
      <c r="X1337" s="98" t="s">
        <v>5647</v>
      </c>
    </row>
    <row r="1338" spans="1:24" s="51" customFormat="1" ht="15.5" x14ac:dyDescent="0.35">
      <c r="A1338" s="99">
        <f t="shared" si="41"/>
        <v>17910</v>
      </c>
      <c r="B1338" s="100" t="str">
        <f>IF(COUNTIF(Exceptions!F:F,(VLOOKUP(M1338,Exceptions!F:F,1,FALSE)))&gt;0,"y","")</f>
        <v/>
      </c>
      <c r="C1338" s="100" t="str">
        <f t="shared" si="42"/>
        <v/>
      </c>
      <c r="D1338" s="100" t="str">
        <f>IF(COUNTIF(Exceptions!B:B,(VLOOKUP(M1338,Exceptions!$B:$B,1,FALSE)))&gt;0,"y","")</f>
        <v/>
      </c>
      <c r="E1338" s="100"/>
      <c r="F1338" s="162" t="s">
        <v>7111</v>
      </c>
      <c r="G1338" s="162" t="s">
        <v>3886</v>
      </c>
      <c r="H1338" s="162" t="s">
        <v>3906</v>
      </c>
      <c r="I1338" s="162" t="s">
        <v>440</v>
      </c>
      <c r="J1338" s="162" t="s">
        <v>440</v>
      </c>
      <c r="K1338" s="162" t="s">
        <v>440</v>
      </c>
      <c r="L1338" s="163">
        <v>589278.56999999995</v>
      </c>
      <c r="M1338" s="95" t="s">
        <v>7112</v>
      </c>
      <c r="N1338" s="51" t="s">
        <v>7113</v>
      </c>
      <c r="O1338" s="51" t="s">
        <v>7113</v>
      </c>
      <c r="P1338" s="51" t="s">
        <v>440</v>
      </c>
      <c r="Q1338" s="96" t="s">
        <v>11</v>
      </c>
      <c r="R1338" s="97">
        <v>45660</v>
      </c>
      <c r="S1338" s="97" t="s">
        <v>7114</v>
      </c>
      <c r="T1338" s="51" t="s">
        <v>467</v>
      </c>
      <c r="U1338" s="51" t="s">
        <v>468</v>
      </c>
      <c r="W1338" s="98" t="s">
        <v>5501</v>
      </c>
      <c r="X1338" s="98" t="s">
        <v>5733</v>
      </c>
    </row>
    <row r="1339" spans="1:24" s="51" customFormat="1" ht="15.5" x14ac:dyDescent="0.35">
      <c r="A1339" s="99">
        <f t="shared" si="41"/>
        <v>17912</v>
      </c>
      <c r="B1339" s="100" t="str">
        <f>IF(COUNTIF(Exceptions!F:F,(VLOOKUP(M1339,Exceptions!F:F,1,FALSE)))&gt;0,"y","")</f>
        <v/>
      </c>
      <c r="C1339" s="100" t="str">
        <f t="shared" si="42"/>
        <v/>
      </c>
      <c r="D1339" s="100" t="str">
        <f>IF(COUNTIF(Exceptions!B:B,(VLOOKUP(M1339,Exceptions!$B:$B,1,FALSE)))&gt;0,"y","")</f>
        <v/>
      </c>
      <c r="E1339" s="100"/>
      <c r="F1339" s="162" t="s">
        <v>7107</v>
      </c>
      <c r="G1339" s="162" t="s">
        <v>3885</v>
      </c>
      <c r="H1339" s="162" t="s">
        <v>5243</v>
      </c>
      <c r="I1339" s="162" t="s">
        <v>440</v>
      </c>
      <c r="J1339" s="162" t="s">
        <v>440</v>
      </c>
      <c r="K1339" s="162" t="s">
        <v>440</v>
      </c>
      <c r="L1339" s="163">
        <v>46360</v>
      </c>
      <c r="M1339" s="95" t="s">
        <v>7108</v>
      </c>
      <c r="N1339" s="51" t="s">
        <v>7109</v>
      </c>
      <c r="O1339" s="51" t="s">
        <v>7110</v>
      </c>
      <c r="P1339" s="51" t="s">
        <v>440</v>
      </c>
      <c r="Q1339" s="96" t="s">
        <v>613</v>
      </c>
      <c r="R1339" s="97">
        <v>45323</v>
      </c>
      <c r="S1339" s="97" t="s">
        <v>6074</v>
      </c>
      <c r="T1339" s="51" t="s">
        <v>1423</v>
      </c>
      <c r="U1339" s="51" t="s">
        <v>1424</v>
      </c>
      <c r="W1339" s="98" t="s">
        <v>5583</v>
      </c>
      <c r="X1339" s="98" t="s">
        <v>5583</v>
      </c>
    </row>
    <row r="1340" spans="1:24" s="51" customFormat="1" ht="15.5" x14ac:dyDescent="0.35">
      <c r="A1340" s="99">
        <f t="shared" si="41"/>
        <v>17919</v>
      </c>
      <c r="B1340" s="100" t="str">
        <f>IF(COUNTIF(Exceptions!F:F,(VLOOKUP(M1340,Exceptions!F:F,1,FALSE)))&gt;0,"y","")</f>
        <v/>
      </c>
      <c r="C1340" s="100" t="str">
        <f t="shared" si="42"/>
        <v>y</v>
      </c>
      <c r="D1340" s="100" t="str">
        <f>IF(COUNTIF(Exceptions!B:B,(VLOOKUP(M1340,Exceptions!$B:$B,1,FALSE)))&gt;0,"y","")</f>
        <v/>
      </c>
      <c r="E1340" s="100"/>
      <c r="F1340" s="162" t="s">
        <v>6496</v>
      </c>
      <c r="G1340" s="162" t="s">
        <v>593</v>
      </c>
      <c r="H1340" s="162" t="s">
        <v>5237</v>
      </c>
      <c r="I1340" s="162" t="s">
        <v>6497</v>
      </c>
      <c r="J1340" s="162" t="s">
        <v>440</v>
      </c>
      <c r="K1340" s="162" t="s">
        <v>5279</v>
      </c>
      <c r="L1340" s="163">
        <v>1821000</v>
      </c>
      <c r="M1340" s="95" t="s">
        <v>6498</v>
      </c>
      <c r="N1340" s="51" t="s">
        <v>6499</v>
      </c>
      <c r="O1340" s="51" t="s">
        <v>6500</v>
      </c>
      <c r="P1340" s="51" t="s">
        <v>456</v>
      </c>
      <c r="Q1340" s="96" t="s">
        <v>12</v>
      </c>
      <c r="R1340" s="97">
        <v>46435</v>
      </c>
      <c r="S1340" s="97" t="s">
        <v>6501</v>
      </c>
      <c r="T1340" s="51" t="s">
        <v>518</v>
      </c>
      <c r="U1340" s="51" t="s">
        <v>519</v>
      </c>
      <c r="W1340" s="98" t="s">
        <v>5583</v>
      </c>
      <c r="X1340" s="98" t="s">
        <v>5603</v>
      </c>
    </row>
    <row r="1341" spans="1:24" s="51" customFormat="1" ht="15.5" x14ac:dyDescent="0.35">
      <c r="A1341" s="99">
        <f t="shared" si="41"/>
        <v>17931</v>
      </c>
      <c r="B1341" s="100" t="str">
        <f>IF(COUNTIF(Exceptions!F:F,(VLOOKUP(M1341,Exceptions!F:F,1,FALSE)))&gt;0,"y","")</f>
        <v/>
      </c>
      <c r="C1341" s="100" t="str">
        <f t="shared" si="42"/>
        <v/>
      </c>
      <c r="D1341" s="100" t="str">
        <f>IF(COUNTIF(Exceptions!B:B,(VLOOKUP(M1341,Exceptions!$B:$B,1,FALSE)))&gt;0,"y","")</f>
        <v/>
      </c>
      <c r="E1341" s="100"/>
      <c r="F1341" s="162" t="s">
        <v>7104</v>
      </c>
      <c r="G1341" s="162" t="s">
        <v>593</v>
      </c>
      <c r="H1341" s="162" t="s">
        <v>5215</v>
      </c>
      <c r="I1341" s="162" t="s">
        <v>440</v>
      </c>
      <c r="J1341" s="162" t="s">
        <v>5295</v>
      </c>
      <c r="K1341" s="162" t="s">
        <v>5275</v>
      </c>
      <c r="L1341" s="163">
        <v>350000</v>
      </c>
      <c r="M1341" s="95" t="s">
        <v>7105</v>
      </c>
      <c r="N1341" s="51" t="s">
        <v>7106</v>
      </c>
      <c r="O1341" s="51" t="s">
        <v>7106</v>
      </c>
      <c r="P1341" s="51" t="s">
        <v>460</v>
      </c>
      <c r="Q1341" s="96" t="s">
        <v>14</v>
      </c>
      <c r="R1341" s="97">
        <v>45383</v>
      </c>
      <c r="S1341" s="97" t="s">
        <v>5553</v>
      </c>
      <c r="T1341" s="51" t="s">
        <v>587</v>
      </c>
      <c r="U1341" s="51" t="s">
        <v>588</v>
      </c>
      <c r="W1341" s="98" t="s">
        <v>5702</v>
      </c>
      <c r="X1341" s="98" t="s">
        <v>5702</v>
      </c>
    </row>
    <row r="1342" spans="1:24" s="51" customFormat="1" ht="15.5" x14ac:dyDescent="0.35">
      <c r="A1342" s="99">
        <f t="shared" si="41"/>
        <v>17932</v>
      </c>
      <c r="B1342" s="100" t="str">
        <f>IF(COUNTIF(Exceptions!F:F,(VLOOKUP(M1342,Exceptions!F:F,1,FALSE)))&gt;0,"y","")</f>
        <v/>
      </c>
      <c r="C1342" s="100" t="str">
        <f t="shared" si="42"/>
        <v>y</v>
      </c>
      <c r="D1342" s="100" t="str">
        <f>IF(COUNTIF(Exceptions!B:B,(VLOOKUP(M1342,Exceptions!$B:$B,1,FALSE)))&gt;0,"y","")</f>
        <v/>
      </c>
      <c r="E1342" s="100"/>
      <c r="F1342" s="162" t="s">
        <v>6370</v>
      </c>
      <c r="G1342" s="162" t="s">
        <v>3886</v>
      </c>
      <c r="H1342" s="162" t="s">
        <v>3906</v>
      </c>
      <c r="I1342" s="162" t="s">
        <v>5328</v>
      </c>
      <c r="J1342" s="162" t="s">
        <v>440</v>
      </c>
      <c r="K1342" s="162" t="s">
        <v>440</v>
      </c>
      <c r="L1342" s="163">
        <v>800</v>
      </c>
      <c r="M1342" s="95" t="s">
        <v>6371</v>
      </c>
      <c r="N1342" s="51" t="s">
        <v>6372</v>
      </c>
      <c r="O1342" s="51" t="s">
        <v>6372</v>
      </c>
      <c r="P1342" s="51" t="s">
        <v>440</v>
      </c>
      <c r="Q1342" s="96" t="s">
        <v>613</v>
      </c>
      <c r="R1342" s="97">
        <v>45324</v>
      </c>
      <c r="S1342" s="97" t="s">
        <v>6373</v>
      </c>
      <c r="T1342" s="51" t="s">
        <v>467</v>
      </c>
      <c r="U1342" s="51" t="s">
        <v>468</v>
      </c>
      <c r="V1342" s="51" t="s">
        <v>6374</v>
      </c>
      <c r="W1342" s="98" t="s">
        <v>5702</v>
      </c>
      <c r="X1342" s="98" t="s">
        <v>5597</v>
      </c>
    </row>
    <row r="1343" spans="1:24" s="51" customFormat="1" ht="15.5" x14ac:dyDescent="0.35">
      <c r="A1343" s="99">
        <f t="shared" si="41"/>
        <v>17936</v>
      </c>
      <c r="B1343" s="100" t="str">
        <f>IF(COUNTIF(Exceptions!F:F,(VLOOKUP(M1343,Exceptions!F:F,1,FALSE)))&gt;0,"y","")</f>
        <v/>
      </c>
      <c r="C1343" s="100" t="str">
        <f t="shared" si="42"/>
        <v/>
      </c>
      <c r="D1343" s="100" t="str">
        <f>IF(COUNTIF(Exceptions!B:B,(VLOOKUP(M1343,Exceptions!$B:$B,1,FALSE)))&gt;0,"y","")</f>
        <v/>
      </c>
      <c r="E1343" s="100"/>
      <c r="F1343" s="162" t="s">
        <v>7098</v>
      </c>
      <c r="G1343" s="162" t="s">
        <v>592</v>
      </c>
      <c r="H1343" s="162" t="s">
        <v>5273</v>
      </c>
      <c r="I1343" s="162" t="s">
        <v>440</v>
      </c>
      <c r="J1343" s="162" t="s">
        <v>5341</v>
      </c>
      <c r="K1343" s="162" t="s">
        <v>5294</v>
      </c>
      <c r="L1343" s="165"/>
      <c r="M1343" s="95" t="s">
        <v>7099</v>
      </c>
      <c r="N1343" s="51" t="s">
        <v>7100</v>
      </c>
      <c r="O1343" s="51" t="s">
        <v>7101</v>
      </c>
      <c r="P1343" s="51" t="s">
        <v>440</v>
      </c>
      <c r="Q1343" s="96" t="s">
        <v>440</v>
      </c>
      <c r="R1343" s="97"/>
      <c r="S1343" s="97"/>
      <c r="T1343" s="51" t="s">
        <v>7102</v>
      </c>
      <c r="U1343" s="51" t="s">
        <v>7103</v>
      </c>
      <c r="W1343" s="98" t="s">
        <v>5945</v>
      </c>
      <c r="X1343" s="98" t="s">
        <v>5739</v>
      </c>
    </row>
    <row r="1344" spans="1:24" s="51" customFormat="1" ht="15.5" x14ac:dyDescent="0.35">
      <c r="A1344" s="99">
        <f t="shared" si="41"/>
        <v>17941</v>
      </c>
      <c r="B1344" s="100" t="str">
        <f>IF(COUNTIF(Exceptions!F:F,(VLOOKUP(M1344,Exceptions!F:F,1,FALSE)))&gt;0,"y","")</f>
        <v/>
      </c>
      <c r="C1344" s="100" t="str">
        <f t="shared" si="42"/>
        <v/>
      </c>
      <c r="D1344" s="100" t="str">
        <f>IF(COUNTIF(Exceptions!B:B,(VLOOKUP(M1344,Exceptions!$B:$B,1,FALSE)))&gt;0,"y","")</f>
        <v/>
      </c>
      <c r="E1344" s="100"/>
      <c r="F1344" s="162" t="s">
        <v>7086</v>
      </c>
      <c r="G1344" s="162" t="s">
        <v>592</v>
      </c>
      <c r="H1344" s="162" t="s">
        <v>5273</v>
      </c>
      <c r="I1344" s="162" t="s">
        <v>440</v>
      </c>
      <c r="J1344" s="162" t="s">
        <v>5341</v>
      </c>
      <c r="K1344" s="162" t="s">
        <v>5294</v>
      </c>
      <c r="L1344" s="165"/>
      <c r="M1344" s="95" t="s">
        <v>7087</v>
      </c>
      <c r="N1344" s="51" t="s">
        <v>7088</v>
      </c>
      <c r="O1344" s="51" t="s">
        <v>7089</v>
      </c>
      <c r="P1344" s="51" t="s">
        <v>440</v>
      </c>
      <c r="Q1344" s="96" t="s">
        <v>440</v>
      </c>
      <c r="R1344" s="97"/>
      <c r="S1344" s="97"/>
      <c r="T1344" s="51" t="s">
        <v>7090</v>
      </c>
      <c r="U1344" s="51" t="s">
        <v>7091</v>
      </c>
      <c r="W1344" s="98" t="s">
        <v>5945</v>
      </c>
      <c r="X1344" s="98" t="s">
        <v>5739</v>
      </c>
    </row>
    <row r="1345" spans="1:24" s="51" customFormat="1" ht="15.5" x14ac:dyDescent="0.35">
      <c r="A1345" s="99">
        <f t="shared" si="41"/>
        <v>17942</v>
      </c>
      <c r="B1345" s="100" t="str">
        <f>IF(COUNTIF(Exceptions!F:F,(VLOOKUP(M1345,Exceptions!F:F,1,FALSE)))&gt;0,"y","")</f>
        <v/>
      </c>
      <c r="C1345" s="100" t="str">
        <f t="shared" si="42"/>
        <v/>
      </c>
      <c r="D1345" s="100" t="str">
        <f>IF(COUNTIF(Exceptions!B:B,(VLOOKUP(M1345,Exceptions!$B:$B,1,FALSE)))&gt;0,"y","")</f>
        <v/>
      </c>
      <c r="E1345" s="100"/>
      <c r="F1345" s="162" t="s">
        <v>7092</v>
      </c>
      <c r="G1345" s="162" t="s">
        <v>592</v>
      </c>
      <c r="H1345" s="162" t="s">
        <v>5273</v>
      </c>
      <c r="I1345" s="162" t="s">
        <v>440</v>
      </c>
      <c r="J1345" s="162" t="s">
        <v>5341</v>
      </c>
      <c r="K1345" s="162" t="s">
        <v>5294</v>
      </c>
      <c r="L1345" s="165"/>
      <c r="M1345" s="95" t="s">
        <v>7093</v>
      </c>
      <c r="N1345" s="51" t="s">
        <v>7094</v>
      </c>
      <c r="O1345" s="51" t="s">
        <v>7095</v>
      </c>
      <c r="P1345" s="51" t="s">
        <v>440</v>
      </c>
      <c r="Q1345" s="96" t="s">
        <v>613</v>
      </c>
      <c r="R1345" s="97"/>
      <c r="S1345" s="97"/>
      <c r="T1345" s="51" t="s">
        <v>7096</v>
      </c>
      <c r="U1345" s="51" t="s">
        <v>7097</v>
      </c>
      <c r="W1345" s="98" t="s">
        <v>5945</v>
      </c>
      <c r="X1345" s="98" t="s">
        <v>5739</v>
      </c>
    </row>
    <row r="1346" spans="1:24" s="51" customFormat="1" ht="15.5" x14ac:dyDescent="0.35">
      <c r="A1346" s="99">
        <f t="shared" si="41"/>
        <v>17957</v>
      </c>
      <c r="B1346" s="100" t="str">
        <f>IF(COUNTIF(Exceptions!F:F,(VLOOKUP(M1346,Exceptions!F:F,1,FALSE)))&gt;0,"y","")</f>
        <v/>
      </c>
      <c r="C1346" s="100" t="str">
        <f t="shared" si="42"/>
        <v>y</v>
      </c>
      <c r="D1346" s="100" t="str">
        <f>IF(COUNTIF(Exceptions!B:B,(VLOOKUP(M1346,Exceptions!$B:$B,1,FALSE)))&gt;0,"y","")</f>
        <v/>
      </c>
      <c r="E1346" s="100" t="s">
        <v>5366</v>
      </c>
      <c r="F1346" s="162" t="s">
        <v>6504</v>
      </c>
      <c r="G1346" s="162" t="s">
        <v>593</v>
      </c>
      <c r="H1346" s="162" t="s">
        <v>5237</v>
      </c>
      <c r="I1346" s="162" t="s">
        <v>6502</v>
      </c>
      <c r="J1346" s="162" t="s">
        <v>440</v>
      </c>
      <c r="K1346" s="162" t="s">
        <v>440</v>
      </c>
      <c r="L1346" s="208">
        <v>417374.88</v>
      </c>
      <c r="M1346" s="95" t="s">
        <v>6505</v>
      </c>
      <c r="N1346" s="51" t="s">
        <v>6506</v>
      </c>
      <c r="O1346" s="51" t="s">
        <v>6507</v>
      </c>
      <c r="P1346" s="51" t="s">
        <v>456</v>
      </c>
      <c r="Q1346" s="210" t="s">
        <v>11</v>
      </c>
      <c r="R1346" s="97">
        <v>45803</v>
      </c>
      <c r="S1346" s="97" t="s">
        <v>6508</v>
      </c>
      <c r="T1346" s="51" t="s">
        <v>518</v>
      </c>
      <c r="U1346" s="51" t="s">
        <v>519</v>
      </c>
      <c r="W1346" s="98" t="s">
        <v>5945</v>
      </c>
      <c r="X1346" s="98" t="s">
        <v>5603</v>
      </c>
    </row>
    <row r="1347" spans="1:24" s="51" customFormat="1" ht="15.5" x14ac:dyDescent="0.35">
      <c r="A1347" s="99">
        <f t="shared" si="41"/>
        <v>17970</v>
      </c>
      <c r="B1347" s="100" t="str">
        <f>IF(COUNTIF(Exceptions!F:F,(VLOOKUP(M1347,Exceptions!F:F,1,FALSE)))&gt;0,"y","")</f>
        <v/>
      </c>
      <c r="C1347" s="100" t="str">
        <f t="shared" si="42"/>
        <v>y</v>
      </c>
      <c r="D1347" s="100" t="str">
        <f>IF(COUNTIF(Exceptions!B:B,(VLOOKUP(M1347,Exceptions!$B:$B,1,FALSE)))&gt;0,"y","")</f>
        <v/>
      </c>
      <c r="E1347" s="100"/>
      <c r="F1347" s="162" t="s">
        <v>6162</v>
      </c>
      <c r="G1347" s="162" t="s">
        <v>592</v>
      </c>
      <c r="H1347" s="162" t="s">
        <v>5237</v>
      </c>
      <c r="I1347" s="162" t="s">
        <v>6154</v>
      </c>
      <c r="J1347" s="162" t="s">
        <v>5301</v>
      </c>
      <c r="K1347" s="162" t="s">
        <v>5288</v>
      </c>
      <c r="L1347" s="163">
        <v>300000</v>
      </c>
      <c r="M1347" s="95" t="s">
        <v>6163</v>
      </c>
      <c r="N1347" s="51" t="s">
        <v>6164</v>
      </c>
      <c r="O1347" s="51" t="s">
        <v>6165</v>
      </c>
      <c r="P1347" s="51" t="s">
        <v>456</v>
      </c>
      <c r="Q1347" s="96" t="s">
        <v>14</v>
      </c>
      <c r="R1347" s="97">
        <v>45383</v>
      </c>
      <c r="S1347" s="97" t="s">
        <v>6166</v>
      </c>
      <c r="T1347" s="51" t="s">
        <v>518</v>
      </c>
      <c r="U1347" s="51" t="s">
        <v>519</v>
      </c>
      <c r="W1347" s="98" t="s">
        <v>5632</v>
      </c>
      <c r="X1347" s="98" t="s">
        <v>5589</v>
      </c>
    </row>
    <row r="1348" spans="1:24" s="51" customFormat="1" ht="15.5" x14ac:dyDescent="0.35">
      <c r="A1348" s="99">
        <f t="shared" si="41"/>
        <v>17976</v>
      </c>
      <c r="B1348" s="100" t="str">
        <f>IF(COUNTIF(Exceptions!F:F,(VLOOKUP(M1348,Exceptions!F:F,1,FALSE)))&gt;0,"y","")</f>
        <v/>
      </c>
      <c r="C1348" s="100" t="str">
        <f t="shared" si="42"/>
        <v/>
      </c>
      <c r="D1348" s="100" t="str">
        <f>IF(COUNTIF(Exceptions!B:B,(VLOOKUP(M1348,Exceptions!$B:$B,1,FALSE)))&gt;0,"y","")</f>
        <v/>
      </c>
      <c r="E1348" s="100"/>
      <c r="F1348" s="162" t="s">
        <v>7083</v>
      </c>
      <c r="G1348" s="162" t="s">
        <v>3886</v>
      </c>
      <c r="H1348" s="162" t="s">
        <v>3906</v>
      </c>
      <c r="I1348" s="162" t="s">
        <v>440</v>
      </c>
      <c r="J1348" s="162" t="s">
        <v>440</v>
      </c>
      <c r="K1348" s="162" t="s">
        <v>440</v>
      </c>
      <c r="L1348" s="163">
        <v>26035.03</v>
      </c>
      <c r="M1348" s="95" t="s">
        <v>7084</v>
      </c>
      <c r="N1348" s="51" t="s">
        <v>2278</v>
      </c>
      <c r="O1348" s="51" t="s">
        <v>2278</v>
      </c>
      <c r="P1348" s="51" t="s">
        <v>440</v>
      </c>
      <c r="Q1348" s="96" t="s">
        <v>613</v>
      </c>
      <c r="R1348" s="97">
        <v>45674</v>
      </c>
      <c r="S1348" s="97" t="s">
        <v>7085</v>
      </c>
      <c r="T1348" s="51" t="s">
        <v>467</v>
      </c>
      <c r="U1348" s="51" t="s">
        <v>468</v>
      </c>
      <c r="V1348" s="51" t="s">
        <v>2280</v>
      </c>
      <c r="W1348" s="98" t="s">
        <v>5632</v>
      </c>
      <c r="X1348" s="98" t="s">
        <v>5632</v>
      </c>
    </row>
    <row r="1349" spans="1:24" s="51" customFormat="1" ht="15.5" x14ac:dyDescent="0.35">
      <c r="A1349" s="99">
        <f t="shared" si="41"/>
        <v>17992</v>
      </c>
      <c r="B1349" s="100" t="str">
        <f>IF(COUNTIF(Exceptions!F:F,(VLOOKUP(M1349,Exceptions!F:F,1,FALSE)))&gt;0,"y","")</f>
        <v/>
      </c>
      <c r="C1349" s="100" t="str">
        <f t="shared" si="42"/>
        <v/>
      </c>
      <c r="D1349" s="100" t="str">
        <f>IF(COUNTIF(Exceptions!B:B,(VLOOKUP(M1349,Exceptions!$B:$B,1,FALSE)))&gt;0,"y","")</f>
        <v/>
      </c>
      <c r="E1349" s="100"/>
      <c r="F1349" s="162" t="s">
        <v>7080</v>
      </c>
      <c r="G1349" s="162" t="s">
        <v>3886</v>
      </c>
      <c r="H1349" s="162" t="s">
        <v>3906</v>
      </c>
      <c r="I1349" s="162" t="s">
        <v>440</v>
      </c>
      <c r="J1349" s="162" t="s">
        <v>440</v>
      </c>
      <c r="K1349" s="162" t="s">
        <v>440</v>
      </c>
      <c r="L1349" s="163">
        <v>2701.36</v>
      </c>
      <c r="M1349" s="95" t="s">
        <v>7081</v>
      </c>
      <c r="N1349" s="51" t="s">
        <v>7082</v>
      </c>
      <c r="O1349" s="51" t="s">
        <v>7082</v>
      </c>
      <c r="P1349" s="51" t="s">
        <v>440</v>
      </c>
      <c r="Q1349" s="96" t="s">
        <v>613</v>
      </c>
      <c r="R1349" s="97">
        <v>45657</v>
      </c>
      <c r="S1349" s="97" t="s">
        <v>6901</v>
      </c>
      <c r="T1349" s="51" t="s">
        <v>467</v>
      </c>
      <c r="U1349" s="51" t="s">
        <v>468</v>
      </c>
      <c r="V1349" s="51" t="s">
        <v>2305</v>
      </c>
      <c r="W1349" s="98" t="s">
        <v>5632</v>
      </c>
      <c r="X1349" s="98" t="s">
        <v>5632</v>
      </c>
    </row>
    <row r="1350" spans="1:24" s="51" customFormat="1" ht="15.5" x14ac:dyDescent="0.35">
      <c r="A1350" s="99">
        <f t="shared" si="41"/>
        <v>17998</v>
      </c>
      <c r="B1350" s="100" t="str">
        <f>IF(COUNTIF(Exceptions!F:F,(VLOOKUP(M1350,Exceptions!F:F,1,FALSE)))&gt;0,"y","")</f>
        <v/>
      </c>
      <c r="C1350" s="100" t="str">
        <f t="shared" si="42"/>
        <v/>
      </c>
      <c r="D1350" s="100" t="str">
        <f>IF(COUNTIF(Exceptions!B:B,(VLOOKUP(M1350,Exceptions!$B:$B,1,FALSE)))&gt;0,"y","")</f>
        <v/>
      </c>
      <c r="E1350" s="100"/>
      <c r="F1350" s="162" t="s">
        <v>7076</v>
      </c>
      <c r="G1350" s="162" t="s">
        <v>3886</v>
      </c>
      <c r="H1350" s="162" t="s">
        <v>3906</v>
      </c>
      <c r="I1350" s="162" t="s">
        <v>440</v>
      </c>
      <c r="J1350" s="162" t="s">
        <v>440</v>
      </c>
      <c r="K1350" s="162" t="s">
        <v>440</v>
      </c>
      <c r="L1350" s="163">
        <v>1326.91</v>
      </c>
      <c r="M1350" s="95" t="s">
        <v>7077</v>
      </c>
      <c r="N1350" s="51" t="s">
        <v>7078</v>
      </c>
      <c r="O1350" s="51" t="s">
        <v>7078</v>
      </c>
      <c r="P1350" s="51" t="s">
        <v>440</v>
      </c>
      <c r="Q1350" s="96" t="s">
        <v>613</v>
      </c>
      <c r="R1350" s="97">
        <v>46409</v>
      </c>
      <c r="S1350" s="97" t="s">
        <v>7079</v>
      </c>
      <c r="T1350" s="51" t="s">
        <v>467</v>
      </c>
      <c r="U1350" s="51" t="s">
        <v>468</v>
      </c>
      <c r="V1350" s="51" t="s">
        <v>2276</v>
      </c>
      <c r="W1350" s="98" t="s">
        <v>5632</v>
      </c>
      <c r="X1350" s="98" t="s">
        <v>5632</v>
      </c>
    </row>
    <row r="1351" spans="1:24" s="51" customFormat="1" ht="15.5" x14ac:dyDescent="0.35">
      <c r="A1351" s="99">
        <f t="shared" ref="A1351:A1414" si="43">(MID(M1351,2,6))*1</f>
        <v>18003</v>
      </c>
      <c r="B1351" s="100" t="str">
        <f>IF(COUNTIF(Exceptions!F:F,(VLOOKUP(M1351,Exceptions!F:F,1,FALSE)))&gt;0,"y","")</f>
        <v/>
      </c>
      <c r="C1351" s="100" t="str">
        <f t="shared" si="42"/>
        <v>y</v>
      </c>
      <c r="D1351" s="100" t="str">
        <f>IF(COUNTIF(Exceptions!B:B,(VLOOKUP(M1351,Exceptions!$B:$B,1,FALSE)))&gt;0,"y","")</f>
        <v/>
      </c>
      <c r="E1351" s="100" t="s">
        <v>5366</v>
      </c>
      <c r="F1351" s="162" t="s">
        <v>6480</v>
      </c>
      <c r="G1351" s="162" t="s">
        <v>592</v>
      </c>
      <c r="H1351" s="162" t="s">
        <v>5213</v>
      </c>
      <c r="I1351" s="162" t="s">
        <v>5331</v>
      </c>
      <c r="J1351" s="162" t="s">
        <v>440</v>
      </c>
      <c r="K1351" s="162" t="s">
        <v>440</v>
      </c>
      <c r="L1351" s="163">
        <v>1000000</v>
      </c>
      <c r="M1351" s="95" t="s">
        <v>6481</v>
      </c>
      <c r="N1351" s="51" t="s">
        <v>6482</v>
      </c>
      <c r="O1351" s="51" t="s">
        <v>6483</v>
      </c>
      <c r="P1351" s="51" t="s">
        <v>456</v>
      </c>
      <c r="Q1351" s="96" t="s">
        <v>11</v>
      </c>
      <c r="R1351" s="97">
        <v>45409</v>
      </c>
      <c r="S1351" s="97" t="s">
        <v>6469</v>
      </c>
      <c r="T1351" s="51" t="s">
        <v>516</v>
      </c>
      <c r="U1351" s="51" t="s">
        <v>517</v>
      </c>
      <c r="V1351" s="51" t="s">
        <v>6484</v>
      </c>
      <c r="W1351" s="98" t="s">
        <v>5997</v>
      </c>
      <c r="X1351" s="98" t="s">
        <v>6044</v>
      </c>
    </row>
    <row r="1352" spans="1:24" s="51" customFormat="1" ht="15.5" x14ac:dyDescent="0.35">
      <c r="A1352" s="99">
        <f t="shared" si="43"/>
        <v>18016</v>
      </c>
      <c r="B1352" s="100" t="str">
        <f>IF(COUNTIF(Exceptions!F:F,(VLOOKUP(M1352,Exceptions!F:F,1,FALSE)))&gt;0,"y","")</f>
        <v/>
      </c>
      <c r="C1352" s="100" t="str">
        <f t="shared" ref="C1352:C1415" si="44">IF(COUNTIF(N1352,"*call*"),"y",IF(COUNTIF(P1352,"*call*"),"y",IF(I1352&lt;&gt;"","y","")))</f>
        <v>y</v>
      </c>
      <c r="D1352" s="100" t="str">
        <f>IF(COUNTIF(Exceptions!B:B,(VLOOKUP(M1352,Exceptions!$B:$B,1,FALSE)))&gt;0,"y","")</f>
        <v/>
      </c>
      <c r="E1352" s="100"/>
      <c r="F1352" s="162" t="s">
        <v>6039</v>
      </c>
      <c r="G1352" s="162" t="s">
        <v>3885</v>
      </c>
      <c r="H1352" s="162" t="s">
        <v>5232</v>
      </c>
      <c r="I1352" s="162" t="s">
        <v>5250</v>
      </c>
      <c r="J1352" s="162" t="s">
        <v>5300</v>
      </c>
      <c r="K1352" s="162" t="s">
        <v>5280</v>
      </c>
      <c r="L1352" s="163">
        <v>50000</v>
      </c>
      <c r="M1352" s="95" t="s">
        <v>6040</v>
      </c>
      <c r="N1352" s="51" t="s">
        <v>6041</v>
      </c>
      <c r="O1352" s="51" t="s">
        <v>6041</v>
      </c>
      <c r="P1352" s="51" t="s">
        <v>1182</v>
      </c>
      <c r="Q1352" s="96" t="s">
        <v>613</v>
      </c>
      <c r="R1352" s="97">
        <v>45364</v>
      </c>
      <c r="S1352" s="97" t="s">
        <v>5637</v>
      </c>
      <c r="T1352" s="51" t="s">
        <v>1241</v>
      </c>
      <c r="U1352" s="51" t="s">
        <v>1242</v>
      </c>
      <c r="W1352" s="98" t="s">
        <v>5733</v>
      </c>
      <c r="X1352" s="98" t="s">
        <v>5565</v>
      </c>
    </row>
    <row r="1353" spans="1:24" s="51" customFormat="1" ht="15.5" x14ac:dyDescent="0.35">
      <c r="A1353" s="99">
        <f t="shared" si="43"/>
        <v>18018</v>
      </c>
      <c r="B1353" s="100" t="str">
        <f>IF(COUNTIF(Exceptions!F:F,(VLOOKUP(M1353,Exceptions!F:F,1,FALSE)))&gt;0,"y","")</f>
        <v/>
      </c>
      <c r="C1353" s="100" t="str">
        <f t="shared" si="44"/>
        <v/>
      </c>
      <c r="D1353" s="100" t="str">
        <f>IF(COUNTIF(Exceptions!B:B,(VLOOKUP(M1353,Exceptions!$B:$B,1,FALSE)))&gt;0,"y","")</f>
        <v/>
      </c>
      <c r="E1353" s="100"/>
      <c r="F1353" s="162" t="s">
        <v>7073</v>
      </c>
      <c r="G1353" s="162" t="s">
        <v>592</v>
      </c>
      <c r="H1353" s="162" t="s">
        <v>5211</v>
      </c>
      <c r="I1353" s="162" t="s">
        <v>440</v>
      </c>
      <c r="J1353" s="162" t="s">
        <v>5295</v>
      </c>
      <c r="K1353" s="162" t="s">
        <v>5276</v>
      </c>
      <c r="L1353" s="163">
        <v>550000</v>
      </c>
      <c r="M1353" s="95" t="s">
        <v>7074</v>
      </c>
      <c r="N1353" s="51" t="s">
        <v>7075</v>
      </c>
      <c r="O1353" s="51" t="s">
        <v>451</v>
      </c>
      <c r="P1353" s="51" t="s">
        <v>456</v>
      </c>
      <c r="Q1353" s="96" t="s">
        <v>11</v>
      </c>
      <c r="R1353" s="97">
        <v>45446</v>
      </c>
      <c r="S1353" s="97" t="s">
        <v>5541</v>
      </c>
      <c r="T1353" s="51" t="s">
        <v>506</v>
      </c>
      <c r="U1353" s="51" t="s">
        <v>507</v>
      </c>
      <c r="W1353" s="98" t="s">
        <v>5733</v>
      </c>
      <c r="X1353" s="98" t="s">
        <v>5556</v>
      </c>
    </row>
    <row r="1354" spans="1:24" s="51" customFormat="1" ht="15.5" x14ac:dyDescent="0.35">
      <c r="A1354" s="99">
        <f t="shared" si="43"/>
        <v>18019</v>
      </c>
      <c r="B1354" s="100" t="str">
        <f>IF(COUNTIF(Exceptions!F:F,(VLOOKUP(M1354,Exceptions!F:F,1,FALSE)))&gt;0,"y","")</f>
        <v/>
      </c>
      <c r="C1354" s="100" t="str">
        <f t="shared" si="44"/>
        <v>y</v>
      </c>
      <c r="D1354" s="100" t="str">
        <f>IF(COUNTIF(Exceptions!B:B,(VLOOKUP(M1354,Exceptions!$B:$B,1,FALSE)))&gt;0,"y","")</f>
        <v/>
      </c>
      <c r="E1354" s="100"/>
      <c r="F1354" s="162" t="s">
        <v>5924</v>
      </c>
      <c r="G1354" s="162" t="s">
        <v>3886</v>
      </c>
      <c r="H1354" s="162" t="s">
        <v>3902</v>
      </c>
      <c r="I1354" s="162" t="s">
        <v>5227</v>
      </c>
      <c r="J1354" s="162" t="s">
        <v>440</v>
      </c>
      <c r="K1354" s="162" t="s">
        <v>5279</v>
      </c>
      <c r="L1354" s="163">
        <v>2000000</v>
      </c>
      <c r="M1354" s="95" t="s">
        <v>5925</v>
      </c>
      <c r="N1354" s="51" t="s">
        <v>5926</v>
      </c>
      <c r="O1354" s="51" t="s">
        <v>5926</v>
      </c>
      <c r="P1354" s="51" t="s">
        <v>456</v>
      </c>
      <c r="Q1354" s="96" t="s">
        <v>12</v>
      </c>
      <c r="R1354" s="97">
        <v>45566</v>
      </c>
      <c r="S1354" s="97" t="s">
        <v>5790</v>
      </c>
      <c r="T1354" s="51" t="s">
        <v>486</v>
      </c>
      <c r="U1354" s="51" t="s">
        <v>487</v>
      </c>
      <c r="W1354" s="98" t="s">
        <v>5733</v>
      </c>
      <c r="X1354" s="98" t="s">
        <v>5629</v>
      </c>
    </row>
    <row r="1355" spans="1:24" s="51" customFormat="1" ht="15.5" x14ac:dyDescent="0.35">
      <c r="A1355" s="99">
        <f t="shared" si="43"/>
        <v>18020</v>
      </c>
      <c r="B1355" s="100" t="str">
        <f>IF(COUNTIF(Exceptions!F:F,(VLOOKUP(M1355,Exceptions!F:F,1,FALSE)))&gt;0,"y","")</f>
        <v/>
      </c>
      <c r="C1355" s="100" t="str">
        <f t="shared" si="44"/>
        <v>y</v>
      </c>
      <c r="D1355" s="100" t="str">
        <f>IF(COUNTIF(Exceptions!B:B,(VLOOKUP(M1355,Exceptions!$B:$B,1,FALSE)))&gt;0,"y","")</f>
        <v/>
      </c>
      <c r="E1355" s="100"/>
      <c r="F1355" s="162" t="s">
        <v>5927</v>
      </c>
      <c r="G1355" s="162" t="s">
        <v>3886</v>
      </c>
      <c r="H1355" s="162" t="s">
        <v>3902</v>
      </c>
      <c r="I1355" s="162" t="s">
        <v>5227</v>
      </c>
      <c r="J1355" s="162" t="s">
        <v>440</v>
      </c>
      <c r="K1355" s="162" t="s">
        <v>5279</v>
      </c>
      <c r="L1355" s="163">
        <v>990000</v>
      </c>
      <c r="M1355" s="95" t="s">
        <v>5928</v>
      </c>
      <c r="N1355" s="51" t="s">
        <v>5929</v>
      </c>
      <c r="O1355" s="51" t="s">
        <v>5929</v>
      </c>
      <c r="P1355" s="51" t="s">
        <v>456</v>
      </c>
      <c r="Q1355" s="96" t="s">
        <v>11</v>
      </c>
      <c r="R1355" s="97">
        <v>45566</v>
      </c>
      <c r="S1355" s="97" t="s">
        <v>5505</v>
      </c>
      <c r="T1355" s="51" t="s">
        <v>486</v>
      </c>
      <c r="U1355" s="51" t="s">
        <v>487</v>
      </c>
      <c r="W1355" s="98" t="s">
        <v>5733</v>
      </c>
      <c r="X1355" s="98" t="s">
        <v>5629</v>
      </c>
    </row>
    <row r="1356" spans="1:24" s="51" customFormat="1" ht="15.5" x14ac:dyDescent="0.35">
      <c r="A1356" s="99">
        <f t="shared" si="43"/>
        <v>18021</v>
      </c>
      <c r="B1356" s="100" t="str">
        <f>IF(COUNTIF(Exceptions!F:F,(VLOOKUP(M1356,Exceptions!F:F,1,FALSE)))&gt;0,"y","")</f>
        <v/>
      </c>
      <c r="C1356" s="100" t="str">
        <f t="shared" si="44"/>
        <v>y</v>
      </c>
      <c r="D1356" s="100" t="str">
        <f>IF(COUNTIF(Exceptions!B:B,(VLOOKUP(M1356,Exceptions!$B:$B,1,FALSE)))&gt;0,"y","")</f>
        <v/>
      </c>
      <c r="E1356" s="100"/>
      <c r="F1356" s="162" t="s">
        <v>6127</v>
      </c>
      <c r="G1356" s="162" t="s">
        <v>3886</v>
      </c>
      <c r="H1356" s="162" t="s">
        <v>3902</v>
      </c>
      <c r="I1356" s="162" t="s">
        <v>50</v>
      </c>
      <c r="J1356" s="162" t="s">
        <v>440</v>
      </c>
      <c r="K1356" s="162" t="s">
        <v>5279</v>
      </c>
      <c r="L1356" s="163">
        <v>4990000</v>
      </c>
      <c r="M1356" s="95" t="s">
        <v>6128</v>
      </c>
      <c r="N1356" s="51" t="s">
        <v>6129</v>
      </c>
      <c r="O1356" s="51" t="s">
        <v>6129</v>
      </c>
      <c r="P1356" s="51" t="s">
        <v>456</v>
      </c>
      <c r="Q1356" s="96" t="s">
        <v>12</v>
      </c>
      <c r="R1356" s="97">
        <v>45870</v>
      </c>
      <c r="S1356" s="97" t="s">
        <v>6130</v>
      </c>
      <c r="T1356" s="51" t="s">
        <v>486</v>
      </c>
      <c r="U1356" s="51" t="s">
        <v>487</v>
      </c>
      <c r="W1356" s="98" t="s">
        <v>5733</v>
      </c>
      <c r="X1356" s="98" t="s">
        <v>5629</v>
      </c>
    </row>
    <row r="1357" spans="1:24" s="51" customFormat="1" ht="15.5" x14ac:dyDescent="0.35">
      <c r="A1357" s="99">
        <f t="shared" si="43"/>
        <v>18032</v>
      </c>
      <c r="B1357" s="100" t="str">
        <f>IF(COUNTIF(Exceptions!F:F,(VLOOKUP(M1357,Exceptions!F:F,1,FALSE)))&gt;0,"y","")</f>
        <v/>
      </c>
      <c r="C1357" s="100" t="str">
        <f t="shared" si="44"/>
        <v>y</v>
      </c>
      <c r="D1357" s="100" t="str">
        <f>IF(COUNTIF(Exceptions!B:B,(VLOOKUP(M1357,Exceptions!$B:$B,1,FALSE)))&gt;0,"y","")</f>
        <v/>
      </c>
      <c r="E1357" s="100" t="s">
        <v>5366</v>
      </c>
      <c r="F1357" s="162" t="s">
        <v>5915</v>
      </c>
      <c r="G1357" s="162" t="s">
        <v>3886</v>
      </c>
      <c r="H1357" s="162" t="s">
        <v>3902</v>
      </c>
      <c r="I1357" s="162" t="s">
        <v>5227</v>
      </c>
      <c r="J1357" s="162" t="s">
        <v>440</v>
      </c>
      <c r="K1357" s="162" t="s">
        <v>5289</v>
      </c>
      <c r="L1357" s="163">
        <v>4000000</v>
      </c>
      <c r="M1357" s="95" t="s">
        <v>5916</v>
      </c>
      <c r="N1357" s="51" t="s">
        <v>5917</v>
      </c>
      <c r="O1357" s="51" t="s">
        <v>5918</v>
      </c>
      <c r="P1357" s="51" t="s">
        <v>456</v>
      </c>
      <c r="Q1357" s="96" t="s">
        <v>12</v>
      </c>
      <c r="R1357" s="97">
        <v>46539</v>
      </c>
      <c r="S1357" s="97" t="s">
        <v>5919</v>
      </c>
      <c r="T1357" s="51" t="s">
        <v>490</v>
      </c>
      <c r="U1357" s="51" t="s">
        <v>491</v>
      </c>
      <c r="W1357" s="98" t="s">
        <v>5771</v>
      </c>
      <c r="X1357" s="98" t="s">
        <v>5732</v>
      </c>
    </row>
    <row r="1358" spans="1:24" s="51" customFormat="1" ht="15.5" x14ac:dyDescent="0.35">
      <c r="A1358" s="99">
        <f t="shared" si="43"/>
        <v>18033</v>
      </c>
      <c r="B1358" s="100" t="str">
        <f>IF(COUNTIF(Exceptions!F:F,(VLOOKUP(M1358,Exceptions!F:F,1,FALSE)))&gt;0,"y","")</f>
        <v/>
      </c>
      <c r="C1358" s="100" t="str">
        <f t="shared" si="44"/>
        <v>y</v>
      </c>
      <c r="D1358" s="100" t="str">
        <f>IF(COUNTIF(Exceptions!B:B,(VLOOKUP(M1358,Exceptions!$B:$B,1,FALSE)))&gt;0,"y","")</f>
        <v/>
      </c>
      <c r="E1358" s="100"/>
      <c r="F1358" s="162" t="s">
        <v>5896</v>
      </c>
      <c r="G1358" s="162" t="s">
        <v>3886</v>
      </c>
      <c r="H1358" s="162" t="s">
        <v>3902</v>
      </c>
      <c r="I1358" s="162" t="s">
        <v>5227</v>
      </c>
      <c r="J1358" s="162" t="s">
        <v>440</v>
      </c>
      <c r="K1358" s="162" t="s">
        <v>5279</v>
      </c>
      <c r="L1358" s="163">
        <v>700000</v>
      </c>
      <c r="M1358" s="95" t="s">
        <v>5897</v>
      </c>
      <c r="N1358" s="51" t="s">
        <v>5898</v>
      </c>
      <c r="O1358" s="51" t="s">
        <v>5899</v>
      </c>
      <c r="P1358" s="51" t="s">
        <v>456</v>
      </c>
      <c r="Q1358" s="96" t="s">
        <v>14</v>
      </c>
      <c r="R1358" s="97">
        <v>46023</v>
      </c>
      <c r="S1358" s="97" t="s">
        <v>5901</v>
      </c>
      <c r="T1358" s="51" t="s">
        <v>490</v>
      </c>
      <c r="U1358" s="51" t="s">
        <v>491</v>
      </c>
      <c r="W1358" s="98" t="s">
        <v>5771</v>
      </c>
      <c r="X1358" s="98" t="s">
        <v>5732</v>
      </c>
    </row>
    <row r="1359" spans="1:24" s="51" customFormat="1" ht="15.5" x14ac:dyDescent="0.35">
      <c r="A1359" s="99">
        <f t="shared" si="43"/>
        <v>18034</v>
      </c>
      <c r="B1359" s="100" t="str">
        <f>IF(COUNTIF(Exceptions!F:F,(VLOOKUP(M1359,Exceptions!F:F,1,FALSE)))&gt;0,"y","")</f>
        <v/>
      </c>
      <c r="C1359" s="100" t="str">
        <f t="shared" si="44"/>
        <v>y</v>
      </c>
      <c r="D1359" s="100" t="str">
        <f>IF(COUNTIF(Exceptions!B:B,(VLOOKUP(M1359,Exceptions!$B:$B,1,FALSE)))&gt;0,"y","")</f>
        <v/>
      </c>
      <c r="E1359" s="100" t="s">
        <v>5366</v>
      </c>
      <c r="F1359" s="162" t="s">
        <v>5906</v>
      </c>
      <c r="G1359" s="162" t="s">
        <v>3886</v>
      </c>
      <c r="H1359" s="162" t="s">
        <v>3902</v>
      </c>
      <c r="I1359" s="162" t="s">
        <v>5227</v>
      </c>
      <c r="J1359" s="162" t="s">
        <v>440</v>
      </c>
      <c r="K1359" s="162" t="s">
        <v>5279</v>
      </c>
      <c r="L1359" s="163">
        <v>1500000</v>
      </c>
      <c r="M1359" s="95" t="s">
        <v>5907</v>
      </c>
      <c r="N1359" s="51" t="s">
        <v>5908</v>
      </c>
      <c r="O1359" s="51" t="s">
        <v>5909</v>
      </c>
      <c r="P1359" s="51" t="s">
        <v>456</v>
      </c>
      <c r="Q1359" s="96" t="s">
        <v>12</v>
      </c>
      <c r="R1359" s="97">
        <v>46023</v>
      </c>
      <c r="S1359" s="97" t="s">
        <v>5901</v>
      </c>
      <c r="T1359" s="51" t="s">
        <v>490</v>
      </c>
      <c r="U1359" s="51" t="s">
        <v>491</v>
      </c>
      <c r="W1359" s="98" t="s">
        <v>5771</v>
      </c>
      <c r="X1359" s="98" t="s">
        <v>5732</v>
      </c>
    </row>
    <row r="1360" spans="1:24" s="51" customFormat="1" ht="15.5" x14ac:dyDescent="0.35">
      <c r="A1360" s="99">
        <f t="shared" si="43"/>
        <v>18035</v>
      </c>
      <c r="B1360" s="100" t="str">
        <f>IF(COUNTIF(Exceptions!F:F,(VLOOKUP(M1360,Exceptions!F:F,1,FALSE)))&gt;0,"y","")</f>
        <v/>
      </c>
      <c r="C1360" s="100" t="str">
        <f t="shared" si="44"/>
        <v>y</v>
      </c>
      <c r="D1360" s="100" t="str">
        <f>IF(COUNTIF(Exceptions!B:B,(VLOOKUP(M1360,Exceptions!$B:$B,1,FALSE)))&gt;0,"y","")</f>
        <v/>
      </c>
      <c r="E1360" s="100" t="s">
        <v>5366</v>
      </c>
      <c r="F1360" s="162" t="s">
        <v>5880</v>
      </c>
      <c r="G1360" s="162" t="s">
        <v>3886</v>
      </c>
      <c r="H1360" s="162" t="s">
        <v>3902</v>
      </c>
      <c r="I1360" s="162" t="s">
        <v>5227</v>
      </c>
      <c r="J1360" s="162" t="s">
        <v>440</v>
      </c>
      <c r="K1360" s="162" t="s">
        <v>5279</v>
      </c>
      <c r="L1360" s="163">
        <v>2000000</v>
      </c>
      <c r="M1360" s="95" t="s">
        <v>5881</v>
      </c>
      <c r="N1360" s="51" t="s">
        <v>5882</v>
      </c>
      <c r="O1360" s="51" t="s">
        <v>5862</v>
      </c>
      <c r="P1360" s="51" t="s">
        <v>456</v>
      </c>
      <c r="Q1360" s="96" t="s">
        <v>12</v>
      </c>
      <c r="R1360" s="97">
        <v>46388</v>
      </c>
      <c r="S1360" s="97" t="s">
        <v>5884</v>
      </c>
      <c r="T1360" s="51" t="s">
        <v>490</v>
      </c>
      <c r="U1360" s="51" t="s">
        <v>491</v>
      </c>
      <c r="W1360" s="98" t="s">
        <v>5771</v>
      </c>
      <c r="X1360" s="98" t="s">
        <v>5732</v>
      </c>
    </row>
    <row r="1361" spans="1:24" s="51" customFormat="1" ht="15.5" x14ac:dyDescent="0.35">
      <c r="A1361" s="99">
        <f t="shared" si="43"/>
        <v>18036</v>
      </c>
      <c r="B1361" s="100" t="str">
        <f>IF(COUNTIF(Exceptions!F:F,(VLOOKUP(M1361,Exceptions!F:F,1,FALSE)))&gt;0,"y","")</f>
        <v/>
      </c>
      <c r="C1361" s="100" t="str">
        <f t="shared" si="44"/>
        <v>y</v>
      </c>
      <c r="D1361" s="100" t="str">
        <f>IF(COUNTIF(Exceptions!B:B,(VLOOKUP(M1361,Exceptions!$B:$B,1,FALSE)))&gt;0,"y","")</f>
        <v/>
      </c>
      <c r="E1361" s="100" t="s">
        <v>5366</v>
      </c>
      <c r="F1361" s="162" t="s">
        <v>5920</v>
      </c>
      <c r="G1361" s="162" t="s">
        <v>3886</v>
      </c>
      <c r="H1361" s="162" t="s">
        <v>3902</v>
      </c>
      <c r="I1361" s="162" t="s">
        <v>5227</v>
      </c>
      <c r="J1361" s="162" t="s">
        <v>440</v>
      </c>
      <c r="K1361" s="162" t="s">
        <v>5279</v>
      </c>
      <c r="L1361" s="163">
        <v>2000000</v>
      </c>
      <c r="M1361" s="95" t="s">
        <v>5921</v>
      </c>
      <c r="N1361" s="51" t="s">
        <v>5922</v>
      </c>
      <c r="O1361" s="51" t="s">
        <v>5862</v>
      </c>
      <c r="P1361" s="51" t="s">
        <v>456</v>
      </c>
      <c r="Q1361" s="96" t="s">
        <v>12</v>
      </c>
      <c r="R1361" s="97">
        <v>46539</v>
      </c>
      <c r="S1361" s="97" t="s">
        <v>5923</v>
      </c>
      <c r="T1361" s="51" t="s">
        <v>490</v>
      </c>
      <c r="U1361" s="51" t="s">
        <v>491</v>
      </c>
      <c r="W1361" s="98" t="s">
        <v>5771</v>
      </c>
      <c r="X1361" s="98" t="s">
        <v>5732</v>
      </c>
    </row>
    <row r="1362" spans="1:24" s="51" customFormat="1" ht="15.5" x14ac:dyDescent="0.35">
      <c r="A1362" s="99">
        <f t="shared" si="43"/>
        <v>18037</v>
      </c>
      <c r="B1362" s="100" t="str">
        <f>IF(COUNTIF(Exceptions!F:F,(VLOOKUP(M1362,Exceptions!F:F,1,FALSE)))&gt;0,"y","")</f>
        <v/>
      </c>
      <c r="C1362" s="100" t="str">
        <f t="shared" si="44"/>
        <v>y</v>
      </c>
      <c r="D1362" s="100" t="str">
        <f>IF(COUNTIF(Exceptions!B:B,(VLOOKUP(M1362,Exceptions!$B:$B,1,FALSE)))&gt;0,"y","")</f>
        <v/>
      </c>
      <c r="E1362" s="100"/>
      <c r="F1362" s="162" t="s">
        <v>5859</v>
      </c>
      <c r="G1362" s="162" t="s">
        <v>3886</v>
      </c>
      <c r="H1362" s="162" t="s">
        <v>3902</v>
      </c>
      <c r="I1362" s="162" t="s">
        <v>5227</v>
      </c>
      <c r="J1362" s="162" t="s">
        <v>440</v>
      </c>
      <c r="K1362" s="162" t="s">
        <v>5279</v>
      </c>
      <c r="L1362" s="163">
        <v>2000000</v>
      </c>
      <c r="M1362" s="95" t="s">
        <v>5860</v>
      </c>
      <c r="N1362" s="51" t="s">
        <v>5861</v>
      </c>
      <c r="O1362" s="51" t="s">
        <v>5862</v>
      </c>
      <c r="P1362" s="51" t="s">
        <v>456</v>
      </c>
      <c r="Q1362" s="96" t="s">
        <v>12</v>
      </c>
      <c r="R1362" s="97">
        <v>46753</v>
      </c>
      <c r="S1362" s="97" t="s">
        <v>5863</v>
      </c>
      <c r="T1362" s="51" t="s">
        <v>490</v>
      </c>
      <c r="U1362" s="51" t="s">
        <v>491</v>
      </c>
      <c r="W1362" s="98" t="s">
        <v>5771</v>
      </c>
      <c r="X1362" s="98" t="s">
        <v>5732</v>
      </c>
    </row>
    <row r="1363" spans="1:24" s="51" customFormat="1" ht="15.5" x14ac:dyDescent="0.35">
      <c r="A1363" s="99">
        <f t="shared" si="43"/>
        <v>18038</v>
      </c>
      <c r="B1363" s="100" t="str">
        <f>IF(COUNTIF(Exceptions!F:F,(VLOOKUP(M1363,Exceptions!F:F,1,FALSE)))&gt;0,"y","")</f>
        <v/>
      </c>
      <c r="C1363" s="100" t="str">
        <f t="shared" si="44"/>
        <v>y</v>
      </c>
      <c r="D1363" s="100" t="str">
        <f>IF(COUNTIF(Exceptions!B:B,(VLOOKUP(M1363,Exceptions!$B:$B,1,FALSE)))&gt;0,"y","")</f>
        <v/>
      </c>
      <c r="E1363" s="100" t="s">
        <v>5366</v>
      </c>
      <c r="F1363" s="162" t="s">
        <v>5864</v>
      </c>
      <c r="G1363" s="162" t="s">
        <v>3886</v>
      </c>
      <c r="H1363" s="162" t="s">
        <v>3902</v>
      </c>
      <c r="I1363" s="162" t="s">
        <v>5227</v>
      </c>
      <c r="J1363" s="162" t="s">
        <v>440</v>
      </c>
      <c r="K1363" s="162" t="s">
        <v>5279</v>
      </c>
      <c r="L1363" s="163">
        <v>2000000</v>
      </c>
      <c r="M1363" s="95" t="s">
        <v>5865</v>
      </c>
      <c r="N1363" s="51" t="s">
        <v>5866</v>
      </c>
      <c r="O1363" s="51" t="s">
        <v>5867</v>
      </c>
      <c r="P1363" s="51" t="s">
        <v>456</v>
      </c>
      <c r="Q1363" s="96" t="s">
        <v>12</v>
      </c>
      <c r="R1363" s="97">
        <v>47300</v>
      </c>
      <c r="S1363" s="97" t="s">
        <v>5869</v>
      </c>
      <c r="T1363" s="51" t="s">
        <v>490</v>
      </c>
      <c r="U1363" s="51" t="s">
        <v>491</v>
      </c>
      <c r="W1363" s="98" t="s">
        <v>5771</v>
      </c>
      <c r="X1363" s="98" t="s">
        <v>5732</v>
      </c>
    </row>
    <row r="1364" spans="1:24" s="51" customFormat="1" ht="15.5" x14ac:dyDescent="0.35">
      <c r="A1364" s="99">
        <f t="shared" si="43"/>
        <v>18039</v>
      </c>
      <c r="B1364" s="100" t="str">
        <f>IF(COUNTIF(Exceptions!F:F,(VLOOKUP(M1364,Exceptions!F:F,1,FALSE)))&gt;0,"y","")</f>
        <v/>
      </c>
      <c r="C1364" s="100" t="str">
        <f t="shared" si="44"/>
        <v>y</v>
      </c>
      <c r="D1364" s="100" t="str">
        <f>IF(COUNTIF(Exceptions!B:B,(VLOOKUP(M1364,Exceptions!$B:$B,1,FALSE)))&gt;0,"y","")</f>
        <v/>
      </c>
      <c r="E1364" s="100"/>
      <c r="F1364" s="162" t="s">
        <v>5892</v>
      </c>
      <c r="G1364" s="162" t="s">
        <v>3886</v>
      </c>
      <c r="H1364" s="162" t="s">
        <v>3902</v>
      </c>
      <c r="I1364" s="162" t="s">
        <v>5227</v>
      </c>
      <c r="J1364" s="162" t="s">
        <v>440</v>
      </c>
      <c r="K1364" s="162" t="s">
        <v>5279</v>
      </c>
      <c r="L1364" s="163">
        <v>250000</v>
      </c>
      <c r="M1364" s="95" t="s">
        <v>5893</v>
      </c>
      <c r="N1364" s="51" t="s">
        <v>5894</v>
      </c>
      <c r="O1364" s="51" t="s">
        <v>5895</v>
      </c>
      <c r="P1364" s="51" t="s">
        <v>456</v>
      </c>
      <c r="Q1364" s="96" t="s">
        <v>14</v>
      </c>
      <c r="R1364" s="97">
        <v>45474</v>
      </c>
      <c r="S1364" s="97" t="s">
        <v>5541</v>
      </c>
      <c r="T1364" s="51" t="s">
        <v>490</v>
      </c>
      <c r="U1364" s="51" t="s">
        <v>491</v>
      </c>
      <c r="W1364" s="98" t="s">
        <v>5771</v>
      </c>
      <c r="X1364" s="98" t="s">
        <v>5629</v>
      </c>
    </row>
    <row r="1365" spans="1:24" s="51" customFormat="1" ht="15.5" x14ac:dyDescent="0.35">
      <c r="A1365" s="99">
        <f t="shared" si="43"/>
        <v>18040</v>
      </c>
      <c r="B1365" s="100" t="str">
        <f>IF(COUNTIF(Exceptions!F:F,(VLOOKUP(M1365,Exceptions!F:F,1,FALSE)))&gt;0,"y","")</f>
        <v/>
      </c>
      <c r="C1365" s="100" t="str">
        <f t="shared" si="44"/>
        <v>y</v>
      </c>
      <c r="D1365" s="100" t="str">
        <f>IF(COUNTIF(Exceptions!B:B,(VLOOKUP(M1365,Exceptions!$B:$B,1,FALSE)))&gt;0,"y","")</f>
        <v/>
      </c>
      <c r="E1365" s="100"/>
      <c r="F1365" s="162" t="s">
        <v>5870</v>
      </c>
      <c r="G1365" s="162" t="s">
        <v>3884</v>
      </c>
      <c r="H1365" s="162" t="s">
        <v>3902</v>
      </c>
      <c r="I1365" s="162" t="s">
        <v>5227</v>
      </c>
      <c r="J1365" s="162" t="s">
        <v>440</v>
      </c>
      <c r="K1365" s="162" t="s">
        <v>5279</v>
      </c>
      <c r="L1365" s="163">
        <v>2000000</v>
      </c>
      <c r="M1365" s="95" t="s">
        <v>5871</v>
      </c>
      <c r="N1365" s="51" t="s">
        <v>5872</v>
      </c>
      <c r="O1365" s="51" t="s">
        <v>5873</v>
      </c>
      <c r="P1365" s="51" t="s">
        <v>456</v>
      </c>
      <c r="Q1365" s="96" t="s">
        <v>12</v>
      </c>
      <c r="R1365" s="97">
        <v>45658</v>
      </c>
      <c r="S1365" s="97" t="s">
        <v>5875</v>
      </c>
      <c r="T1365" s="51" t="s">
        <v>490</v>
      </c>
      <c r="U1365" s="51" t="s">
        <v>491</v>
      </c>
      <c r="W1365" s="98" t="s">
        <v>5771</v>
      </c>
      <c r="X1365" s="98" t="s">
        <v>5589</v>
      </c>
    </row>
    <row r="1366" spans="1:24" s="51" customFormat="1" ht="15.5" x14ac:dyDescent="0.35">
      <c r="A1366" s="99">
        <f t="shared" si="43"/>
        <v>18041</v>
      </c>
      <c r="B1366" s="100" t="str">
        <f>IF(COUNTIF(Exceptions!F:F,(VLOOKUP(M1366,Exceptions!F:F,1,FALSE)))&gt;0,"y","")</f>
        <v/>
      </c>
      <c r="C1366" s="100" t="str">
        <f t="shared" si="44"/>
        <v>y</v>
      </c>
      <c r="D1366" s="100" t="str">
        <f>IF(COUNTIF(Exceptions!B:B,(VLOOKUP(M1366,Exceptions!$B:$B,1,FALSE)))&gt;0,"y","")</f>
        <v/>
      </c>
      <c r="E1366" s="100" t="s">
        <v>5366</v>
      </c>
      <c r="F1366" s="162" t="s">
        <v>5910</v>
      </c>
      <c r="G1366" s="162" t="s">
        <v>3886</v>
      </c>
      <c r="H1366" s="162" t="s">
        <v>3902</v>
      </c>
      <c r="I1366" s="162" t="s">
        <v>5227</v>
      </c>
      <c r="J1366" s="162" t="s">
        <v>440</v>
      </c>
      <c r="K1366" s="162" t="s">
        <v>5279</v>
      </c>
      <c r="L1366" s="163">
        <v>2500000</v>
      </c>
      <c r="M1366" s="95" t="s">
        <v>5911</v>
      </c>
      <c r="N1366" s="51" t="s">
        <v>5912</v>
      </c>
      <c r="O1366" s="51" t="s">
        <v>5913</v>
      </c>
      <c r="P1366" s="51" t="s">
        <v>456</v>
      </c>
      <c r="Q1366" s="96" t="s">
        <v>12</v>
      </c>
      <c r="R1366" s="97">
        <v>46266</v>
      </c>
      <c r="S1366" s="97" t="s">
        <v>5914</v>
      </c>
      <c r="T1366" s="51" t="s">
        <v>490</v>
      </c>
      <c r="U1366" s="51" t="s">
        <v>491</v>
      </c>
      <c r="W1366" s="98" t="s">
        <v>5771</v>
      </c>
      <c r="X1366" s="98" t="s">
        <v>5732</v>
      </c>
    </row>
    <row r="1367" spans="1:24" s="51" customFormat="1" ht="15.5" x14ac:dyDescent="0.35">
      <c r="A1367" s="99">
        <f t="shared" si="43"/>
        <v>18042</v>
      </c>
      <c r="B1367" s="100" t="str">
        <f>IF(COUNTIF(Exceptions!F:F,(VLOOKUP(M1367,Exceptions!F:F,1,FALSE)))&gt;0,"y","")</f>
        <v/>
      </c>
      <c r="C1367" s="100" t="str">
        <f t="shared" si="44"/>
        <v>y</v>
      </c>
      <c r="D1367" s="100" t="str">
        <f>IF(COUNTIF(Exceptions!B:B,(VLOOKUP(M1367,Exceptions!$B:$B,1,FALSE)))&gt;0,"y","")</f>
        <v/>
      </c>
      <c r="E1367" s="100"/>
      <c r="F1367" s="162" t="s">
        <v>5902</v>
      </c>
      <c r="G1367" s="162" t="s">
        <v>3886</v>
      </c>
      <c r="H1367" s="162" t="s">
        <v>3902</v>
      </c>
      <c r="I1367" s="162" t="s">
        <v>5227</v>
      </c>
      <c r="J1367" s="162" t="s">
        <v>440</v>
      </c>
      <c r="K1367" s="162" t="s">
        <v>5279</v>
      </c>
      <c r="L1367" s="163">
        <v>1000000</v>
      </c>
      <c r="M1367" s="95" t="s">
        <v>5903</v>
      </c>
      <c r="N1367" s="51" t="s">
        <v>5904</v>
      </c>
      <c r="O1367" s="51" t="s">
        <v>5904</v>
      </c>
      <c r="P1367" s="51" t="s">
        <v>456</v>
      </c>
      <c r="Q1367" s="96" t="s">
        <v>12</v>
      </c>
      <c r="R1367" s="97">
        <v>47058</v>
      </c>
      <c r="S1367" s="97" t="s">
        <v>5905</v>
      </c>
      <c r="T1367" s="51" t="s">
        <v>490</v>
      </c>
      <c r="U1367" s="51" t="s">
        <v>491</v>
      </c>
      <c r="W1367" s="98" t="s">
        <v>5771</v>
      </c>
      <c r="X1367" s="98" t="s">
        <v>5732</v>
      </c>
    </row>
    <row r="1368" spans="1:24" s="51" customFormat="1" ht="15.5" x14ac:dyDescent="0.35">
      <c r="A1368" s="99">
        <f t="shared" si="43"/>
        <v>18049</v>
      </c>
      <c r="B1368" s="100" t="str">
        <f>IF(COUNTIF(Exceptions!F:F,(VLOOKUP(M1368,Exceptions!F:F,1,FALSE)))&gt;0,"y","")</f>
        <v/>
      </c>
      <c r="C1368" s="100" t="str">
        <f t="shared" si="44"/>
        <v>y</v>
      </c>
      <c r="D1368" s="100" t="str">
        <f>IF(COUNTIF(Exceptions!B:B,(VLOOKUP(M1368,Exceptions!$B:$B,1,FALSE)))&gt;0,"y","")</f>
        <v/>
      </c>
      <c r="E1368" s="100"/>
      <c r="F1368" s="162" t="s">
        <v>5852</v>
      </c>
      <c r="G1368" s="162" t="s">
        <v>3886</v>
      </c>
      <c r="H1368" s="162" t="s">
        <v>3902</v>
      </c>
      <c r="I1368" s="162" t="s">
        <v>5227</v>
      </c>
      <c r="J1368" s="162" t="s">
        <v>440</v>
      </c>
      <c r="K1368" s="162" t="s">
        <v>5279</v>
      </c>
      <c r="L1368" s="163">
        <v>500000</v>
      </c>
      <c r="M1368" s="95" t="s">
        <v>5853</v>
      </c>
      <c r="N1368" s="51" t="s">
        <v>5854</v>
      </c>
      <c r="O1368" s="51" t="s">
        <v>5854</v>
      </c>
      <c r="P1368" s="51" t="s">
        <v>456</v>
      </c>
      <c r="Q1368" s="96" t="s">
        <v>11</v>
      </c>
      <c r="R1368" s="97">
        <v>45748</v>
      </c>
      <c r="S1368" s="97" t="s">
        <v>5855</v>
      </c>
      <c r="T1368" s="51" t="s">
        <v>490</v>
      </c>
      <c r="U1368" s="51" t="s">
        <v>491</v>
      </c>
      <c r="W1368" s="98" t="s">
        <v>5771</v>
      </c>
      <c r="X1368" s="98" t="s">
        <v>5732</v>
      </c>
    </row>
    <row r="1369" spans="1:24" s="51" customFormat="1" ht="15.5" x14ac:dyDescent="0.35">
      <c r="A1369" s="99">
        <f t="shared" si="43"/>
        <v>18051</v>
      </c>
      <c r="B1369" s="100" t="str">
        <f>IF(COUNTIF(Exceptions!F:F,(VLOOKUP(M1369,Exceptions!F:F,1,FALSE)))&gt;0,"y","")</f>
        <v/>
      </c>
      <c r="C1369" s="100" t="str">
        <f t="shared" si="44"/>
        <v>y</v>
      </c>
      <c r="D1369" s="100" t="str">
        <f>IF(COUNTIF(Exceptions!B:B,(VLOOKUP(M1369,Exceptions!$B:$B,1,FALSE)))&gt;0,"y","")</f>
        <v/>
      </c>
      <c r="E1369" s="100"/>
      <c r="F1369" s="162" t="s">
        <v>5876</v>
      </c>
      <c r="G1369" s="162" t="s">
        <v>3886</v>
      </c>
      <c r="H1369" s="162" t="s">
        <v>3902</v>
      </c>
      <c r="I1369" s="162" t="s">
        <v>5227</v>
      </c>
      <c r="J1369" s="162" t="s">
        <v>440</v>
      </c>
      <c r="K1369" s="162" t="s">
        <v>5279</v>
      </c>
      <c r="L1369" s="163">
        <v>1000000</v>
      </c>
      <c r="M1369" s="95" t="s">
        <v>5877</v>
      </c>
      <c r="N1369" s="51" t="s">
        <v>5878</v>
      </c>
      <c r="O1369" s="51" t="s">
        <v>5878</v>
      </c>
      <c r="P1369" s="51" t="s">
        <v>456</v>
      </c>
      <c r="Q1369" s="96" t="s">
        <v>12</v>
      </c>
      <c r="R1369" s="167">
        <v>46296</v>
      </c>
      <c r="S1369" s="97" t="s">
        <v>5879</v>
      </c>
      <c r="T1369" s="51" t="s">
        <v>490</v>
      </c>
      <c r="U1369" s="51" t="s">
        <v>491</v>
      </c>
      <c r="W1369" s="98" t="s">
        <v>5771</v>
      </c>
      <c r="X1369" s="98" t="s">
        <v>5732</v>
      </c>
    </row>
    <row r="1370" spans="1:24" s="51" customFormat="1" ht="15.5" x14ac:dyDescent="0.35">
      <c r="A1370" s="99">
        <f t="shared" si="43"/>
        <v>18052</v>
      </c>
      <c r="B1370" s="100" t="str">
        <f>IF(COUNTIF(Exceptions!F:F,(VLOOKUP(M1370,Exceptions!F:F,1,FALSE)))&gt;0,"y","")</f>
        <v/>
      </c>
      <c r="C1370" s="100" t="str">
        <f t="shared" si="44"/>
        <v>y</v>
      </c>
      <c r="D1370" s="100" t="str">
        <f>IF(COUNTIF(Exceptions!B:B,(VLOOKUP(M1370,Exceptions!$B:$B,1,FALSE)))&gt;0,"y","")</f>
        <v/>
      </c>
      <c r="E1370" s="100"/>
      <c r="F1370" s="162" t="s">
        <v>5825</v>
      </c>
      <c r="G1370" s="162" t="s">
        <v>3886</v>
      </c>
      <c r="H1370" s="162" t="s">
        <v>3902</v>
      </c>
      <c r="I1370" s="162" t="s">
        <v>5227</v>
      </c>
      <c r="J1370" s="162" t="s">
        <v>440</v>
      </c>
      <c r="K1370" s="162" t="s">
        <v>5279</v>
      </c>
      <c r="L1370" s="163">
        <v>1000000</v>
      </c>
      <c r="M1370" s="95" t="s">
        <v>5826</v>
      </c>
      <c r="N1370" s="51" t="s">
        <v>5827</v>
      </c>
      <c r="O1370" s="51" t="s">
        <v>5827</v>
      </c>
      <c r="P1370" s="51" t="s">
        <v>456</v>
      </c>
      <c r="Q1370" s="96" t="s">
        <v>12</v>
      </c>
      <c r="R1370" s="97">
        <v>46661</v>
      </c>
      <c r="S1370" s="97" t="s">
        <v>5828</v>
      </c>
      <c r="T1370" s="51" t="s">
        <v>490</v>
      </c>
      <c r="U1370" s="51" t="s">
        <v>491</v>
      </c>
      <c r="W1370" s="98" t="s">
        <v>5771</v>
      </c>
      <c r="X1370" s="98" t="s">
        <v>5739</v>
      </c>
    </row>
    <row r="1371" spans="1:24" s="51" customFormat="1" ht="15.5" x14ac:dyDescent="0.35">
      <c r="A1371" s="99">
        <f t="shared" si="43"/>
        <v>18053</v>
      </c>
      <c r="B1371" s="100" t="str">
        <f>IF(COUNTIF(Exceptions!F:F,(VLOOKUP(M1371,Exceptions!F:F,1,FALSE)))&gt;0,"y","")</f>
        <v/>
      </c>
      <c r="C1371" s="100" t="str">
        <f t="shared" si="44"/>
        <v>y</v>
      </c>
      <c r="D1371" s="100" t="str">
        <f>IF(COUNTIF(Exceptions!B:B,(VLOOKUP(M1371,Exceptions!$B:$B,1,FALSE)))&gt;0,"y","")</f>
        <v/>
      </c>
      <c r="E1371" s="100"/>
      <c r="F1371" s="162" t="s">
        <v>5839</v>
      </c>
      <c r="G1371" s="162" t="s">
        <v>3886</v>
      </c>
      <c r="H1371" s="162" t="s">
        <v>3902</v>
      </c>
      <c r="I1371" s="162" t="s">
        <v>5227</v>
      </c>
      <c r="J1371" s="162" t="s">
        <v>440</v>
      </c>
      <c r="K1371" s="162" t="s">
        <v>5279</v>
      </c>
      <c r="L1371" s="163">
        <v>5000000</v>
      </c>
      <c r="M1371" s="95" t="s">
        <v>5840</v>
      </c>
      <c r="N1371" s="51" t="s">
        <v>5841</v>
      </c>
      <c r="O1371" s="51" t="s">
        <v>5841</v>
      </c>
      <c r="P1371" s="51" t="s">
        <v>456</v>
      </c>
      <c r="Q1371" s="96" t="s">
        <v>10</v>
      </c>
      <c r="R1371" s="97">
        <v>47027</v>
      </c>
      <c r="S1371" s="97" t="s">
        <v>5842</v>
      </c>
      <c r="T1371" s="51" t="s">
        <v>490</v>
      </c>
      <c r="U1371" s="51" t="s">
        <v>491</v>
      </c>
      <c r="W1371" s="98" t="s">
        <v>5771</v>
      </c>
      <c r="X1371" s="98" t="s">
        <v>5732</v>
      </c>
    </row>
    <row r="1372" spans="1:24" s="51" customFormat="1" ht="15.5" x14ac:dyDescent="0.35">
      <c r="A1372" s="99">
        <f t="shared" si="43"/>
        <v>18054</v>
      </c>
      <c r="B1372" s="100" t="str">
        <f>IF(COUNTIF(Exceptions!F:F,(VLOOKUP(M1372,Exceptions!F:F,1,FALSE)))&gt;0,"y","")</f>
        <v/>
      </c>
      <c r="C1372" s="100" t="str">
        <f t="shared" si="44"/>
        <v>y</v>
      </c>
      <c r="D1372" s="100" t="str">
        <f>IF(COUNTIF(Exceptions!B:B,(VLOOKUP(M1372,Exceptions!$B:$B,1,FALSE)))&gt;0,"y","")</f>
        <v/>
      </c>
      <c r="E1372" s="100"/>
      <c r="F1372" s="162" t="s">
        <v>5832</v>
      </c>
      <c r="G1372" s="162" t="s">
        <v>3886</v>
      </c>
      <c r="H1372" s="162" t="s">
        <v>3902</v>
      </c>
      <c r="I1372" s="162" t="s">
        <v>5227</v>
      </c>
      <c r="J1372" s="162" t="s">
        <v>440</v>
      </c>
      <c r="K1372" s="162" t="s">
        <v>5279</v>
      </c>
      <c r="L1372" s="163">
        <v>2000000</v>
      </c>
      <c r="M1372" s="95" t="s">
        <v>5833</v>
      </c>
      <c r="N1372" s="51" t="s">
        <v>5834</v>
      </c>
      <c r="O1372" s="51" t="s">
        <v>5834</v>
      </c>
      <c r="P1372" s="51" t="s">
        <v>456</v>
      </c>
      <c r="Q1372" s="96" t="s">
        <v>12</v>
      </c>
      <c r="R1372" s="97">
        <v>45748</v>
      </c>
      <c r="S1372" s="97" t="s">
        <v>5835</v>
      </c>
      <c r="T1372" s="51" t="s">
        <v>490</v>
      </c>
      <c r="U1372" s="51" t="s">
        <v>491</v>
      </c>
      <c r="W1372" s="98" t="s">
        <v>5771</v>
      </c>
      <c r="X1372" s="98" t="s">
        <v>5732</v>
      </c>
    </row>
    <row r="1373" spans="1:24" s="51" customFormat="1" ht="15.5" x14ac:dyDescent="0.35">
      <c r="A1373" s="99">
        <f t="shared" si="43"/>
        <v>18055</v>
      </c>
      <c r="B1373" s="100" t="str">
        <f>IF(COUNTIF(Exceptions!F:F,(VLOOKUP(M1373,Exceptions!F:F,1,FALSE)))&gt;0,"y","")</f>
        <v/>
      </c>
      <c r="C1373" s="100" t="str">
        <f t="shared" si="44"/>
        <v>y</v>
      </c>
      <c r="D1373" s="100" t="str">
        <f>IF(COUNTIF(Exceptions!B:B,(VLOOKUP(M1373,Exceptions!$B:$B,1,FALSE)))&gt;0,"y","")</f>
        <v/>
      </c>
      <c r="E1373" s="100" t="s">
        <v>5366</v>
      </c>
      <c r="F1373" s="162" t="s">
        <v>5843</v>
      </c>
      <c r="G1373" s="162" t="s">
        <v>3886</v>
      </c>
      <c r="H1373" s="162" t="s">
        <v>3902</v>
      </c>
      <c r="I1373" s="162" t="s">
        <v>5227</v>
      </c>
      <c r="J1373" s="162" t="s">
        <v>440</v>
      </c>
      <c r="K1373" s="162" t="s">
        <v>5279</v>
      </c>
      <c r="L1373" s="163">
        <v>1000000</v>
      </c>
      <c r="M1373" s="95" t="s">
        <v>5844</v>
      </c>
      <c r="N1373" s="51" t="s">
        <v>5845</v>
      </c>
      <c r="O1373" s="51" t="s">
        <v>5845</v>
      </c>
      <c r="P1373" s="51" t="s">
        <v>456</v>
      </c>
      <c r="Q1373" s="96" t="s">
        <v>12</v>
      </c>
      <c r="R1373" s="97">
        <v>46113</v>
      </c>
      <c r="S1373" s="97" t="s">
        <v>5634</v>
      </c>
      <c r="T1373" s="51" t="s">
        <v>490</v>
      </c>
      <c r="U1373" s="51" t="s">
        <v>491</v>
      </c>
      <c r="W1373" s="98" t="s">
        <v>5771</v>
      </c>
      <c r="X1373" s="98" t="s">
        <v>5732</v>
      </c>
    </row>
    <row r="1374" spans="1:24" s="51" customFormat="1" ht="15.5" x14ac:dyDescent="0.35">
      <c r="A1374" s="99">
        <f t="shared" si="43"/>
        <v>18056</v>
      </c>
      <c r="B1374" s="100" t="str">
        <f>IF(COUNTIF(Exceptions!F:F,(VLOOKUP(M1374,Exceptions!F:F,1,FALSE)))&gt;0,"y","")</f>
        <v/>
      </c>
      <c r="C1374" s="100" t="str">
        <f t="shared" si="44"/>
        <v>y</v>
      </c>
      <c r="D1374" s="100" t="str">
        <f>IF(COUNTIF(Exceptions!B:B,(VLOOKUP(M1374,Exceptions!$B:$B,1,FALSE)))&gt;0,"y","")</f>
        <v/>
      </c>
      <c r="E1374" s="100"/>
      <c r="F1374" s="162" t="s">
        <v>5836</v>
      </c>
      <c r="G1374" s="162" t="s">
        <v>3886</v>
      </c>
      <c r="H1374" s="162" t="s">
        <v>3902</v>
      </c>
      <c r="I1374" s="162" t="s">
        <v>5227</v>
      </c>
      <c r="J1374" s="162" t="s">
        <v>440</v>
      </c>
      <c r="K1374" s="162" t="s">
        <v>5279</v>
      </c>
      <c r="L1374" s="163">
        <v>1000000</v>
      </c>
      <c r="M1374" s="95" t="s">
        <v>5837</v>
      </c>
      <c r="N1374" s="51" t="s">
        <v>5838</v>
      </c>
      <c r="O1374" s="51" t="s">
        <v>5838</v>
      </c>
      <c r="P1374" s="51" t="s">
        <v>456</v>
      </c>
      <c r="Q1374" s="96" t="s">
        <v>12</v>
      </c>
      <c r="R1374" s="97">
        <v>46478</v>
      </c>
      <c r="S1374" s="97" t="s">
        <v>5622</v>
      </c>
      <c r="T1374" s="51" t="s">
        <v>490</v>
      </c>
      <c r="U1374" s="51" t="s">
        <v>491</v>
      </c>
      <c r="W1374" s="98" t="s">
        <v>5771</v>
      </c>
      <c r="X1374" s="98" t="s">
        <v>5739</v>
      </c>
    </row>
    <row r="1375" spans="1:24" s="51" customFormat="1" ht="15.5" x14ac:dyDescent="0.35">
      <c r="A1375" s="99">
        <f t="shared" si="43"/>
        <v>18057</v>
      </c>
      <c r="B1375" s="100" t="str">
        <f>IF(COUNTIF(Exceptions!F:F,(VLOOKUP(M1375,Exceptions!F:F,1,FALSE)))&gt;0,"y","")</f>
        <v/>
      </c>
      <c r="C1375" s="100" t="str">
        <f t="shared" si="44"/>
        <v>y</v>
      </c>
      <c r="D1375" s="100" t="str">
        <f>IF(COUNTIF(Exceptions!B:B,(VLOOKUP(M1375,Exceptions!$B:$B,1,FALSE)))&gt;0,"y","")</f>
        <v/>
      </c>
      <c r="E1375" s="100"/>
      <c r="F1375" s="162" t="s">
        <v>5820</v>
      </c>
      <c r="G1375" s="162" t="s">
        <v>3886</v>
      </c>
      <c r="H1375" s="162" t="s">
        <v>3902</v>
      </c>
      <c r="I1375" s="162" t="s">
        <v>5227</v>
      </c>
      <c r="J1375" s="162" t="s">
        <v>440</v>
      </c>
      <c r="K1375" s="162" t="s">
        <v>5279</v>
      </c>
      <c r="L1375" s="163">
        <v>1500000</v>
      </c>
      <c r="M1375" s="95" t="s">
        <v>5821</v>
      </c>
      <c r="N1375" s="51" t="s">
        <v>5822</v>
      </c>
      <c r="O1375" s="51" t="s">
        <v>5822</v>
      </c>
      <c r="P1375" s="51" t="s">
        <v>456</v>
      </c>
      <c r="Q1375" s="96" t="s">
        <v>12</v>
      </c>
      <c r="R1375" s="97">
        <v>46844</v>
      </c>
      <c r="S1375" s="97" t="s">
        <v>5824</v>
      </c>
      <c r="T1375" s="51" t="s">
        <v>490</v>
      </c>
      <c r="U1375" s="51" t="s">
        <v>491</v>
      </c>
      <c r="W1375" s="98" t="s">
        <v>5771</v>
      </c>
      <c r="X1375" s="98" t="s">
        <v>5732</v>
      </c>
    </row>
    <row r="1376" spans="1:24" s="51" customFormat="1" ht="15.5" x14ac:dyDescent="0.35">
      <c r="A1376" s="99">
        <f t="shared" si="43"/>
        <v>18058</v>
      </c>
      <c r="B1376" s="100" t="str">
        <f>IF(COUNTIF(Exceptions!F:F,(VLOOKUP(M1376,Exceptions!F:F,1,FALSE)))&gt;0,"y","")</f>
        <v/>
      </c>
      <c r="C1376" s="100" t="str">
        <f t="shared" si="44"/>
        <v>y</v>
      </c>
      <c r="D1376" s="100" t="str">
        <f>IF(COUNTIF(Exceptions!B:B,(VLOOKUP(M1376,Exceptions!$B:$B,1,FALSE)))&gt;0,"y","")</f>
        <v/>
      </c>
      <c r="E1376" s="100"/>
      <c r="F1376" s="162" t="s">
        <v>5856</v>
      </c>
      <c r="G1376" s="162" t="s">
        <v>3886</v>
      </c>
      <c r="H1376" s="162" t="s">
        <v>3902</v>
      </c>
      <c r="I1376" s="162" t="s">
        <v>5227</v>
      </c>
      <c r="J1376" s="162" t="s">
        <v>440</v>
      </c>
      <c r="K1376" s="162" t="s">
        <v>5279</v>
      </c>
      <c r="L1376" s="163">
        <v>2000000</v>
      </c>
      <c r="M1376" s="95" t="s">
        <v>5857</v>
      </c>
      <c r="N1376" s="51" t="s">
        <v>5858</v>
      </c>
      <c r="O1376" s="51" t="s">
        <v>5858</v>
      </c>
      <c r="P1376" s="51" t="s">
        <v>456</v>
      </c>
      <c r="Q1376" s="96" t="s">
        <v>12</v>
      </c>
      <c r="R1376" s="97">
        <v>45931</v>
      </c>
      <c r="S1376" s="97" t="s">
        <v>5634</v>
      </c>
      <c r="T1376" s="51" t="s">
        <v>490</v>
      </c>
      <c r="U1376" s="51" t="s">
        <v>491</v>
      </c>
      <c r="W1376" s="98" t="s">
        <v>5771</v>
      </c>
      <c r="X1376" s="98" t="s">
        <v>5732</v>
      </c>
    </row>
    <row r="1377" spans="1:24" s="51" customFormat="1" ht="15.5" x14ac:dyDescent="0.35">
      <c r="A1377" s="99">
        <f t="shared" si="43"/>
        <v>18059</v>
      </c>
      <c r="B1377" s="100" t="str">
        <f>IF(COUNTIF(Exceptions!F:F,(VLOOKUP(M1377,Exceptions!F:F,1,FALSE)))&gt;0,"y","")</f>
        <v/>
      </c>
      <c r="C1377" s="100" t="str">
        <f t="shared" si="44"/>
        <v>y</v>
      </c>
      <c r="D1377" s="100" t="str">
        <f>IF(COUNTIF(Exceptions!B:B,(VLOOKUP(M1377,Exceptions!$B:$B,1,FALSE)))&gt;0,"y","")</f>
        <v/>
      </c>
      <c r="E1377" s="100"/>
      <c r="F1377" s="162" t="s">
        <v>5885</v>
      </c>
      <c r="G1377" s="162" t="s">
        <v>3886</v>
      </c>
      <c r="H1377" s="162" t="s">
        <v>3902</v>
      </c>
      <c r="I1377" s="162" t="s">
        <v>5227</v>
      </c>
      <c r="J1377" s="162" t="s">
        <v>440</v>
      </c>
      <c r="K1377" s="162" t="s">
        <v>5279</v>
      </c>
      <c r="L1377" s="163">
        <v>1000000</v>
      </c>
      <c r="M1377" s="95" t="s">
        <v>5886</v>
      </c>
      <c r="N1377" s="51" t="s">
        <v>5887</v>
      </c>
      <c r="O1377" s="51" t="s">
        <v>5887</v>
      </c>
      <c r="P1377" s="51" t="s">
        <v>456</v>
      </c>
      <c r="Q1377" s="96" t="s">
        <v>12</v>
      </c>
      <c r="R1377" s="97">
        <v>46478</v>
      </c>
      <c r="S1377" s="97" t="s">
        <v>5622</v>
      </c>
      <c r="T1377" s="51" t="s">
        <v>498</v>
      </c>
      <c r="U1377" s="51" t="s">
        <v>499</v>
      </c>
      <c r="W1377" s="98" t="s">
        <v>5771</v>
      </c>
      <c r="X1377" s="98" t="s">
        <v>5556</v>
      </c>
    </row>
    <row r="1378" spans="1:24" s="51" customFormat="1" ht="15.5" x14ac:dyDescent="0.35">
      <c r="A1378" s="99">
        <f t="shared" si="43"/>
        <v>18060</v>
      </c>
      <c r="B1378" s="100" t="str">
        <f>IF(COUNTIF(Exceptions!F:F,(VLOOKUP(M1378,Exceptions!F:F,1,FALSE)))&gt;0,"y","")</f>
        <v/>
      </c>
      <c r="C1378" s="100" t="str">
        <f t="shared" si="44"/>
        <v>y</v>
      </c>
      <c r="D1378" s="100" t="str">
        <f>IF(COUNTIF(Exceptions!B:B,(VLOOKUP(M1378,Exceptions!$B:$B,1,FALSE)))&gt;0,"y","")</f>
        <v/>
      </c>
      <c r="E1378" s="100"/>
      <c r="F1378" s="162" t="s">
        <v>5888</v>
      </c>
      <c r="G1378" s="162" t="s">
        <v>3886</v>
      </c>
      <c r="H1378" s="162" t="s">
        <v>3902</v>
      </c>
      <c r="I1378" s="162" t="s">
        <v>5227</v>
      </c>
      <c r="J1378" s="162" t="s">
        <v>440</v>
      </c>
      <c r="K1378" s="162" t="s">
        <v>5279</v>
      </c>
      <c r="L1378" s="163">
        <v>1000000</v>
      </c>
      <c r="M1378" s="95" t="s">
        <v>5889</v>
      </c>
      <c r="N1378" s="51" t="s">
        <v>5890</v>
      </c>
      <c r="O1378" s="51" t="s">
        <v>5890</v>
      </c>
      <c r="P1378" s="51" t="s">
        <v>456</v>
      </c>
      <c r="Q1378" s="96" t="s">
        <v>12</v>
      </c>
      <c r="R1378" s="97">
        <v>46844</v>
      </c>
      <c r="S1378" s="97" t="s">
        <v>5891</v>
      </c>
      <c r="T1378" s="51" t="s">
        <v>490</v>
      </c>
      <c r="U1378" s="51" t="s">
        <v>491</v>
      </c>
      <c r="W1378" s="98" t="s">
        <v>5771</v>
      </c>
      <c r="X1378" s="98" t="s">
        <v>5732</v>
      </c>
    </row>
    <row r="1379" spans="1:24" s="51" customFormat="1" ht="15.5" x14ac:dyDescent="0.35">
      <c r="A1379" s="99">
        <f t="shared" si="43"/>
        <v>18061</v>
      </c>
      <c r="B1379" s="100" t="str">
        <f>IF(COUNTIF(Exceptions!F:F,(VLOOKUP(M1379,Exceptions!F:F,1,FALSE)))&gt;0,"y","")</f>
        <v/>
      </c>
      <c r="C1379" s="100" t="str">
        <f t="shared" si="44"/>
        <v>y</v>
      </c>
      <c r="D1379" s="100" t="str">
        <f>IF(COUNTIF(Exceptions!B:B,(VLOOKUP(M1379,Exceptions!$B:$B,1,FALSE)))&gt;0,"y","")</f>
        <v/>
      </c>
      <c r="E1379" s="100" t="s">
        <v>5366</v>
      </c>
      <c r="F1379" s="162" t="s">
        <v>5846</v>
      </c>
      <c r="G1379" s="162" t="s">
        <v>3886</v>
      </c>
      <c r="H1379" s="162" t="s">
        <v>3902</v>
      </c>
      <c r="I1379" s="162" t="s">
        <v>5227</v>
      </c>
      <c r="J1379" s="162" t="s">
        <v>440</v>
      </c>
      <c r="K1379" s="162" t="s">
        <v>5279</v>
      </c>
      <c r="L1379" s="163">
        <v>1500000</v>
      </c>
      <c r="M1379" s="95" t="s">
        <v>5847</v>
      </c>
      <c r="N1379" s="51" t="s">
        <v>5848</v>
      </c>
      <c r="O1379" s="51" t="s">
        <v>5848</v>
      </c>
      <c r="P1379" s="51" t="s">
        <v>456</v>
      </c>
      <c r="Q1379" s="96" t="s">
        <v>12</v>
      </c>
      <c r="R1379" s="97">
        <v>47209</v>
      </c>
      <c r="S1379" s="97" t="s">
        <v>5824</v>
      </c>
      <c r="T1379" s="51" t="s">
        <v>490</v>
      </c>
      <c r="U1379" s="51" t="s">
        <v>491</v>
      </c>
      <c r="W1379" s="98" t="s">
        <v>5771</v>
      </c>
      <c r="X1379" s="98" t="s">
        <v>5732</v>
      </c>
    </row>
    <row r="1380" spans="1:24" s="51" customFormat="1" ht="15.5" x14ac:dyDescent="0.35">
      <c r="A1380" s="99">
        <f t="shared" si="43"/>
        <v>18062</v>
      </c>
      <c r="B1380" s="100" t="str">
        <f>IF(COUNTIF(Exceptions!F:F,(VLOOKUP(M1380,Exceptions!F:F,1,FALSE)))&gt;0,"y","")</f>
        <v/>
      </c>
      <c r="C1380" s="100" t="str">
        <f t="shared" si="44"/>
        <v>y</v>
      </c>
      <c r="D1380" s="100" t="str">
        <f>IF(COUNTIF(Exceptions!B:B,(VLOOKUP(M1380,Exceptions!$B:$B,1,FALSE)))&gt;0,"y","")</f>
        <v/>
      </c>
      <c r="E1380" s="100"/>
      <c r="F1380" s="162" t="s">
        <v>5829</v>
      </c>
      <c r="G1380" s="162" t="s">
        <v>3886</v>
      </c>
      <c r="H1380" s="162" t="s">
        <v>3902</v>
      </c>
      <c r="I1380" s="162" t="s">
        <v>5227</v>
      </c>
      <c r="J1380" s="162" t="s">
        <v>440</v>
      </c>
      <c r="K1380" s="162" t="s">
        <v>5279</v>
      </c>
      <c r="L1380" s="163">
        <v>1000000</v>
      </c>
      <c r="M1380" s="95" t="s">
        <v>5830</v>
      </c>
      <c r="N1380" s="51" t="s">
        <v>5831</v>
      </c>
      <c r="O1380" s="51" t="s">
        <v>5831</v>
      </c>
      <c r="P1380" s="51" t="s">
        <v>456</v>
      </c>
      <c r="Q1380" s="96" t="s">
        <v>12</v>
      </c>
      <c r="R1380" s="97">
        <v>46113</v>
      </c>
      <c r="S1380" s="97" t="s">
        <v>5634</v>
      </c>
      <c r="T1380" s="51" t="s">
        <v>490</v>
      </c>
      <c r="U1380" s="51" t="s">
        <v>491</v>
      </c>
      <c r="W1380" s="98" t="s">
        <v>5771</v>
      </c>
      <c r="X1380" s="98" t="s">
        <v>5732</v>
      </c>
    </row>
    <row r="1381" spans="1:24" s="51" customFormat="1" ht="15.5" x14ac:dyDescent="0.35">
      <c r="A1381" s="99">
        <f t="shared" si="43"/>
        <v>18063</v>
      </c>
      <c r="B1381" s="100" t="str">
        <f>IF(COUNTIF(Exceptions!F:F,(VLOOKUP(M1381,Exceptions!F:F,1,FALSE)))&gt;0,"y","")</f>
        <v/>
      </c>
      <c r="C1381" s="100" t="str">
        <f t="shared" si="44"/>
        <v>y</v>
      </c>
      <c r="D1381" s="100" t="str">
        <f>IF(COUNTIF(Exceptions!B:B,(VLOOKUP(M1381,Exceptions!$B:$B,1,FALSE)))&gt;0,"y","")</f>
        <v/>
      </c>
      <c r="E1381" s="100"/>
      <c r="F1381" s="162" t="s">
        <v>5849</v>
      </c>
      <c r="G1381" s="162" t="s">
        <v>3886</v>
      </c>
      <c r="H1381" s="162" t="s">
        <v>3902</v>
      </c>
      <c r="I1381" s="162" t="s">
        <v>5227</v>
      </c>
      <c r="J1381" s="162" t="s">
        <v>440</v>
      </c>
      <c r="K1381" s="162" t="s">
        <v>5279</v>
      </c>
      <c r="L1381" s="163">
        <v>1000000</v>
      </c>
      <c r="M1381" s="95" t="s">
        <v>5850</v>
      </c>
      <c r="N1381" s="51" t="s">
        <v>5851</v>
      </c>
      <c r="O1381" s="51" t="s">
        <v>5851</v>
      </c>
      <c r="P1381" s="51" t="s">
        <v>456</v>
      </c>
      <c r="Q1381" s="96" t="s">
        <v>12</v>
      </c>
      <c r="R1381" s="97">
        <v>46478</v>
      </c>
      <c r="S1381" s="97" t="s">
        <v>5622</v>
      </c>
      <c r="T1381" s="51" t="s">
        <v>490</v>
      </c>
      <c r="U1381" s="51" t="s">
        <v>491</v>
      </c>
      <c r="W1381" s="98" t="s">
        <v>5771</v>
      </c>
      <c r="X1381" s="98" t="s">
        <v>5739</v>
      </c>
    </row>
    <row r="1382" spans="1:24" s="51" customFormat="1" ht="15.5" x14ac:dyDescent="0.35">
      <c r="A1382" s="99">
        <f t="shared" si="43"/>
        <v>18069</v>
      </c>
      <c r="B1382" s="100" t="str">
        <f>IF(COUNTIF(Exceptions!F:F,(VLOOKUP(M1382,Exceptions!F:F,1,FALSE)))&gt;0,"y","")</f>
        <v/>
      </c>
      <c r="C1382" s="100" t="str">
        <f t="shared" si="44"/>
        <v/>
      </c>
      <c r="D1382" s="100" t="str">
        <f>IF(COUNTIF(Exceptions!B:B,(VLOOKUP(M1382,Exceptions!$B:$B,1,FALSE)))&gt;0,"y","")</f>
        <v/>
      </c>
      <c r="E1382" s="100"/>
      <c r="F1382" s="162" t="s">
        <v>7071</v>
      </c>
      <c r="G1382" s="162" t="s">
        <v>3886</v>
      </c>
      <c r="H1382" s="162" t="s">
        <v>3906</v>
      </c>
      <c r="I1382" s="162" t="s">
        <v>440</v>
      </c>
      <c r="J1382" s="162" t="s">
        <v>440</v>
      </c>
      <c r="K1382" s="162" t="s">
        <v>440</v>
      </c>
      <c r="L1382" s="163">
        <v>608992.39</v>
      </c>
      <c r="M1382" s="95" t="s">
        <v>7072</v>
      </c>
      <c r="N1382" s="51" t="s">
        <v>338</v>
      </c>
      <c r="O1382" s="51" t="s">
        <v>424</v>
      </c>
      <c r="P1382" s="51" t="s">
        <v>440</v>
      </c>
      <c r="Q1382" s="96" t="s">
        <v>11</v>
      </c>
      <c r="R1382" s="97">
        <v>45658</v>
      </c>
      <c r="S1382" s="97" t="s">
        <v>6188</v>
      </c>
      <c r="T1382" s="51" t="s">
        <v>467</v>
      </c>
      <c r="U1382" s="51" t="s">
        <v>468</v>
      </c>
      <c r="V1382" s="51" t="s">
        <v>555</v>
      </c>
      <c r="W1382" s="98" t="s">
        <v>5771</v>
      </c>
      <c r="X1382" s="98" t="s">
        <v>5745</v>
      </c>
    </row>
    <row r="1383" spans="1:24" s="51" customFormat="1" ht="15.5" x14ac:dyDescent="0.35">
      <c r="A1383" s="99">
        <f t="shared" si="43"/>
        <v>18085</v>
      </c>
      <c r="B1383" s="100" t="str">
        <f>IF(COUNTIF(Exceptions!F:F,(VLOOKUP(M1383,Exceptions!F:F,1,FALSE)))&gt;0,"y","")</f>
        <v/>
      </c>
      <c r="C1383" s="100" t="str">
        <f t="shared" si="44"/>
        <v>y</v>
      </c>
      <c r="D1383" s="100" t="str">
        <f>IF(COUNTIF(Exceptions!B:B,(VLOOKUP(M1383,Exceptions!$B:$B,1,FALSE)))&gt;0,"y","")</f>
        <v/>
      </c>
      <c r="E1383" s="100"/>
      <c r="F1383" s="162" t="s">
        <v>6366</v>
      </c>
      <c r="G1383" s="162" t="s">
        <v>3885</v>
      </c>
      <c r="H1383" s="162" t="s">
        <v>5211</v>
      </c>
      <c r="I1383" s="162" t="s">
        <v>5328</v>
      </c>
      <c r="J1383" s="162" t="s">
        <v>440</v>
      </c>
      <c r="K1383" s="162" t="s">
        <v>440</v>
      </c>
      <c r="L1383" s="163">
        <v>50000</v>
      </c>
      <c r="M1383" s="95" t="s">
        <v>6367</v>
      </c>
      <c r="N1383" s="51" t="s">
        <v>6368</v>
      </c>
      <c r="O1383" s="51" t="s">
        <v>6368</v>
      </c>
      <c r="P1383" s="51" t="s">
        <v>455</v>
      </c>
      <c r="Q1383" s="96" t="s">
        <v>613</v>
      </c>
      <c r="R1383" s="97">
        <v>45362</v>
      </c>
      <c r="S1383" s="97" t="s">
        <v>6369</v>
      </c>
      <c r="T1383" s="51" t="s">
        <v>516</v>
      </c>
      <c r="U1383" s="51" t="s">
        <v>517</v>
      </c>
      <c r="V1383" s="51" t="s">
        <v>527</v>
      </c>
      <c r="W1383" s="98" t="s">
        <v>5770</v>
      </c>
      <c r="X1383" s="98" t="s">
        <v>5773</v>
      </c>
    </row>
    <row r="1384" spans="1:24" s="51" customFormat="1" ht="15.5" x14ac:dyDescent="0.35">
      <c r="A1384" s="99">
        <f t="shared" si="43"/>
        <v>18089</v>
      </c>
      <c r="B1384" s="100" t="str">
        <f>IF(COUNTIF(Exceptions!F:F,(VLOOKUP(M1384,Exceptions!F:F,1,FALSE)))&gt;0,"y","")</f>
        <v/>
      </c>
      <c r="C1384" s="100" t="str">
        <f t="shared" si="44"/>
        <v>y</v>
      </c>
      <c r="D1384" s="100" t="str">
        <f>IF(COUNTIF(Exceptions!B:B,(VLOOKUP(M1384,Exceptions!$B:$B,1,FALSE)))&gt;0,"y","")</f>
        <v/>
      </c>
      <c r="E1384" s="100"/>
      <c r="F1384" s="162" t="s">
        <v>5804</v>
      </c>
      <c r="G1384" s="162" t="s">
        <v>3886</v>
      </c>
      <c r="H1384" s="162" t="s">
        <v>3902</v>
      </c>
      <c r="I1384" s="162" t="s">
        <v>5227</v>
      </c>
      <c r="J1384" s="162" t="s">
        <v>440</v>
      </c>
      <c r="K1384" s="162" t="s">
        <v>5279</v>
      </c>
      <c r="L1384" s="163">
        <v>3000000</v>
      </c>
      <c r="M1384" s="95" t="s">
        <v>5805</v>
      </c>
      <c r="N1384" s="51" t="s">
        <v>5806</v>
      </c>
      <c r="O1384" s="51" t="s">
        <v>5806</v>
      </c>
      <c r="P1384" s="51" t="s">
        <v>456</v>
      </c>
      <c r="Q1384" s="96" t="s">
        <v>12</v>
      </c>
      <c r="R1384" s="97">
        <v>45536</v>
      </c>
      <c r="S1384" s="97" t="s">
        <v>5505</v>
      </c>
      <c r="T1384" s="51" t="s">
        <v>486</v>
      </c>
      <c r="U1384" s="51" t="s">
        <v>487</v>
      </c>
      <c r="W1384" s="98" t="s">
        <v>5770</v>
      </c>
      <c r="X1384" s="98" t="s">
        <v>5629</v>
      </c>
    </row>
    <row r="1385" spans="1:24" s="51" customFormat="1" ht="15.5" x14ac:dyDescent="0.35">
      <c r="A1385" s="99">
        <f t="shared" si="43"/>
        <v>18090</v>
      </c>
      <c r="B1385" s="100" t="str">
        <f>IF(COUNTIF(Exceptions!F:F,(VLOOKUP(M1385,Exceptions!F:F,1,FALSE)))&gt;0,"y","")</f>
        <v/>
      </c>
      <c r="C1385" s="100" t="str">
        <f t="shared" si="44"/>
        <v>y</v>
      </c>
      <c r="D1385" s="100" t="str">
        <f>IF(COUNTIF(Exceptions!B:B,(VLOOKUP(M1385,Exceptions!$B:$B,1,FALSE)))&gt;0,"y","")</f>
        <v/>
      </c>
      <c r="E1385" s="100"/>
      <c r="F1385" s="162" t="s">
        <v>5814</v>
      </c>
      <c r="G1385" s="162" t="s">
        <v>3886</v>
      </c>
      <c r="H1385" s="162" t="s">
        <v>3902</v>
      </c>
      <c r="I1385" s="162" t="s">
        <v>5227</v>
      </c>
      <c r="J1385" s="162" t="s">
        <v>440</v>
      </c>
      <c r="K1385" s="162" t="s">
        <v>5279</v>
      </c>
      <c r="L1385" s="163">
        <v>3000000</v>
      </c>
      <c r="M1385" s="95" t="s">
        <v>5815</v>
      </c>
      <c r="N1385" s="51" t="s">
        <v>5816</v>
      </c>
      <c r="O1385" s="51" t="s">
        <v>5816</v>
      </c>
      <c r="P1385" s="51" t="s">
        <v>456</v>
      </c>
      <c r="Q1385" s="96" t="s">
        <v>12</v>
      </c>
      <c r="R1385" s="97">
        <v>45536</v>
      </c>
      <c r="S1385" s="97" t="s">
        <v>5505</v>
      </c>
      <c r="T1385" s="51" t="s">
        <v>486</v>
      </c>
      <c r="U1385" s="51" t="s">
        <v>487</v>
      </c>
      <c r="W1385" s="98" t="s">
        <v>5770</v>
      </c>
      <c r="X1385" s="98" t="s">
        <v>5629</v>
      </c>
    </row>
    <row r="1386" spans="1:24" s="51" customFormat="1" ht="15.5" x14ac:dyDescent="0.35">
      <c r="A1386" s="99">
        <f t="shared" si="43"/>
        <v>18091</v>
      </c>
      <c r="B1386" s="100" t="str">
        <f>IF(COUNTIF(Exceptions!F:F,(VLOOKUP(M1386,Exceptions!F:F,1,FALSE)))&gt;0,"y","")</f>
        <v/>
      </c>
      <c r="C1386" s="100" t="str">
        <f t="shared" si="44"/>
        <v>y</v>
      </c>
      <c r="D1386" s="100" t="str">
        <f>IF(COUNTIF(Exceptions!B:B,(VLOOKUP(M1386,Exceptions!$B:$B,1,FALSE)))&gt;0,"y","")</f>
        <v/>
      </c>
      <c r="E1386" s="100"/>
      <c r="F1386" s="162" t="s">
        <v>5817</v>
      </c>
      <c r="G1386" s="162" t="s">
        <v>3886</v>
      </c>
      <c r="H1386" s="162" t="s">
        <v>3902</v>
      </c>
      <c r="I1386" s="162" t="s">
        <v>5227</v>
      </c>
      <c r="J1386" s="162" t="s">
        <v>440</v>
      </c>
      <c r="K1386" s="162" t="s">
        <v>5279</v>
      </c>
      <c r="L1386" s="163">
        <v>3000000</v>
      </c>
      <c r="M1386" s="95" t="s">
        <v>5818</v>
      </c>
      <c r="N1386" s="51" t="s">
        <v>5819</v>
      </c>
      <c r="O1386" s="51" t="s">
        <v>5819</v>
      </c>
      <c r="P1386" s="51" t="s">
        <v>456</v>
      </c>
      <c r="Q1386" s="96" t="s">
        <v>12</v>
      </c>
      <c r="R1386" s="97">
        <v>45536</v>
      </c>
      <c r="S1386" s="97" t="s">
        <v>5505</v>
      </c>
      <c r="T1386" s="51" t="s">
        <v>486</v>
      </c>
      <c r="U1386" s="51" t="s">
        <v>487</v>
      </c>
      <c r="W1386" s="98" t="s">
        <v>5770</v>
      </c>
      <c r="X1386" s="98" t="s">
        <v>5629</v>
      </c>
    </row>
    <row r="1387" spans="1:24" s="51" customFormat="1" ht="15.5" x14ac:dyDescent="0.35">
      <c r="A1387" s="99">
        <f t="shared" si="43"/>
        <v>18092</v>
      </c>
      <c r="B1387" s="100" t="str">
        <f>IF(COUNTIF(Exceptions!F:F,(VLOOKUP(M1387,Exceptions!F:F,1,FALSE)))&gt;0,"y","")</f>
        <v/>
      </c>
      <c r="C1387" s="100" t="str">
        <f t="shared" si="44"/>
        <v>y</v>
      </c>
      <c r="D1387" s="100" t="str">
        <f>IF(COUNTIF(Exceptions!B:B,(VLOOKUP(M1387,Exceptions!$B:$B,1,FALSE)))&gt;0,"y","")</f>
        <v/>
      </c>
      <c r="E1387" s="100" t="s">
        <v>5366</v>
      </c>
      <c r="F1387" s="162" t="s">
        <v>5811</v>
      </c>
      <c r="G1387" s="162" t="s">
        <v>3886</v>
      </c>
      <c r="H1387" s="162" t="s">
        <v>3902</v>
      </c>
      <c r="I1387" s="162" t="s">
        <v>5227</v>
      </c>
      <c r="J1387" s="162" t="s">
        <v>440</v>
      </c>
      <c r="K1387" s="162" t="s">
        <v>5279</v>
      </c>
      <c r="L1387" s="163">
        <v>3000000</v>
      </c>
      <c r="M1387" s="95" t="s">
        <v>5812</v>
      </c>
      <c r="N1387" s="51" t="s">
        <v>5813</v>
      </c>
      <c r="O1387" s="51" t="s">
        <v>5813</v>
      </c>
      <c r="P1387" s="51" t="s">
        <v>456</v>
      </c>
      <c r="Q1387" s="96" t="s">
        <v>12</v>
      </c>
      <c r="R1387" s="97">
        <v>45536</v>
      </c>
      <c r="S1387" s="97" t="s">
        <v>5505</v>
      </c>
      <c r="T1387" s="51" t="s">
        <v>486</v>
      </c>
      <c r="U1387" s="51" t="s">
        <v>487</v>
      </c>
      <c r="W1387" s="98" t="s">
        <v>5770</v>
      </c>
      <c r="X1387" s="98" t="s">
        <v>5629</v>
      </c>
    </row>
    <row r="1388" spans="1:24" s="51" customFormat="1" ht="15.5" x14ac:dyDescent="0.35">
      <c r="A1388" s="99">
        <f t="shared" si="43"/>
        <v>18094</v>
      </c>
      <c r="B1388" s="100" t="str">
        <f>IF(COUNTIF(Exceptions!F:F,(VLOOKUP(M1388,Exceptions!F:F,1,FALSE)))&gt;0,"y","")</f>
        <v/>
      </c>
      <c r="C1388" s="100" t="str">
        <f t="shared" si="44"/>
        <v>y</v>
      </c>
      <c r="D1388" s="100" t="str">
        <f>IF(COUNTIF(Exceptions!B:B,(VLOOKUP(M1388,Exceptions!$B:$B,1,FALSE)))&gt;0,"y","")</f>
        <v/>
      </c>
      <c r="E1388" s="100"/>
      <c r="F1388" s="162" t="s">
        <v>5807</v>
      </c>
      <c r="G1388" s="162" t="s">
        <v>3886</v>
      </c>
      <c r="H1388" s="162" t="s">
        <v>3902</v>
      </c>
      <c r="I1388" s="162" t="s">
        <v>5227</v>
      </c>
      <c r="J1388" s="162" t="s">
        <v>440</v>
      </c>
      <c r="K1388" s="162" t="s">
        <v>440</v>
      </c>
      <c r="L1388" s="163">
        <v>1300000</v>
      </c>
      <c r="M1388" s="95" t="s">
        <v>5808</v>
      </c>
      <c r="N1388" s="51" t="s">
        <v>5809</v>
      </c>
      <c r="O1388" s="51" t="s">
        <v>5809</v>
      </c>
      <c r="P1388" s="51" t="s">
        <v>440</v>
      </c>
      <c r="Q1388" s="96" t="s">
        <v>12</v>
      </c>
      <c r="R1388" s="97">
        <v>45660</v>
      </c>
      <c r="S1388" s="97" t="s">
        <v>5505</v>
      </c>
      <c r="T1388" s="51" t="s">
        <v>862</v>
      </c>
      <c r="U1388" s="51" t="s">
        <v>863</v>
      </c>
      <c r="W1388" s="98" t="s">
        <v>5770</v>
      </c>
      <c r="X1388" s="98" t="s">
        <v>5810</v>
      </c>
    </row>
    <row r="1389" spans="1:24" s="51" customFormat="1" ht="15.5" x14ac:dyDescent="0.35">
      <c r="A1389" s="99">
        <f t="shared" si="43"/>
        <v>18095</v>
      </c>
      <c r="B1389" s="100" t="str">
        <f>IF(COUNTIF(Exceptions!F:F,(VLOOKUP(M1389,Exceptions!F:F,1,FALSE)))&gt;0,"y","")</f>
        <v/>
      </c>
      <c r="C1389" s="100" t="str">
        <f t="shared" si="44"/>
        <v>y</v>
      </c>
      <c r="D1389" s="100" t="str">
        <f>IF(COUNTIF(Exceptions!B:B,(VLOOKUP(M1389,Exceptions!$B:$B,1,FALSE)))&gt;0,"y","")</f>
        <v/>
      </c>
      <c r="E1389" s="100"/>
      <c r="F1389" s="162" t="s">
        <v>5801</v>
      </c>
      <c r="G1389" s="162" t="s">
        <v>3886</v>
      </c>
      <c r="H1389" s="162" t="s">
        <v>3902</v>
      </c>
      <c r="I1389" s="162" t="s">
        <v>5227</v>
      </c>
      <c r="J1389" s="162" t="s">
        <v>440</v>
      </c>
      <c r="K1389" s="162" t="s">
        <v>440</v>
      </c>
      <c r="L1389" s="163">
        <v>1200000</v>
      </c>
      <c r="M1389" s="95" t="s">
        <v>5802</v>
      </c>
      <c r="N1389" s="51" t="s">
        <v>5803</v>
      </c>
      <c r="O1389" s="51" t="s">
        <v>5803</v>
      </c>
      <c r="P1389" s="51" t="s">
        <v>440</v>
      </c>
      <c r="Q1389" s="96" t="s">
        <v>12</v>
      </c>
      <c r="R1389" s="97">
        <v>45444</v>
      </c>
      <c r="S1389" s="97" t="s">
        <v>5505</v>
      </c>
      <c r="T1389" s="51" t="s">
        <v>862</v>
      </c>
      <c r="U1389" s="51" t="s">
        <v>863</v>
      </c>
      <c r="W1389" s="98" t="s">
        <v>5770</v>
      </c>
      <c r="X1389" s="98" t="s">
        <v>5647</v>
      </c>
    </row>
    <row r="1390" spans="1:24" s="51" customFormat="1" ht="15.5" x14ac:dyDescent="0.35">
      <c r="A1390" s="99">
        <f t="shared" si="43"/>
        <v>18097</v>
      </c>
      <c r="B1390" s="100" t="str">
        <f>IF(COUNTIF(Exceptions!F:F,(VLOOKUP(M1390,Exceptions!F:F,1,FALSE)))&gt;0,"y","")</f>
        <v/>
      </c>
      <c r="C1390" s="100" t="str">
        <f t="shared" si="44"/>
        <v>y</v>
      </c>
      <c r="D1390" s="100" t="str">
        <f>IF(COUNTIF(Exceptions!B:B,(VLOOKUP(M1390,Exceptions!$B:$B,1,FALSE)))&gt;0,"y","")</f>
        <v/>
      </c>
      <c r="E1390" s="100"/>
      <c r="F1390" s="162" t="s">
        <v>5798</v>
      </c>
      <c r="G1390" s="162" t="s">
        <v>592</v>
      </c>
      <c r="H1390" s="162" t="s">
        <v>3902</v>
      </c>
      <c r="I1390" s="162" t="s">
        <v>5227</v>
      </c>
      <c r="J1390" s="162" t="s">
        <v>5295</v>
      </c>
      <c r="K1390" s="162" t="s">
        <v>5279</v>
      </c>
      <c r="L1390" s="163">
        <v>900000</v>
      </c>
      <c r="M1390" s="95" t="s">
        <v>5799</v>
      </c>
      <c r="N1390" s="51" t="s">
        <v>5800</v>
      </c>
      <c r="O1390" s="51" t="s">
        <v>5800</v>
      </c>
      <c r="P1390" s="51" t="s">
        <v>456</v>
      </c>
      <c r="Q1390" s="96" t="s">
        <v>11</v>
      </c>
      <c r="R1390" s="97">
        <v>45443</v>
      </c>
      <c r="S1390" s="97" t="s">
        <v>5505</v>
      </c>
      <c r="T1390" s="51" t="s">
        <v>486</v>
      </c>
      <c r="U1390" s="51" t="s">
        <v>487</v>
      </c>
      <c r="W1390" s="98" t="s">
        <v>5770</v>
      </c>
      <c r="X1390" s="98" t="s">
        <v>5565</v>
      </c>
    </row>
    <row r="1391" spans="1:24" s="51" customFormat="1" ht="15.5" x14ac:dyDescent="0.35">
      <c r="A1391" s="99">
        <f t="shared" si="43"/>
        <v>18099</v>
      </c>
      <c r="B1391" s="100" t="str">
        <f>IF(COUNTIF(Exceptions!F:F,(VLOOKUP(M1391,Exceptions!F:F,1,FALSE)))&gt;0,"y","")</f>
        <v/>
      </c>
      <c r="C1391" s="100" t="str">
        <f t="shared" si="44"/>
        <v>y</v>
      </c>
      <c r="D1391" s="100" t="str">
        <f>IF(COUNTIF(Exceptions!B:B,(VLOOKUP(M1391,Exceptions!$B:$B,1,FALSE)))&gt;0,"y","")</f>
        <v/>
      </c>
      <c r="E1391" s="100"/>
      <c r="F1391" s="162" t="s">
        <v>5794</v>
      </c>
      <c r="G1391" s="162" t="s">
        <v>3886</v>
      </c>
      <c r="H1391" s="162" t="s">
        <v>3902</v>
      </c>
      <c r="I1391" s="162" t="s">
        <v>5227</v>
      </c>
      <c r="J1391" s="162" t="s">
        <v>440</v>
      </c>
      <c r="K1391" s="162" t="s">
        <v>5279</v>
      </c>
      <c r="L1391" s="163">
        <v>800000</v>
      </c>
      <c r="M1391" s="95" t="s">
        <v>5795</v>
      </c>
      <c r="N1391" s="51" t="s">
        <v>5796</v>
      </c>
      <c r="O1391" s="51" t="s">
        <v>5796</v>
      </c>
      <c r="P1391" s="51" t="s">
        <v>456</v>
      </c>
      <c r="Q1391" s="96" t="s">
        <v>11</v>
      </c>
      <c r="R1391" s="97">
        <v>47490</v>
      </c>
      <c r="S1391" s="97" t="s">
        <v>5797</v>
      </c>
      <c r="T1391" s="51" t="s">
        <v>500</v>
      </c>
      <c r="U1391" s="51" t="s">
        <v>501</v>
      </c>
      <c r="W1391" s="98" t="s">
        <v>5770</v>
      </c>
      <c r="X1391" s="98" t="s">
        <v>5635</v>
      </c>
    </row>
    <row r="1392" spans="1:24" s="51" customFormat="1" ht="15.5" x14ac:dyDescent="0.35">
      <c r="A1392" s="99">
        <f t="shared" si="43"/>
        <v>18100</v>
      </c>
      <c r="B1392" s="100" t="str">
        <f>IF(COUNTIF(Exceptions!F:F,(VLOOKUP(M1392,Exceptions!F:F,1,FALSE)))&gt;0,"y","")</f>
        <v/>
      </c>
      <c r="C1392" s="100" t="str">
        <f t="shared" si="44"/>
        <v>y</v>
      </c>
      <c r="D1392" s="100" t="str">
        <f>IF(COUNTIF(Exceptions!B:B,(VLOOKUP(M1392,Exceptions!$B:$B,1,FALSE)))&gt;0,"y","")</f>
        <v/>
      </c>
      <c r="E1392" s="100"/>
      <c r="F1392" s="162" t="s">
        <v>5787</v>
      </c>
      <c r="G1392" s="162" t="s">
        <v>3886</v>
      </c>
      <c r="H1392" s="162" t="s">
        <v>3902</v>
      </c>
      <c r="I1392" s="162" t="s">
        <v>5227</v>
      </c>
      <c r="J1392" s="162" t="s">
        <v>440</v>
      </c>
      <c r="K1392" s="162" t="s">
        <v>5279</v>
      </c>
      <c r="L1392" s="163">
        <v>2000000</v>
      </c>
      <c r="M1392" s="95" t="s">
        <v>5788</v>
      </c>
      <c r="N1392" s="51" t="s">
        <v>5789</v>
      </c>
      <c r="O1392" s="51" t="s">
        <v>5789</v>
      </c>
      <c r="P1392" s="51" t="s">
        <v>456</v>
      </c>
      <c r="Q1392" s="96" t="s">
        <v>12</v>
      </c>
      <c r="R1392" s="97">
        <v>45566</v>
      </c>
      <c r="S1392" s="97" t="s">
        <v>5790</v>
      </c>
      <c r="T1392" s="51" t="s">
        <v>500</v>
      </c>
      <c r="U1392" s="51" t="s">
        <v>501</v>
      </c>
      <c r="W1392" s="98" t="s">
        <v>5770</v>
      </c>
      <c r="X1392" s="98" t="s">
        <v>5635</v>
      </c>
    </row>
    <row r="1393" spans="1:24" s="51" customFormat="1" ht="15.5" x14ac:dyDescent="0.35">
      <c r="A1393" s="99">
        <f t="shared" si="43"/>
        <v>18103</v>
      </c>
      <c r="B1393" s="100" t="str">
        <f>IF(COUNTIF(Exceptions!F:F,(VLOOKUP(M1393,Exceptions!F:F,1,FALSE)))&gt;0,"y","")</f>
        <v/>
      </c>
      <c r="C1393" s="100" t="str">
        <f t="shared" si="44"/>
        <v>y</v>
      </c>
      <c r="D1393" s="100" t="str">
        <f>IF(COUNTIF(Exceptions!B:B,(VLOOKUP(M1393,Exceptions!$B:$B,1,FALSE)))&gt;0,"y","")</f>
        <v/>
      </c>
      <c r="E1393" s="100"/>
      <c r="F1393" s="162" t="s">
        <v>5791</v>
      </c>
      <c r="G1393" s="162" t="s">
        <v>3886</v>
      </c>
      <c r="H1393" s="162" t="s">
        <v>3902</v>
      </c>
      <c r="I1393" s="162" t="s">
        <v>5227</v>
      </c>
      <c r="J1393" s="162" t="s">
        <v>5295</v>
      </c>
      <c r="K1393" s="162" t="s">
        <v>5279</v>
      </c>
      <c r="L1393" s="163">
        <v>1500000</v>
      </c>
      <c r="M1393" s="95" t="s">
        <v>5792</v>
      </c>
      <c r="N1393" s="51" t="s">
        <v>5793</v>
      </c>
      <c r="O1393" s="51" t="s">
        <v>5793</v>
      </c>
      <c r="P1393" s="51" t="s">
        <v>456</v>
      </c>
      <c r="Q1393" s="96" t="s">
        <v>12</v>
      </c>
      <c r="R1393" s="97">
        <v>45413</v>
      </c>
      <c r="S1393" s="97" t="s">
        <v>5505</v>
      </c>
      <c r="T1393" s="51" t="s">
        <v>486</v>
      </c>
      <c r="U1393" s="51" t="s">
        <v>487</v>
      </c>
      <c r="W1393" s="98" t="s">
        <v>5770</v>
      </c>
      <c r="X1393" s="98" t="s">
        <v>5629</v>
      </c>
    </row>
    <row r="1394" spans="1:24" s="51" customFormat="1" ht="15.5" x14ac:dyDescent="0.35">
      <c r="A1394" s="99">
        <f t="shared" si="43"/>
        <v>18109</v>
      </c>
      <c r="B1394" s="100" t="str">
        <f>IF(COUNTIF(Exceptions!F:F,(VLOOKUP(M1394,Exceptions!F:F,1,FALSE)))&gt;0,"y","")</f>
        <v/>
      </c>
      <c r="C1394" s="100" t="str">
        <f t="shared" si="44"/>
        <v>y</v>
      </c>
      <c r="D1394" s="100" t="str">
        <f>IF(COUNTIF(Exceptions!B:B,(VLOOKUP(M1394,Exceptions!$B:$B,1,FALSE)))&gt;0,"y","")</f>
        <v/>
      </c>
      <c r="E1394" s="100" t="s">
        <v>5366</v>
      </c>
      <c r="F1394" s="162" t="s">
        <v>5783</v>
      </c>
      <c r="G1394" s="162" t="s">
        <v>3886</v>
      </c>
      <c r="H1394" s="162" t="s">
        <v>3902</v>
      </c>
      <c r="I1394" s="162" t="s">
        <v>5227</v>
      </c>
      <c r="J1394" s="162" t="s">
        <v>5295</v>
      </c>
      <c r="K1394" s="162" t="s">
        <v>5279</v>
      </c>
      <c r="L1394" s="163">
        <v>900000</v>
      </c>
      <c r="M1394" s="95" t="s">
        <v>5784</v>
      </c>
      <c r="N1394" s="51" t="s">
        <v>5785</v>
      </c>
      <c r="O1394" s="51" t="s">
        <v>5786</v>
      </c>
      <c r="P1394" s="51" t="s">
        <v>456</v>
      </c>
      <c r="Q1394" s="96" t="s">
        <v>11</v>
      </c>
      <c r="R1394" s="97">
        <v>45401</v>
      </c>
      <c r="S1394" s="97" t="s">
        <v>5505</v>
      </c>
      <c r="T1394" s="51" t="s">
        <v>490</v>
      </c>
      <c r="U1394" s="51" t="s">
        <v>491</v>
      </c>
      <c r="W1394" s="98" t="s">
        <v>5640</v>
      </c>
      <c r="X1394" s="98" t="s">
        <v>5629</v>
      </c>
    </row>
    <row r="1395" spans="1:24" s="51" customFormat="1" ht="15.5" x14ac:dyDescent="0.35">
      <c r="A1395" s="99">
        <f t="shared" si="43"/>
        <v>18110</v>
      </c>
      <c r="B1395" s="100" t="str">
        <f>IF(COUNTIF(Exceptions!F:F,(VLOOKUP(M1395,Exceptions!F:F,1,FALSE)))&gt;0,"y","")</f>
        <v/>
      </c>
      <c r="C1395" s="100" t="str">
        <f t="shared" si="44"/>
        <v>y</v>
      </c>
      <c r="D1395" s="100" t="str">
        <f>IF(COUNTIF(Exceptions!B:B,(VLOOKUP(M1395,Exceptions!$B:$B,1,FALSE)))&gt;0,"y","")</f>
        <v/>
      </c>
      <c r="E1395" s="100"/>
      <c r="F1395" s="162" t="s">
        <v>5777</v>
      </c>
      <c r="G1395" s="162" t="s">
        <v>3886</v>
      </c>
      <c r="H1395" s="162" t="s">
        <v>3902</v>
      </c>
      <c r="I1395" s="162" t="s">
        <v>5227</v>
      </c>
      <c r="J1395" s="162" t="s">
        <v>5295</v>
      </c>
      <c r="K1395" s="162" t="s">
        <v>5279</v>
      </c>
      <c r="L1395" s="163">
        <v>12000000</v>
      </c>
      <c r="M1395" s="95" t="s">
        <v>5778</v>
      </c>
      <c r="N1395" s="51" t="s">
        <v>5779</v>
      </c>
      <c r="O1395" s="51" t="s">
        <v>5779</v>
      </c>
      <c r="P1395" s="51" t="s">
        <v>456</v>
      </c>
      <c r="Q1395" s="96" t="s">
        <v>15</v>
      </c>
      <c r="R1395" s="97">
        <v>45415</v>
      </c>
      <c r="S1395" s="97" t="s">
        <v>5505</v>
      </c>
      <c r="T1395" s="51" t="s">
        <v>490</v>
      </c>
      <c r="U1395" s="51" t="s">
        <v>491</v>
      </c>
      <c r="W1395" s="98" t="s">
        <v>5640</v>
      </c>
      <c r="X1395" s="98" t="s">
        <v>5739</v>
      </c>
    </row>
    <row r="1396" spans="1:24" s="51" customFormat="1" ht="15.5" x14ac:dyDescent="0.35">
      <c r="A1396" s="99">
        <f t="shared" si="43"/>
        <v>18111</v>
      </c>
      <c r="B1396" s="100" t="str">
        <f>IF(COUNTIF(Exceptions!F:F,(VLOOKUP(M1396,Exceptions!F:F,1,FALSE)))&gt;0,"y","")</f>
        <v/>
      </c>
      <c r="C1396" s="100" t="str">
        <f t="shared" si="44"/>
        <v>y</v>
      </c>
      <c r="D1396" s="100" t="str">
        <f>IF(COUNTIF(Exceptions!B:B,(VLOOKUP(M1396,Exceptions!$B:$B,1,FALSE)))&gt;0,"y","")</f>
        <v/>
      </c>
      <c r="E1396" s="100"/>
      <c r="F1396" s="162" t="s">
        <v>5780</v>
      </c>
      <c r="G1396" s="162" t="s">
        <v>592</v>
      </c>
      <c r="H1396" s="162" t="s">
        <v>3902</v>
      </c>
      <c r="I1396" s="162" t="s">
        <v>5227</v>
      </c>
      <c r="J1396" s="162" t="s">
        <v>5295</v>
      </c>
      <c r="K1396" s="162" t="s">
        <v>5279</v>
      </c>
      <c r="L1396" s="163">
        <v>900000</v>
      </c>
      <c r="M1396" s="95" t="s">
        <v>5781</v>
      </c>
      <c r="N1396" s="51" t="s">
        <v>5782</v>
      </c>
      <c r="O1396" s="51" t="s">
        <v>5782</v>
      </c>
      <c r="P1396" s="51" t="s">
        <v>456</v>
      </c>
      <c r="Q1396" s="96" t="s">
        <v>11</v>
      </c>
      <c r="R1396" s="97">
        <v>45415</v>
      </c>
      <c r="S1396" s="97" t="s">
        <v>5505</v>
      </c>
      <c r="T1396" s="51" t="s">
        <v>486</v>
      </c>
      <c r="U1396" s="51" t="s">
        <v>487</v>
      </c>
      <c r="W1396" s="98" t="s">
        <v>5640</v>
      </c>
      <c r="X1396" s="98" t="s">
        <v>5629</v>
      </c>
    </row>
    <row r="1397" spans="1:24" s="51" customFormat="1" ht="15.5" x14ac:dyDescent="0.35">
      <c r="A1397" s="99">
        <f t="shared" si="43"/>
        <v>18113</v>
      </c>
      <c r="B1397" s="100" t="str">
        <f>IF(COUNTIF(Exceptions!F:F,(VLOOKUP(M1397,Exceptions!F:F,1,FALSE)))&gt;0,"y","")</f>
        <v/>
      </c>
      <c r="C1397" s="100" t="str">
        <f t="shared" si="44"/>
        <v>y</v>
      </c>
      <c r="D1397" s="100" t="str">
        <f>IF(COUNTIF(Exceptions!B:B,(VLOOKUP(M1397,Exceptions!$B:$B,1,FALSE)))&gt;0,"y","")</f>
        <v/>
      </c>
      <c r="E1397" s="100"/>
      <c r="F1397" s="162" t="s">
        <v>5774</v>
      </c>
      <c r="G1397" s="162" t="s">
        <v>3886</v>
      </c>
      <c r="H1397" s="162" t="s">
        <v>3902</v>
      </c>
      <c r="I1397" s="162" t="s">
        <v>5227</v>
      </c>
      <c r="J1397" s="162" t="s">
        <v>5295</v>
      </c>
      <c r="K1397" s="162" t="s">
        <v>5279</v>
      </c>
      <c r="L1397" s="163">
        <v>800000</v>
      </c>
      <c r="M1397" s="95" t="s">
        <v>5775</v>
      </c>
      <c r="N1397" s="51" t="s">
        <v>5776</v>
      </c>
      <c r="O1397" s="51" t="s">
        <v>5776</v>
      </c>
      <c r="P1397" s="51" t="s">
        <v>456</v>
      </c>
      <c r="Q1397" s="96" t="s">
        <v>11</v>
      </c>
      <c r="R1397" s="97">
        <v>45418</v>
      </c>
      <c r="S1397" s="97" t="s">
        <v>5714</v>
      </c>
      <c r="T1397" s="51" t="s">
        <v>480</v>
      </c>
      <c r="U1397" s="51" t="s">
        <v>481</v>
      </c>
      <c r="W1397" s="98" t="s">
        <v>5640</v>
      </c>
      <c r="X1397" s="98" t="s">
        <v>5597</v>
      </c>
    </row>
    <row r="1398" spans="1:24" s="51" customFormat="1" ht="15.5" x14ac:dyDescent="0.35">
      <c r="A1398" s="99">
        <f t="shared" si="43"/>
        <v>18127</v>
      </c>
      <c r="B1398" s="100" t="str">
        <f>IF(COUNTIF(Exceptions!F:F,(VLOOKUP(M1398,Exceptions!F:F,1,FALSE)))&gt;0,"y","")</f>
        <v/>
      </c>
      <c r="C1398" s="100" t="str">
        <f t="shared" si="44"/>
        <v/>
      </c>
      <c r="D1398" s="100" t="str">
        <f>IF(COUNTIF(Exceptions!B:B,(VLOOKUP(M1398,Exceptions!$B:$B,1,FALSE)))&gt;0,"y","")</f>
        <v/>
      </c>
      <c r="E1398" s="100"/>
      <c r="F1398" s="162" t="s">
        <v>7068</v>
      </c>
      <c r="G1398" s="162" t="s">
        <v>3886</v>
      </c>
      <c r="H1398" s="162" t="s">
        <v>3902</v>
      </c>
      <c r="I1398" s="162" t="s">
        <v>440</v>
      </c>
      <c r="J1398" s="162" t="s">
        <v>440</v>
      </c>
      <c r="K1398" s="162" t="s">
        <v>440</v>
      </c>
      <c r="L1398" s="165"/>
      <c r="M1398" s="95" t="s">
        <v>7069</v>
      </c>
      <c r="N1398" s="51" t="s">
        <v>7070</v>
      </c>
      <c r="O1398" s="51" t="s">
        <v>7070</v>
      </c>
      <c r="P1398" s="51" t="s">
        <v>440</v>
      </c>
      <c r="Q1398" s="96" t="s">
        <v>613</v>
      </c>
      <c r="R1398" s="97"/>
      <c r="S1398" s="97"/>
      <c r="T1398" s="51" t="s">
        <v>500</v>
      </c>
      <c r="U1398" s="51" t="s">
        <v>501</v>
      </c>
      <c r="W1398" s="98" t="s">
        <v>5640</v>
      </c>
      <c r="X1398" s="98" t="s">
        <v>5640</v>
      </c>
    </row>
    <row r="1399" spans="1:24" s="51" customFormat="1" ht="15.5" x14ac:dyDescent="0.35">
      <c r="A1399" s="99">
        <f t="shared" si="43"/>
        <v>18135</v>
      </c>
      <c r="B1399" s="100" t="str">
        <f>IF(COUNTIF(Exceptions!F:F,(VLOOKUP(M1399,Exceptions!F:F,1,FALSE)))&gt;0,"y","")</f>
        <v/>
      </c>
      <c r="C1399" s="100" t="str">
        <f t="shared" si="44"/>
        <v>y</v>
      </c>
      <c r="D1399" s="100" t="str">
        <f>IF(COUNTIF(Exceptions!B:B,(VLOOKUP(M1399,Exceptions!$B:$B,1,FALSE)))&gt;0,"y","")</f>
        <v/>
      </c>
      <c r="E1399" s="100"/>
      <c r="F1399" s="162" t="s">
        <v>6364</v>
      </c>
      <c r="G1399" s="162" t="s">
        <v>3886</v>
      </c>
      <c r="H1399" s="162" t="s">
        <v>3906</v>
      </c>
      <c r="I1399" s="162" t="s">
        <v>5328</v>
      </c>
      <c r="J1399" s="162" t="s">
        <v>440</v>
      </c>
      <c r="K1399" s="162" t="s">
        <v>3904</v>
      </c>
      <c r="L1399" s="163">
        <v>15514.89</v>
      </c>
      <c r="M1399" s="95" t="s">
        <v>6365</v>
      </c>
      <c r="N1399" s="51" t="s">
        <v>2301</v>
      </c>
      <c r="O1399" s="51" t="s">
        <v>2301</v>
      </c>
      <c r="P1399" s="51" t="s">
        <v>440</v>
      </c>
      <c r="Q1399" s="96" t="s">
        <v>613</v>
      </c>
      <c r="R1399" s="167">
        <v>45658</v>
      </c>
      <c r="S1399" s="97" t="s">
        <v>6188</v>
      </c>
      <c r="T1399" s="51" t="s">
        <v>467</v>
      </c>
      <c r="U1399" s="51" t="s">
        <v>468</v>
      </c>
      <c r="W1399" s="98" t="s">
        <v>5640</v>
      </c>
      <c r="X1399" s="98" t="s">
        <v>5757</v>
      </c>
    </row>
    <row r="1400" spans="1:24" s="51" customFormat="1" ht="15.5" x14ac:dyDescent="0.35">
      <c r="A1400" s="99">
        <f t="shared" si="43"/>
        <v>18142</v>
      </c>
      <c r="B1400" s="100" t="str">
        <f>IF(COUNTIF(Exceptions!F:F,(VLOOKUP(M1400,Exceptions!F:F,1,FALSE)))&gt;0,"y","")</f>
        <v/>
      </c>
      <c r="C1400" s="100" t="str">
        <f t="shared" si="44"/>
        <v/>
      </c>
      <c r="D1400" s="100" t="str">
        <f>IF(COUNTIF(Exceptions!B:B,(VLOOKUP(M1400,Exceptions!$B:$B,1,FALSE)))&gt;0,"y","")</f>
        <v/>
      </c>
      <c r="E1400" s="100"/>
      <c r="F1400" s="162" t="s">
        <v>7065</v>
      </c>
      <c r="G1400" s="162" t="s">
        <v>3886</v>
      </c>
      <c r="H1400" s="162" t="s">
        <v>3906</v>
      </c>
      <c r="I1400" s="162" t="s">
        <v>440</v>
      </c>
      <c r="J1400" s="162" t="s">
        <v>440</v>
      </c>
      <c r="K1400" s="162" t="s">
        <v>3904</v>
      </c>
      <c r="L1400" s="163">
        <v>176490</v>
      </c>
      <c r="M1400" s="95" t="s">
        <v>7066</v>
      </c>
      <c r="N1400" s="51" t="s">
        <v>7067</v>
      </c>
      <c r="O1400" s="51" t="s">
        <v>7067</v>
      </c>
      <c r="P1400" s="51" t="s">
        <v>456</v>
      </c>
      <c r="Q1400" s="96" t="s">
        <v>14</v>
      </c>
      <c r="R1400" s="97">
        <v>45658</v>
      </c>
      <c r="S1400" s="97" t="s">
        <v>6188</v>
      </c>
      <c r="T1400" s="51" t="s">
        <v>467</v>
      </c>
      <c r="U1400" s="51" t="s">
        <v>468</v>
      </c>
      <c r="W1400" s="98" t="s">
        <v>5640</v>
      </c>
      <c r="X1400" s="98" t="s">
        <v>5537</v>
      </c>
    </row>
    <row r="1401" spans="1:24" s="51" customFormat="1" ht="15.5" x14ac:dyDescent="0.35">
      <c r="A1401" s="99">
        <f t="shared" si="43"/>
        <v>18145</v>
      </c>
      <c r="B1401" s="100" t="str">
        <f>IF(COUNTIF(Exceptions!F:F,(VLOOKUP(M1401,Exceptions!F:F,1,FALSE)))&gt;0,"y","")</f>
        <v/>
      </c>
      <c r="C1401" s="100" t="str">
        <f t="shared" si="44"/>
        <v>y</v>
      </c>
      <c r="D1401" s="100" t="str">
        <f>IF(COUNTIF(Exceptions!B:B,(VLOOKUP(M1401,Exceptions!$B:$B,1,FALSE)))&gt;0,"y","")</f>
        <v/>
      </c>
      <c r="E1401" s="100"/>
      <c r="F1401" s="162" t="s">
        <v>6158</v>
      </c>
      <c r="G1401" s="162" t="s">
        <v>593</v>
      </c>
      <c r="H1401" s="162" t="s">
        <v>5237</v>
      </c>
      <c r="I1401" s="162" t="s">
        <v>6154</v>
      </c>
      <c r="J1401" s="162" t="s">
        <v>5301</v>
      </c>
      <c r="K1401" s="162" t="s">
        <v>5288</v>
      </c>
      <c r="L1401" s="163">
        <v>8000</v>
      </c>
      <c r="M1401" s="95" t="s">
        <v>6159</v>
      </c>
      <c r="N1401" s="51" t="s">
        <v>6160</v>
      </c>
      <c r="O1401" s="51" t="s">
        <v>6161</v>
      </c>
      <c r="P1401" s="51" t="s">
        <v>456</v>
      </c>
      <c r="Q1401" s="96" t="s">
        <v>613</v>
      </c>
      <c r="R1401" s="97">
        <v>45376</v>
      </c>
      <c r="S1401" s="97" t="s">
        <v>5489</v>
      </c>
      <c r="T1401" s="51" t="s">
        <v>518</v>
      </c>
      <c r="U1401" s="51" t="s">
        <v>519</v>
      </c>
      <c r="W1401" s="98" t="s">
        <v>5640</v>
      </c>
      <c r="X1401" s="98" t="s">
        <v>5640</v>
      </c>
    </row>
    <row r="1402" spans="1:24" s="51" customFormat="1" ht="15.5" x14ac:dyDescent="0.35">
      <c r="A1402" s="99">
        <f t="shared" si="43"/>
        <v>18159</v>
      </c>
      <c r="B1402" s="100" t="str">
        <f>IF(COUNTIF(Exceptions!F:F,(VLOOKUP(M1402,Exceptions!F:F,1,FALSE)))&gt;0,"y","")</f>
        <v/>
      </c>
      <c r="C1402" s="100" t="str">
        <f t="shared" si="44"/>
        <v>y</v>
      </c>
      <c r="D1402" s="100" t="str">
        <f>IF(COUNTIF(Exceptions!B:B,(VLOOKUP(M1402,Exceptions!$B:$B,1,FALSE)))&gt;0,"y","")</f>
        <v/>
      </c>
      <c r="E1402" s="100"/>
      <c r="F1402" s="162" t="s">
        <v>6359</v>
      </c>
      <c r="G1402" s="162" t="s">
        <v>592</v>
      </c>
      <c r="H1402" s="162" t="s">
        <v>3906</v>
      </c>
      <c r="I1402" s="162" t="s">
        <v>5328</v>
      </c>
      <c r="J1402" s="162" t="s">
        <v>440</v>
      </c>
      <c r="K1402" s="162" t="s">
        <v>440</v>
      </c>
      <c r="L1402" s="163">
        <v>750000</v>
      </c>
      <c r="M1402" s="95" t="s">
        <v>6360</v>
      </c>
      <c r="N1402" s="51" t="s">
        <v>6361</v>
      </c>
      <c r="O1402" s="51" t="s">
        <v>6362</v>
      </c>
      <c r="P1402" s="51" t="s">
        <v>440</v>
      </c>
      <c r="Q1402" s="96" t="s">
        <v>11</v>
      </c>
      <c r="R1402" s="97">
        <v>45473</v>
      </c>
      <c r="S1402" s="97" t="s">
        <v>5525</v>
      </c>
      <c r="T1402" s="51" t="s">
        <v>467</v>
      </c>
      <c r="U1402" s="51" t="s">
        <v>468</v>
      </c>
      <c r="V1402" s="51" t="s">
        <v>6363</v>
      </c>
      <c r="W1402" s="98" t="s">
        <v>6126</v>
      </c>
      <c r="X1402" s="98" t="s">
        <v>5597</v>
      </c>
    </row>
    <row r="1403" spans="1:24" s="51" customFormat="1" ht="15.5" x14ac:dyDescent="0.35">
      <c r="A1403" s="99">
        <f t="shared" si="43"/>
        <v>18161</v>
      </c>
      <c r="B1403" s="100" t="str">
        <f>IF(COUNTIF(Exceptions!F:F,(VLOOKUP(M1403,Exceptions!F:F,1,FALSE)))&gt;0,"y","")</f>
        <v/>
      </c>
      <c r="C1403" s="100" t="str">
        <f t="shared" si="44"/>
        <v>y</v>
      </c>
      <c r="D1403" s="100" t="str">
        <f>IF(COUNTIF(Exceptions!B:B,(VLOOKUP(M1403,Exceptions!$B:$B,1,FALSE)))&gt;0,"y","")</f>
        <v/>
      </c>
      <c r="E1403" s="100"/>
      <c r="F1403" s="162" t="s">
        <v>6355</v>
      </c>
      <c r="G1403" s="162" t="s">
        <v>3885</v>
      </c>
      <c r="H1403" s="162" t="s">
        <v>5211</v>
      </c>
      <c r="I1403" s="162" t="s">
        <v>5328</v>
      </c>
      <c r="J1403" s="162" t="s">
        <v>5301</v>
      </c>
      <c r="K1403" s="162" t="s">
        <v>5288</v>
      </c>
      <c r="L1403" s="163">
        <v>4531.3100000000004</v>
      </c>
      <c r="M1403" s="95" t="s">
        <v>6356</v>
      </c>
      <c r="N1403" s="51" t="s">
        <v>6357</v>
      </c>
      <c r="O1403" s="51" t="s">
        <v>6358</v>
      </c>
      <c r="P1403" s="51" t="s">
        <v>456</v>
      </c>
      <c r="Q1403" s="96" t="s">
        <v>613</v>
      </c>
      <c r="R1403" s="167">
        <v>45336</v>
      </c>
      <c r="S1403" s="97" t="s">
        <v>5599</v>
      </c>
      <c r="T1403" s="51" t="s">
        <v>516</v>
      </c>
      <c r="U1403" s="51" t="s">
        <v>517</v>
      </c>
      <c r="W1403" s="98" t="s">
        <v>6126</v>
      </c>
      <c r="X1403" s="98" t="s">
        <v>5757</v>
      </c>
    </row>
    <row r="1404" spans="1:24" s="51" customFormat="1" ht="15.5" x14ac:dyDescent="0.35">
      <c r="A1404" s="99">
        <f t="shared" si="43"/>
        <v>18174</v>
      </c>
      <c r="B1404" s="100" t="str">
        <f>IF(COUNTIF(Exceptions!F:F,(VLOOKUP(M1404,Exceptions!F:F,1,FALSE)))&gt;0,"y","")</f>
        <v/>
      </c>
      <c r="C1404" s="100" t="str">
        <f t="shared" si="44"/>
        <v/>
      </c>
      <c r="D1404" s="100" t="str">
        <f>IF(COUNTIF(Exceptions!B:B,(VLOOKUP(M1404,Exceptions!$B:$B,1,FALSE)))&gt;0,"y","")</f>
        <v/>
      </c>
      <c r="E1404" s="100"/>
      <c r="F1404" s="162" t="s">
        <v>7062</v>
      </c>
      <c r="G1404" s="162" t="s">
        <v>5210</v>
      </c>
      <c r="H1404" s="162" t="s">
        <v>5222</v>
      </c>
      <c r="I1404" s="162" t="s">
        <v>440</v>
      </c>
      <c r="J1404" s="162" t="s">
        <v>5317</v>
      </c>
      <c r="K1404" s="162" t="s">
        <v>5279</v>
      </c>
      <c r="L1404" s="165"/>
      <c r="M1404" s="95" t="s">
        <v>7063</v>
      </c>
      <c r="N1404" s="51" t="s">
        <v>7064</v>
      </c>
      <c r="O1404" s="51" t="s">
        <v>2003</v>
      </c>
      <c r="P1404" s="51" t="s">
        <v>456</v>
      </c>
      <c r="Q1404" s="96" t="s">
        <v>12</v>
      </c>
      <c r="R1404" s="97">
        <v>45470</v>
      </c>
      <c r="S1404" s="97" t="s">
        <v>6805</v>
      </c>
      <c r="T1404" s="51" t="s">
        <v>514</v>
      </c>
      <c r="U1404" s="51" t="s">
        <v>515</v>
      </c>
      <c r="V1404" s="51" t="s">
        <v>2004</v>
      </c>
      <c r="W1404" s="98" t="s">
        <v>6126</v>
      </c>
      <c r="X1404" s="98" t="s">
        <v>6126</v>
      </c>
    </row>
    <row r="1405" spans="1:24" s="51" customFormat="1" ht="15.5" x14ac:dyDescent="0.35">
      <c r="A1405" s="99">
        <f t="shared" si="43"/>
        <v>18178</v>
      </c>
      <c r="B1405" s="100" t="str">
        <f>IF(COUNTIF(Exceptions!F:F,(VLOOKUP(M1405,Exceptions!F:F,1,FALSE)))&gt;0,"y","")</f>
        <v/>
      </c>
      <c r="C1405" s="100" t="str">
        <f t="shared" si="44"/>
        <v>y</v>
      </c>
      <c r="D1405" s="100" t="str">
        <f>IF(COUNTIF(Exceptions!B:B,(VLOOKUP(M1405,Exceptions!$B:$B,1,FALSE)))&gt;0,"y","")</f>
        <v/>
      </c>
      <c r="E1405" s="100"/>
      <c r="F1405" s="162" t="s">
        <v>6351</v>
      </c>
      <c r="G1405" s="162" t="s">
        <v>3885</v>
      </c>
      <c r="H1405" s="162" t="s">
        <v>5211</v>
      </c>
      <c r="I1405" s="162" t="s">
        <v>5328</v>
      </c>
      <c r="J1405" s="162" t="s">
        <v>5301</v>
      </c>
      <c r="K1405" s="162" t="s">
        <v>5288</v>
      </c>
      <c r="L1405" s="163">
        <v>35000</v>
      </c>
      <c r="M1405" s="95" t="s">
        <v>6352</v>
      </c>
      <c r="N1405" s="51" t="s">
        <v>6353</v>
      </c>
      <c r="O1405" s="51" t="s">
        <v>6353</v>
      </c>
      <c r="P1405" s="51" t="s">
        <v>455</v>
      </c>
      <c r="Q1405" s="96" t="s">
        <v>613</v>
      </c>
      <c r="R1405" s="97">
        <v>45351</v>
      </c>
      <c r="S1405" s="97" t="s">
        <v>6354</v>
      </c>
      <c r="T1405" s="51" t="s">
        <v>516</v>
      </c>
      <c r="U1405" s="51" t="s">
        <v>517</v>
      </c>
      <c r="V1405" s="51" t="s">
        <v>527</v>
      </c>
      <c r="W1405" s="98" t="s">
        <v>5757</v>
      </c>
      <c r="X1405" s="98" t="s">
        <v>5635</v>
      </c>
    </row>
    <row r="1406" spans="1:24" s="51" customFormat="1" ht="15.5" x14ac:dyDescent="0.35">
      <c r="A1406" s="99">
        <f t="shared" si="43"/>
        <v>18183</v>
      </c>
      <c r="B1406" s="100" t="str">
        <f>IF(COUNTIF(Exceptions!F:F,(VLOOKUP(M1406,Exceptions!F:F,1,FALSE)))&gt;0,"y","")</f>
        <v/>
      </c>
      <c r="C1406" s="100" t="str">
        <f t="shared" si="44"/>
        <v/>
      </c>
      <c r="D1406" s="100" t="str">
        <f>IF(COUNTIF(Exceptions!B:B,(VLOOKUP(M1406,Exceptions!$B:$B,1,FALSE)))&gt;0,"y","")</f>
        <v/>
      </c>
      <c r="E1406" s="100"/>
      <c r="F1406" s="162" t="s">
        <v>7056</v>
      </c>
      <c r="G1406" s="162" t="s">
        <v>593</v>
      </c>
      <c r="H1406" s="162" t="s">
        <v>5237</v>
      </c>
      <c r="I1406" s="162" t="s">
        <v>440</v>
      </c>
      <c r="J1406" s="162" t="s">
        <v>440</v>
      </c>
      <c r="K1406" s="162" t="s">
        <v>5279</v>
      </c>
      <c r="L1406" s="165"/>
      <c r="M1406" s="95" t="s">
        <v>7057</v>
      </c>
      <c r="N1406" s="51" t="s">
        <v>7058</v>
      </c>
      <c r="O1406" s="51" t="s">
        <v>7059</v>
      </c>
      <c r="P1406" s="51" t="s">
        <v>440</v>
      </c>
      <c r="Q1406" s="96" t="s">
        <v>18</v>
      </c>
      <c r="R1406" s="97"/>
      <c r="S1406" s="97"/>
      <c r="T1406" s="51" t="s">
        <v>7060</v>
      </c>
      <c r="U1406" s="51" t="s">
        <v>7061</v>
      </c>
      <c r="W1406" s="98" t="s">
        <v>5757</v>
      </c>
      <c r="X1406" s="98" t="s">
        <v>5757</v>
      </c>
    </row>
    <row r="1407" spans="1:24" s="51" customFormat="1" ht="15.5" x14ac:dyDescent="0.35">
      <c r="A1407" s="99">
        <f t="shared" si="43"/>
        <v>18216</v>
      </c>
      <c r="B1407" s="100" t="str">
        <f>IF(COUNTIF(Exceptions!F:F,(VLOOKUP(M1407,Exceptions!F:F,1,FALSE)))&gt;0,"y","")</f>
        <v/>
      </c>
      <c r="C1407" s="100" t="str">
        <f t="shared" si="44"/>
        <v>y</v>
      </c>
      <c r="D1407" s="100" t="str">
        <f>IF(COUNTIF(Exceptions!B:B,(VLOOKUP(M1407,Exceptions!$B:$B,1,FALSE)))&gt;0,"y","")</f>
        <v/>
      </c>
      <c r="E1407" s="100"/>
      <c r="F1407" s="162" t="s">
        <v>5952</v>
      </c>
      <c r="G1407" s="162" t="s">
        <v>592</v>
      </c>
      <c r="H1407" s="162" t="s">
        <v>3902</v>
      </c>
      <c r="I1407" s="162" t="s">
        <v>5233</v>
      </c>
      <c r="J1407" s="162" t="s">
        <v>5300</v>
      </c>
      <c r="K1407" s="162" t="s">
        <v>5283</v>
      </c>
      <c r="L1407" s="163">
        <v>100000</v>
      </c>
      <c r="M1407" s="95" t="s">
        <v>5953</v>
      </c>
      <c r="N1407" s="51" t="s">
        <v>5954</v>
      </c>
      <c r="O1407" s="51" t="s">
        <v>5954</v>
      </c>
      <c r="P1407" s="51" t="s">
        <v>455</v>
      </c>
      <c r="Q1407" s="96" t="s">
        <v>14</v>
      </c>
      <c r="R1407" s="97">
        <v>45362</v>
      </c>
      <c r="S1407" s="97" t="s">
        <v>5625</v>
      </c>
      <c r="T1407" s="51" t="s">
        <v>504</v>
      </c>
      <c r="U1407" s="51" t="s">
        <v>505</v>
      </c>
      <c r="W1407" s="98" t="s">
        <v>5647</v>
      </c>
      <c r="X1407" s="98" t="s">
        <v>5773</v>
      </c>
    </row>
    <row r="1408" spans="1:24" s="51" customFormat="1" ht="15.5" x14ac:dyDescent="0.35">
      <c r="A1408" s="99">
        <f t="shared" si="43"/>
        <v>18219</v>
      </c>
      <c r="B1408" s="100" t="str">
        <f>IF(COUNTIF(Exceptions!F:F,(VLOOKUP(M1408,Exceptions!F:F,1,FALSE)))&gt;0,"y","")</f>
        <v/>
      </c>
      <c r="C1408" s="100" t="str">
        <f t="shared" si="44"/>
        <v>y</v>
      </c>
      <c r="D1408" s="100" t="str">
        <f>IF(COUNTIF(Exceptions!B:B,(VLOOKUP(M1408,Exceptions!$B:$B,1,FALSE)))&gt;0,"y","")</f>
        <v/>
      </c>
      <c r="E1408" s="100"/>
      <c r="F1408" s="162" t="s">
        <v>6348</v>
      </c>
      <c r="G1408" s="162" t="s">
        <v>3885</v>
      </c>
      <c r="H1408" s="162" t="s">
        <v>5211</v>
      </c>
      <c r="I1408" s="162" t="s">
        <v>5328</v>
      </c>
      <c r="J1408" s="162" t="s">
        <v>440</v>
      </c>
      <c r="K1408" s="162" t="s">
        <v>440</v>
      </c>
      <c r="L1408" s="198">
        <v>5500</v>
      </c>
      <c r="M1408" s="95" t="s">
        <v>6349</v>
      </c>
      <c r="N1408" s="51" t="s">
        <v>6350</v>
      </c>
      <c r="O1408" s="51" t="s">
        <v>6350</v>
      </c>
      <c r="P1408" s="51" t="s">
        <v>455</v>
      </c>
      <c r="Q1408" s="174" t="s">
        <v>613</v>
      </c>
      <c r="R1408" s="167">
        <v>45345</v>
      </c>
      <c r="S1408" s="97" t="s">
        <v>5773</v>
      </c>
      <c r="T1408" s="51" t="s">
        <v>516</v>
      </c>
      <c r="U1408" s="51" t="s">
        <v>517</v>
      </c>
      <c r="V1408" s="51" t="s">
        <v>527</v>
      </c>
      <c r="W1408" s="98" t="s">
        <v>5647</v>
      </c>
      <c r="X1408" s="98" t="s">
        <v>5969</v>
      </c>
    </row>
    <row r="1409" spans="1:24" s="51" customFormat="1" ht="15.5" x14ac:dyDescent="0.35">
      <c r="A1409" s="99">
        <f t="shared" si="43"/>
        <v>18224</v>
      </c>
      <c r="B1409" s="100" t="str">
        <f>IF(COUNTIF(Exceptions!F:F,(VLOOKUP(M1409,Exceptions!F:F,1,FALSE)))&gt;0,"y","")</f>
        <v/>
      </c>
      <c r="C1409" s="100" t="str">
        <f t="shared" si="44"/>
        <v/>
      </c>
      <c r="D1409" s="100" t="str">
        <f>IF(COUNTIF(Exceptions!B:B,(VLOOKUP(M1409,Exceptions!$B:$B,1,FALSE)))&gt;0,"y","")</f>
        <v/>
      </c>
      <c r="E1409" s="100"/>
      <c r="F1409" s="162" t="s">
        <v>7052</v>
      </c>
      <c r="G1409" s="162" t="s">
        <v>3886</v>
      </c>
      <c r="H1409" s="162" t="s">
        <v>3906</v>
      </c>
      <c r="I1409" s="162" t="s">
        <v>440</v>
      </c>
      <c r="J1409" s="162" t="s">
        <v>440</v>
      </c>
      <c r="K1409" s="162" t="s">
        <v>3904</v>
      </c>
      <c r="L1409" s="163">
        <v>14774.61</v>
      </c>
      <c r="M1409" s="95" t="s">
        <v>7053</v>
      </c>
      <c r="N1409" s="51" t="s">
        <v>7054</v>
      </c>
      <c r="O1409" s="51" t="s">
        <v>7055</v>
      </c>
      <c r="P1409" s="51" t="s">
        <v>456</v>
      </c>
      <c r="Q1409" s="96" t="s">
        <v>613</v>
      </c>
      <c r="R1409" s="97">
        <v>45609</v>
      </c>
      <c r="S1409" s="97" t="s">
        <v>6850</v>
      </c>
      <c r="T1409" s="51" t="s">
        <v>467</v>
      </c>
      <c r="U1409" s="51" t="s">
        <v>468</v>
      </c>
      <c r="W1409" s="98" t="s">
        <v>5647</v>
      </c>
      <c r="X1409" s="98" t="s">
        <v>5739</v>
      </c>
    </row>
    <row r="1410" spans="1:24" s="51" customFormat="1" ht="15.5" x14ac:dyDescent="0.35">
      <c r="A1410" s="99">
        <f t="shared" si="43"/>
        <v>18232</v>
      </c>
      <c r="B1410" s="100" t="str">
        <f>IF(COUNTIF(Exceptions!F:F,(VLOOKUP(M1410,Exceptions!F:F,1,FALSE)))&gt;0,"y","")</f>
        <v/>
      </c>
      <c r="C1410" s="100" t="str">
        <f t="shared" si="44"/>
        <v/>
      </c>
      <c r="D1410" s="100" t="str">
        <f>IF(COUNTIF(Exceptions!B:B,(VLOOKUP(M1410,Exceptions!$B:$B,1,FALSE)))&gt;0,"y","")</f>
        <v/>
      </c>
      <c r="E1410" s="100"/>
      <c r="F1410" s="162" t="s">
        <v>7040</v>
      </c>
      <c r="G1410" s="162" t="s">
        <v>3886</v>
      </c>
      <c r="H1410" s="162" t="s">
        <v>3906</v>
      </c>
      <c r="I1410" s="162" t="s">
        <v>440</v>
      </c>
      <c r="J1410" s="162" t="s">
        <v>440</v>
      </c>
      <c r="K1410" s="162" t="s">
        <v>3904</v>
      </c>
      <c r="L1410" s="163">
        <v>2794.9</v>
      </c>
      <c r="M1410" s="95" t="s">
        <v>7041</v>
      </c>
      <c r="N1410" s="51" t="s">
        <v>2537</v>
      </c>
      <c r="O1410" s="51" t="s">
        <v>7042</v>
      </c>
      <c r="P1410" s="51" t="s">
        <v>456</v>
      </c>
      <c r="Q1410" s="96" t="s">
        <v>613</v>
      </c>
      <c r="R1410" s="97">
        <v>45596</v>
      </c>
      <c r="S1410" s="97" t="s">
        <v>6034</v>
      </c>
      <c r="T1410" s="51" t="s">
        <v>467</v>
      </c>
      <c r="U1410" s="51" t="s">
        <v>468</v>
      </c>
      <c r="W1410" s="98" t="s">
        <v>5647</v>
      </c>
      <c r="X1410" s="98" t="s">
        <v>5537</v>
      </c>
    </row>
    <row r="1411" spans="1:24" s="51" customFormat="1" ht="15.5" x14ac:dyDescent="0.35">
      <c r="A1411" s="99">
        <f t="shared" si="43"/>
        <v>18233</v>
      </c>
      <c r="B1411" s="100" t="str">
        <f>IF(COUNTIF(Exceptions!F:F,(VLOOKUP(M1411,Exceptions!F:F,1,FALSE)))&gt;0,"y","")</f>
        <v/>
      </c>
      <c r="C1411" s="100" t="str">
        <f t="shared" si="44"/>
        <v/>
      </c>
      <c r="D1411" s="100" t="str">
        <f>IF(COUNTIF(Exceptions!B:B,(VLOOKUP(M1411,Exceptions!$B:$B,1,FALSE)))&gt;0,"y","")</f>
        <v/>
      </c>
      <c r="E1411" s="100"/>
      <c r="F1411" s="162" t="s">
        <v>7047</v>
      </c>
      <c r="G1411" s="162" t="s">
        <v>3886</v>
      </c>
      <c r="H1411" s="162" t="s">
        <v>5237</v>
      </c>
      <c r="I1411" s="162" t="s">
        <v>440</v>
      </c>
      <c r="J1411" s="162" t="s">
        <v>440</v>
      </c>
      <c r="K1411" s="162" t="s">
        <v>5275</v>
      </c>
      <c r="L1411" s="163">
        <v>8000000</v>
      </c>
      <c r="M1411" s="95" t="s">
        <v>7048</v>
      </c>
      <c r="N1411" s="51" t="s">
        <v>7049</v>
      </c>
      <c r="O1411" s="51" t="s">
        <v>7050</v>
      </c>
      <c r="P1411" s="51" t="s">
        <v>440</v>
      </c>
      <c r="Q1411" s="96" t="s">
        <v>10</v>
      </c>
      <c r="R1411" s="97">
        <v>46169</v>
      </c>
      <c r="S1411" s="97" t="s">
        <v>7051</v>
      </c>
      <c r="T1411" s="51" t="s">
        <v>512</v>
      </c>
      <c r="U1411" s="51" t="s">
        <v>513</v>
      </c>
      <c r="W1411" s="98" t="s">
        <v>5647</v>
      </c>
      <c r="X1411" s="98" t="s">
        <v>5647</v>
      </c>
    </row>
    <row r="1412" spans="1:24" s="51" customFormat="1" ht="15.5" x14ac:dyDescent="0.35">
      <c r="A1412" s="99">
        <f t="shared" si="43"/>
        <v>18234</v>
      </c>
      <c r="B1412" s="100" t="str">
        <f>IF(COUNTIF(Exceptions!F:F,(VLOOKUP(M1412,Exceptions!F:F,1,FALSE)))&gt;0,"y","")</f>
        <v/>
      </c>
      <c r="C1412" s="100" t="str">
        <f t="shared" si="44"/>
        <v/>
      </c>
      <c r="D1412" s="100" t="str">
        <f>IF(COUNTIF(Exceptions!B:B,(VLOOKUP(M1412,Exceptions!$B:$B,1,FALSE)))&gt;0,"y","")</f>
        <v/>
      </c>
      <c r="E1412" s="100"/>
      <c r="F1412" s="162" t="s">
        <v>7043</v>
      </c>
      <c r="G1412" s="162" t="s">
        <v>592</v>
      </c>
      <c r="H1412" s="162" t="s">
        <v>5215</v>
      </c>
      <c r="I1412" s="162" t="s">
        <v>440</v>
      </c>
      <c r="J1412" s="162" t="s">
        <v>5295</v>
      </c>
      <c r="K1412" s="162" t="s">
        <v>5276</v>
      </c>
      <c r="L1412" s="163">
        <v>337440</v>
      </c>
      <c r="M1412" s="95" t="s">
        <v>7044</v>
      </c>
      <c r="N1412" s="51" t="s">
        <v>7045</v>
      </c>
      <c r="O1412" s="51" t="s">
        <v>7046</v>
      </c>
      <c r="P1412" s="51" t="s">
        <v>440</v>
      </c>
      <c r="Q1412" s="96" t="s">
        <v>14</v>
      </c>
      <c r="R1412" s="97"/>
      <c r="S1412" s="97"/>
      <c r="T1412" s="51" t="s">
        <v>549</v>
      </c>
      <c r="U1412" s="51" t="s">
        <v>550</v>
      </c>
      <c r="W1412" s="98" t="s">
        <v>5647</v>
      </c>
      <c r="X1412" s="98" t="s">
        <v>5734</v>
      </c>
    </row>
    <row r="1413" spans="1:24" s="51" customFormat="1" ht="15.5" x14ac:dyDescent="0.35">
      <c r="A1413" s="99">
        <f t="shared" si="43"/>
        <v>18238</v>
      </c>
      <c r="B1413" s="100" t="str">
        <f>IF(COUNTIF(Exceptions!F:F,(VLOOKUP(M1413,Exceptions!F:F,1,FALSE)))&gt;0,"y","")</f>
        <v/>
      </c>
      <c r="C1413" s="100" t="str">
        <f t="shared" si="44"/>
        <v/>
      </c>
      <c r="D1413" s="100" t="str">
        <f>IF(COUNTIF(Exceptions!B:B,(VLOOKUP(M1413,Exceptions!$B:$B,1,FALSE)))&gt;0,"y","")</f>
        <v/>
      </c>
      <c r="E1413" s="100"/>
      <c r="F1413" s="162" t="s">
        <v>7035</v>
      </c>
      <c r="G1413" s="162" t="s">
        <v>3886</v>
      </c>
      <c r="H1413" s="162" t="s">
        <v>5237</v>
      </c>
      <c r="I1413" s="162" t="s">
        <v>440</v>
      </c>
      <c r="J1413" s="162" t="s">
        <v>440</v>
      </c>
      <c r="K1413" s="162" t="s">
        <v>5275</v>
      </c>
      <c r="L1413" s="163">
        <v>8000000</v>
      </c>
      <c r="M1413" s="95" t="s">
        <v>7036</v>
      </c>
      <c r="N1413" s="51" t="s">
        <v>7037</v>
      </c>
      <c r="O1413" s="51" t="s">
        <v>7038</v>
      </c>
      <c r="P1413" s="51" t="s">
        <v>440</v>
      </c>
      <c r="Q1413" s="96" t="s">
        <v>10</v>
      </c>
      <c r="R1413" s="97">
        <v>46168</v>
      </c>
      <c r="S1413" s="97" t="s">
        <v>7039</v>
      </c>
      <c r="T1413" s="51" t="s">
        <v>512</v>
      </c>
      <c r="U1413" s="51" t="s">
        <v>513</v>
      </c>
      <c r="W1413" s="98" t="s">
        <v>5647</v>
      </c>
      <c r="X1413" s="98" t="s">
        <v>5647</v>
      </c>
    </row>
    <row r="1414" spans="1:24" s="51" customFormat="1" ht="15.5" x14ac:dyDescent="0.35">
      <c r="A1414" s="99">
        <f t="shared" si="43"/>
        <v>18267</v>
      </c>
      <c r="B1414" s="100" t="str">
        <f>IF(COUNTIF(Exceptions!F:F,(VLOOKUP(M1414,Exceptions!F:F,1,FALSE)))&gt;0,"y","")</f>
        <v/>
      </c>
      <c r="C1414" s="100" t="str">
        <f t="shared" si="44"/>
        <v/>
      </c>
      <c r="D1414" s="100" t="str">
        <f>IF(COUNTIF(Exceptions!B:B,(VLOOKUP(M1414,Exceptions!$B:$B,1,FALSE)))&gt;0,"y","")</f>
        <v/>
      </c>
      <c r="E1414" s="100"/>
      <c r="F1414" s="162" t="s">
        <v>7031</v>
      </c>
      <c r="G1414" s="162" t="s">
        <v>3886</v>
      </c>
      <c r="H1414" s="162" t="s">
        <v>5237</v>
      </c>
      <c r="I1414" s="162" t="s">
        <v>440</v>
      </c>
      <c r="J1414" s="162" t="s">
        <v>440</v>
      </c>
      <c r="K1414" s="162" t="s">
        <v>5275</v>
      </c>
      <c r="L1414" s="163">
        <v>780000</v>
      </c>
      <c r="M1414" s="95" t="s">
        <v>7032</v>
      </c>
      <c r="N1414" s="51" t="s">
        <v>7033</v>
      </c>
      <c r="O1414" s="51" t="s">
        <v>7034</v>
      </c>
      <c r="P1414" s="51" t="s">
        <v>455</v>
      </c>
      <c r="Q1414" s="96" t="s">
        <v>11</v>
      </c>
      <c r="R1414" s="97">
        <v>46112</v>
      </c>
      <c r="S1414" s="97" t="s">
        <v>5634</v>
      </c>
      <c r="T1414" s="51" t="s">
        <v>6049</v>
      </c>
      <c r="U1414" s="51" t="s">
        <v>6050</v>
      </c>
      <c r="W1414" s="98" t="s">
        <v>5734</v>
      </c>
      <c r="X1414" s="98" t="s">
        <v>5589</v>
      </c>
    </row>
    <row r="1415" spans="1:24" s="51" customFormat="1" ht="15.5" x14ac:dyDescent="0.35">
      <c r="A1415" s="99">
        <f t="shared" ref="A1415:A1478" si="45">(MID(M1415,2,6))*1</f>
        <v>18290</v>
      </c>
      <c r="B1415" s="100" t="str">
        <f>IF(COUNTIF(Exceptions!F:F,(VLOOKUP(M1415,Exceptions!F:F,1,FALSE)))&gt;0,"y","")</f>
        <v/>
      </c>
      <c r="C1415" s="100" t="str">
        <f t="shared" si="44"/>
        <v/>
      </c>
      <c r="D1415" s="100" t="str">
        <f>IF(COUNTIF(Exceptions!B:B,(VLOOKUP(M1415,Exceptions!$B:$B,1,FALSE)))&gt;0,"y","")</f>
        <v/>
      </c>
      <c r="E1415" s="100"/>
      <c r="F1415" s="162" t="s">
        <v>7027</v>
      </c>
      <c r="G1415" s="162" t="s">
        <v>3886</v>
      </c>
      <c r="H1415" s="162" t="s">
        <v>5237</v>
      </c>
      <c r="I1415" s="162" t="s">
        <v>440</v>
      </c>
      <c r="J1415" s="162" t="s">
        <v>440</v>
      </c>
      <c r="K1415" s="162" t="s">
        <v>5275</v>
      </c>
      <c r="L1415" s="163">
        <v>160000</v>
      </c>
      <c r="M1415" s="95" t="s">
        <v>7028</v>
      </c>
      <c r="N1415" s="51" t="s">
        <v>7029</v>
      </c>
      <c r="O1415" s="51" t="s">
        <v>7030</v>
      </c>
      <c r="P1415" s="51" t="s">
        <v>455</v>
      </c>
      <c r="Q1415" s="96" t="s">
        <v>14</v>
      </c>
      <c r="R1415" s="97">
        <v>46112</v>
      </c>
      <c r="S1415" s="97" t="s">
        <v>5634</v>
      </c>
      <c r="T1415" s="51" t="s">
        <v>6049</v>
      </c>
      <c r="U1415" s="51" t="s">
        <v>6050</v>
      </c>
      <c r="W1415" s="98" t="s">
        <v>5734</v>
      </c>
      <c r="X1415" s="98" t="s">
        <v>5589</v>
      </c>
    </row>
    <row r="1416" spans="1:24" s="51" customFormat="1" ht="15.5" x14ac:dyDescent="0.35">
      <c r="A1416" s="99">
        <f t="shared" si="45"/>
        <v>18292</v>
      </c>
      <c r="B1416" s="100" t="str">
        <f>IF(COUNTIF(Exceptions!F:F,(VLOOKUP(M1416,Exceptions!F:F,1,FALSE)))&gt;0,"y","")</f>
        <v/>
      </c>
      <c r="C1416" s="100" t="str">
        <f t="shared" ref="C1416:C1479" si="46">IF(COUNTIF(N1416,"*call*"),"y",IF(COUNTIF(P1416,"*call*"),"y",IF(I1416&lt;&gt;"","y","")))</f>
        <v/>
      </c>
      <c r="D1416" s="100" t="str">
        <f>IF(COUNTIF(Exceptions!B:B,(VLOOKUP(M1416,Exceptions!$B:$B,1,FALSE)))&gt;0,"y","")</f>
        <v/>
      </c>
      <c r="E1416" s="100"/>
      <c r="F1416" s="162" t="s">
        <v>7023</v>
      </c>
      <c r="G1416" s="162" t="s">
        <v>3886</v>
      </c>
      <c r="H1416" s="162" t="s">
        <v>5237</v>
      </c>
      <c r="I1416" s="162" t="s">
        <v>440</v>
      </c>
      <c r="J1416" s="162" t="s">
        <v>440</v>
      </c>
      <c r="K1416" s="162" t="s">
        <v>5275</v>
      </c>
      <c r="L1416" s="163">
        <v>160000</v>
      </c>
      <c r="M1416" s="95" t="s">
        <v>7024</v>
      </c>
      <c r="N1416" s="51" t="s">
        <v>7025</v>
      </c>
      <c r="O1416" s="51" t="s">
        <v>7026</v>
      </c>
      <c r="P1416" s="51" t="s">
        <v>455</v>
      </c>
      <c r="Q1416" s="96" t="s">
        <v>14</v>
      </c>
      <c r="R1416" s="97">
        <v>46112</v>
      </c>
      <c r="S1416" s="97" t="s">
        <v>5634</v>
      </c>
      <c r="T1416" s="51" t="s">
        <v>6049</v>
      </c>
      <c r="U1416" s="51" t="s">
        <v>6050</v>
      </c>
      <c r="W1416" s="98" t="s">
        <v>5734</v>
      </c>
      <c r="X1416" s="98" t="s">
        <v>5589</v>
      </c>
    </row>
    <row r="1417" spans="1:24" s="51" customFormat="1" ht="15.5" x14ac:dyDescent="0.35">
      <c r="A1417" s="99">
        <f t="shared" si="45"/>
        <v>18293</v>
      </c>
      <c r="B1417" s="100" t="str">
        <f>IF(COUNTIF(Exceptions!F:F,(VLOOKUP(M1417,Exceptions!F:F,1,FALSE)))&gt;0,"y","")</f>
        <v/>
      </c>
      <c r="C1417" s="100" t="str">
        <f t="shared" si="46"/>
        <v/>
      </c>
      <c r="D1417" s="100" t="str">
        <f>IF(COUNTIF(Exceptions!B:B,(VLOOKUP(M1417,Exceptions!$B:$B,1,FALSE)))&gt;0,"y","")</f>
        <v/>
      </c>
      <c r="E1417" s="100"/>
      <c r="F1417" s="162" t="s">
        <v>7019</v>
      </c>
      <c r="G1417" s="162" t="s">
        <v>3886</v>
      </c>
      <c r="H1417" s="162" t="s">
        <v>5237</v>
      </c>
      <c r="I1417" s="162" t="s">
        <v>440</v>
      </c>
      <c r="J1417" s="162" t="s">
        <v>440</v>
      </c>
      <c r="K1417" s="162" t="s">
        <v>3904</v>
      </c>
      <c r="L1417" s="163">
        <v>100000</v>
      </c>
      <c r="M1417" s="95" t="s">
        <v>7020</v>
      </c>
      <c r="N1417" s="51" t="s">
        <v>7021</v>
      </c>
      <c r="O1417" s="51" t="s">
        <v>7022</v>
      </c>
      <c r="P1417" s="51" t="s">
        <v>455</v>
      </c>
      <c r="Q1417" s="96" t="s">
        <v>14</v>
      </c>
      <c r="R1417" s="97">
        <v>46477</v>
      </c>
      <c r="S1417" s="97" t="s">
        <v>5622</v>
      </c>
      <c r="T1417" s="51" t="s">
        <v>6049</v>
      </c>
      <c r="U1417" s="51" t="s">
        <v>6050</v>
      </c>
      <c r="W1417" s="98" t="s">
        <v>5734</v>
      </c>
      <c r="X1417" s="98" t="s">
        <v>5589</v>
      </c>
    </row>
    <row r="1418" spans="1:24" s="51" customFormat="1" ht="15.5" x14ac:dyDescent="0.35">
      <c r="A1418" s="99">
        <f t="shared" si="45"/>
        <v>18295</v>
      </c>
      <c r="B1418" s="100" t="str">
        <f>IF(COUNTIF(Exceptions!F:F,(VLOOKUP(M1418,Exceptions!F:F,1,FALSE)))&gt;0,"y","")</f>
        <v/>
      </c>
      <c r="C1418" s="100" t="str">
        <f t="shared" si="46"/>
        <v/>
      </c>
      <c r="D1418" s="100" t="str">
        <f>IF(COUNTIF(Exceptions!B:B,(VLOOKUP(M1418,Exceptions!$B:$B,1,FALSE)))&gt;0,"y","")</f>
        <v/>
      </c>
      <c r="E1418" s="100"/>
      <c r="F1418" s="162" t="s">
        <v>7284</v>
      </c>
      <c r="G1418" s="162" t="s">
        <v>3886</v>
      </c>
      <c r="H1418" s="162" t="s">
        <v>5237</v>
      </c>
      <c r="I1418" s="162" t="s">
        <v>440</v>
      </c>
      <c r="J1418" s="162" t="s">
        <v>440</v>
      </c>
      <c r="K1418" s="162" t="s">
        <v>5275</v>
      </c>
      <c r="L1418" s="163">
        <v>160000</v>
      </c>
      <c r="M1418" s="95" t="s">
        <v>7285</v>
      </c>
      <c r="N1418" s="51" t="s">
        <v>7286</v>
      </c>
      <c r="O1418" s="51" t="s">
        <v>7287</v>
      </c>
      <c r="P1418" s="51" t="s">
        <v>455</v>
      </c>
      <c r="Q1418" s="96" t="s">
        <v>14</v>
      </c>
      <c r="R1418" s="97">
        <v>46477</v>
      </c>
      <c r="S1418" s="97" t="s">
        <v>5622</v>
      </c>
      <c r="T1418" s="51" t="s">
        <v>6049</v>
      </c>
      <c r="U1418" s="51" t="s">
        <v>6050</v>
      </c>
      <c r="W1418" s="98" t="s">
        <v>5734</v>
      </c>
      <c r="X1418" s="98" t="s">
        <v>5589</v>
      </c>
    </row>
    <row r="1419" spans="1:24" s="51" customFormat="1" ht="15.5" x14ac:dyDescent="0.35">
      <c r="A1419" s="99">
        <f t="shared" si="45"/>
        <v>18296</v>
      </c>
      <c r="B1419" s="100" t="str">
        <f>IF(COUNTIF(Exceptions!F:F,(VLOOKUP(M1419,Exceptions!F:F,1,FALSE)))&gt;0,"y","")</f>
        <v/>
      </c>
      <c r="C1419" s="100" t="str">
        <f t="shared" si="46"/>
        <v/>
      </c>
      <c r="D1419" s="100" t="str">
        <f>IF(COUNTIF(Exceptions!B:B,(VLOOKUP(M1419,Exceptions!$B:$B,1,FALSE)))&gt;0,"y","")</f>
        <v/>
      </c>
      <c r="E1419" s="100"/>
      <c r="F1419" s="162" t="s">
        <v>7292</v>
      </c>
      <c r="G1419" s="162" t="s">
        <v>3886</v>
      </c>
      <c r="H1419" s="162" t="s">
        <v>5237</v>
      </c>
      <c r="I1419" s="162" t="s">
        <v>440</v>
      </c>
      <c r="J1419" s="162" t="s">
        <v>440</v>
      </c>
      <c r="K1419" s="162" t="s">
        <v>3904</v>
      </c>
      <c r="L1419" s="163">
        <v>80000</v>
      </c>
      <c r="M1419" s="95" t="s">
        <v>7293</v>
      </c>
      <c r="N1419" s="51" t="s">
        <v>7294</v>
      </c>
      <c r="O1419" s="51" t="s">
        <v>7295</v>
      </c>
      <c r="P1419" s="51" t="s">
        <v>455</v>
      </c>
      <c r="Q1419" s="96" t="s">
        <v>14</v>
      </c>
      <c r="R1419" s="97">
        <v>46477</v>
      </c>
      <c r="S1419" s="97" t="s">
        <v>5622</v>
      </c>
      <c r="T1419" s="51" t="s">
        <v>6049</v>
      </c>
      <c r="U1419" s="51" t="s">
        <v>6050</v>
      </c>
      <c r="W1419" s="98" t="s">
        <v>5734</v>
      </c>
      <c r="X1419" s="98" t="s">
        <v>5589</v>
      </c>
    </row>
    <row r="1420" spans="1:24" s="51" customFormat="1" ht="15.5" x14ac:dyDescent="0.35">
      <c r="A1420" s="99">
        <f t="shared" si="45"/>
        <v>18297</v>
      </c>
      <c r="B1420" s="100" t="str">
        <f>IF(COUNTIF(Exceptions!F:F,(VLOOKUP(M1420,Exceptions!F:F,1,FALSE)))&gt;0,"y","")</f>
        <v/>
      </c>
      <c r="C1420" s="100" t="str">
        <f t="shared" si="46"/>
        <v/>
      </c>
      <c r="D1420" s="100" t="str">
        <f>IF(COUNTIF(Exceptions!B:B,(VLOOKUP(M1420,Exceptions!$B:$B,1,FALSE)))&gt;0,"y","")</f>
        <v/>
      </c>
      <c r="E1420" s="100"/>
      <c r="F1420" s="162" t="s">
        <v>7288</v>
      </c>
      <c r="G1420" s="162" t="s">
        <v>3886</v>
      </c>
      <c r="H1420" s="162" t="s">
        <v>5237</v>
      </c>
      <c r="I1420" s="162" t="s">
        <v>440</v>
      </c>
      <c r="J1420" s="162" t="s">
        <v>440</v>
      </c>
      <c r="K1420" s="162" t="s">
        <v>5275</v>
      </c>
      <c r="L1420" s="163">
        <v>80000</v>
      </c>
      <c r="M1420" s="95" t="s">
        <v>7289</v>
      </c>
      <c r="N1420" s="51" t="s">
        <v>7290</v>
      </c>
      <c r="O1420" s="51" t="s">
        <v>7291</v>
      </c>
      <c r="P1420" s="51" t="s">
        <v>455</v>
      </c>
      <c r="Q1420" s="96" t="s">
        <v>14</v>
      </c>
      <c r="R1420" s="97">
        <v>46477</v>
      </c>
      <c r="S1420" s="97" t="s">
        <v>5622</v>
      </c>
      <c r="T1420" s="51" t="s">
        <v>6049</v>
      </c>
      <c r="U1420" s="51" t="s">
        <v>6050</v>
      </c>
      <c r="W1420" s="98" t="s">
        <v>5734</v>
      </c>
      <c r="X1420" s="98" t="s">
        <v>5589</v>
      </c>
    </row>
    <row r="1421" spans="1:24" s="51" customFormat="1" ht="15.5" x14ac:dyDescent="0.35">
      <c r="A1421" s="99">
        <f t="shared" si="45"/>
        <v>18298</v>
      </c>
      <c r="B1421" s="100" t="str">
        <f>IF(COUNTIF(Exceptions!F:F,(VLOOKUP(M1421,Exceptions!F:F,1,FALSE)))&gt;0,"y","")</f>
        <v/>
      </c>
      <c r="C1421" s="100" t="str">
        <f t="shared" si="46"/>
        <v/>
      </c>
      <c r="D1421" s="100" t="str">
        <f>IF(COUNTIF(Exceptions!B:B,(VLOOKUP(M1421,Exceptions!$B:$B,1,FALSE)))&gt;0,"y","")</f>
        <v/>
      </c>
      <c r="E1421" s="100"/>
      <c r="F1421" s="162" t="s">
        <v>7276</v>
      </c>
      <c r="G1421" s="162" t="s">
        <v>3886</v>
      </c>
      <c r="H1421" s="162" t="s">
        <v>5237</v>
      </c>
      <c r="I1421" s="162" t="s">
        <v>440</v>
      </c>
      <c r="J1421" s="162" t="s">
        <v>440</v>
      </c>
      <c r="K1421" s="162" t="s">
        <v>3904</v>
      </c>
      <c r="L1421" s="163">
        <v>80000</v>
      </c>
      <c r="M1421" s="95" t="s">
        <v>7277</v>
      </c>
      <c r="N1421" s="51" t="s">
        <v>7278</v>
      </c>
      <c r="O1421" s="51" t="s">
        <v>7279</v>
      </c>
      <c r="P1421" s="51" t="s">
        <v>455</v>
      </c>
      <c r="Q1421" s="96" t="s">
        <v>14</v>
      </c>
      <c r="R1421" s="97">
        <v>46843</v>
      </c>
      <c r="S1421" s="97" t="s">
        <v>5891</v>
      </c>
      <c r="T1421" s="51" t="s">
        <v>6049</v>
      </c>
      <c r="U1421" s="51" t="s">
        <v>6050</v>
      </c>
      <c r="W1421" s="98" t="s">
        <v>5734</v>
      </c>
      <c r="X1421" s="98" t="s">
        <v>5589</v>
      </c>
    </row>
    <row r="1422" spans="1:24" s="51" customFormat="1" ht="15.5" x14ac:dyDescent="0.35">
      <c r="A1422" s="99">
        <f t="shared" si="45"/>
        <v>18299</v>
      </c>
      <c r="B1422" s="100" t="str">
        <f>IF(COUNTIF(Exceptions!F:F,(VLOOKUP(M1422,Exceptions!F:F,1,FALSE)))&gt;0,"y","")</f>
        <v/>
      </c>
      <c r="C1422" s="100" t="str">
        <f t="shared" si="46"/>
        <v/>
      </c>
      <c r="D1422" s="100" t="str">
        <f>IF(COUNTIF(Exceptions!B:B,(VLOOKUP(M1422,Exceptions!$B:$B,1,FALSE)))&gt;0,"y","")</f>
        <v/>
      </c>
      <c r="E1422" s="100"/>
      <c r="F1422" s="162" t="s">
        <v>7280</v>
      </c>
      <c r="G1422" s="162" t="s">
        <v>3886</v>
      </c>
      <c r="H1422" s="162" t="s">
        <v>5237</v>
      </c>
      <c r="I1422" s="162" t="s">
        <v>440</v>
      </c>
      <c r="J1422" s="162" t="s">
        <v>440</v>
      </c>
      <c r="K1422" s="162" t="s">
        <v>3904</v>
      </c>
      <c r="L1422" s="163">
        <v>80000</v>
      </c>
      <c r="M1422" s="95" t="s">
        <v>7281</v>
      </c>
      <c r="N1422" s="51" t="s">
        <v>7282</v>
      </c>
      <c r="O1422" s="51" t="s">
        <v>7283</v>
      </c>
      <c r="P1422" s="51" t="s">
        <v>455</v>
      </c>
      <c r="Q1422" s="96" t="s">
        <v>14</v>
      </c>
      <c r="R1422" s="97">
        <v>46843</v>
      </c>
      <c r="S1422" s="97" t="s">
        <v>5891</v>
      </c>
      <c r="T1422" s="51" t="s">
        <v>6049</v>
      </c>
      <c r="U1422" s="51" t="s">
        <v>6050</v>
      </c>
      <c r="W1422" s="98" t="s">
        <v>5734</v>
      </c>
      <c r="X1422" s="98" t="s">
        <v>5589</v>
      </c>
    </row>
    <row r="1423" spans="1:24" s="51" customFormat="1" ht="15.5" x14ac:dyDescent="0.35">
      <c r="A1423" s="99">
        <f t="shared" si="45"/>
        <v>18300</v>
      </c>
      <c r="B1423" s="100" t="str">
        <f>IF(COUNTIF(Exceptions!F:F,(VLOOKUP(M1423,Exceptions!F:F,1,FALSE)))&gt;0,"y","")</f>
        <v/>
      </c>
      <c r="C1423" s="100" t="str">
        <f t="shared" si="46"/>
        <v/>
      </c>
      <c r="D1423" s="100" t="str">
        <f>IF(COUNTIF(Exceptions!B:B,(VLOOKUP(M1423,Exceptions!$B:$B,1,FALSE)))&gt;0,"y","")</f>
        <v/>
      </c>
      <c r="E1423" s="100"/>
      <c r="F1423" s="162" t="s">
        <v>7264</v>
      </c>
      <c r="G1423" s="162" t="s">
        <v>3886</v>
      </c>
      <c r="H1423" s="162" t="s">
        <v>5237</v>
      </c>
      <c r="I1423" s="162" t="s">
        <v>440</v>
      </c>
      <c r="J1423" s="162" t="s">
        <v>440</v>
      </c>
      <c r="K1423" s="162" t="s">
        <v>5275</v>
      </c>
      <c r="L1423" s="163">
        <v>400000</v>
      </c>
      <c r="M1423" s="95" t="s">
        <v>7265</v>
      </c>
      <c r="N1423" s="51" t="s">
        <v>7266</v>
      </c>
      <c r="O1423" s="51" t="s">
        <v>7267</v>
      </c>
      <c r="P1423" s="51" t="s">
        <v>455</v>
      </c>
      <c r="Q1423" s="96" t="s">
        <v>11</v>
      </c>
      <c r="R1423" s="97">
        <v>46843</v>
      </c>
      <c r="S1423" s="97" t="s">
        <v>5891</v>
      </c>
      <c r="T1423" s="51" t="s">
        <v>6049</v>
      </c>
      <c r="U1423" s="51" t="s">
        <v>6050</v>
      </c>
      <c r="W1423" s="98" t="s">
        <v>5734</v>
      </c>
      <c r="X1423" s="98" t="s">
        <v>5589</v>
      </c>
    </row>
    <row r="1424" spans="1:24" s="51" customFormat="1" ht="15.5" x14ac:dyDescent="0.35">
      <c r="A1424" s="99">
        <f t="shared" si="45"/>
        <v>18301</v>
      </c>
      <c r="B1424" s="100" t="str">
        <f>IF(COUNTIF(Exceptions!F:F,(VLOOKUP(M1424,Exceptions!F:F,1,FALSE)))&gt;0,"y","")</f>
        <v/>
      </c>
      <c r="C1424" s="100" t="str">
        <f t="shared" si="46"/>
        <v/>
      </c>
      <c r="D1424" s="100" t="str">
        <f>IF(COUNTIF(Exceptions!B:B,(VLOOKUP(M1424,Exceptions!$B:$B,1,FALSE)))&gt;0,"y","")</f>
        <v/>
      </c>
      <c r="E1424" s="100"/>
      <c r="F1424" s="162" t="s">
        <v>7256</v>
      </c>
      <c r="G1424" s="162" t="s">
        <v>3886</v>
      </c>
      <c r="H1424" s="162" t="s">
        <v>5237</v>
      </c>
      <c r="I1424" s="162" t="s">
        <v>440</v>
      </c>
      <c r="J1424" s="162" t="s">
        <v>440</v>
      </c>
      <c r="K1424" s="162" t="s">
        <v>5275</v>
      </c>
      <c r="L1424" s="163">
        <v>220000</v>
      </c>
      <c r="M1424" s="95" t="s">
        <v>7257</v>
      </c>
      <c r="N1424" s="51" t="s">
        <v>7258</v>
      </c>
      <c r="O1424" s="51" t="s">
        <v>7259</v>
      </c>
      <c r="P1424" s="51" t="s">
        <v>455</v>
      </c>
      <c r="Q1424" s="96" t="s">
        <v>14</v>
      </c>
      <c r="R1424" s="97">
        <v>46843</v>
      </c>
      <c r="S1424" s="97" t="s">
        <v>5891</v>
      </c>
      <c r="T1424" s="51" t="s">
        <v>6049</v>
      </c>
      <c r="U1424" s="51" t="s">
        <v>6050</v>
      </c>
      <c r="W1424" s="98" t="s">
        <v>5734</v>
      </c>
      <c r="X1424" s="98" t="s">
        <v>5589</v>
      </c>
    </row>
    <row r="1425" spans="1:24" s="51" customFormat="1" ht="15.5" x14ac:dyDescent="0.35">
      <c r="A1425" s="99">
        <f t="shared" si="45"/>
        <v>18302</v>
      </c>
      <c r="B1425" s="100" t="str">
        <f>IF(COUNTIF(Exceptions!F:F,(VLOOKUP(M1425,Exceptions!F:F,1,FALSE)))&gt;0,"y","")</f>
        <v/>
      </c>
      <c r="C1425" s="100" t="str">
        <f t="shared" si="46"/>
        <v/>
      </c>
      <c r="D1425" s="100" t="str">
        <f>IF(COUNTIF(Exceptions!B:B,(VLOOKUP(M1425,Exceptions!$B:$B,1,FALSE)))&gt;0,"y","")</f>
        <v/>
      </c>
      <c r="E1425" s="100"/>
      <c r="F1425" s="162" t="s">
        <v>7272</v>
      </c>
      <c r="G1425" s="162" t="s">
        <v>3886</v>
      </c>
      <c r="H1425" s="162" t="s">
        <v>5237</v>
      </c>
      <c r="I1425" s="162" t="s">
        <v>440</v>
      </c>
      <c r="J1425" s="162" t="s">
        <v>440</v>
      </c>
      <c r="K1425" s="162" t="s">
        <v>5275</v>
      </c>
      <c r="L1425" s="163">
        <v>310000</v>
      </c>
      <c r="M1425" s="95" t="s">
        <v>7273</v>
      </c>
      <c r="N1425" s="51" t="s">
        <v>7274</v>
      </c>
      <c r="O1425" s="51" t="s">
        <v>7275</v>
      </c>
      <c r="P1425" s="51" t="s">
        <v>455</v>
      </c>
      <c r="Q1425" s="96" t="s">
        <v>14</v>
      </c>
      <c r="R1425" s="97">
        <v>46081</v>
      </c>
      <c r="S1425" s="97" t="s">
        <v>6972</v>
      </c>
      <c r="T1425" s="51" t="s">
        <v>6049</v>
      </c>
      <c r="U1425" s="51" t="s">
        <v>6050</v>
      </c>
      <c r="W1425" s="98" t="s">
        <v>5734</v>
      </c>
      <c r="X1425" s="98" t="s">
        <v>5589</v>
      </c>
    </row>
    <row r="1426" spans="1:24" s="51" customFormat="1" ht="15.5" x14ac:dyDescent="0.35">
      <c r="A1426" s="99">
        <f t="shared" si="45"/>
        <v>18303</v>
      </c>
      <c r="B1426" s="100" t="str">
        <f>IF(COUNTIF(Exceptions!F:F,(VLOOKUP(M1426,Exceptions!F:F,1,FALSE)))&gt;0,"y","")</f>
        <v/>
      </c>
      <c r="C1426" s="100" t="str">
        <f t="shared" si="46"/>
        <v/>
      </c>
      <c r="D1426" s="100" t="str">
        <f>IF(COUNTIF(Exceptions!B:B,(VLOOKUP(M1426,Exceptions!$B:$B,1,FALSE)))&gt;0,"y","")</f>
        <v/>
      </c>
      <c r="E1426" s="100"/>
      <c r="F1426" s="162" t="s">
        <v>7260</v>
      </c>
      <c r="G1426" s="162" t="s">
        <v>3886</v>
      </c>
      <c r="H1426" s="162" t="s">
        <v>5237</v>
      </c>
      <c r="I1426" s="162" t="s">
        <v>440</v>
      </c>
      <c r="J1426" s="162" t="s">
        <v>440</v>
      </c>
      <c r="K1426" s="162" t="s">
        <v>5275</v>
      </c>
      <c r="L1426" s="163">
        <v>140000</v>
      </c>
      <c r="M1426" s="95" t="s">
        <v>7261</v>
      </c>
      <c r="N1426" s="51" t="s">
        <v>7262</v>
      </c>
      <c r="O1426" s="51" t="s">
        <v>7263</v>
      </c>
      <c r="P1426" s="51" t="s">
        <v>455</v>
      </c>
      <c r="Q1426" s="96" t="s">
        <v>14</v>
      </c>
      <c r="R1426" s="97">
        <v>46112</v>
      </c>
      <c r="S1426" s="97" t="s">
        <v>5634</v>
      </c>
      <c r="T1426" s="51" t="s">
        <v>6049</v>
      </c>
      <c r="U1426" s="51" t="s">
        <v>6050</v>
      </c>
      <c r="W1426" s="98" t="s">
        <v>5734</v>
      </c>
      <c r="X1426" s="98" t="s">
        <v>5589</v>
      </c>
    </row>
    <row r="1427" spans="1:24" s="51" customFormat="1" ht="15.5" x14ac:dyDescent="0.35">
      <c r="A1427" s="99">
        <f t="shared" si="45"/>
        <v>18304</v>
      </c>
      <c r="B1427" s="100" t="str">
        <f>IF(COUNTIF(Exceptions!F:F,(VLOOKUP(M1427,Exceptions!F:F,1,FALSE)))&gt;0,"y","")</f>
        <v/>
      </c>
      <c r="C1427" s="100" t="str">
        <f t="shared" si="46"/>
        <v/>
      </c>
      <c r="D1427" s="100" t="str">
        <f>IF(COUNTIF(Exceptions!B:B,(VLOOKUP(M1427,Exceptions!$B:$B,1,FALSE)))&gt;0,"y","")</f>
        <v/>
      </c>
      <c r="E1427" s="100"/>
      <c r="F1427" s="162" t="s">
        <v>7252</v>
      </c>
      <c r="G1427" s="162" t="s">
        <v>3886</v>
      </c>
      <c r="H1427" s="162" t="s">
        <v>5237</v>
      </c>
      <c r="I1427" s="162" t="s">
        <v>440</v>
      </c>
      <c r="J1427" s="162" t="s">
        <v>440</v>
      </c>
      <c r="K1427" s="162" t="s">
        <v>3904</v>
      </c>
      <c r="L1427" s="163">
        <v>30000</v>
      </c>
      <c r="M1427" s="95" t="s">
        <v>7253</v>
      </c>
      <c r="N1427" s="51" t="s">
        <v>7254</v>
      </c>
      <c r="O1427" s="51" t="s">
        <v>7255</v>
      </c>
      <c r="P1427" s="51" t="s">
        <v>455</v>
      </c>
      <c r="Q1427" s="96" t="s">
        <v>613</v>
      </c>
      <c r="R1427" s="97">
        <v>45747</v>
      </c>
      <c r="S1427" s="97" t="s">
        <v>5505</v>
      </c>
      <c r="T1427" s="51" t="s">
        <v>6049</v>
      </c>
      <c r="U1427" s="51" t="s">
        <v>6050</v>
      </c>
      <c r="W1427" s="98" t="s">
        <v>5734</v>
      </c>
      <c r="X1427" s="98" t="s">
        <v>5589</v>
      </c>
    </row>
    <row r="1428" spans="1:24" s="51" customFormat="1" ht="15.5" x14ac:dyDescent="0.35">
      <c r="A1428" s="99">
        <f t="shared" si="45"/>
        <v>18305</v>
      </c>
      <c r="B1428" s="100" t="str">
        <f>IF(COUNTIF(Exceptions!F:F,(VLOOKUP(M1428,Exceptions!F:F,1,FALSE)))&gt;0,"y","")</f>
        <v/>
      </c>
      <c r="C1428" s="100" t="str">
        <f t="shared" si="46"/>
        <v/>
      </c>
      <c r="D1428" s="100" t="str">
        <f>IF(COUNTIF(Exceptions!B:B,(VLOOKUP(M1428,Exceptions!$B:$B,1,FALSE)))&gt;0,"y","")</f>
        <v/>
      </c>
      <c r="E1428" s="100"/>
      <c r="F1428" s="162" t="s">
        <v>7268</v>
      </c>
      <c r="G1428" s="162" t="s">
        <v>3886</v>
      </c>
      <c r="H1428" s="162" t="s">
        <v>5237</v>
      </c>
      <c r="I1428" s="162" t="s">
        <v>440</v>
      </c>
      <c r="J1428" s="162" t="s">
        <v>440</v>
      </c>
      <c r="K1428" s="162" t="s">
        <v>5275</v>
      </c>
      <c r="L1428" s="163">
        <v>200000</v>
      </c>
      <c r="M1428" s="95" t="s">
        <v>7269</v>
      </c>
      <c r="N1428" s="51" t="s">
        <v>7270</v>
      </c>
      <c r="O1428" s="51" t="s">
        <v>7271</v>
      </c>
      <c r="P1428" s="51" t="s">
        <v>455</v>
      </c>
      <c r="Q1428" s="96" t="s">
        <v>14</v>
      </c>
      <c r="R1428" s="97">
        <v>46477</v>
      </c>
      <c r="S1428" s="97" t="s">
        <v>5622</v>
      </c>
      <c r="T1428" s="51" t="s">
        <v>6049</v>
      </c>
      <c r="U1428" s="51" t="s">
        <v>6050</v>
      </c>
      <c r="W1428" s="98" t="s">
        <v>5734</v>
      </c>
      <c r="X1428" s="98" t="s">
        <v>5589</v>
      </c>
    </row>
    <row r="1429" spans="1:24" s="51" customFormat="1" ht="15.5" x14ac:dyDescent="0.35">
      <c r="A1429" s="99">
        <f t="shared" si="45"/>
        <v>18306</v>
      </c>
      <c r="B1429" s="100" t="str">
        <f>IF(COUNTIF(Exceptions!F:F,(VLOOKUP(M1429,Exceptions!F:F,1,FALSE)))&gt;0,"y","")</f>
        <v/>
      </c>
      <c r="C1429" s="100" t="str">
        <f t="shared" si="46"/>
        <v/>
      </c>
      <c r="D1429" s="100" t="str">
        <f>IF(COUNTIF(Exceptions!B:B,(VLOOKUP(M1429,Exceptions!$B:$B,1,FALSE)))&gt;0,"y","")</f>
        <v/>
      </c>
      <c r="E1429" s="100"/>
      <c r="F1429" s="162" t="s">
        <v>7015</v>
      </c>
      <c r="G1429" s="162" t="s">
        <v>3886</v>
      </c>
      <c r="H1429" s="162" t="s">
        <v>5237</v>
      </c>
      <c r="I1429" s="162" t="s">
        <v>440</v>
      </c>
      <c r="J1429" s="162" t="s">
        <v>440</v>
      </c>
      <c r="K1429" s="162" t="s">
        <v>5275</v>
      </c>
      <c r="L1429" s="163">
        <v>515000</v>
      </c>
      <c r="M1429" s="95" t="s">
        <v>7016</v>
      </c>
      <c r="N1429" s="51" t="s">
        <v>7017</v>
      </c>
      <c r="O1429" s="51" t="s">
        <v>7018</v>
      </c>
      <c r="P1429" s="51" t="s">
        <v>455</v>
      </c>
      <c r="Q1429" s="96" t="s">
        <v>11</v>
      </c>
      <c r="R1429" s="97">
        <v>46843</v>
      </c>
      <c r="S1429" s="97" t="s">
        <v>5891</v>
      </c>
      <c r="T1429" s="51" t="s">
        <v>6049</v>
      </c>
      <c r="U1429" s="51" t="s">
        <v>6050</v>
      </c>
      <c r="W1429" s="98" t="s">
        <v>5734</v>
      </c>
      <c r="X1429" s="98" t="s">
        <v>5589</v>
      </c>
    </row>
    <row r="1430" spans="1:24" s="51" customFormat="1" ht="15.5" x14ac:dyDescent="0.35">
      <c r="A1430" s="99">
        <f t="shared" si="45"/>
        <v>18311</v>
      </c>
      <c r="B1430" s="100" t="str">
        <f>IF(COUNTIF(Exceptions!F:F,(VLOOKUP(M1430,Exceptions!F:F,1,FALSE)))&gt;0,"y","")</f>
        <v/>
      </c>
      <c r="C1430" s="100" t="str">
        <f t="shared" si="46"/>
        <v/>
      </c>
      <c r="D1430" s="100" t="str">
        <f>IF(COUNTIF(Exceptions!B:B,(VLOOKUP(M1430,Exceptions!$B:$B,1,FALSE)))&gt;0,"y","")</f>
        <v/>
      </c>
      <c r="E1430" s="100"/>
      <c r="F1430" s="162" t="s">
        <v>7248</v>
      </c>
      <c r="G1430" s="162" t="s">
        <v>3886</v>
      </c>
      <c r="H1430" s="162" t="s">
        <v>5237</v>
      </c>
      <c r="I1430" s="162" t="s">
        <v>440</v>
      </c>
      <c r="J1430" s="162" t="s">
        <v>440</v>
      </c>
      <c r="K1430" s="162" t="s">
        <v>5275</v>
      </c>
      <c r="L1430" s="163">
        <v>275000</v>
      </c>
      <c r="M1430" s="95" t="s">
        <v>7249</v>
      </c>
      <c r="N1430" s="51" t="s">
        <v>7250</v>
      </c>
      <c r="O1430" s="51" t="s">
        <v>7251</v>
      </c>
      <c r="P1430" s="51" t="s">
        <v>455</v>
      </c>
      <c r="Q1430" s="96" t="s">
        <v>14</v>
      </c>
      <c r="R1430" s="97">
        <v>47938</v>
      </c>
      <c r="S1430" s="97" t="s">
        <v>5609</v>
      </c>
      <c r="T1430" s="51" t="s">
        <v>6049</v>
      </c>
      <c r="U1430" s="51" t="s">
        <v>6050</v>
      </c>
      <c r="W1430" s="98" t="s">
        <v>5969</v>
      </c>
      <c r="X1430" s="98" t="s">
        <v>5589</v>
      </c>
    </row>
    <row r="1431" spans="1:24" s="51" customFormat="1" ht="15.5" x14ac:dyDescent="0.35">
      <c r="A1431" s="99">
        <f t="shared" si="45"/>
        <v>18312</v>
      </c>
      <c r="B1431" s="100" t="str">
        <f>IF(COUNTIF(Exceptions!F:F,(VLOOKUP(M1431,Exceptions!F:F,1,FALSE)))&gt;0,"y","")</f>
        <v/>
      </c>
      <c r="C1431" s="100" t="str">
        <f t="shared" si="46"/>
        <v/>
      </c>
      <c r="D1431" s="100" t="str">
        <f>IF(COUNTIF(Exceptions!B:B,(VLOOKUP(M1431,Exceptions!$B:$B,1,FALSE)))&gt;0,"y","")</f>
        <v/>
      </c>
      <c r="E1431" s="100"/>
      <c r="F1431" s="162" t="s">
        <v>7244</v>
      </c>
      <c r="G1431" s="162" t="s">
        <v>3886</v>
      </c>
      <c r="H1431" s="162" t="s">
        <v>5237</v>
      </c>
      <c r="I1431" s="162" t="s">
        <v>440</v>
      </c>
      <c r="J1431" s="162" t="s">
        <v>440</v>
      </c>
      <c r="K1431" s="162" t="s">
        <v>3904</v>
      </c>
      <c r="L1431" s="163">
        <v>30000</v>
      </c>
      <c r="M1431" s="95" t="s">
        <v>7245</v>
      </c>
      <c r="N1431" s="51" t="s">
        <v>7246</v>
      </c>
      <c r="O1431" s="51" t="s">
        <v>7247</v>
      </c>
      <c r="P1431" s="51" t="s">
        <v>455</v>
      </c>
      <c r="Q1431" s="96" t="s">
        <v>613</v>
      </c>
      <c r="R1431" s="97">
        <v>45747</v>
      </c>
      <c r="S1431" s="97" t="s">
        <v>5505</v>
      </c>
      <c r="T1431" s="51" t="s">
        <v>6049</v>
      </c>
      <c r="U1431" s="51" t="s">
        <v>6050</v>
      </c>
      <c r="W1431" s="98" t="s">
        <v>5969</v>
      </c>
      <c r="X1431" s="98" t="s">
        <v>5589</v>
      </c>
    </row>
    <row r="1432" spans="1:24" s="51" customFormat="1" ht="15.5" x14ac:dyDescent="0.35">
      <c r="A1432" s="99">
        <f t="shared" si="45"/>
        <v>18336</v>
      </c>
      <c r="B1432" s="100" t="str">
        <f>IF(COUNTIF(Exceptions!F:F,(VLOOKUP(M1432,Exceptions!F:F,1,FALSE)))&gt;0,"y","")</f>
        <v/>
      </c>
      <c r="C1432" s="100" t="str">
        <f t="shared" si="46"/>
        <v/>
      </c>
      <c r="D1432" s="100" t="str">
        <f>IF(COUNTIF(Exceptions!B:B,(VLOOKUP(M1432,Exceptions!$B:$B,1,FALSE)))&gt;0,"y","")</f>
        <v/>
      </c>
      <c r="E1432" s="100"/>
      <c r="F1432" s="162" t="s">
        <v>7236</v>
      </c>
      <c r="G1432" s="162" t="s">
        <v>3886</v>
      </c>
      <c r="H1432" s="162" t="s">
        <v>5237</v>
      </c>
      <c r="I1432" s="162" t="s">
        <v>440</v>
      </c>
      <c r="J1432" s="162" t="s">
        <v>440</v>
      </c>
      <c r="K1432" s="162" t="s">
        <v>5275</v>
      </c>
      <c r="L1432" s="163">
        <v>1000000</v>
      </c>
      <c r="M1432" s="95" t="s">
        <v>7237</v>
      </c>
      <c r="N1432" s="51" t="s">
        <v>7238</v>
      </c>
      <c r="O1432" s="51" t="s">
        <v>7239</v>
      </c>
      <c r="P1432" s="51" t="s">
        <v>455</v>
      </c>
      <c r="Q1432" s="96" t="s">
        <v>12</v>
      </c>
      <c r="R1432" s="97">
        <v>46112</v>
      </c>
      <c r="S1432" s="97" t="s">
        <v>5634</v>
      </c>
      <c r="T1432" s="51" t="s">
        <v>6049</v>
      </c>
      <c r="U1432" s="51" t="s">
        <v>6050</v>
      </c>
      <c r="W1432" s="98" t="s">
        <v>5969</v>
      </c>
      <c r="X1432" s="98" t="s">
        <v>5589</v>
      </c>
    </row>
    <row r="1433" spans="1:24" s="51" customFormat="1" ht="15.5" x14ac:dyDescent="0.35">
      <c r="A1433" s="99">
        <f t="shared" si="45"/>
        <v>18337</v>
      </c>
      <c r="B1433" s="100" t="str">
        <f>IF(COUNTIF(Exceptions!F:F,(VLOOKUP(M1433,Exceptions!F:F,1,FALSE)))&gt;0,"y","")</f>
        <v/>
      </c>
      <c r="C1433" s="100" t="str">
        <f t="shared" si="46"/>
        <v/>
      </c>
      <c r="D1433" s="100" t="str">
        <f>IF(COUNTIF(Exceptions!B:B,(VLOOKUP(M1433,Exceptions!$B:$B,1,FALSE)))&gt;0,"y","")</f>
        <v/>
      </c>
      <c r="E1433" s="100"/>
      <c r="F1433" s="162" t="s">
        <v>7225</v>
      </c>
      <c r="G1433" s="162" t="s">
        <v>3886</v>
      </c>
      <c r="H1433" s="162" t="s">
        <v>5237</v>
      </c>
      <c r="I1433" s="162" t="s">
        <v>440</v>
      </c>
      <c r="J1433" s="162" t="s">
        <v>440</v>
      </c>
      <c r="K1433" s="162" t="s">
        <v>3904</v>
      </c>
      <c r="L1433" s="163">
        <v>55000</v>
      </c>
      <c r="M1433" s="95" t="s">
        <v>7226</v>
      </c>
      <c r="N1433" s="51" t="s">
        <v>7227</v>
      </c>
      <c r="O1433" s="51" t="s">
        <v>7228</v>
      </c>
      <c r="P1433" s="51" t="s">
        <v>455</v>
      </c>
      <c r="Q1433" s="96" t="s">
        <v>613</v>
      </c>
      <c r="R1433" s="97">
        <v>46112</v>
      </c>
      <c r="S1433" s="97" t="s">
        <v>5634</v>
      </c>
      <c r="T1433" s="51" t="s">
        <v>6049</v>
      </c>
      <c r="U1433" s="51" t="s">
        <v>6050</v>
      </c>
      <c r="W1433" s="98" t="s">
        <v>5969</v>
      </c>
      <c r="X1433" s="98" t="s">
        <v>5589</v>
      </c>
    </row>
    <row r="1434" spans="1:24" s="51" customFormat="1" ht="15.5" x14ac:dyDescent="0.35">
      <c r="A1434" s="99">
        <f t="shared" si="45"/>
        <v>18339</v>
      </c>
      <c r="B1434" s="100" t="str">
        <f>IF(COUNTIF(Exceptions!F:F,(VLOOKUP(M1434,Exceptions!F:F,1,FALSE)))&gt;0,"y","")</f>
        <v/>
      </c>
      <c r="C1434" s="100" t="str">
        <f t="shared" si="46"/>
        <v/>
      </c>
      <c r="D1434" s="100" t="str">
        <f>IF(COUNTIF(Exceptions!B:B,(VLOOKUP(M1434,Exceptions!$B:$B,1,FALSE)))&gt;0,"y","")</f>
        <v/>
      </c>
      <c r="E1434" s="100"/>
      <c r="F1434" s="162" t="s">
        <v>7221</v>
      </c>
      <c r="G1434" s="162" t="s">
        <v>3886</v>
      </c>
      <c r="H1434" s="162" t="s">
        <v>5237</v>
      </c>
      <c r="I1434" s="162" t="s">
        <v>440</v>
      </c>
      <c r="J1434" s="162" t="s">
        <v>440</v>
      </c>
      <c r="K1434" s="162" t="s">
        <v>5275</v>
      </c>
      <c r="L1434" s="163">
        <v>160000</v>
      </c>
      <c r="M1434" s="95" t="s">
        <v>7222</v>
      </c>
      <c r="N1434" s="51" t="s">
        <v>7223</v>
      </c>
      <c r="O1434" s="51" t="s">
        <v>7224</v>
      </c>
      <c r="P1434" s="51" t="s">
        <v>455</v>
      </c>
      <c r="Q1434" s="96" t="s">
        <v>14</v>
      </c>
      <c r="R1434" s="97">
        <v>46112</v>
      </c>
      <c r="S1434" s="97" t="s">
        <v>5634</v>
      </c>
      <c r="T1434" s="51" t="s">
        <v>6049</v>
      </c>
      <c r="U1434" s="51" t="s">
        <v>6050</v>
      </c>
      <c r="W1434" s="98" t="s">
        <v>5969</v>
      </c>
      <c r="X1434" s="98" t="s">
        <v>5589</v>
      </c>
    </row>
    <row r="1435" spans="1:24" s="51" customFormat="1" ht="15.5" x14ac:dyDescent="0.35">
      <c r="A1435" s="99">
        <f t="shared" si="45"/>
        <v>18340</v>
      </c>
      <c r="B1435" s="100" t="str">
        <f>IF(COUNTIF(Exceptions!F:F,(VLOOKUP(M1435,Exceptions!F:F,1,FALSE)))&gt;0,"y","")</f>
        <v/>
      </c>
      <c r="C1435" s="100" t="str">
        <f t="shared" si="46"/>
        <v/>
      </c>
      <c r="D1435" s="100" t="str">
        <f>IF(COUNTIF(Exceptions!B:B,(VLOOKUP(M1435,Exceptions!$B:$B,1,FALSE)))&gt;0,"y","")</f>
        <v/>
      </c>
      <c r="E1435" s="100"/>
      <c r="F1435" s="162" t="s">
        <v>7229</v>
      </c>
      <c r="G1435" s="162" t="s">
        <v>3886</v>
      </c>
      <c r="H1435" s="162" t="s">
        <v>5211</v>
      </c>
      <c r="I1435" s="162" t="s">
        <v>440</v>
      </c>
      <c r="J1435" s="162" t="s">
        <v>440</v>
      </c>
      <c r="K1435" s="162" t="s">
        <v>5275</v>
      </c>
      <c r="L1435" s="163">
        <v>2000000</v>
      </c>
      <c r="M1435" s="95" t="s">
        <v>7230</v>
      </c>
      <c r="N1435" s="51" t="s">
        <v>322</v>
      </c>
      <c r="O1435" s="51" t="s">
        <v>419</v>
      </c>
      <c r="P1435" s="51" t="s">
        <v>463</v>
      </c>
      <c r="Q1435" s="96" t="s">
        <v>12</v>
      </c>
      <c r="R1435" s="97">
        <v>47088</v>
      </c>
      <c r="S1435" s="97" t="s">
        <v>7231</v>
      </c>
      <c r="T1435" s="51" t="s">
        <v>6766</v>
      </c>
      <c r="U1435" s="51" t="s">
        <v>6767</v>
      </c>
      <c r="V1435" s="51" t="s">
        <v>2133</v>
      </c>
      <c r="W1435" s="98" t="s">
        <v>5969</v>
      </c>
      <c r="X1435" s="98" t="s">
        <v>5969</v>
      </c>
    </row>
    <row r="1436" spans="1:24" s="51" customFormat="1" ht="15.5" x14ac:dyDescent="0.35">
      <c r="A1436" s="99">
        <f t="shared" si="45"/>
        <v>18342</v>
      </c>
      <c r="B1436" s="100" t="str">
        <f>IF(COUNTIF(Exceptions!F:F,(VLOOKUP(M1436,Exceptions!F:F,1,FALSE)))&gt;0,"y","")</f>
        <v/>
      </c>
      <c r="C1436" s="100" t="str">
        <f t="shared" si="46"/>
        <v/>
      </c>
      <c r="D1436" s="100" t="str">
        <f>IF(COUNTIF(Exceptions!B:B,(VLOOKUP(M1436,Exceptions!$B:$B,1,FALSE)))&gt;0,"y","")</f>
        <v/>
      </c>
      <c r="E1436" s="100"/>
      <c r="F1436" s="162" t="s">
        <v>7240</v>
      </c>
      <c r="G1436" s="162" t="s">
        <v>3886</v>
      </c>
      <c r="H1436" s="162" t="s">
        <v>5237</v>
      </c>
      <c r="I1436" s="162" t="s">
        <v>440</v>
      </c>
      <c r="J1436" s="162" t="s">
        <v>440</v>
      </c>
      <c r="K1436" s="162" t="s">
        <v>5275</v>
      </c>
      <c r="L1436" s="163">
        <v>160000</v>
      </c>
      <c r="M1436" s="95" t="s">
        <v>7241</v>
      </c>
      <c r="N1436" s="51" t="s">
        <v>7242</v>
      </c>
      <c r="O1436" s="51" t="s">
        <v>7243</v>
      </c>
      <c r="P1436" s="51" t="s">
        <v>455</v>
      </c>
      <c r="Q1436" s="96" t="s">
        <v>14</v>
      </c>
      <c r="R1436" s="97">
        <v>46112</v>
      </c>
      <c r="S1436" s="97" t="s">
        <v>5634</v>
      </c>
      <c r="T1436" s="51" t="s">
        <v>6049</v>
      </c>
      <c r="U1436" s="51" t="s">
        <v>6050</v>
      </c>
      <c r="W1436" s="98" t="s">
        <v>5969</v>
      </c>
      <c r="X1436" s="98" t="s">
        <v>5589</v>
      </c>
    </row>
    <row r="1437" spans="1:24" s="51" customFormat="1" ht="15.5" x14ac:dyDescent="0.35">
      <c r="A1437" s="99">
        <f t="shared" si="45"/>
        <v>18343</v>
      </c>
      <c r="B1437" s="100" t="str">
        <f>IF(COUNTIF(Exceptions!F:F,(VLOOKUP(M1437,Exceptions!F:F,1,FALSE)))&gt;0,"y","")</f>
        <v/>
      </c>
      <c r="C1437" s="100" t="str">
        <f t="shared" si="46"/>
        <v/>
      </c>
      <c r="D1437" s="100" t="str">
        <f>IF(COUNTIF(Exceptions!B:B,(VLOOKUP(M1437,Exceptions!$B:$B,1,FALSE)))&gt;0,"y","")</f>
        <v/>
      </c>
      <c r="E1437" s="100"/>
      <c r="F1437" s="162" t="s">
        <v>7217</v>
      </c>
      <c r="G1437" s="162" t="s">
        <v>3886</v>
      </c>
      <c r="H1437" s="162" t="s">
        <v>5237</v>
      </c>
      <c r="I1437" s="162" t="s">
        <v>440</v>
      </c>
      <c r="J1437" s="162" t="s">
        <v>440</v>
      </c>
      <c r="K1437" s="162" t="s">
        <v>3904</v>
      </c>
      <c r="L1437" s="163">
        <v>100000</v>
      </c>
      <c r="M1437" s="95" t="s">
        <v>7218</v>
      </c>
      <c r="N1437" s="51" t="s">
        <v>7219</v>
      </c>
      <c r="O1437" s="51" t="s">
        <v>7220</v>
      </c>
      <c r="P1437" s="51" t="s">
        <v>455</v>
      </c>
      <c r="Q1437" s="96" t="s">
        <v>14</v>
      </c>
      <c r="R1437" s="97">
        <v>46112</v>
      </c>
      <c r="S1437" s="97" t="s">
        <v>5634</v>
      </c>
      <c r="T1437" s="51" t="s">
        <v>6049</v>
      </c>
      <c r="U1437" s="51" t="s">
        <v>6050</v>
      </c>
      <c r="W1437" s="98" t="s">
        <v>5969</v>
      </c>
      <c r="X1437" s="98" t="s">
        <v>5589</v>
      </c>
    </row>
    <row r="1438" spans="1:24" s="51" customFormat="1" ht="15.5" x14ac:dyDescent="0.35">
      <c r="A1438" s="99">
        <f t="shared" si="45"/>
        <v>18345</v>
      </c>
      <c r="B1438" s="100" t="str">
        <f>IF(COUNTIF(Exceptions!F:F,(VLOOKUP(M1438,Exceptions!F:F,1,FALSE)))&gt;0,"y","")</f>
        <v/>
      </c>
      <c r="C1438" s="100" t="str">
        <f t="shared" si="46"/>
        <v/>
      </c>
      <c r="D1438" s="100" t="str">
        <f>IF(COUNTIF(Exceptions!B:B,(VLOOKUP(M1438,Exceptions!$B:$B,1,FALSE)))&gt;0,"y","")</f>
        <v/>
      </c>
      <c r="E1438" s="100"/>
      <c r="F1438" s="162" t="s">
        <v>7213</v>
      </c>
      <c r="G1438" s="162" t="s">
        <v>3886</v>
      </c>
      <c r="H1438" s="162" t="s">
        <v>5237</v>
      </c>
      <c r="I1438" s="162" t="s">
        <v>440</v>
      </c>
      <c r="J1438" s="162" t="s">
        <v>440</v>
      </c>
      <c r="K1438" s="162" t="s">
        <v>5275</v>
      </c>
      <c r="L1438" s="163">
        <v>200000</v>
      </c>
      <c r="M1438" s="95" t="s">
        <v>7214</v>
      </c>
      <c r="N1438" s="51" t="s">
        <v>7215</v>
      </c>
      <c r="O1438" s="51" t="s">
        <v>7216</v>
      </c>
      <c r="P1438" s="51" t="s">
        <v>455</v>
      </c>
      <c r="Q1438" s="96" t="s">
        <v>14</v>
      </c>
      <c r="R1438" s="97">
        <v>46477</v>
      </c>
      <c r="S1438" s="97" t="s">
        <v>5622</v>
      </c>
      <c r="T1438" s="51" t="s">
        <v>6049</v>
      </c>
      <c r="U1438" s="51" t="s">
        <v>6050</v>
      </c>
      <c r="W1438" s="98" t="s">
        <v>5969</v>
      </c>
      <c r="X1438" s="98" t="s">
        <v>5589</v>
      </c>
    </row>
    <row r="1439" spans="1:24" s="51" customFormat="1" ht="15.5" x14ac:dyDescent="0.35">
      <c r="A1439" s="99">
        <f t="shared" si="45"/>
        <v>18350</v>
      </c>
      <c r="B1439" s="100" t="str">
        <f>IF(COUNTIF(Exceptions!F:F,(VLOOKUP(M1439,Exceptions!F:F,1,FALSE)))&gt;0,"y","")</f>
        <v/>
      </c>
      <c r="C1439" s="100" t="str">
        <f t="shared" si="46"/>
        <v/>
      </c>
      <c r="D1439" s="100" t="str">
        <f>IF(COUNTIF(Exceptions!B:B,(VLOOKUP(M1439,Exceptions!$B:$B,1,FALSE)))&gt;0,"y","")</f>
        <v/>
      </c>
      <c r="E1439" s="100"/>
      <c r="F1439" s="162" t="s">
        <v>7205</v>
      </c>
      <c r="G1439" s="162" t="s">
        <v>3886</v>
      </c>
      <c r="H1439" s="162" t="s">
        <v>5237</v>
      </c>
      <c r="I1439" s="162" t="s">
        <v>440</v>
      </c>
      <c r="J1439" s="162" t="s">
        <v>440</v>
      </c>
      <c r="K1439" s="162" t="s">
        <v>3904</v>
      </c>
      <c r="L1439" s="163">
        <v>110000</v>
      </c>
      <c r="M1439" s="95" t="s">
        <v>7206</v>
      </c>
      <c r="N1439" s="51" t="s">
        <v>7207</v>
      </c>
      <c r="O1439" s="51" t="s">
        <v>7208</v>
      </c>
      <c r="P1439" s="51" t="s">
        <v>455</v>
      </c>
      <c r="Q1439" s="96" t="s">
        <v>14</v>
      </c>
      <c r="R1439" s="97">
        <v>46477</v>
      </c>
      <c r="S1439" s="97" t="s">
        <v>5622</v>
      </c>
      <c r="T1439" s="51" t="s">
        <v>6049</v>
      </c>
      <c r="U1439" s="51" t="s">
        <v>6050</v>
      </c>
      <c r="W1439" s="98" t="s">
        <v>5969</v>
      </c>
      <c r="X1439" s="98" t="s">
        <v>5589</v>
      </c>
    </row>
    <row r="1440" spans="1:24" s="51" customFormat="1" ht="15.5" x14ac:dyDescent="0.35">
      <c r="A1440" s="99">
        <f t="shared" si="45"/>
        <v>18352</v>
      </c>
      <c r="B1440" s="100" t="str">
        <f>IF(COUNTIF(Exceptions!F:F,(VLOOKUP(M1440,Exceptions!F:F,1,FALSE)))&gt;0,"y","")</f>
        <v/>
      </c>
      <c r="C1440" s="100" t="str">
        <f t="shared" si="46"/>
        <v/>
      </c>
      <c r="D1440" s="100" t="str">
        <f>IF(COUNTIF(Exceptions!B:B,(VLOOKUP(M1440,Exceptions!$B:$B,1,FALSE)))&gt;0,"y","")</f>
        <v/>
      </c>
      <c r="E1440" s="100"/>
      <c r="F1440" s="162" t="s">
        <v>7201</v>
      </c>
      <c r="G1440" s="162" t="s">
        <v>3886</v>
      </c>
      <c r="H1440" s="162" t="s">
        <v>5237</v>
      </c>
      <c r="I1440" s="162" t="s">
        <v>440</v>
      </c>
      <c r="J1440" s="162" t="s">
        <v>440</v>
      </c>
      <c r="K1440" s="162" t="s">
        <v>3904</v>
      </c>
      <c r="L1440" s="163">
        <v>75000</v>
      </c>
      <c r="M1440" s="95" t="s">
        <v>7202</v>
      </c>
      <c r="N1440" s="51" t="s">
        <v>7203</v>
      </c>
      <c r="O1440" s="51" t="s">
        <v>7204</v>
      </c>
      <c r="P1440" s="51" t="s">
        <v>455</v>
      </c>
      <c r="Q1440" s="96" t="s">
        <v>613</v>
      </c>
      <c r="R1440" s="97">
        <v>46843</v>
      </c>
      <c r="S1440" s="97" t="s">
        <v>5891</v>
      </c>
      <c r="T1440" s="51" t="s">
        <v>6049</v>
      </c>
      <c r="U1440" s="51" t="s">
        <v>6050</v>
      </c>
      <c r="W1440" s="98" t="s">
        <v>5969</v>
      </c>
      <c r="X1440" s="98" t="s">
        <v>5589</v>
      </c>
    </row>
    <row r="1441" spans="1:24" s="51" customFormat="1" ht="15.5" x14ac:dyDescent="0.35">
      <c r="A1441" s="99">
        <f t="shared" si="45"/>
        <v>18353</v>
      </c>
      <c r="B1441" s="100" t="str">
        <f>IF(COUNTIF(Exceptions!F:F,(VLOOKUP(M1441,Exceptions!F:F,1,FALSE)))&gt;0,"y","")</f>
        <v/>
      </c>
      <c r="C1441" s="100" t="str">
        <f t="shared" si="46"/>
        <v/>
      </c>
      <c r="D1441" s="100" t="str">
        <f>IF(COUNTIF(Exceptions!B:B,(VLOOKUP(M1441,Exceptions!$B:$B,1,FALSE)))&gt;0,"y","")</f>
        <v/>
      </c>
      <c r="E1441" s="100"/>
      <c r="F1441" s="162" t="s">
        <v>7193</v>
      </c>
      <c r="G1441" s="162" t="s">
        <v>3886</v>
      </c>
      <c r="H1441" s="162" t="s">
        <v>5237</v>
      </c>
      <c r="I1441" s="162" t="s">
        <v>440</v>
      </c>
      <c r="J1441" s="162" t="s">
        <v>440</v>
      </c>
      <c r="K1441" s="162" t="s">
        <v>5275</v>
      </c>
      <c r="L1441" s="163">
        <v>400000</v>
      </c>
      <c r="M1441" s="95" t="s">
        <v>7194</v>
      </c>
      <c r="N1441" s="51" t="s">
        <v>7195</v>
      </c>
      <c r="O1441" s="51" t="s">
        <v>7196</v>
      </c>
      <c r="P1441" s="51" t="s">
        <v>455</v>
      </c>
      <c r="Q1441" s="96" t="s">
        <v>14</v>
      </c>
      <c r="R1441" s="97">
        <v>46843</v>
      </c>
      <c r="S1441" s="97" t="s">
        <v>5891</v>
      </c>
      <c r="T1441" s="51" t="s">
        <v>6049</v>
      </c>
      <c r="U1441" s="51" t="s">
        <v>6050</v>
      </c>
      <c r="W1441" s="98" t="s">
        <v>5969</v>
      </c>
      <c r="X1441" s="98" t="s">
        <v>5589</v>
      </c>
    </row>
    <row r="1442" spans="1:24" s="51" customFormat="1" ht="15.5" x14ac:dyDescent="0.35">
      <c r="A1442" s="99">
        <f t="shared" si="45"/>
        <v>18354</v>
      </c>
      <c r="B1442" s="100" t="str">
        <f>IF(COUNTIF(Exceptions!F:F,(VLOOKUP(M1442,Exceptions!F:F,1,FALSE)))&gt;0,"y","")</f>
        <v/>
      </c>
      <c r="C1442" s="100" t="str">
        <f t="shared" si="46"/>
        <v/>
      </c>
      <c r="D1442" s="100" t="str">
        <f>IF(COUNTIF(Exceptions!B:B,(VLOOKUP(M1442,Exceptions!$B:$B,1,FALSE)))&gt;0,"y","")</f>
        <v/>
      </c>
      <c r="E1442" s="100"/>
      <c r="F1442" s="162" t="s">
        <v>7197</v>
      </c>
      <c r="G1442" s="162" t="s">
        <v>3886</v>
      </c>
      <c r="H1442" s="162" t="s">
        <v>5237</v>
      </c>
      <c r="I1442" s="162" t="s">
        <v>440</v>
      </c>
      <c r="J1442" s="162" t="s">
        <v>440</v>
      </c>
      <c r="K1442" s="162" t="s">
        <v>3904</v>
      </c>
      <c r="L1442" s="163">
        <v>100000</v>
      </c>
      <c r="M1442" s="95" t="s">
        <v>7198</v>
      </c>
      <c r="N1442" s="51" t="s">
        <v>7199</v>
      </c>
      <c r="O1442" s="51" t="s">
        <v>7200</v>
      </c>
      <c r="P1442" s="51" t="s">
        <v>455</v>
      </c>
      <c r="Q1442" s="96" t="s">
        <v>14</v>
      </c>
      <c r="R1442" s="97">
        <v>47208</v>
      </c>
      <c r="S1442" s="97" t="s">
        <v>6754</v>
      </c>
      <c r="T1442" s="51" t="s">
        <v>6049</v>
      </c>
      <c r="U1442" s="51" t="s">
        <v>6050</v>
      </c>
      <c r="W1442" s="98" t="s">
        <v>5969</v>
      </c>
      <c r="X1442" s="98" t="s">
        <v>5589</v>
      </c>
    </row>
    <row r="1443" spans="1:24" s="51" customFormat="1" ht="15.5" x14ac:dyDescent="0.35">
      <c r="A1443" s="99">
        <f t="shared" si="45"/>
        <v>18355</v>
      </c>
      <c r="B1443" s="100" t="str">
        <f>IF(COUNTIF(Exceptions!F:F,(VLOOKUP(M1443,Exceptions!F:F,1,FALSE)))&gt;0,"y","")</f>
        <v/>
      </c>
      <c r="C1443" s="100" t="str">
        <f t="shared" si="46"/>
        <v/>
      </c>
      <c r="D1443" s="100" t="str">
        <f>IF(COUNTIF(Exceptions!B:B,(VLOOKUP(M1443,Exceptions!$B:$B,1,FALSE)))&gt;0,"y","")</f>
        <v/>
      </c>
      <c r="E1443" s="100"/>
      <c r="F1443" s="162" t="s">
        <v>7232</v>
      </c>
      <c r="G1443" s="162" t="s">
        <v>3886</v>
      </c>
      <c r="H1443" s="162" t="s">
        <v>5237</v>
      </c>
      <c r="I1443" s="162" t="s">
        <v>440</v>
      </c>
      <c r="J1443" s="162" t="s">
        <v>440</v>
      </c>
      <c r="K1443" s="162" t="s">
        <v>5275</v>
      </c>
      <c r="L1443" s="163">
        <v>340000</v>
      </c>
      <c r="M1443" s="95" t="s">
        <v>7233</v>
      </c>
      <c r="N1443" s="51" t="s">
        <v>7234</v>
      </c>
      <c r="O1443" s="51" t="s">
        <v>7235</v>
      </c>
      <c r="P1443" s="51" t="s">
        <v>455</v>
      </c>
      <c r="Q1443" s="96" t="s">
        <v>14</v>
      </c>
      <c r="R1443" s="97">
        <v>46112</v>
      </c>
      <c r="S1443" s="97" t="s">
        <v>5634</v>
      </c>
      <c r="T1443" s="51" t="s">
        <v>6049</v>
      </c>
      <c r="U1443" s="51" t="s">
        <v>6050</v>
      </c>
      <c r="W1443" s="98" t="s">
        <v>5969</v>
      </c>
      <c r="X1443" s="98" t="s">
        <v>5589</v>
      </c>
    </row>
    <row r="1444" spans="1:24" s="51" customFormat="1" ht="15.5" x14ac:dyDescent="0.35">
      <c r="A1444" s="99">
        <f t="shared" si="45"/>
        <v>18358</v>
      </c>
      <c r="B1444" s="100" t="str">
        <f>IF(COUNTIF(Exceptions!F:F,(VLOOKUP(M1444,Exceptions!F:F,1,FALSE)))&gt;0,"y","")</f>
        <v/>
      </c>
      <c r="C1444" s="100" t="str">
        <f t="shared" si="46"/>
        <v/>
      </c>
      <c r="D1444" s="100" t="str">
        <f>IF(COUNTIF(Exceptions!B:B,(VLOOKUP(M1444,Exceptions!$B:$B,1,FALSE)))&gt;0,"y","")</f>
        <v/>
      </c>
      <c r="E1444" s="100"/>
      <c r="F1444" s="162" t="s">
        <v>7189</v>
      </c>
      <c r="G1444" s="162" t="s">
        <v>3886</v>
      </c>
      <c r="H1444" s="162" t="s">
        <v>5237</v>
      </c>
      <c r="I1444" s="162" t="s">
        <v>440</v>
      </c>
      <c r="J1444" s="162" t="s">
        <v>440</v>
      </c>
      <c r="K1444" s="162" t="s">
        <v>5275</v>
      </c>
      <c r="L1444" s="163">
        <v>600000</v>
      </c>
      <c r="M1444" s="95" t="s">
        <v>7190</v>
      </c>
      <c r="N1444" s="51" t="s">
        <v>7191</v>
      </c>
      <c r="O1444" s="51" t="s">
        <v>7192</v>
      </c>
      <c r="P1444" s="51" t="s">
        <v>455</v>
      </c>
      <c r="Q1444" s="96" t="s">
        <v>11</v>
      </c>
      <c r="R1444" s="97">
        <v>46843</v>
      </c>
      <c r="S1444" s="97" t="s">
        <v>5891</v>
      </c>
      <c r="T1444" s="51" t="s">
        <v>6049</v>
      </c>
      <c r="U1444" s="51" t="s">
        <v>6050</v>
      </c>
      <c r="W1444" s="98" t="s">
        <v>5969</v>
      </c>
      <c r="X1444" s="98" t="s">
        <v>5589</v>
      </c>
    </row>
    <row r="1445" spans="1:24" s="51" customFormat="1" ht="15.5" x14ac:dyDescent="0.35">
      <c r="A1445" s="99">
        <f t="shared" si="45"/>
        <v>18359</v>
      </c>
      <c r="B1445" s="100" t="str">
        <f>IF(COUNTIF(Exceptions!F:F,(VLOOKUP(M1445,Exceptions!F:F,1,FALSE)))&gt;0,"y","")</f>
        <v/>
      </c>
      <c r="C1445" s="100" t="str">
        <f t="shared" si="46"/>
        <v/>
      </c>
      <c r="D1445" s="100" t="str">
        <f>IF(COUNTIF(Exceptions!B:B,(VLOOKUP(M1445,Exceptions!$B:$B,1,FALSE)))&gt;0,"y","")</f>
        <v/>
      </c>
      <c r="E1445" s="100"/>
      <c r="F1445" s="162" t="s">
        <v>7209</v>
      </c>
      <c r="G1445" s="162" t="s">
        <v>3886</v>
      </c>
      <c r="H1445" s="162" t="s">
        <v>5215</v>
      </c>
      <c r="I1445" s="162" t="s">
        <v>440</v>
      </c>
      <c r="J1445" s="162" t="s">
        <v>440</v>
      </c>
      <c r="K1445" s="162" t="s">
        <v>5275</v>
      </c>
      <c r="L1445" s="163">
        <v>700000</v>
      </c>
      <c r="M1445" s="95" t="s">
        <v>7210</v>
      </c>
      <c r="N1445" s="51" t="s">
        <v>7211</v>
      </c>
      <c r="O1445" s="51" t="s">
        <v>7212</v>
      </c>
      <c r="P1445" s="51" t="s">
        <v>461</v>
      </c>
      <c r="Q1445" s="96" t="s">
        <v>11</v>
      </c>
      <c r="R1445" s="97">
        <v>47573</v>
      </c>
      <c r="S1445" s="97" t="s">
        <v>5591</v>
      </c>
      <c r="T1445" s="51" t="s">
        <v>6049</v>
      </c>
      <c r="U1445" s="51" t="s">
        <v>6050</v>
      </c>
      <c r="W1445" s="98" t="s">
        <v>5969</v>
      </c>
      <c r="X1445" s="98" t="s">
        <v>5589</v>
      </c>
    </row>
    <row r="1446" spans="1:24" s="51" customFormat="1" ht="15.5" x14ac:dyDescent="0.35">
      <c r="A1446" s="99">
        <f t="shared" si="45"/>
        <v>18360</v>
      </c>
      <c r="B1446" s="100" t="str">
        <f>IF(COUNTIF(Exceptions!F:F,(VLOOKUP(M1446,Exceptions!F:F,1,FALSE)))&gt;0,"y","")</f>
        <v/>
      </c>
      <c r="C1446" s="100" t="str">
        <f t="shared" si="46"/>
        <v/>
      </c>
      <c r="D1446" s="100" t="str">
        <f>IF(COUNTIF(Exceptions!B:B,(VLOOKUP(M1446,Exceptions!$B:$B,1,FALSE)))&gt;0,"y","")</f>
        <v/>
      </c>
      <c r="E1446" s="100"/>
      <c r="F1446" s="162" t="s">
        <v>7185</v>
      </c>
      <c r="G1446" s="162" t="s">
        <v>3886</v>
      </c>
      <c r="H1446" s="162" t="s">
        <v>5237</v>
      </c>
      <c r="I1446" s="162" t="s">
        <v>440</v>
      </c>
      <c r="J1446" s="162" t="s">
        <v>440</v>
      </c>
      <c r="K1446" s="162" t="s">
        <v>3904</v>
      </c>
      <c r="L1446" s="163">
        <v>100000</v>
      </c>
      <c r="M1446" s="95" t="s">
        <v>7186</v>
      </c>
      <c r="N1446" s="51" t="s">
        <v>7187</v>
      </c>
      <c r="O1446" s="51" t="s">
        <v>7188</v>
      </c>
      <c r="P1446" s="51" t="s">
        <v>455</v>
      </c>
      <c r="Q1446" s="96" t="s">
        <v>14</v>
      </c>
      <c r="R1446" s="97">
        <v>47573</v>
      </c>
      <c r="S1446" s="97" t="s">
        <v>5591</v>
      </c>
      <c r="T1446" s="51" t="s">
        <v>6049</v>
      </c>
      <c r="U1446" s="51" t="s">
        <v>6050</v>
      </c>
      <c r="W1446" s="98" t="s">
        <v>5969</v>
      </c>
      <c r="X1446" s="98" t="s">
        <v>5589</v>
      </c>
    </row>
    <row r="1447" spans="1:24" s="51" customFormat="1" ht="15.5" x14ac:dyDescent="0.35">
      <c r="A1447" s="99">
        <f t="shared" si="45"/>
        <v>18369</v>
      </c>
      <c r="B1447" s="100" t="str">
        <f>IF(COUNTIF(Exceptions!F:F,(VLOOKUP(M1447,Exceptions!F:F,1,FALSE)))&gt;0,"y","")</f>
        <v/>
      </c>
      <c r="C1447" s="100" t="str">
        <f t="shared" si="46"/>
        <v/>
      </c>
      <c r="D1447" s="100" t="str">
        <f>IF(COUNTIF(Exceptions!B:B,(VLOOKUP(M1447,Exceptions!$B:$B,1,FALSE)))&gt;0,"y","")</f>
        <v/>
      </c>
      <c r="E1447" s="100"/>
      <c r="F1447" s="162" t="s">
        <v>7182</v>
      </c>
      <c r="G1447" s="162" t="s">
        <v>3885</v>
      </c>
      <c r="H1447" s="162" t="s">
        <v>5215</v>
      </c>
      <c r="I1447" s="162" t="s">
        <v>440</v>
      </c>
      <c r="J1447" s="162" t="s">
        <v>5295</v>
      </c>
      <c r="K1447" s="162" t="s">
        <v>3904</v>
      </c>
      <c r="L1447" s="163">
        <v>92792.79</v>
      </c>
      <c r="M1447" s="95" t="s">
        <v>7183</v>
      </c>
      <c r="N1447" s="51" t="s">
        <v>7181</v>
      </c>
      <c r="O1447" s="51" t="s">
        <v>7184</v>
      </c>
      <c r="P1447" s="51" t="s">
        <v>440</v>
      </c>
      <c r="Q1447" s="96" t="s">
        <v>613</v>
      </c>
      <c r="R1447" s="97">
        <v>45383</v>
      </c>
      <c r="S1447" s="97" t="s">
        <v>5634</v>
      </c>
      <c r="T1447" s="51" t="s">
        <v>512</v>
      </c>
      <c r="U1447" s="51" t="s">
        <v>513</v>
      </c>
      <c r="W1447" s="98" t="s">
        <v>6037</v>
      </c>
      <c r="X1447" s="98" t="s">
        <v>6037</v>
      </c>
    </row>
    <row r="1448" spans="1:24" s="51" customFormat="1" ht="15.5" x14ac:dyDescent="0.35">
      <c r="A1448" s="99">
        <f t="shared" si="45"/>
        <v>18397</v>
      </c>
      <c r="B1448" s="100" t="str">
        <f>IF(COUNTIF(Exceptions!F:F,(VLOOKUP(M1448,Exceptions!F:F,1,FALSE)))&gt;0,"y","")</f>
        <v/>
      </c>
      <c r="C1448" s="100" t="str">
        <f t="shared" si="46"/>
        <v/>
      </c>
      <c r="D1448" s="100" t="str">
        <f>IF(COUNTIF(Exceptions!B:B,(VLOOKUP(M1448,Exceptions!$B:$B,1,FALSE)))&gt;0,"y","")</f>
        <v/>
      </c>
      <c r="E1448" s="100"/>
      <c r="F1448" s="162" t="s">
        <v>7179</v>
      </c>
      <c r="G1448" s="162" t="s">
        <v>440</v>
      </c>
      <c r="H1448" s="162" t="s">
        <v>440</v>
      </c>
      <c r="I1448" s="162" t="s">
        <v>440</v>
      </c>
      <c r="J1448" s="162" t="s">
        <v>440</v>
      </c>
      <c r="K1448" s="162" t="s">
        <v>440</v>
      </c>
      <c r="L1448" s="165"/>
      <c r="M1448" s="95" t="s">
        <v>7180</v>
      </c>
      <c r="N1448" s="51" t="s">
        <v>7181</v>
      </c>
      <c r="O1448" s="51" t="s">
        <v>440</v>
      </c>
      <c r="P1448" s="51" t="s">
        <v>440</v>
      </c>
      <c r="Q1448" s="96" t="s">
        <v>440</v>
      </c>
      <c r="R1448" s="97"/>
      <c r="S1448" s="97"/>
      <c r="T1448" s="51" t="s">
        <v>512</v>
      </c>
      <c r="U1448" s="51" t="s">
        <v>513</v>
      </c>
      <c r="W1448" s="98" t="s">
        <v>6037</v>
      </c>
      <c r="X1448" s="98" t="s">
        <v>6037</v>
      </c>
    </row>
    <row r="1449" spans="1:24" s="51" customFormat="1" ht="15.5" x14ac:dyDescent="0.35">
      <c r="A1449" s="99">
        <f t="shared" si="45"/>
        <v>18400</v>
      </c>
      <c r="B1449" s="100" t="str">
        <f>IF(COUNTIF(Exceptions!F:F,(VLOOKUP(M1449,Exceptions!F:F,1,FALSE)))&gt;0,"y","")</f>
        <v/>
      </c>
      <c r="C1449" s="100" t="str">
        <f t="shared" si="46"/>
        <v/>
      </c>
      <c r="D1449" s="100" t="str">
        <f>IF(COUNTIF(Exceptions!B:B,(VLOOKUP(M1449,Exceptions!$B:$B,1,FALSE)))&gt;0,"y","")</f>
        <v/>
      </c>
      <c r="E1449" s="100"/>
      <c r="F1449" s="162" t="s">
        <v>7177</v>
      </c>
      <c r="G1449" s="162" t="s">
        <v>3885</v>
      </c>
      <c r="H1449" s="162" t="s">
        <v>5215</v>
      </c>
      <c r="I1449" s="162" t="s">
        <v>440</v>
      </c>
      <c r="J1449" s="162" t="s">
        <v>440</v>
      </c>
      <c r="K1449" s="162" t="s">
        <v>440</v>
      </c>
      <c r="L1449" s="163">
        <v>180000</v>
      </c>
      <c r="M1449" s="95" t="s">
        <v>7178</v>
      </c>
      <c r="N1449" s="51" t="s">
        <v>2179</v>
      </c>
      <c r="O1449" s="51" t="s">
        <v>2180</v>
      </c>
      <c r="P1449" s="51" t="s">
        <v>440</v>
      </c>
      <c r="Q1449" s="96" t="s">
        <v>14</v>
      </c>
      <c r="R1449" s="97">
        <v>44958</v>
      </c>
      <c r="S1449" s="97" t="s">
        <v>6074</v>
      </c>
      <c r="T1449" s="51" t="s">
        <v>512</v>
      </c>
      <c r="U1449" s="51" t="s">
        <v>513</v>
      </c>
      <c r="W1449" s="98" t="s">
        <v>6037</v>
      </c>
      <c r="X1449" s="98" t="s">
        <v>6037</v>
      </c>
    </row>
    <row r="1450" spans="1:24" s="51" customFormat="1" ht="15.5" x14ac:dyDescent="0.35">
      <c r="A1450" s="99">
        <f t="shared" si="45"/>
        <v>18407</v>
      </c>
      <c r="B1450" s="100" t="str">
        <f>IF(COUNTIF(Exceptions!F:F,(VLOOKUP(M1450,Exceptions!F:F,1,FALSE)))&gt;0,"y","")</f>
        <v/>
      </c>
      <c r="C1450" s="100" t="str">
        <f t="shared" si="46"/>
        <v>y</v>
      </c>
      <c r="D1450" s="100" t="str">
        <f>IF(COUNTIF(Exceptions!B:B,(VLOOKUP(M1450,Exceptions!$B:$B,1,FALSE)))&gt;0,"y","")</f>
        <v/>
      </c>
      <c r="E1450" s="100"/>
      <c r="F1450" s="162" t="s">
        <v>6429</v>
      </c>
      <c r="G1450" s="162" t="s">
        <v>592</v>
      </c>
      <c r="H1450" s="162" t="s">
        <v>3906</v>
      </c>
      <c r="I1450" s="162" t="s">
        <v>5328</v>
      </c>
      <c r="J1450" s="162" t="s">
        <v>440</v>
      </c>
      <c r="K1450" s="162" t="s">
        <v>3904</v>
      </c>
      <c r="L1450" s="198">
        <v>11500</v>
      </c>
      <c r="M1450" s="95" t="s">
        <v>6430</v>
      </c>
      <c r="N1450" s="51" t="s">
        <v>6431</v>
      </c>
      <c r="O1450" s="51" t="s">
        <v>6432</v>
      </c>
      <c r="P1450" s="51" t="s">
        <v>456</v>
      </c>
      <c r="Q1450" s="174" t="s">
        <v>613</v>
      </c>
      <c r="R1450" s="97">
        <v>45376</v>
      </c>
      <c r="S1450" s="97" t="s">
        <v>6433</v>
      </c>
      <c r="T1450" s="51" t="s">
        <v>467</v>
      </c>
      <c r="U1450" s="51" t="s">
        <v>468</v>
      </c>
      <c r="V1450" s="51" t="s">
        <v>6434</v>
      </c>
      <c r="W1450" s="98" t="s">
        <v>5738</v>
      </c>
      <c r="X1450" s="98" t="s">
        <v>5738</v>
      </c>
    </row>
    <row r="1451" spans="1:24" s="51" customFormat="1" ht="15.5" x14ac:dyDescent="0.35">
      <c r="A1451" s="99">
        <f t="shared" si="45"/>
        <v>18411</v>
      </c>
      <c r="B1451" s="100" t="str">
        <f>IF(COUNTIF(Exceptions!F:F,(VLOOKUP(M1451,Exceptions!F:F,1,FALSE)))&gt;0,"y","")</f>
        <v/>
      </c>
      <c r="C1451" s="100" t="str">
        <f t="shared" si="46"/>
        <v>y</v>
      </c>
      <c r="D1451" s="100" t="str">
        <f>IF(COUNTIF(Exceptions!B:B,(VLOOKUP(M1451,Exceptions!$B:$B,1,FALSE)))&gt;0,"y","")</f>
        <v/>
      </c>
      <c r="E1451" s="100"/>
      <c r="F1451" s="162" t="s">
        <v>5937</v>
      </c>
      <c r="G1451" s="162" t="s">
        <v>3886</v>
      </c>
      <c r="H1451" s="162" t="s">
        <v>3902</v>
      </c>
      <c r="I1451" s="162" t="s">
        <v>5227</v>
      </c>
      <c r="J1451" s="162" t="s">
        <v>5295</v>
      </c>
      <c r="K1451" s="162" t="s">
        <v>5279</v>
      </c>
      <c r="L1451" s="163">
        <v>800000</v>
      </c>
      <c r="M1451" s="95" t="s">
        <v>5938</v>
      </c>
      <c r="N1451" s="51" t="s">
        <v>5939</v>
      </c>
      <c r="O1451" s="51" t="s">
        <v>5939</v>
      </c>
      <c r="P1451" s="51" t="s">
        <v>456</v>
      </c>
      <c r="Q1451" s="96" t="s">
        <v>11</v>
      </c>
      <c r="R1451" s="97">
        <v>45471</v>
      </c>
      <c r="S1451" s="97" t="s">
        <v>5553</v>
      </c>
      <c r="T1451" s="51" t="s">
        <v>480</v>
      </c>
      <c r="U1451" s="51" t="s">
        <v>481</v>
      </c>
      <c r="W1451" s="98" t="s">
        <v>5810</v>
      </c>
      <c r="X1451" s="98" t="s">
        <v>5635</v>
      </c>
    </row>
    <row r="1452" spans="1:24" s="51" customFormat="1" ht="15.5" x14ac:dyDescent="0.35">
      <c r="A1452" s="99">
        <f t="shared" si="45"/>
        <v>18439</v>
      </c>
      <c r="B1452" s="100" t="str">
        <f>IF(COUNTIF(Exceptions!F:F,(VLOOKUP(M1452,Exceptions!F:F,1,FALSE)))&gt;0,"y","")</f>
        <v/>
      </c>
      <c r="C1452" s="100" t="str">
        <f t="shared" si="46"/>
        <v/>
      </c>
      <c r="D1452" s="100" t="str">
        <f>IF(COUNTIF(Exceptions!B:B,(VLOOKUP(M1452,Exceptions!$B:$B,1,FALSE)))&gt;0,"y","")</f>
        <v/>
      </c>
      <c r="E1452" s="100"/>
      <c r="F1452" s="162" t="s">
        <v>7174</v>
      </c>
      <c r="G1452" s="162" t="s">
        <v>593</v>
      </c>
      <c r="H1452" s="162" t="s">
        <v>5215</v>
      </c>
      <c r="I1452" s="162" t="s">
        <v>440</v>
      </c>
      <c r="J1452" s="162" t="s">
        <v>5295</v>
      </c>
      <c r="K1452" s="162" t="s">
        <v>5276</v>
      </c>
      <c r="L1452" s="165"/>
      <c r="M1452" s="95" t="s">
        <v>7175</v>
      </c>
      <c r="N1452" s="51" t="s">
        <v>7176</v>
      </c>
      <c r="O1452" s="51" t="s">
        <v>7176</v>
      </c>
      <c r="P1452" s="51" t="s">
        <v>460</v>
      </c>
      <c r="Q1452" s="96" t="s">
        <v>14</v>
      </c>
      <c r="R1452" s="97"/>
      <c r="S1452" s="97"/>
      <c r="T1452" s="51" t="s">
        <v>7060</v>
      </c>
      <c r="U1452" s="51" t="s">
        <v>7061</v>
      </c>
      <c r="W1452" s="98" t="s">
        <v>5810</v>
      </c>
      <c r="X1452" s="98" t="s">
        <v>5810</v>
      </c>
    </row>
    <row r="1453" spans="1:24" s="51" customFormat="1" ht="15.5" x14ac:dyDescent="0.35">
      <c r="A1453" s="99">
        <f t="shared" si="45"/>
        <v>18461</v>
      </c>
      <c r="B1453" s="100" t="str">
        <f>IF(COUNTIF(Exceptions!F:F,(VLOOKUP(M1453,Exceptions!F:F,1,FALSE)))&gt;0,"y","")</f>
        <v/>
      </c>
      <c r="C1453" s="100" t="str">
        <f t="shared" si="46"/>
        <v>y</v>
      </c>
      <c r="D1453" s="100" t="str">
        <f>IF(COUNTIF(Exceptions!B:B,(VLOOKUP(M1453,Exceptions!$B:$B,1,FALSE)))&gt;0,"y","")</f>
        <v/>
      </c>
      <c r="E1453" s="100"/>
      <c r="F1453" s="162" t="s">
        <v>5955</v>
      </c>
      <c r="G1453" s="162" t="s">
        <v>592</v>
      </c>
      <c r="H1453" s="162" t="s">
        <v>3902</v>
      </c>
      <c r="I1453" s="162" t="s">
        <v>5233</v>
      </c>
      <c r="J1453" s="162" t="s">
        <v>5300</v>
      </c>
      <c r="K1453" s="162" t="s">
        <v>3904</v>
      </c>
      <c r="L1453" s="163">
        <v>375000</v>
      </c>
      <c r="M1453" s="95" t="s">
        <v>5956</v>
      </c>
      <c r="N1453" s="51" t="s">
        <v>5957</v>
      </c>
      <c r="O1453" s="51" t="s">
        <v>5958</v>
      </c>
      <c r="P1453" s="51" t="s">
        <v>455</v>
      </c>
      <c r="Q1453" s="96" t="s">
        <v>14</v>
      </c>
      <c r="R1453" s="97">
        <v>45418</v>
      </c>
      <c r="S1453" s="97" t="s">
        <v>5959</v>
      </c>
      <c r="T1453" s="51" t="s">
        <v>504</v>
      </c>
      <c r="U1453" s="51" t="s">
        <v>505</v>
      </c>
      <c r="W1453" s="98" t="s">
        <v>5810</v>
      </c>
      <c r="X1453" s="98" t="s">
        <v>5589</v>
      </c>
    </row>
    <row r="1454" spans="1:24" s="51" customFormat="1" ht="15.5" x14ac:dyDescent="0.35">
      <c r="A1454" s="99">
        <f t="shared" si="45"/>
        <v>18476</v>
      </c>
      <c r="B1454" s="100" t="str">
        <f>IF(COUNTIF(Exceptions!F:F,(VLOOKUP(M1454,Exceptions!F:F,1,FALSE)))&gt;0,"y","")</f>
        <v/>
      </c>
      <c r="C1454" s="100" t="str">
        <f t="shared" si="46"/>
        <v/>
      </c>
      <c r="D1454" s="100" t="str">
        <f>IF(COUNTIF(Exceptions!B:B,(VLOOKUP(M1454,Exceptions!$B:$B,1,FALSE)))&gt;0,"y","")</f>
        <v/>
      </c>
      <c r="E1454" s="100"/>
      <c r="F1454" s="162" t="s">
        <v>7168</v>
      </c>
      <c r="G1454" s="162" t="s">
        <v>3886</v>
      </c>
      <c r="H1454" s="162" t="s">
        <v>5215</v>
      </c>
      <c r="I1454" s="162" t="s">
        <v>440</v>
      </c>
      <c r="J1454" s="162" t="s">
        <v>440</v>
      </c>
      <c r="K1454" s="162" t="s">
        <v>3904</v>
      </c>
      <c r="L1454" s="163">
        <v>180000</v>
      </c>
      <c r="M1454" s="95" t="s">
        <v>7169</v>
      </c>
      <c r="N1454" s="51" t="s">
        <v>7170</v>
      </c>
      <c r="O1454" s="51" t="s">
        <v>7170</v>
      </c>
      <c r="P1454" s="51" t="s">
        <v>457</v>
      </c>
      <c r="Q1454" s="96" t="s">
        <v>14</v>
      </c>
      <c r="R1454" s="97">
        <v>45536</v>
      </c>
      <c r="S1454" s="97" t="s">
        <v>5554</v>
      </c>
      <c r="T1454" s="51" t="s">
        <v>504</v>
      </c>
      <c r="U1454" s="51" t="s">
        <v>505</v>
      </c>
      <c r="W1454" s="98" t="s">
        <v>5810</v>
      </c>
      <c r="X1454" s="98" t="s">
        <v>5810</v>
      </c>
    </row>
    <row r="1455" spans="1:24" s="51" customFormat="1" ht="15.5" x14ac:dyDescent="0.35">
      <c r="A1455" s="99">
        <f t="shared" si="45"/>
        <v>18477</v>
      </c>
      <c r="B1455" s="100" t="str">
        <f>IF(COUNTIF(Exceptions!F:F,(VLOOKUP(M1455,Exceptions!F:F,1,FALSE)))&gt;0,"y","")</f>
        <v/>
      </c>
      <c r="C1455" s="100" t="str">
        <f t="shared" si="46"/>
        <v/>
      </c>
      <c r="D1455" s="100" t="str">
        <f>IF(COUNTIF(Exceptions!B:B,(VLOOKUP(M1455,Exceptions!$B:$B,1,FALSE)))&gt;0,"y","")</f>
        <v/>
      </c>
      <c r="E1455" s="100"/>
      <c r="F1455" s="162" t="s">
        <v>7171</v>
      </c>
      <c r="G1455" s="162" t="s">
        <v>3886</v>
      </c>
      <c r="H1455" s="162" t="s">
        <v>5230</v>
      </c>
      <c r="I1455" s="162" t="s">
        <v>440</v>
      </c>
      <c r="J1455" s="162" t="s">
        <v>440</v>
      </c>
      <c r="K1455" s="162" t="s">
        <v>5281</v>
      </c>
      <c r="L1455" s="163">
        <v>34307000</v>
      </c>
      <c r="M1455" s="95" t="s">
        <v>7172</v>
      </c>
      <c r="N1455" s="51" t="s">
        <v>1673</v>
      </c>
      <c r="O1455" s="51" t="s">
        <v>1674</v>
      </c>
      <c r="P1455" s="51" t="s">
        <v>463</v>
      </c>
      <c r="Q1455" s="96" t="s">
        <v>16</v>
      </c>
      <c r="R1455" s="97">
        <v>47058</v>
      </c>
      <c r="S1455" s="97" t="s">
        <v>7173</v>
      </c>
      <c r="T1455" s="51" t="s">
        <v>6766</v>
      </c>
      <c r="U1455" s="51" t="s">
        <v>6767</v>
      </c>
      <c r="V1455" s="51" t="s">
        <v>1675</v>
      </c>
      <c r="W1455" s="98" t="s">
        <v>5810</v>
      </c>
      <c r="X1455" s="98" t="s">
        <v>5810</v>
      </c>
    </row>
    <row r="1456" spans="1:24" s="51" customFormat="1" ht="15.5" x14ac:dyDescent="0.35">
      <c r="A1456" s="99">
        <f t="shared" si="45"/>
        <v>18487</v>
      </c>
      <c r="B1456" s="100" t="str">
        <f>IF(COUNTIF(Exceptions!F:F,(VLOOKUP(M1456,Exceptions!F:F,1,FALSE)))&gt;0,"y","")</f>
        <v/>
      </c>
      <c r="C1456" s="100" t="str">
        <f t="shared" si="46"/>
        <v/>
      </c>
      <c r="D1456" s="100" t="str">
        <f>IF(COUNTIF(Exceptions!B:B,(VLOOKUP(M1456,Exceptions!$B:$B,1,FALSE)))&gt;0,"y","")</f>
        <v/>
      </c>
      <c r="E1456" s="100"/>
      <c r="F1456" s="162" t="s">
        <v>7164</v>
      </c>
      <c r="G1456" s="162" t="s">
        <v>3885</v>
      </c>
      <c r="H1456" s="162" t="s">
        <v>5215</v>
      </c>
      <c r="I1456" s="162" t="s">
        <v>440</v>
      </c>
      <c r="J1456" s="162" t="s">
        <v>5295</v>
      </c>
      <c r="K1456" s="162" t="s">
        <v>5279</v>
      </c>
      <c r="L1456" s="163">
        <v>400000</v>
      </c>
      <c r="M1456" s="95" t="s">
        <v>7165</v>
      </c>
      <c r="N1456" s="51" t="s">
        <v>7166</v>
      </c>
      <c r="O1456" s="51" t="s">
        <v>7167</v>
      </c>
      <c r="P1456" s="51" t="s">
        <v>460</v>
      </c>
      <c r="Q1456" s="96" t="s">
        <v>14</v>
      </c>
      <c r="R1456" s="97">
        <v>45348</v>
      </c>
      <c r="S1456" s="97" t="s">
        <v>5625</v>
      </c>
      <c r="T1456" s="51" t="s">
        <v>508</v>
      </c>
      <c r="U1456" s="51" t="s">
        <v>509</v>
      </c>
      <c r="W1456" s="98" t="s">
        <v>5743</v>
      </c>
      <c r="X1456" s="98" t="s">
        <v>5763</v>
      </c>
    </row>
    <row r="1457" spans="1:24" s="51" customFormat="1" ht="15.5" x14ac:dyDescent="0.35">
      <c r="A1457" s="99">
        <f t="shared" si="45"/>
        <v>18535</v>
      </c>
      <c r="B1457" s="100" t="str">
        <f>IF(COUNTIF(Exceptions!F:F,(VLOOKUP(M1457,Exceptions!F:F,1,FALSE)))&gt;0,"y","")</f>
        <v/>
      </c>
      <c r="C1457" s="100" t="str">
        <f t="shared" si="46"/>
        <v/>
      </c>
      <c r="D1457" s="100" t="str">
        <f>IF(COUNTIF(Exceptions!B:B,(VLOOKUP(M1457,Exceptions!$B:$B,1,FALSE)))&gt;0,"y","")</f>
        <v/>
      </c>
      <c r="E1457" s="100"/>
      <c r="F1457" s="162" t="s">
        <v>7161</v>
      </c>
      <c r="G1457" s="162" t="s">
        <v>593</v>
      </c>
      <c r="H1457" s="162" t="s">
        <v>5237</v>
      </c>
      <c r="I1457" s="162" t="s">
        <v>440</v>
      </c>
      <c r="J1457" s="162" t="s">
        <v>5295</v>
      </c>
      <c r="K1457" s="162" t="s">
        <v>5279</v>
      </c>
      <c r="L1457" s="163">
        <v>450000</v>
      </c>
      <c r="M1457" s="95" t="s">
        <v>7162</v>
      </c>
      <c r="N1457" s="51" t="s">
        <v>7163</v>
      </c>
      <c r="O1457" s="51" t="s">
        <v>7163</v>
      </c>
      <c r="P1457" s="51" t="s">
        <v>460</v>
      </c>
      <c r="Q1457" s="96" t="s">
        <v>14</v>
      </c>
      <c r="R1457" s="97">
        <v>45413</v>
      </c>
      <c r="S1457" s="97" t="s">
        <v>5553</v>
      </c>
      <c r="T1457" s="51" t="s">
        <v>587</v>
      </c>
      <c r="U1457" s="51" t="s">
        <v>588</v>
      </c>
      <c r="W1457" s="98" t="s">
        <v>5743</v>
      </c>
      <c r="X1457" s="98" t="s">
        <v>5743</v>
      </c>
    </row>
    <row r="1458" spans="1:24" s="51" customFormat="1" ht="15.5" x14ac:dyDescent="0.35">
      <c r="A1458" s="99">
        <f t="shared" si="45"/>
        <v>18593</v>
      </c>
      <c r="B1458" s="100" t="str">
        <f>IF(COUNTIF(Exceptions!F:F,(VLOOKUP(M1458,Exceptions!F:F,1,FALSE)))&gt;0,"y","")</f>
        <v/>
      </c>
      <c r="C1458" s="100" t="str">
        <f t="shared" si="46"/>
        <v>y</v>
      </c>
      <c r="D1458" s="100" t="str">
        <f>IF(COUNTIF(Exceptions!B:B,(VLOOKUP(M1458,Exceptions!$B:$B,1,FALSE)))&gt;0,"y","")</f>
        <v/>
      </c>
      <c r="E1458" s="100"/>
      <c r="F1458" s="162" t="s">
        <v>6426</v>
      </c>
      <c r="G1458" s="162" t="s">
        <v>592</v>
      </c>
      <c r="H1458" s="162" t="s">
        <v>3906</v>
      </c>
      <c r="I1458" s="162" t="s">
        <v>5328</v>
      </c>
      <c r="J1458" s="162" t="s">
        <v>5301</v>
      </c>
      <c r="K1458" s="162" t="s">
        <v>5288</v>
      </c>
      <c r="L1458" s="163">
        <v>275370</v>
      </c>
      <c r="M1458" s="95" t="s">
        <v>6427</v>
      </c>
      <c r="N1458" s="51" t="s">
        <v>6428</v>
      </c>
      <c r="O1458" s="51" t="s">
        <v>6428</v>
      </c>
      <c r="P1458" s="51" t="s">
        <v>456</v>
      </c>
      <c r="Q1458" s="96" t="s">
        <v>14</v>
      </c>
      <c r="R1458" s="97">
        <v>45379</v>
      </c>
      <c r="S1458" s="97" t="s">
        <v>6413</v>
      </c>
      <c r="T1458" s="51" t="s">
        <v>524</v>
      </c>
      <c r="U1458" s="51" t="s">
        <v>525</v>
      </c>
      <c r="W1458" s="98" t="s">
        <v>5635</v>
      </c>
      <c r="X1458" s="98" t="s">
        <v>5600</v>
      </c>
    </row>
    <row r="1459" spans="1:24" s="51" customFormat="1" ht="15.5" x14ac:dyDescent="0.35">
      <c r="A1459" s="99">
        <f t="shared" si="45"/>
        <v>18598</v>
      </c>
      <c r="B1459" s="100" t="str">
        <f>IF(COUNTIF(Exceptions!F:F,(VLOOKUP(M1459,Exceptions!F:F,1,FALSE)))&gt;0,"y","")</f>
        <v/>
      </c>
      <c r="C1459" s="100" t="str">
        <f t="shared" si="46"/>
        <v>y</v>
      </c>
      <c r="D1459" s="100" t="str">
        <f>IF(COUNTIF(Exceptions!B:B,(VLOOKUP(M1459,Exceptions!$B:$B,1,FALSE)))&gt;0,"y","")</f>
        <v/>
      </c>
      <c r="E1459" s="100"/>
      <c r="F1459" s="162" t="s">
        <v>6424</v>
      </c>
      <c r="G1459" s="162" t="s">
        <v>3886</v>
      </c>
      <c r="H1459" s="162" t="s">
        <v>3906</v>
      </c>
      <c r="I1459" s="162" t="s">
        <v>5328</v>
      </c>
      <c r="J1459" s="162" t="s">
        <v>440</v>
      </c>
      <c r="K1459" s="162" t="s">
        <v>440</v>
      </c>
      <c r="L1459" s="163">
        <v>472.14</v>
      </c>
      <c r="M1459" s="95" t="s">
        <v>6425</v>
      </c>
      <c r="N1459" s="51" t="s">
        <v>3856</v>
      </c>
      <c r="O1459" s="51" t="s">
        <v>3857</v>
      </c>
      <c r="P1459" s="51" t="s">
        <v>456</v>
      </c>
      <c r="Q1459" s="96" t="s">
        <v>613</v>
      </c>
      <c r="R1459" s="97">
        <v>45707</v>
      </c>
      <c r="S1459" s="97" t="s">
        <v>6420</v>
      </c>
      <c r="T1459" s="51" t="s">
        <v>467</v>
      </c>
      <c r="U1459" s="51" t="s">
        <v>468</v>
      </c>
      <c r="W1459" s="98" t="s">
        <v>5635</v>
      </c>
      <c r="X1459" s="98" t="s">
        <v>5635</v>
      </c>
    </row>
    <row r="1460" spans="1:24" s="51" customFormat="1" ht="15.5" x14ac:dyDescent="0.35">
      <c r="A1460" s="99">
        <f t="shared" si="45"/>
        <v>18630</v>
      </c>
      <c r="B1460" s="100" t="str">
        <f>IF(COUNTIF(Exceptions!F:F,(VLOOKUP(M1460,Exceptions!F:F,1,FALSE)))&gt;0,"y","")</f>
        <v/>
      </c>
      <c r="C1460" s="100" t="str">
        <f t="shared" si="46"/>
        <v>y</v>
      </c>
      <c r="D1460" s="100" t="str">
        <f>IF(COUNTIF(Exceptions!B:B,(VLOOKUP(M1460,Exceptions!$B:$B,1,FALSE)))&gt;0,"y","")</f>
        <v/>
      </c>
      <c r="E1460" s="100"/>
      <c r="F1460" s="162" t="s">
        <v>6414</v>
      </c>
      <c r="G1460" s="162" t="s">
        <v>592</v>
      </c>
      <c r="H1460" s="162" t="s">
        <v>3906</v>
      </c>
      <c r="I1460" s="162" t="s">
        <v>5328</v>
      </c>
      <c r="J1460" s="162" t="s">
        <v>5301</v>
      </c>
      <c r="K1460" s="162" t="s">
        <v>5288</v>
      </c>
      <c r="L1460" s="163">
        <v>592730</v>
      </c>
      <c r="M1460" s="95" t="s">
        <v>6415</v>
      </c>
      <c r="N1460" s="51" t="s">
        <v>6416</v>
      </c>
      <c r="O1460" s="51" t="s">
        <v>6416</v>
      </c>
      <c r="P1460" s="51" t="s">
        <v>456</v>
      </c>
      <c r="Q1460" s="96" t="s">
        <v>11</v>
      </c>
      <c r="R1460" s="97">
        <v>45379</v>
      </c>
      <c r="S1460" s="97" t="s">
        <v>6413</v>
      </c>
      <c r="T1460" s="51" t="s">
        <v>524</v>
      </c>
      <c r="U1460" s="51" t="s">
        <v>525</v>
      </c>
      <c r="W1460" s="98" t="s">
        <v>5599</v>
      </c>
      <c r="X1460" s="98" t="s">
        <v>5600</v>
      </c>
    </row>
    <row r="1461" spans="1:24" s="51" customFormat="1" ht="15.5" x14ac:dyDescent="0.35">
      <c r="A1461" s="99">
        <f t="shared" si="45"/>
        <v>18638</v>
      </c>
      <c r="B1461" s="100" t="str">
        <f>IF(COUNTIF(Exceptions!F:F,(VLOOKUP(M1461,Exceptions!F:F,1,FALSE)))&gt;0,"y","")</f>
        <v/>
      </c>
      <c r="C1461" s="100" t="str">
        <f t="shared" si="46"/>
        <v>y</v>
      </c>
      <c r="D1461" s="100" t="str">
        <f>IF(COUNTIF(Exceptions!B:B,(VLOOKUP(M1461,Exceptions!$B:$B,1,FALSE)))&gt;0,"y","")</f>
        <v/>
      </c>
      <c r="E1461" s="100" t="s">
        <v>5366</v>
      </c>
      <c r="F1461" s="162" t="s">
        <v>6421</v>
      </c>
      <c r="G1461" s="162" t="s">
        <v>592</v>
      </c>
      <c r="H1461" s="162" t="s">
        <v>3906</v>
      </c>
      <c r="I1461" s="162" t="s">
        <v>5328</v>
      </c>
      <c r="J1461" s="162" t="s">
        <v>440</v>
      </c>
      <c r="K1461" s="162" t="s">
        <v>440</v>
      </c>
      <c r="L1461" s="163">
        <v>80000</v>
      </c>
      <c r="M1461" s="95" t="s">
        <v>6422</v>
      </c>
      <c r="N1461" s="51" t="s">
        <v>6423</v>
      </c>
      <c r="O1461" s="51" t="s">
        <v>6423</v>
      </c>
      <c r="P1461" s="51" t="s">
        <v>456</v>
      </c>
      <c r="Q1461" s="96" t="s">
        <v>613</v>
      </c>
      <c r="R1461" s="97">
        <v>45379</v>
      </c>
      <c r="S1461" s="97" t="s">
        <v>6413</v>
      </c>
      <c r="T1461" s="51" t="s">
        <v>524</v>
      </c>
      <c r="U1461" s="51" t="s">
        <v>525</v>
      </c>
      <c r="W1461" s="98" t="s">
        <v>5599</v>
      </c>
      <c r="X1461" s="98" t="s">
        <v>5600</v>
      </c>
    </row>
    <row r="1462" spans="1:24" s="51" customFormat="1" ht="15.5" x14ac:dyDescent="0.35">
      <c r="A1462" s="99">
        <f t="shared" si="45"/>
        <v>18639</v>
      </c>
      <c r="B1462" s="100" t="str">
        <f>IF(COUNTIF(Exceptions!F:F,(VLOOKUP(M1462,Exceptions!F:F,1,FALSE)))&gt;0,"y","")</f>
        <v/>
      </c>
      <c r="C1462" s="100" t="str">
        <f t="shared" si="46"/>
        <v>y</v>
      </c>
      <c r="D1462" s="100" t="str">
        <f>IF(COUNTIF(Exceptions!B:B,(VLOOKUP(M1462,Exceptions!$B:$B,1,FALSE)))&gt;0,"y","")</f>
        <v/>
      </c>
      <c r="E1462" s="100"/>
      <c r="F1462" s="162" t="s">
        <v>6417</v>
      </c>
      <c r="G1462" s="162" t="s">
        <v>3886</v>
      </c>
      <c r="H1462" s="162" t="s">
        <v>3906</v>
      </c>
      <c r="I1462" s="162" t="s">
        <v>5328</v>
      </c>
      <c r="J1462" s="162" t="s">
        <v>440</v>
      </c>
      <c r="K1462" s="162" t="s">
        <v>440</v>
      </c>
      <c r="L1462" s="163">
        <v>46105.26</v>
      </c>
      <c r="M1462" s="95" t="s">
        <v>6418</v>
      </c>
      <c r="N1462" s="51" t="s">
        <v>5386</v>
      </c>
      <c r="O1462" s="51" t="s">
        <v>5386</v>
      </c>
      <c r="P1462" s="51" t="s">
        <v>456</v>
      </c>
      <c r="Q1462" s="96" t="s">
        <v>613</v>
      </c>
      <c r="R1462" s="97">
        <v>45707</v>
      </c>
      <c r="S1462" s="97" t="s">
        <v>6420</v>
      </c>
      <c r="T1462" s="51" t="s">
        <v>467</v>
      </c>
      <c r="U1462" s="51" t="s">
        <v>468</v>
      </c>
      <c r="W1462" s="98" t="s">
        <v>5599</v>
      </c>
      <c r="X1462" s="98" t="s">
        <v>5599</v>
      </c>
    </row>
    <row r="1463" spans="1:24" s="51" customFormat="1" ht="15.5" x14ac:dyDescent="0.35">
      <c r="A1463" s="99">
        <f t="shared" si="45"/>
        <v>18641</v>
      </c>
      <c r="B1463" s="100" t="str">
        <f>IF(COUNTIF(Exceptions!F:F,(VLOOKUP(M1463,Exceptions!F:F,1,FALSE)))&gt;0,"y","")</f>
        <v/>
      </c>
      <c r="C1463" s="100" t="str">
        <f t="shared" si="46"/>
        <v>y</v>
      </c>
      <c r="D1463" s="100" t="str">
        <f>IF(COUNTIF(Exceptions!B:B,(VLOOKUP(M1463,Exceptions!$B:$B,1,FALSE)))&gt;0,"y","")</f>
        <v/>
      </c>
      <c r="E1463" s="100"/>
      <c r="F1463" s="162" t="s">
        <v>6410</v>
      </c>
      <c r="G1463" s="162" t="s">
        <v>592</v>
      </c>
      <c r="H1463" s="162" t="s">
        <v>3906</v>
      </c>
      <c r="I1463" s="162" t="s">
        <v>5328</v>
      </c>
      <c r="J1463" s="162" t="s">
        <v>5301</v>
      </c>
      <c r="K1463" s="162" t="s">
        <v>5288</v>
      </c>
      <c r="L1463" s="163">
        <v>134000</v>
      </c>
      <c r="M1463" s="95" t="s">
        <v>6411</v>
      </c>
      <c r="N1463" s="51" t="s">
        <v>6412</v>
      </c>
      <c r="O1463" s="51" t="s">
        <v>6412</v>
      </c>
      <c r="P1463" s="51" t="s">
        <v>456</v>
      </c>
      <c r="Q1463" s="96" t="s">
        <v>14</v>
      </c>
      <c r="R1463" s="97">
        <v>45379</v>
      </c>
      <c r="S1463" s="97" t="s">
        <v>6413</v>
      </c>
      <c r="T1463" s="51" t="s">
        <v>524</v>
      </c>
      <c r="U1463" s="51" t="s">
        <v>525</v>
      </c>
      <c r="V1463" s="166"/>
      <c r="W1463" s="98" t="s">
        <v>5599</v>
      </c>
      <c r="X1463" s="98" t="s">
        <v>5600</v>
      </c>
    </row>
    <row r="1464" spans="1:24" s="51" customFormat="1" ht="15.5" x14ac:dyDescent="0.35">
      <c r="A1464" s="99">
        <f t="shared" si="45"/>
        <v>18651</v>
      </c>
      <c r="B1464" s="100" t="str">
        <f>IF(COUNTIF(Exceptions!F:F,(VLOOKUP(M1464,Exceptions!F:F,1,FALSE)))&gt;0,"y","")</f>
        <v/>
      </c>
      <c r="C1464" s="100" t="str">
        <f t="shared" si="46"/>
        <v>y</v>
      </c>
      <c r="D1464" s="100" t="str">
        <f>IF(COUNTIF(Exceptions!B:B,(VLOOKUP(M1464,Exceptions!$B:$B,1,FALSE)))&gt;0,"y","")</f>
        <v/>
      </c>
      <c r="E1464" s="100"/>
      <c r="F1464" s="162" t="s">
        <v>5593</v>
      </c>
      <c r="G1464" s="162" t="s">
        <v>592</v>
      </c>
      <c r="H1464" s="162" t="s">
        <v>3906</v>
      </c>
      <c r="I1464" s="162" t="s">
        <v>299</v>
      </c>
      <c r="J1464" s="162" t="s">
        <v>5301</v>
      </c>
      <c r="K1464" s="162" t="s">
        <v>5288</v>
      </c>
      <c r="L1464" s="163">
        <v>115000</v>
      </c>
      <c r="M1464" s="95" t="s">
        <v>5594</v>
      </c>
      <c r="N1464" s="51" t="s">
        <v>5595</v>
      </c>
      <c r="O1464" s="51" t="s">
        <v>5596</v>
      </c>
      <c r="P1464" s="51" t="s">
        <v>456</v>
      </c>
      <c r="Q1464" s="96" t="s">
        <v>14</v>
      </c>
      <c r="R1464" s="97">
        <v>45379</v>
      </c>
      <c r="S1464" s="97" t="s">
        <v>5598</v>
      </c>
      <c r="T1464" s="51" t="s">
        <v>524</v>
      </c>
      <c r="U1464" s="51" t="s">
        <v>525</v>
      </c>
      <c r="W1464" s="98" t="s">
        <v>5599</v>
      </c>
      <c r="X1464" s="98" t="s">
        <v>5600</v>
      </c>
    </row>
    <row r="1465" spans="1:24" s="51" customFormat="1" ht="15.5" x14ac:dyDescent="0.35">
      <c r="A1465" s="99">
        <f t="shared" si="45"/>
        <v>18658</v>
      </c>
      <c r="B1465" s="100" t="str">
        <f>IF(COUNTIF(Exceptions!F:F,(VLOOKUP(M1465,Exceptions!F:F,1,FALSE)))&gt;0,"y","")</f>
        <v/>
      </c>
      <c r="C1465" s="100" t="str">
        <f t="shared" si="46"/>
        <v>y</v>
      </c>
      <c r="D1465" s="100" t="str">
        <f>IF(COUNTIF(Exceptions!B:B,(VLOOKUP(M1465,Exceptions!$B:$B,1,FALSE)))&gt;0,"y","")</f>
        <v/>
      </c>
      <c r="E1465" s="100" t="s">
        <v>5366</v>
      </c>
      <c r="F1465" s="162" t="s">
        <v>6075</v>
      </c>
      <c r="G1465" s="162" t="s">
        <v>3886</v>
      </c>
      <c r="H1465" s="162" t="s">
        <v>3902</v>
      </c>
      <c r="I1465" s="162" t="s">
        <v>5252</v>
      </c>
      <c r="J1465" s="162" t="s">
        <v>5301</v>
      </c>
      <c r="K1465" s="162" t="s">
        <v>5288</v>
      </c>
      <c r="L1465" s="163">
        <v>50000</v>
      </c>
      <c r="M1465" s="95" t="s">
        <v>6076</v>
      </c>
      <c r="N1465" s="51" t="s">
        <v>6077</v>
      </c>
      <c r="O1465" s="51" t="s">
        <v>6073</v>
      </c>
      <c r="P1465" s="51" t="s">
        <v>456</v>
      </c>
      <c r="Q1465" s="96" t="s">
        <v>613</v>
      </c>
      <c r="R1465" s="97">
        <v>45413</v>
      </c>
      <c r="S1465" s="97" t="s">
        <v>6074</v>
      </c>
      <c r="T1465" s="51" t="s">
        <v>518</v>
      </c>
      <c r="U1465" s="51" t="s">
        <v>519</v>
      </c>
      <c r="W1465" s="98" t="s">
        <v>5752</v>
      </c>
      <c r="X1465" s="98" t="s">
        <v>5752</v>
      </c>
    </row>
    <row r="1466" spans="1:24" s="51" customFormat="1" ht="15.5" x14ac:dyDescent="0.35">
      <c r="A1466" s="99">
        <f t="shared" si="45"/>
        <v>18659</v>
      </c>
      <c r="B1466" s="100" t="str">
        <f>IF(COUNTIF(Exceptions!F:F,(VLOOKUP(M1466,Exceptions!F:F,1,FALSE)))&gt;0,"y","")</f>
        <v/>
      </c>
      <c r="C1466" s="100" t="str">
        <f t="shared" si="46"/>
        <v>y</v>
      </c>
      <c r="D1466" s="100" t="str">
        <f>IF(COUNTIF(Exceptions!B:B,(VLOOKUP(M1466,Exceptions!$B:$B,1,FALSE)))&gt;0,"y","")</f>
        <v/>
      </c>
      <c r="E1466" s="100" t="s">
        <v>5366</v>
      </c>
      <c r="F1466" s="162" t="s">
        <v>6070</v>
      </c>
      <c r="G1466" s="162" t="s">
        <v>592</v>
      </c>
      <c r="H1466" s="162" t="s">
        <v>3902</v>
      </c>
      <c r="I1466" s="162" t="s">
        <v>5252</v>
      </c>
      <c r="J1466" s="162" t="s">
        <v>5301</v>
      </c>
      <c r="K1466" s="162" t="s">
        <v>5288</v>
      </c>
      <c r="L1466" s="163">
        <v>5000</v>
      </c>
      <c r="M1466" s="95" t="s">
        <v>6071</v>
      </c>
      <c r="N1466" s="51" t="s">
        <v>6072</v>
      </c>
      <c r="O1466" s="51" t="s">
        <v>6073</v>
      </c>
      <c r="P1466" s="51" t="s">
        <v>456</v>
      </c>
      <c r="Q1466" s="96" t="s">
        <v>613</v>
      </c>
      <c r="R1466" s="97">
        <v>45397</v>
      </c>
      <c r="S1466" s="97" t="s">
        <v>6074</v>
      </c>
      <c r="T1466" s="51" t="s">
        <v>518</v>
      </c>
      <c r="U1466" s="51" t="s">
        <v>519</v>
      </c>
      <c r="W1466" s="98" t="s">
        <v>5752</v>
      </c>
      <c r="X1466" s="98" t="s">
        <v>5589</v>
      </c>
    </row>
    <row r="1467" spans="1:24" s="51" customFormat="1" ht="15.5" x14ac:dyDescent="0.35">
      <c r="A1467" s="99">
        <f t="shared" si="45"/>
        <v>18661</v>
      </c>
      <c r="B1467" s="100" t="str">
        <f>IF(COUNTIF(Exceptions!F:F,(VLOOKUP(M1467,Exceptions!F:F,1,FALSE)))&gt;0,"y","")</f>
        <v/>
      </c>
      <c r="C1467" s="100" t="str">
        <f t="shared" si="46"/>
        <v>y</v>
      </c>
      <c r="D1467" s="100" t="str">
        <f>IF(COUNTIF(Exceptions!B:B,(VLOOKUP(M1467,Exceptions!$B:$B,1,FALSE)))&gt;0,"y","")</f>
        <v/>
      </c>
      <c r="E1467" s="100"/>
      <c r="F1467" s="162" t="s">
        <v>6178</v>
      </c>
      <c r="G1467" s="162" t="s">
        <v>593</v>
      </c>
      <c r="H1467" s="162" t="s">
        <v>5237</v>
      </c>
      <c r="I1467" s="162" t="s">
        <v>6179</v>
      </c>
      <c r="J1467" s="162" t="s">
        <v>5301</v>
      </c>
      <c r="K1467" s="162" t="s">
        <v>5288</v>
      </c>
      <c r="L1467" s="163">
        <v>1045248.36</v>
      </c>
      <c r="M1467" s="95" t="s">
        <v>6180</v>
      </c>
      <c r="N1467" s="51" t="s">
        <v>6181</v>
      </c>
      <c r="O1467" s="51" t="s">
        <v>6182</v>
      </c>
      <c r="P1467" s="51" t="s">
        <v>456</v>
      </c>
      <c r="Q1467" s="96" t="s">
        <v>12</v>
      </c>
      <c r="R1467" s="97">
        <v>45413</v>
      </c>
      <c r="S1467" s="97" t="s">
        <v>6183</v>
      </c>
      <c r="T1467" s="51" t="s">
        <v>518</v>
      </c>
      <c r="U1467" s="51" t="s">
        <v>519</v>
      </c>
      <c r="W1467" s="98" t="s">
        <v>5752</v>
      </c>
      <c r="X1467" s="98" t="s">
        <v>5752</v>
      </c>
    </row>
    <row r="1468" spans="1:24" s="51" customFormat="1" ht="15.5" x14ac:dyDescent="0.35">
      <c r="A1468" s="99">
        <f t="shared" si="45"/>
        <v>18662</v>
      </c>
      <c r="B1468" s="100" t="str">
        <f>IF(COUNTIF(Exceptions!F:F,(VLOOKUP(M1468,Exceptions!F:F,1,FALSE)))&gt;0,"y","")</f>
        <v/>
      </c>
      <c r="C1468" s="100" t="str">
        <f t="shared" si="46"/>
        <v>y</v>
      </c>
      <c r="D1468" s="100" t="str">
        <f>IF(COUNTIF(Exceptions!B:B,(VLOOKUP(M1468,Exceptions!$B:$B,1,FALSE)))&gt;0,"y","")</f>
        <v/>
      </c>
      <c r="E1468" s="100"/>
      <c r="F1468" s="162" t="s">
        <v>6184</v>
      </c>
      <c r="G1468" s="162" t="s">
        <v>3885</v>
      </c>
      <c r="H1468" s="162" t="s">
        <v>5237</v>
      </c>
      <c r="I1468" s="162" t="s">
        <v>6179</v>
      </c>
      <c r="J1468" s="162" t="s">
        <v>440</v>
      </c>
      <c r="K1468" s="162" t="s">
        <v>440</v>
      </c>
      <c r="L1468" s="163">
        <v>36630</v>
      </c>
      <c r="M1468" s="95" t="s">
        <v>6185</v>
      </c>
      <c r="N1468" s="51" t="s">
        <v>6186</v>
      </c>
      <c r="O1468" s="51" t="s">
        <v>6187</v>
      </c>
      <c r="P1468" s="51" t="s">
        <v>456</v>
      </c>
      <c r="Q1468" s="96" t="s">
        <v>613</v>
      </c>
      <c r="R1468" s="97">
        <v>45397</v>
      </c>
      <c r="S1468" s="97" t="s">
        <v>6056</v>
      </c>
      <c r="T1468" s="51" t="s">
        <v>518</v>
      </c>
      <c r="U1468" s="51" t="s">
        <v>519</v>
      </c>
      <c r="W1468" s="98" t="s">
        <v>5752</v>
      </c>
      <c r="X1468" s="98" t="s">
        <v>5555</v>
      </c>
    </row>
    <row r="1469" spans="1:24" s="51" customFormat="1" ht="15.5" x14ac:dyDescent="0.35">
      <c r="A1469" s="99">
        <f t="shared" si="45"/>
        <v>18665</v>
      </c>
      <c r="B1469" s="100" t="str">
        <f>IF(COUNTIF(Exceptions!F:F,(VLOOKUP(M1469,Exceptions!F:F,1,FALSE)))&gt;0,"y","")</f>
        <v/>
      </c>
      <c r="C1469" s="100" t="str">
        <f t="shared" si="46"/>
        <v>y</v>
      </c>
      <c r="D1469" s="100" t="str">
        <f>IF(COUNTIF(Exceptions!B:B,(VLOOKUP(M1469,Exceptions!$B:$B,1,FALSE)))&gt;0,"y","")</f>
        <v/>
      </c>
      <c r="E1469" s="100"/>
      <c r="F1469" s="162" t="s">
        <v>6066</v>
      </c>
      <c r="G1469" s="162" t="s">
        <v>592</v>
      </c>
      <c r="H1469" s="162" t="s">
        <v>3902</v>
      </c>
      <c r="I1469" s="162" t="s">
        <v>5252</v>
      </c>
      <c r="J1469" s="162" t="s">
        <v>5301</v>
      </c>
      <c r="K1469" s="162" t="s">
        <v>5288</v>
      </c>
      <c r="L1469" s="163">
        <v>563750</v>
      </c>
      <c r="M1469" s="95" t="s">
        <v>6067</v>
      </c>
      <c r="N1469" s="51" t="s">
        <v>6068</v>
      </c>
      <c r="O1469" s="51" t="s">
        <v>6069</v>
      </c>
      <c r="P1469" s="51" t="s">
        <v>456</v>
      </c>
      <c r="Q1469" s="96" t="s">
        <v>11</v>
      </c>
      <c r="R1469" s="97">
        <v>45383</v>
      </c>
      <c r="S1469" s="97" t="s">
        <v>6056</v>
      </c>
      <c r="T1469" s="51" t="s">
        <v>518</v>
      </c>
      <c r="U1469" s="51" t="s">
        <v>519</v>
      </c>
      <c r="W1469" s="98" t="s">
        <v>5752</v>
      </c>
      <c r="X1469" s="98" t="s">
        <v>5589</v>
      </c>
    </row>
    <row r="1470" spans="1:24" s="51" customFormat="1" ht="15.5" x14ac:dyDescent="0.35">
      <c r="A1470" s="99">
        <f t="shared" si="45"/>
        <v>18677</v>
      </c>
      <c r="B1470" s="100" t="str">
        <f>IF(COUNTIF(Exceptions!F:F,(VLOOKUP(M1470,Exceptions!F:F,1,FALSE)))&gt;0,"y","")</f>
        <v/>
      </c>
      <c r="C1470" s="100" t="str">
        <f t="shared" si="46"/>
        <v/>
      </c>
      <c r="D1470" s="100" t="str">
        <f>IF(COUNTIF(Exceptions!B:B,(VLOOKUP(M1470,Exceptions!$B:$B,1,FALSE)))&gt;0,"y","")</f>
        <v/>
      </c>
      <c r="E1470" s="100"/>
      <c r="F1470" s="162" t="s">
        <v>7157</v>
      </c>
      <c r="G1470" s="162" t="s">
        <v>592</v>
      </c>
      <c r="H1470" s="162" t="s">
        <v>5245</v>
      </c>
      <c r="I1470" s="162" t="s">
        <v>440</v>
      </c>
      <c r="J1470" s="162" t="s">
        <v>5301</v>
      </c>
      <c r="K1470" s="162" t="s">
        <v>5288</v>
      </c>
      <c r="L1470" s="163">
        <v>30000</v>
      </c>
      <c r="M1470" s="95" t="s">
        <v>7158</v>
      </c>
      <c r="N1470" s="51" t="s">
        <v>7159</v>
      </c>
      <c r="O1470" s="51" t="s">
        <v>7160</v>
      </c>
      <c r="P1470" s="51" t="s">
        <v>464</v>
      </c>
      <c r="Q1470" s="96" t="s">
        <v>613</v>
      </c>
      <c r="R1470" s="97">
        <v>45383</v>
      </c>
      <c r="S1470" s="97" t="s">
        <v>5489</v>
      </c>
      <c r="T1470" s="51" t="s">
        <v>518</v>
      </c>
      <c r="U1470" s="51" t="s">
        <v>519</v>
      </c>
      <c r="W1470" s="98" t="s">
        <v>5752</v>
      </c>
      <c r="X1470" s="98" t="s">
        <v>5589</v>
      </c>
    </row>
    <row r="1471" spans="1:24" s="51" customFormat="1" ht="15.5" x14ac:dyDescent="0.35">
      <c r="A1471" s="99">
        <f t="shared" si="45"/>
        <v>18680</v>
      </c>
      <c r="B1471" s="100" t="str">
        <f>IF(COUNTIF(Exceptions!F:F,(VLOOKUP(M1471,Exceptions!F:F,1,FALSE)))&gt;0,"y","")</f>
        <v/>
      </c>
      <c r="C1471" s="100" t="str">
        <f t="shared" si="46"/>
        <v>y</v>
      </c>
      <c r="D1471" s="100" t="str">
        <f>IF(COUNTIF(Exceptions!B:B,(VLOOKUP(M1471,Exceptions!$B:$B,1,FALSE)))&gt;0,"y","")</f>
        <v/>
      </c>
      <c r="E1471" s="100"/>
      <c r="F1471" s="162" t="s">
        <v>6405</v>
      </c>
      <c r="G1471" s="162" t="s">
        <v>592</v>
      </c>
      <c r="H1471" s="162" t="s">
        <v>3906</v>
      </c>
      <c r="I1471" s="162" t="s">
        <v>5328</v>
      </c>
      <c r="J1471" s="162" t="s">
        <v>440</v>
      </c>
      <c r="K1471" s="162" t="s">
        <v>3904</v>
      </c>
      <c r="L1471" s="163">
        <v>72000</v>
      </c>
      <c r="M1471" s="95" t="s">
        <v>6406</v>
      </c>
      <c r="N1471" s="51" t="s">
        <v>6407</v>
      </c>
      <c r="O1471" s="51" t="s">
        <v>6408</v>
      </c>
      <c r="P1471" s="51" t="s">
        <v>456</v>
      </c>
      <c r="Q1471" s="96" t="s">
        <v>613</v>
      </c>
      <c r="R1471" s="97">
        <v>45383</v>
      </c>
      <c r="S1471" s="97" t="s">
        <v>5553</v>
      </c>
      <c r="T1471" s="51" t="s">
        <v>467</v>
      </c>
      <c r="U1471" s="51" t="s">
        <v>468</v>
      </c>
      <c r="V1471" s="51" t="s">
        <v>6409</v>
      </c>
      <c r="W1471" s="98" t="s">
        <v>5752</v>
      </c>
      <c r="X1471" s="98" t="s">
        <v>5752</v>
      </c>
    </row>
    <row r="1472" spans="1:24" s="51" customFormat="1" ht="15.5" x14ac:dyDescent="0.35">
      <c r="A1472" s="99">
        <f t="shared" si="45"/>
        <v>18688</v>
      </c>
      <c r="B1472" s="100" t="str">
        <f>IF(COUNTIF(Exceptions!F:F,(VLOOKUP(M1472,Exceptions!F:F,1,FALSE)))&gt;0,"y","")</f>
        <v/>
      </c>
      <c r="C1472" s="100" t="str">
        <f t="shared" si="46"/>
        <v/>
      </c>
      <c r="D1472" s="100" t="str">
        <f>IF(COUNTIF(Exceptions!B:B,(VLOOKUP(M1472,Exceptions!$B:$B,1,FALSE)))&gt;0,"y","")</f>
        <v/>
      </c>
      <c r="E1472" s="100"/>
      <c r="F1472" s="162" t="s">
        <v>7153</v>
      </c>
      <c r="G1472" s="162" t="s">
        <v>593</v>
      </c>
      <c r="H1472" s="162" t="s">
        <v>5211</v>
      </c>
      <c r="I1472" s="162" t="s">
        <v>440</v>
      </c>
      <c r="J1472" s="162" t="s">
        <v>5300</v>
      </c>
      <c r="K1472" s="162" t="s">
        <v>3904</v>
      </c>
      <c r="L1472" s="208">
        <v>100000</v>
      </c>
      <c r="M1472" s="95" t="s">
        <v>7154</v>
      </c>
      <c r="N1472" s="51" t="s">
        <v>7155</v>
      </c>
      <c r="O1472" s="51" t="s">
        <v>7156</v>
      </c>
      <c r="P1472" s="51" t="s">
        <v>440</v>
      </c>
      <c r="Q1472" s="209" t="s">
        <v>613</v>
      </c>
      <c r="R1472" s="97">
        <v>45413</v>
      </c>
      <c r="S1472" s="97"/>
      <c r="T1472" s="51" t="s">
        <v>2078</v>
      </c>
      <c r="U1472" s="51" t="s">
        <v>2079</v>
      </c>
      <c r="W1472" s="98" t="s">
        <v>5537</v>
      </c>
      <c r="X1472" s="98" t="s">
        <v>5537</v>
      </c>
    </row>
    <row r="1473" spans="1:24" s="51" customFormat="1" ht="15.5" x14ac:dyDescent="0.35">
      <c r="A1473" s="99">
        <f t="shared" si="45"/>
        <v>18694</v>
      </c>
      <c r="B1473" s="100" t="str">
        <f>IF(COUNTIF(Exceptions!F:F,(VLOOKUP(M1473,Exceptions!F:F,1,FALSE)))&gt;0,"y","")</f>
        <v/>
      </c>
      <c r="C1473" s="100" t="str">
        <f t="shared" si="46"/>
        <v>y</v>
      </c>
      <c r="D1473" s="100" t="str">
        <f>IF(COUNTIF(Exceptions!B:B,(VLOOKUP(M1473,Exceptions!$B:$B,1,FALSE)))&gt;0,"y","")</f>
        <v/>
      </c>
      <c r="E1473" s="100"/>
      <c r="F1473" s="162" t="s">
        <v>6399</v>
      </c>
      <c r="G1473" s="162" t="s">
        <v>592</v>
      </c>
      <c r="H1473" s="162" t="s">
        <v>3906</v>
      </c>
      <c r="I1473" s="162" t="s">
        <v>5328</v>
      </c>
      <c r="J1473" s="162" t="s">
        <v>440</v>
      </c>
      <c r="K1473" s="162" t="s">
        <v>3904</v>
      </c>
      <c r="L1473" s="163">
        <v>3355</v>
      </c>
      <c r="M1473" s="95" t="s">
        <v>6400</v>
      </c>
      <c r="N1473" s="51" t="s">
        <v>6401</v>
      </c>
      <c r="O1473" s="51" t="s">
        <v>6402</v>
      </c>
      <c r="P1473" s="51" t="s">
        <v>456</v>
      </c>
      <c r="Q1473" s="96" t="s">
        <v>613</v>
      </c>
      <c r="R1473" s="97">
        <v>45383</v>
      </c>
      <c r="S1473" s="97" t="s">
        <v>6403</v>
      </c>
      <c r="T1473" s="51" t="s">
        <v>467</v>
      </c>
      <c r="U1473" s="51" t="s">
        <v>468</v>
      </c>
      <c r="V1473" s="51" t="s">
        <v>6404</v>
      </c>
      <c r="W1473" s="98" t="s">
        <v>5537</v>
      </c>
      <c r="X1473" s="98" t="s">
        <v>5537</v>
      </c>
    </row>
    <row r="1474" spans="1:24" s="51" customFormat="1" ht="15.5" x14ac:dyDescent="0.35">
      <c r="A1474" s="99">
        <f t="shared" si="45"/>
        <v>18728</v>
      </c>
      <c r="B1474" s="100" t="str">
        <f>IF(COUNTIF(Exceptions!F:F,(VLOOKUP(M1474,Exceptions!F:F,1,FALSE)))&gt;0,"y","")</f>
        <v/>
      </c>
      <c r="C1474" s="100" t="str">
        <f t="shared" si="46"/>
        <v>y</v>
      </c>
      <c r="D1474" s="100" t="str">
        <f>IF(COUNTIF(Exceptions!B:B,(VLOOKUP(M1474,Exceptions!$B:$B,1,FALSE)))&gt;0,"y","")</f>
        <v/>
      </c>
      <c r="E1474" s="100"/>
      <c r="F1474" s="162" t="s">
        <v>5934</v>
      </c>
      <c r="G1474" s="162" t="s">
        <v>592</v>
      </c>
      <c r="H1474" s="162" t="s">
        <v>3902</v>
      </c>
      <c r="I1474" s="162" t="s">
        <v>5227</v>
      </c>
      <c r="J1474" s="162" t="s">
        <v>5295</v>
      </c>
      <c r="K1474" s="162" t="s">
        <v>5279</v>
      </c>
      <c r="L1474" s="163">
        <v>6000000</v>
      </c>
      <c r="M1474" s="95" t="s">
        <v>5935</v>
      </c>
      <c r="N1474" s="51" t="s">
        <v>5936</v>
      </c>
      <c r="O1474" s="51" t="s">
        <v>5936</v>
      </c>
      <c r="P1474" s="51" t="s">
        <v>456</v>
      </c>
      <c r="Q1474" s="96" t="s">
        <v>10</v>
      </c>
      <c r="R1474" s="97">
        <v>45401</v>
      </c>
      <c r="S1474" s="97" t="s">
        <v>5505</v>
      </c>
      <c r="T1474" s="51" t="s">
        <v>845</v>
      </c>
      <c r="U1474" s="51" t="s">
        <v>846</v>
      </c>
      <c r="W1474" s="98" t="s">
        <v>5763</v>
      </c>
      <c r="X1474" s="98" t="s">
        <v>5762</v>
      </c>
    </row>
    <row r="1475" spans="1:24" s="51" customFormat="1" ht="15.5" x14ac:dyDescent="0.35">
      <c r="A1475" s="99">
        <f t="shared" si="45"/>
        <v>18733</v>
      </c>
      <c r="B1475" s="100" t="str">
        <f>IF(COUNTIF(Exceptions!F:F,(VLOOKUP(M1475,Exceptions!F:F,1,FALSE)))&gt;0,"y","")</f>
        <v/>
      </c>
      <c r="C1475" s="100" t="str">
        <f t="shared" si="46"/>
        <v/>
      </c>
      <c r="D1475" s="100" t="str">
        <f>IF(COUNTIF(Exceptions!B:B,(VLOOKUP(M1475,Exceptions!$B:$B,1,FALSE)))&gt;0,"y","")</f>
        <v/>
      </c>
      <c r="E1475" s="100"/>
      <c r="F1475" s="162" t="s">
        <v>7151</v>
      </c>
      <c r="G1475" s="162" t="s">
        <v>593</v>
      </c>
      <c r="H1475" s="162" t="s">
        <v>5232</v>
      </c>
      <c r="I1475" s="162" t="s">
        <v>440</v>
      </c>
      <c r="J1475" s="162" t="s">
        <v>5295</v>
      </c>
      <c r="K1475" s="162" t="s">
        <v>5276</v>
      </c>
      <c r="L1475" s="208">
        <v>4000000</v>
      </c>
      <c r="M1475" s="95" t="s">
        <v>7152</v>
      </c>
      <c r="N1475" s="51" t="s">
        <v>308</v>
      </c>
      <c r="O1475" s="51" t="s">
        <v>308</v>
      </c>
      <c r="P1475" s="51" t="s">
        <v>456</v>
      </c>
      <c r="Q1475" s="209" t="s">
        <v>10</v>
      </c>
      <c r="R1475" s="97">
        <v>45383</v>
      </c>
      <c r="S1475" s="97" t="s">
        <v>5634</v>
      </c>
      <c r="T1475" s="51" t="s">
        <v>534</v>
      </c>
      <c r="U1475" s="51" t="s">
        <v>535</v>
      </c>
      <c r="W1475" s="98" t="s">
        <v>5763</v>
      </c>
      <c r="X1475" s="98" t="s">
        <v>5556</v>
      </c>
    </row>
    <row r="1476" spans="1:24" s="51" customFormat="1" ht="15.5" x14ac:dyDescent="0.35">
      <c r="A1476" s="99">
        <f t="shared" si="45"/>
        <v>18734</v>
      </c>
      <c r="B1476" s="100" t="str">
        <f>IF(COUNTIF(Exceptions!F:F,(VLOOKUP(M1476,Exceptions!F:F,1,FALSE)))&gt;0,"y","")</f>
        <v/>
      </c>
      <c r="C1476" s="100" t="str">
        <f t="shared" si="46"/>
        <v>y</v>
      </c>
      <c r="D1476" s="100" t="str">
        <f>IF(COUNTIF(Exceptions!B:B,(VLOOKUP(M1476,Exceptions!$B:$B,1,FALSE)))&gt;0,"y","")</f>
        <v/>
      </c>
      <c r="E1476" s="100" t="s">
        <v>5366</v>
      </c>
      <c r="F1476" s="162" t="s">
        <v>6396</v>
      </c>
      <c r="G1476" s="162" t="s">
        <v>3885</v>
      </c>
      <c r="H1476" s="162" t="s">
        <v>3906</v>
      </c>
      <c r="I1476" s="162" t="s">
        <v>5328</v>
      </c>
      <c r="J1476" s="162" t="s">
        <v>440</v>
      </c>
      <c r="K1476" s="162" t="s">
        <v>440</v>
      </c>
      <c r="L1476" s="163">
        <v>153000</v>
      </c>
      <c r="M1476" s="95" t="s">
        <v>6397</v>
      </c>
      <c r="N1476" s="51" t="s">
        <v>6398</v>
      </c>
      <c r="O1476" s="51" t="s">
        <v>6398</v>
      </c>
      <c r="P1476" s="51" t="s">
        <v>456</v>
      </c>
      <c r="Q1476" s="96" t="s">
        <v>14</v>
      </c>
      <c r="R1476" s="97">
        <v>45362</v>
      </c>
      <c r="S1476" s="97" t="s">
        <v>5483</v>
      </c>
      <c r="T1476" s="51" t="s">
        <v>524</v>
      </c>
      <c r="U1476" s="51" t="s">
        <v>525</v>
      </c>
      <c r="W1476" s="98" t="s">
        <v>5763</v>
      </c>
      <c r="X1476" s="98" t="s">
        <v>5773</v>
      </c>
    </row>
    <row r="1477" spans="1:24" s="51" customFormat="1" ht="15.5" x14ac:dyDescent="0.35">
      <c r="A1477" s="99">
        <f t="shared" si="45"/>
        <v>18737</v>
      </c>
      <c r="B1477" s="100" t="str">
        <f>IF(COUNTIF(Exceptions!F:F,(VLOOKUP(M1477,Exceptions!F:F,1,FALSE)))&gt;0,"y","")</f>
        <v/>
      </c>
      <c r="C1477" s="100" t="str">
        <f t="shared" si="46"/>
        <v>y</v>
      </c>
      <c r="D1477" s="100" t="str">
        <f>IF(COUNTIF(Exceptions!B:B,(VLOOKUP(M1477,Exceptions!$B:$B,1,FALSE)))&gt;0,"y","")</f>
        <v/>
      </c>
      <c r="E1477" s="100" t="s">
        <v>5366</v>
      </c>
      <c r="F1477" s="162" t="s">
        <v>6112</v>
      </c>
      <c r="G1477" s="162" t="s">
        <v>593</v>
      </c>
      <c r="H1477" s="162" t="s">
        <v>5213</v>
      </c>
      <c r="I1477" s="162" t="s">
        <v>361</v>
      </c>
      <c r="J1477" s="162" t="s">
        <v>5295</v>
      </c>
      <c r="K1477" s="162" t="s">
        <v>5276</v>
      </c>
      <c r="L1477" s="163">
        <v>4210000</v>
      </c>
      <c r="M1477" s="95" t="s">
        <v>6113</v>
      </c>
      <c r="N1477" s="51" t="s">
        <v>6114</v>
      </c>
      <c r="O1477" s="51" t="s">
        <v>6115</v>
      </c>
      <c r="P1477" s="51" t="s">
        <v>440</v>
      </c>
      <c r="Q1477" s="96" t="s">
        <v>12</v>
      </c>
      <c r="R1477" s="97">
        <v>45536</v>
      </c>
      <c r="S1477" s="97" t="s">
        <v>5554</v>
      </c>
      <c r="T1477" s="51" t="s">
        <v>506</v>
      </c>
      <c r="U1477" s="51" t="s">
        <v>507</v>
      </c>
      <c r="W1477" s="98" t="s">
        <v>5763</v>
      </c>
      <c r="X1477" s="98" t="s">
        <v>5556</v>
      </c>
    </row>
    <row r="1478" spans="1:24" s="51" customFormat="1" ht="15.5" x14ac:dyDescent="0.35">
      <c r="A1478" s="99">
        <f t="shared" si="45"/>
        <v>18739</v>
      </c>
      <c r="B1478" s="100" t="str">
        <f>IF(COUNTIF(Exceptions!F:F,(VLOOKUP(M1478,Exceptions!F:F,1,FALSE)))&gt;0,"y","")</f>
        <v/>
      </c>
      <c r="C1478" s="100" t="str">
        <f t="shared" si="46"/>
        <v>y</v>
      </c>
      <c r="D1478" s="100" t="str">
        <f>IF(COUNTIF(Exceptions!B:B,(VLOOKUP(M1478,Exceptions!$B:$B,1,FALSE)))&gt;0,"y","")</f>
        <v/>
      </c>
      <c r="E1478" s="100" t="s">
        <v>5366</v>
      </c>
      <c r="F1478" s="162" t="s">
        <v>6392</v>
      </c>
      <c r="G1478" s="162" t="s">
        <v>592</v>
      </c>
      <c r="H1478" s="162" t="s">
        <v>5213</v>
      </c>
      <c r="I1478" s="162" t="s">
        <v>5328</v>
      </c>
      <c r="J1478" s="162" t="s">
        <v>440</v>
      </c>
      <c r="K1478" s="162" t="s">
        <v>5279</v>
      </c>
      <c r="L1478" s="163">
        <v>420000</v>
      </c>
      <c r="M1478" s="95" t="s">
        <v>6393</v>
      </c>
      <c r="N1478" s="51" t="s">
        <v>6394</v>
      </c>
      <c r="O1478" s="51" t="s">
        <v>6395</v>
      </c>
      <c r="P1478" s="51" t="s">
        <v>440</v>
      </c>
      <c r="Q1478" s="96" t="s">
        <v>14</v>
      </c>
      <c r="R1478" s="97">
        <v>45505</v>
      </c>
      <c r="S1478" s="97" t="s">
        <v>5546</v>
      </c>
      <c r="T1478" s="51" t="s">
        <v>506</v>
      </c>
      <c r="U1478" s="51" t="s">
        <v>507</v>
      </c>
      <c r="W1478" s="98" t="s">
        <v>5763</v>
      </c>
      <c r="X1478" s="98" t="s">
        <v>5556</v>
      </c>
    </row>
    <row r="1479" spans="1:24" s="51" customFormat="1" ht="15.5" x14ac:dyDescent="0.35">
      <c r="A1479" s="99">
        <f t="shared" ref="A1479:A1542" si="47">(MID(M1479,2,6))*1</f>
        <v>18750</v>
      </c>
      <c r="B1479" s="100" t="str">
        <f>IF(COUNTIF(Exceptions!F:F,(VLOOKUP(M1479,Exceptions!F:F,1,FALSE)))&gt;0,"y","")</f>
        <v/>
      </c>
      <c r="C1479" s="100" t="str">
        <f t="shared" si="46"/>
        <v>y</v>
      </c>
      <c r="D1479" s="100" t="str">
        <f>IF(COUNTIF(Exceptions!B:B,(VLOOKUP(M1479,Exceptions!$B:$B,1,FALSE)))&gt;0,"y","")</f>
        <v/>
      </c>
      <c r="E1479" s="100"/>
      <c r="F1479" s="162" t="s">
        <v>6108</v>
      </c>
      <c r="G1479" s="162" t="s">
        <v>593</v>
      </c>
      <c r="H1479" s="162" t="s">
        <v>5213</v>
      </c>
      <c r="I1479" s="162" t="s">
        <v>361</v>
      </c>
      <c r="J1479" s="162" t="s">
        <v>440</v>
      </c>
      <c r="K1479" s="162" t="s">
        <v>5279</v>
      </c>
      <c r="L1479" s="163">
        <v>821000</v>
      </c>
      <c r="M1479" s="95" t="s">
        <v>6109</v>
      </c>
      <c r="N1479" s="51" t="s">
        <v>6110</v>
      </c>
      <c r="O1479" s="51" t="s">
        <v>6111</v>
      </c>
      <c r="P1479" s="51" t="s">
        <v>440</v>
      </c>
      <c r="Q1479" s="96" t="s">
        <v>11</v>
      </c>
      <c r="R1479" s="97">
        <v>45536</v>
      </c>
      <c r="S1479" s="97" t="s">
        <v>5554</v>
      </c>
      <c r="T1479" s="51" t="s">
        <v>506</v>
      </c>
      <c r="U1479" s="51" t="s">
        <v>507</v>
      </c>
      <c r="W1479" s="98" t="s">
        <v>5732</v>
      </c>
      <c r="X1479" s="98" t="s">
        <v>5556</v>
      </c>
    </row>
    <row r="1480" spans="1:24" s="51" customFormat="1" ht="15.5" x14ac:dyDescent="0.35">
      <c r="A1480" s="99">
        <f t="shared" si="47"/>
        <v>18751</v>
      </c>
      <c r="B1480" s="100" t="str">
        <f>IF(COUNTIF(Exceptions!F:F,(VLOOKUP(M1480,Exceptions!F:F,1,FALSE)))&gt;0,"y","")</f>
        <v/>
      </c>
      <c r="C1480" s="100" t="str">
        <f t="shared" ref="C1480:C1543" si="48">IF(COUNTIF(N1480,"*call*"),"y",IF(COUNTIF(P1480,"*call*"),"y",IF(I1480&lt;&gt;"","y","")))</f>
        <v>y</v>
      </c>
      <c r="D1480" s="100" t="str">
        <f>IF(COUNTIF(Exceptions!B:B,(VLOOKUP(M1480,Exceptions!$B:$B,1,FALSE)))&gt;0,"y","")</f>
        <v/>
      </c>
      <c r="E1480" s="100"/>
      <c r="F1480" s="162" t="s">
        <v>6104</v>
      </c>
      <c r="G1480" s="162" t="s">
        <v>593</v>
      </c>
      <c r="H1480" s="162" t="s">
        <v>5213</v>
      </c>
      <c r="I1480" s="162" t="s">
        <v>361</v>
      </c>
      <c r="J1480" s="162" t="s">
        <v>440</v>
      </c>
      <c r="K1480" s="162" t="s">
        <v>5279</v>
      </c>
      <c r="L1480" s="163">
        <v>1120000</v>
      </c>
      <c r="M1480" s="95" t="s">
        <v>6105</v>
      </c>
      <c r="N1480" s="51" t="s">
        <v>6106</v>
      </c>
      <c r="O1480" s="51" t="s">
        <v>6107</v>
      </c>
      <c r="P1480" s="51" t="s">
        <v>440</v>
      </c>
      <c r="Q1480" s="96" t="s">
        <v>12</v>
      </c>
      <c r="R1480" s="97">
        <v>45748</v>
      </c>
      <c r="S1480" s="97" t="s">
        <v>5634</v>
      </c>
      <c r="T1480" s="51" t="s">
        <v>506</v>
      </c>
      <c r="U1480" s="51" t="s">
        <v>507</v>
      </c>
      <c r="W1480" s="98" t="s">
        <v>5732</v>
      </c>
      <c r="X1480" s="98" t="s">
        <v>5556</v>
      </c>
    </row>
    <row r="1481" spans="1:24" s="51" customFormat="1" ht="15.5" x14ac:dyDescent="0.35">
      <c r="A1481" s="99">
        <f t="shared" si="47"/>
        <v>18753</v>
      </c>
      <c r="B1481" s="100" t="str">
        <f>IF(COUNTIF(Exceptions!F:F,(VLOOKUP(M1481,Exceptions!F:F,1,FALSE)))&gt;0,"y","")</f>
        <v/>
      </c>
      <c r="C1481" s="100" t="str">
        <f t="shared" si="48"/>
        <v>y</v>
      </c>
      <c r="D1481" s="100" t="str">
        <f>IF(COUNTIF(Exceptions!B:B,(VLOOKUP(M1481,Exceptions!$B:$B,1,FALSE)))&gt;0,"y","")</f>
        <v/>
      </c>
      <c r="E1481" s="100"/>
      <c r="F1481" s="162" t="s">
        <v>6101</v>
      </c>
      <c r="G1481" s="162" t="s">
        <v>593</v>
      </c>
      <c r="H1481" s="162" t="s">
        <v>5213</v>
      </c>
      <c r="I1481" s="162" t="s">
        <v>361</v>
      </c>
      <c r="J1481" s="162" t="s">
        <v>440</v>
      </c>
      <c r="K1481" s="162" t="s">
        <v>5279</v>
      </c>
      <c r="L1481" s="163">
        <v>1425000</v>
      </c>
      <c r="M1481" s="95" t="s">
        <v>6102</v>
      </c>
      <c r="N1481" s="51" t="s">
        <v>6103</v>
      </c>
      <c r="O1481" s="51" t="s">
        <v>6103</v>
      </c>
      <c r="P1481" s="51" t="s">
        <v>440</v>
      </c>
      <c r="Q1481" s="96" t="s">
        <v>12</v>
      </c>
      <c r="R1481" s="97">
        <v>45505</v>
      </c>
      <c r="S1481" s="97" t="s">
        <v>5720</v>
      </c>
      <c r="T1481" s="51" t="s">
        <v>506</v>
      </c>
      <c r="U1481" s="51" t="s">
        <v>507</v>
      </c>
      <c r="W1481" s="98" t="s">
        <v>5732</v>
      </c>
      <c r="X1481" s="98" t="s">
        <v>5556</v>
      </c>
    </row>
    <row r="1482" spans="1:24" s="51" customFormat="1" ht="15.5" x14ac:dyDescent="0.35">
      <c r="A1482" s="99">
        <f t="shared" si="47"/>
        <v>18754</v>
      </c>
      <c r="B1482" s="100" t="str">
        <f>IF(COUNTIF(Exceptions!F:F,(VLOOKUP(M1482,Exceptions!F:F,1,FALSE)))&gt;0,"y","")</f>
        <v/>
      </c>
      <c r="C1482" s="100" t="str">
        <f t="shared" si="48"/>
        <v>y</v>
      </c>
      <c r="D1482" s="100" t="str">
        <f>IF(COUNTIF(Exceptions!B:B,(VLOOKUP(M1482,Exceptions!$B:$B,1,FALSE)))&gt;0,"y","")</f>
        <v/>
      </c>
      <c r="E1482" s="100" t="s">
        <v>5366</v>
      </c>
      <c r="F1482" s="162" t="s">
        <v>6388</v>
      </c>
      <c r="G1482" s="162" t="s">
        <v>592</v>
      </c>
      <c r="H1482" s="162" t="s">
        <v>5213</v>
      </c>
      <c r="I1482" s="162" t="s">
        <v>5328</v>
      </c>
      <c r="J1482" s="162" t="s">
        <v>440</v>
      </c>
      <c r="K1482" s="162" t="s">
        <v>5279</v>
      </c>
      <c r="L1482" s="163">
        <v>250000</v>
      </c>
      <c r="M1482" s="95" t="s">
        <v>6389</v>
      </c>
      <c r="N1482" s="51" t="s">
        <v>6390</v>
      </c>
      <c r="O1482" s="51" t="s">
        <v>6391</v>
      </c>
      <c r="P1482" s="51" t="s">
        <v>440</v>
      </c>
      <c r="Q1482" s="96" t="s">
        <v>14</v>
      </c>
      <c r="R1482" s="97">
        <v>45474</v>
      </c>
      <c r="S1482" s="97" t="s">
        <v>5546</v>
      </c>
      <c r="T1482" s="51" t="s">
        <v>506</v>
      </c>
      <c r="U1482" s="51" t="s">
        <v>507</v>
      </c>
      <c r="W1482" s="98" t="s">
        <v>5732</v>
      </c>
      <c r="X1482" s="98" t="s">
        <v>5556</v>
      </c>
    </row>
    <row r="1483" spans="1:24" s="51" customFormat="1" ht="15.5" x14ac:dyDescent="0.35">
      <c r="A1483" s="99">
        <f t="shared" si="47"/>
        <v>18757</v>
      </c>
      <c r="B1483" s="100" t="str">
        <f>IF(COUNTIF(Exceptions!F:F,(VLOOKUP(M1483,Exceptions!F:F,1,FALSE)))&gt;0,"y","")</f>
        <v/>
      </c>
      <c r="C1483" s="100" t="str">
        <f t="shared" si="48"/>
        <v>y</v>
      </c>
      <c r="D1483" s="100" t="str">
        <f>IF(COUNTIF(Exceptions!B:B,(VLOOKUP(M1483,Exceptions!$B:$B,1,FALSE)))&gt;0,"y","")</f>
        <v/>
      </c>
      <c r="E1483" s="100"/>
      <c r="F1483" s="162" t="s">
        <v>6098</v>
      </c>
      <c r="G1483" s="162" t="s">
        <v>593</v>
      </c>
      <c r="H1483" s="162" t="s">
        <v>5213</v>
      </c>
      <c r="I1483" s="162" t="s">
        <v>361</v>
      </c>
      <c r="J1483" s="162" t="s">
        <v>440</v>
      </c>
      <c r="K1483" s="162" t="s">
        <v>5279</v>
      </c>
      <c r="L1483" s="163">
        <v>340000</v>
      </c>
      <c r="M1483" s="95" t="s">
        <v>6099</v>
      </c>
      <c r="N1483" s="51" t="s">
        <v>6100</v>
      </c>
      <c r="O1483" s="51" t="s">
        <v>6100</v>
      </c>
      <c r="P1483" s="51" t="s">
        <v>440</v>
      </c>
      <c r="Q1483" s="96" t="s">
        <v>14</v>
      </c>
      <c r="R1483" s="97">
        <v>45566</v>
      </c>
      <c r="S1483" s="97" t="s">
        <v>5626</v>
      </c>
      <c r="T1483" s="51" t="s">
        <v>506</v>
      </c>
      <c r="U1483" s="51" t="s">
        <v>507</v>
      </c>
      <c r="W1483" s="98" t="s">
        <v>5732</v>
      </c>
      <c r="X1483" s="98" t="s">
        <v>5556</v>
      </c>
    </row>
    <row r="1484" spans="1:24" s="51" customFormat="1" ht="15.5" x14ac:dyDescent="0.35">
      <c r="A1484" s="99">
        <f t="shared" si="47"/>
        <v>18758</v>
      </c>
      <c r="B1484" s="100" t="str">
        <f>IF(COUNTIF(Exceptions!F:F,(VLOOKUP(M1484,Exceptions!F:F,1,FALSE)))&gt;0,"y","")</f>
        <v/>
      </c>
      <c r="C1484" s="100" t="str">
        <f t="shared" si="48"/>
        <v>y</v>
      </c>
      <c r="D1484" s="100" t="str">
        <f>IF(COUNTIF(Exceptions!B:B,(VLOOKUP(M1484,Exceptions!$B:$B,1,FALSE)))&gt;0,"y","")</f>
        <v/>
      </c>
      <c r="E1484" s="100"/>
      <c r="F1484" s="162" t="s">
        <v>6095</v>
      </c>
      <c r="G1484" s="162" t="s">
        <v>593</v>
      </c>
      <c r="H1484" s="162" t="s">
        <v>5213</v>
      </c>
      <c r="I1484" s="162" t="s">
        <v>361</v>
      </c>
      <c r="J1484" s="224" t="s">
        <v>5248</v>
      </c>
      <c r="K1484" s="162" t="s">
        <v>5275</v>
      </c>
      <c r="L1484" s="208">
        <v>4000000</v>
      </c>
      <c r="M1484" s="95" t="s">
        <v>6096</v>
      </c>
      <c r="N1484" s="51" t="s">
        <v>6097</v>
      </c>
      <c r="O1484" s="51" t="s">
        <v>6097</v>
      </c>
      <c r="P1484" s="51" t="s">
        <v>440</v>
      </c>
      <c r="Q1484" s="209" t="s">
        <v>10</v>
      </c>
      <c r="R1484" s="97">
        <v>46113</v>
      </c>
      <c r="S1484" s="97" t="s">
        <v>5823</v>
      </c>
      <c r="T1484" s="51" t="s">
        <v>506</v>
      </c>
      <c r="U1484" s="51" t="s">
        <v>507</v>
      </c>
      <c r="W1484" s="98" t="s">
        <v>5732</v>
      </c>
      <c r="X1484" s="98" t="s">
        <v>5556</v>
      </c>
    </row>
    <row r="1485" spans="1:24" s="51" customFormat="1" ht="15.5" x14ac:dyDescent="0.35">
      <c r="A1485" s="99">
        <f t="shared" si="47"/>
        <v>18759</v>
      </c>
      <c r="B1485" s="100" t="str">
        <f>IF(COUNTIF(Exceptions!F:F,(VLOOKUP(M1485,Exceptions!F:F,1,FALSE)))&gt;0,"y","")</f>
        <v/>
      </c>
      <c r="C1485" s="100" t="str">
        <f t="shared" si="48"/>
        <v/>
      </c>
      <c r="D1485" s="100" t="str">
        <f>IF(COUNTIF(Exceptions!B:B,(VLOOKUP(M1485,Exceptions!$B:$B,1,FALSE)))&gt;0,"y","")</f>
        <v/>
      </c>
      <c r="E1485" s="100"/>
      <c r="F1485" s="162" t="s">
        <v>7148</v>
      </c>
      <c r="G1485" s="162" t="s">
        <v>3886</v>
      </c>
      <c r="H1485" s="162" t="s">
        <v>5243</v>
      </c>
      <c r="I1485" s="162" t="s">
        <v>440</v>
      </c>
      <c r="J1485" s="162" t="s">
        <v>5317</v>
      </c>
      <c r="K1485" s="162" t="s">
        <v>3904</v>
      </c>
      <c r="L1485" s="163">
        <v>120000</v>
      </c>
      <c r="M1485" s="95" t="s">
        <v>7149</v>
      </c>
      <c r="N1485" s="51" t="s">
        <v>7150</v>
      </c>
      <c r="O1485" s="51" t="s">
        <v>7150</v>
      </c>
      <c r="P1485" s="51" t="s">
        <v>440</v>
      </c>
      <c r="Q1485" s="96" t="s">
        <v>14</v>
      </c>
      <c r="R1485" s="97">
        <v>45383</v>
      </c>
      <c r="S1485" s="97" t="s">
        <v>5553</v>
      </c>
      <c r="T1485" s="51" t="s">
        <v>2391</v>
      </c>
      <c r="U1485" s="51" t="s">
        <v>2392</v>
      </c>
      <c r="W1485" s="98" t="s">
        <v>5732</v>
      </c>
      <c r="X1485" s="98" t="s">
        <v>5732</v>
      </c>
    </row>
    <row r="1486" spans="1:24" s="51" customFormat="1" ht="15.5" x14ac:dyDescent="0.35">
      <c r="A1486" s="99">
        <f t="shared" si="47"/>
        <v>18760</v>
      </c>
      <c r="B1486" s="100" t="str">
        <f>IF(COUNTIF(Exceptions!F:F,(VLOOKUP(M1486,Exceptions!F:F,1,FALSE)))&gt;0,"y","")</f>
        <v/>
      </c>
      <c r="C1486" s="100" t="str">
        <f t="shared" si="48"/>
        <v>y</v>
      </c>
      <c r="D1486" s="100" t="str">
        <f>IF(COUNTIF(Exceptions!B:B,(VLOOKUP(M1486,Exceptions!$B:$B,1,FALSE)))&gt;0,"y","")</f>
        <v/>
      </c>
      <c r="E1486" s="100" t="s">
        <v>5366</v>
      </c>
      <c r="F1486" s="162" t="s">
        <v>5961</v>
      </c>
      <c r="G1486" s="162" t="s">
        <v>592</v>
      </c>
      <c r="H1486" s="162" t="s">
        <v>3902</v>
      </c>
      <c r="I1486" s="162" t="s">
        <v>5235</v>
      </c>
      <c r="J1486" s="162" t="s">
        <v>440</v>
      </c>
      <c r="K1486" s="162" t="s">
        <v>5279</v>
      </c>
      <c r="L1486" s="163">
        <v>950000</v>
      </c>
      <c r="M1486" s="95" t="s">
        <v>5962</v>
      </c>
      <c r="N1486" s="51" t="s">
        <v>5963</v>
      </c>
      <c r="O1486" s="51" t="s">
        <v>5963</v>
      </c>
      <c r="P1486" s="51" t="s">
        <v>440</v>
      </c>
      <c r="Q1486" s="96" t="s">
        <v>11</v>
      </c>
      <c r="R1486" s="97">
        <v>45383</v>
      </c>
      <c r="S1486" s="97" t="s">
        <v>5553</v>
      </c>
      <c r="T1486" s="51" t="s">
        <v>506</v>
      </c>
      <c r="U1486" s="51" t="s">
        <v>507</v>
      </c>
      <c r="V1486" s="51" t="s">
        <v>5964</v>
      </c>
      <c r="W1486" s="98" t="s">
        <v>5732</v>
      </c>
      <c r="X1486" s="98" t="s">
        <v>5556</v>
      </c>
    </row>
    <row r="1487" spans="1:24" s="51" customFormat="1" ht="15.5" x14ac:dyDescent="0.35">
      <c r="A1487" s="99">
        <f t="shared" si="47"/>
        <v>18763</v>
      </c>
      <c r="B1487" s="100" t="str">
        <f>IF(COUNTIF(Exceptions!F:F,(VLOOKUP(M1487,Exceptions!F:F,1,FALSE)))&gt;0,"y","")</f>
        <v/>
      </c>
      <c r="C1487" s="100" t="str">
        <f t="shared" si="48"/>
        <v>y</v>
      </c>
      <c r="D1487" s="100" t="str">
        <f>IF(COUNTIF(Exceptions!B:B,(VLOOKUP(M1487,Exceptions!$B:$B,1,FALSE)))&gt;0,"y","")</f>
        <v/>
      </c>
      <c r="E1487" s="100"/>
      <c r="F1487" s="162" t="s">
        <v>6489</v>
      </c>
      <c r="G1487" s="162" t="s">
        <v>3885</v>
      </c>
      <c r="H1487" s="162" t="s">
        <v>3906</v>
      </c>
      <c r="I1487" s="162" t="s">
        <v>5331</v>
      </c>
      <c r="J1487" s="162" t="s">
        <v>440</v>
      </c>
      <c r="K1487" s="162" t="s">
        <v>440</v>
      </c>
      <c r="L1487" s="163">
        <v>1564688</v>
      </c>
      <c r="M1487" s="95" t="s">
        <v>6490</v>
      </c>
      <c r="N1487" s="51" t="s">
        <v>6491</v>
      </c>
      <c r="O1487" s="51" t="s">
        <v>6492</v>
      </c>
      <c r="P1487" s="51" t="s">
        <v>456</v>
      </c>
      <c r="Q1487" s="96" t="s">
        <v>12</v>
      </c>
      <c r="R1487" s="97">
        <v>45364</v>
      </c>
      <c r="S1487" s="97" t="s">
        <v>5494</v>
      </c>
      <c r="T1487" s="51" t="s">
        <v>516</v>
      </c>
      <c r="U1487" s="51" t="s">
        <v>517</v>
      </c>
      <c r="V1487" s="51" t="s">
        <v>1587</v>
      </c>
      <c r="W1487" s="98" t="s">
        <v>5732</v>
      </c>
      <c r="X1487" s="98" t="s">
        <v>5689</v>
      </c>
    </row>
    <row r="1488" spans="1:24" s="51" customFormat="1" ht="15.5" x14ac:dyDescent="0.35">
      <c r="A1488" s="99">
        <f t="shared" si="47"/>
        <v>18764</v>
      </c>
      <c r="B1488" s="100" t="str">
        <f>IF(COUNTIF(Exceptions!F:F,(VLOOKUP(M1488,Exceptions!F:F,1,FALSE)))&gt;0,"y","")</f>
        <v/>
      </c>
      <c r="C1488" s="100" t="str">
        <f t="shared" si="48"/>
        <v/>
      </c>
      <c r="D1488" s="100" t="str">
        <f>IF(COUNTIF(Exceptions!B:B,(VLOOKUP(M1488,Exceptions!$B:$B,1,FALSE)))&gt;0,"y","")</f>
        <v/>
      </c>
      <c r="E1488" s="100"/>
      <c r="F1488" s="162" t="s">
        <v>7144</v>
      </c>
      <c r="G1488" s="162" t="s">
        <v>3886</v>
      </c>
      <c r="H1488" s="162" t="s">
        <v>5211</v>
      </c>
      <c r="I1488" s="162" t="s">
        <v>440</v>
      </c>
      <c r="J1488" s="162" t="s">
        <v>5295</v>
      </c>
      <c r="K1488" s="162" t="s">
        <v>3904</v>
      </c>
      <c r="L1488" s="165"/>
      <c r="M1488" s="95" t="s">
        <v>7145</v>
      </c>
      <c r="N1488" s="51" t="s">
        <v>7146</v>
      </c>
      <c r="O1488" s="51" t="s">
        <v>7147</v>
      </c>
      <c r="P1488" s="51" t="s">
        <v>440</v>
      </c>
      <c r="Q1488" s="96" t="s">
        <v>613</v>
      </c>
      <c r="R1488" s="97">
        <v>45362</v>
      </c>
      <c r="S1488" s="97"/>
      <c r="T1488" s="51" t="s">
        <v>2391</v>
      </c>
      <c r="U1488" s="51" t="s">
        <v>2392</v>
      </c>
      <c r="W1488" s="98" t="s">
        <v>5732</v>
      </c>
      <c r="X1488" s="98" t="s">
        <v>5732</v>
      </c>
    </row>
    <row r="1489" spans="1:24" s="51" customFormat="1" ht="15.5" x14ac:dyDescent="0.35">
      <c r="A1489" s="99">
        <f t="shared" si="47"/>
        <v>18817</v>
      </c>
      <c r="B1489" s="100" t="str">
        <f>IF(COUNTIF(Exceptions!F:F,(VLOOKUP(M1489,Exceptions!F:F,1,FALSE)))&gt;0,"y","")</f>
        <v/>
      </c>
      <c r="C1489" s="100" t="str">
        <f t="shared" si="48"/>
        <v>y</v>
      </c>
      <c r="D1489" s="100" t="str">
        <f>IF(COUNTIF(Exceptions!B:B,(VLOOKUP(M1489,Exceptions!$B:$B,1,FALSE)))&gt;0,"y","")</f>
        <v/>
      </c>
      <c r="E1489" s="100"/>
      <c r="F1489" s="162" t="s">
        <v>5930</v>
      </c>
      <c r="G1489" s="162" t="s">
        <v>3885</v>
      </c>
      <c r="H1489" s="162" t="s">
        <v>5215</v>
      </c>
      <c r="I1489" s="162" t="s">
        <v>5227</v>
      </c>
      <c r="J1489" s="162" t="s">
        <v>5295</v>
      </c>
      <c r="K1489" s="162" t="s">
        <v>5279</v>
      </c>
      <c r="L1489" s="163">
        <v>58906.71</v>
      </c>
      <c r="M1489" s="95" t="s">
        <v>5931</v>
      </c>
      <c r="N1489" s="51" t="s">
        <v>5932</v>
      </c>
      <c r="O1489" s="51" t="s">
        <v>5932</v>
      </c>
      <c r="P1489" s="51" t="s">
        <v>440</v>
      </c>
      <c r="Q1489" s="96" t="s">
        <v>613</v>
      </c>
      <c r="R1489" s="97">
        <v>45362</v>
      </c>
      <c r="S1489" s="97" t="s">
        <v>5625</v>
      </c>
      <c r="T1489" s="51" t="s">
        <v>480</v>
      </c>
      <c r="U1489" s="51" t="s">
        <v>481</v>
      </c>
      <c r="W1489" s="98" t="s">
        <v>5933</v>
      </c>
      <c r="X1489" s="98" t="s">
        <v>5555</v>
      </c>
    </row>
    <row r="1490" spans="1:24" s="51" customFormat="1" ht="15.5" x14ac:dyDescent="0.35">
      <c r="A1490" s="99">
        <f t="shared" si="47"/>
        <v>18831</v>
      </c>
      <c r="B1490" s="100" t="str">
        <f>IF(COUNTIF(Exceptions!F:F,(VLOOKUP(M1490,Exceptions!F:F,1,FALSE)))&gt;0,"y","")</f>
        <v/>
      </c>
      <c r="C1490" s="100" t="str">
        <f t="shared" si="48"/>
        <v>y</v>
      </c>
      <c r="D1490" s="100" t="str">
        <f>IF(COUNTIF(Exceptions!B:B,(VLOOKUP(M1490,Exceptions!$B:$B,1,FALSE)))&gt;0,"y","")</f>
        <v/>
      </c>
      <c r="E1490" s="100"/>
      <c r="F1490" s="162" t="s">
        <v>6011</v>
      </c>
      <c r="G1490" s="162" t="s">
        <v>3886</v>
      </c>
      <c r="H1490" s="162" t="s">
        <v>5243</v>
      </c>
      <c r="I1490" s="162" t="s">
        <v>5244</v>
      </c>
      <c r="J1490" s="162" t="s">
        <v>440</v>
      </c>
      <c r="K1490" s="162" t="s">
        <v>5279</v>
      </c>
      <c r="L1490" s="163">
        <v>500000</v>
      </c>
      <c r="M1490" s="95" t="s">
        <v>6012</v>
      </c>
      <c r="N1490" s="51" t="s">
        <v>6013</v>
      </c>
      <c r="O1490" s="51" t="s">
        <v>6014</v>
      </c>
      <c r="P1490" s="51" t="s">
        <v>440</v>
      </c>
      <c r="Q1490" s="96" t="s">
        <v>11</v>
      </c>
      <c r="R1490" s="97">
        <v>45446</v>
      </c>
      <c r="S1490" s="97" t="s">
        <v>6015</v>
      </c>
      <c r="T1490" s="51" t="s">
        <v>506</v>
      </c>
      <c r="U1490" s="51" t="s">
        <v>507</v>
      </c>
      <c r="W1490" s="98" t="s">
        <v>5933</v>
      </c>
      <c r="X1490" s="98" t="s">
        <v>5556</v>
      </c>
    </row>
    <row r="1491" spans="1:24" s="51" customFormat="1" ht="15.5" x14ac:dyDescent="0.35">
      <c r="A1491" s="99">
        <f t="shared" si="47"/>
        <v>18844</v>
      </c>
      <c r="B1491" s="100" t="str">
        <f>IF(COUNTIF(Exceptions!F:F,(VLOOKUP(M1491,Exceptions!F:F,1,FALSE)))&gt;0,"y","")</f>
        <v/>
      </c>
      <c r="C1491" s="100" t="str">
        <f t="shared" si="48"/>
        <v>y</v>
      </c>
      <c r="D1491" s="100" t="str">
        <f>IF(COUNTIF(Exceptions!B:B,(VLOOKUP(M1491,Exceptions!$B:$B,1,FALSE)))&gt;0,"y","")</f>
        <v/>
      </c>
      <c r="E1491" s="100"/>
      <c r="F1491" s="162" t="s">
        <v>6383</v>
      </c>
      <c r="G1491" s="162" t="s">
        <v>592</v>
      </c>
      <c r="H1491" s="162" t="s">
        <v>3906</v>
      </c>
      <c r="I1491" s="162" t="s">
        <v>5328</v>
      </c>
      <c r="J1491" s="162" t="s">
        <v>440</v>
      </c>
      <c r="K1491" s="162" t="s">
        <v>3904</v>
      </c>
      <c r="L1491" s="163">
        <v>5300</v>
      </c>
      <c r="M1491" s="95" t="s">
        <v>6384</v>
      </c>
      <c r="N1491" s="51" t="s">
        <v>6385</v>
      </c>
      <c r="O1491" s="51" t="s">
        <v>6386</v>
      </c>
      <c r="P1491" s="51" t="s">
        <v>456</v>
      </c>
      <c r="Q1491" s="96" t="s">
        <v>613</v>
      </c>
      <c r="R1491" s="97">
        <v>45383</v>
      </c>
      <c r="S1491" s="97" t="s">
        <v>5553</v>
      </c>
      <c r="T1491" s="51" t="s">
        <v>467</v>
      </c>
      <c r="U1491" s="51" t="s">
        <v>468</v>
      </c>
      <c r="V1491" s="51" t="s">
        <v>6387</v>
      </c>
      <c r="W1491" s="98" t="s">
        <v>5933</v>
      </c>
      <c r="X1491" s="98" t="s">
        <v>5589</v>
      </c>
    </row>
    <row r="1492" spans="1:24" s="51" customFormat="1" ht="15.5" x14ac:dyDescent="0.35">
      <c r="A1492" s="99">
        <f t="shared" si="47"/>
        <v>18848</v>
      </c>
      <c r="B1492" s="100" t="str">
        <f>IF(COUNTIF(Exceptions!F:F,(VLOOKUP(M1492,Exceptions!F:F,1,FALSE)))&gt;0,"y","")</f>
        <v/>
      </c>
      <c r="C1492" s="100" t="str">
        <f t="shared" si="48"/>
        <v/>
      </c>
      <c r="D1492" s="100" t="str">
        <f>IF(COUNTIF(Exceptions!B:B,(VLOOKUP(M1492,Exceptions!$B:$B,1,FALSE)))&gt;0,"y","")</f>
        <v/>
      </c>
      <c r="E1492" s="100"/>
      <c r="F1492" s="162" t="s">
        <v>7140</v>
      </c>
      <c r="G1492" s="162" t="s">
        <v>3885</v>
      </c>
      <c r="H1492" s="162" t="s">
        <v>5213</v>
      </c>
      <c r="I1492" s="162" t="s">
        <v>440</v>
      </c>
      <c r="J1492" s="162" t="s">
        <v>5295</v>
      </c>
      <c r="K1492" s="162" t="s">
        <v>5279</v>
      </c>
      <c r="L1492" s="163">
        <v>20000000</v>
      </c>
      <c r="M1492" s="95" t="s">
        <v>7141</v>
      </c>
      <c r="N1492" s="51" t="s">
        <v>3349</v>
      </c>
      <c r="O1492" s="51" t="s">
        <v>7142</v>
      </c>
      <c r="P1492" s="51" t="s">
        <v>456</v>
      </c>
      <c r="Q1492" s="96" t="s">
        <v>15</v>
      </c>
      <c r="R1492" s="97">
        <v>45323</v>
      </c>
      <c r="S1492" s="97" t="s">
        <v>6829</v>
      </c>
      <c r="T1492" s="51" t="s">
        <v>520</v>
      </c>
      <c r="U1492" s="51" t="s">
        <v>521</v>
      </c>
      <c r="V1492" s="51" t="s">
        <v>7143</v>
      </c>
      <c r="W1492" s="98" t="s">
        <v>5933</v>
      </c>
      <c r="X1492" s="98" t="s">
        <v>5689</v>
      </c>
    </row>
    <row r="1493" spans="1:24" s="51" customFormat="1" ht="15.5" x14ac:dyDescent="0.35">
      <c r="A1493" s="99">
        <f t="shared" si="47"/>
        <v>18861</v>
      </c>
      <c r="B1493" s="100" t="str">
        <f>IF(COUNTIF(Exceptions!F:F,(VLOOKUP(M1493,Exceptions!F:F,1,FALSE)))&gt;0,"y","")</f>
        <v/>
      </c>
      <c r="C1493" s="100" t="str">
        <f t="shared" si="48"/>
        <v>y</v>
      </c>
      <c r="D1493" s="100" t="str">
        <f>IF(COUNTIF(Exceptions!B:B,(VLOOKUP(M1493,Exceptions!$B:$B,1,FALSE)))&gt;0,"y","")</f>
        <v/>
      </c>
      <c r="E1493" s="100"/>
      <c r="F1493" s="162" t="s">
        <v>6379</v>
      </c>
      <c r="G1493" s="162" t="s">
        <v>3885</v>
      </c>
      <c r="H1493" s="162" t="s">
        <v>5211</v>
      </c>
      <c r="I1493" s="162" t="s">
        <v>5328</v>
      </c>
      <c r="J1493" s="162" t="s">
        <v>440</v>
      </c>
      <c r="K1493" s="162" t="s">
        <v>440</v>
      </c>
      <c r="L1493" s="163">
        <v>50000</v>
      </c>
      <c r="M1493" s="95" t="s">
        <v>6380</v>
      </c>
      <c r="N1493" s="51" t="s">
        <v>6381</v>
      </c>
      <c r="O1493" s="51" t="s">
        <v>6382</v>
      </c>
      <c r="P1493" s="51" t="s">
        <v>455</v>
      </c>
      <c r="Q1493" s="96" t="s">
        <v>613</v>
      </c>
      <c r="R1493" s="97">
        <v>45369</v>
      </c>
      <c r="S1493" s="97" t="s">
        <v>6234</v>
      </c>
      <c r="T1493" s="51" t="s">
        <v>516</v>
      </c>
      <c r="U1493" s="51" t="s">
        <v>517</v>
      </c>
      <c r="V1493" s="51" t="s">
        <v>527</v>
      </c>
      <c r="W1493" s="98" t="s">
        <v>5773</v>
      </c>
      <c r="X1493" s="98" t="s">
        <v>5548</v>
      </c>
    </row>
    <row r="1494" spans="1:24" s="51" customFormat="1" ht="15.5" x14ac:dyDescent="0.35">
      <c r="A1494" s="99">
        <f t="shared" si="47"/>
        <v>18866</v>
      </c>
      <c r="B1494" s="100" t="str">
        <f>IF(COUNTIF(Exceptions!F:F,(VLOOKUP(M1494,Exceptions!F:F,1,FALSE)))&gt;0,"y","")</f>
        <v/>
      </c>
      <c r="C1494" s="100" t="str">
        <f t="shared" si="48"/>
        <v/>
      </c>
      <c r="D1494" s="100" t="str">
        <f>IF(COUNTIF(Exceptions!B:B,(VLOOKUP(M1494,Exceptions!$B:$B,1,FALSE)))&gt;0,"y","")</f>
        <v/>
      </c>
      <c r="E1494" s="100"/>
      <c r="F1494" s="162" t="s">
        <v>7135</v>
      </c>
      <c r="G1494" s="162" t="s">
        <v>3886</v>
      </c>
      <c r="H1494" s="162" t="s">
        <v>5211</v>
      </c>
      <c r="I1494" s="162" t="s">
        <v>440</v>
      </c>
      <c r="J1494" s="162" t="s">
        <v>5295</v>
      </c>
      <c r="K1494" s="162" t="s">
        <v>3904</v>
      </c>
      <c r="L1494" s="165"/>
      <c r="M1494" s="95" t="s">
        <v>7136</v>
      </c>
      <c r="N1494" s="51" t="s">
        <v>7137</v>
      </c>
      <c r="O1494" s="51" t="s">
        <v>7138</v>
      </c>
      <c r="P1494" s="51" t="s">
        <v>464</v>
      </c>
      <c r="Q1494" s="96" t="s">
        <v>613</v>
      </c>
      <c r="R1494" s="97">
        <v>45366</v>
      </c>
      <c r="S1494" s="97" t="s">
        <v>7139</v>
      </c>
      <c r="T1494" s="51" t="s">
        <v>2391</v>
      </c>
      <c r="U1494" s="51" t="s">
        <v>2392</v>
      </c>
      <c r="W1494" s="98" t="s">
        <v>5773</v>
      </c>
      <c r="X1494" s="98" t="s">
        <v>5773</v>
      </c>
    </row>
    <row r="1495" spans="1:24" s="51" customFormat="1" ht="15.5" x14ac:dyDescent="0.35">
      <c r="A1495" s="99">
        <f t="shared" si="47"/>
        <v>18890</v>
      </c>
      <c r="B1495" s="100" t="str">
        <f>IF(COUNTIF(Exceptions!F:F,(VLOOKUP(M1495,Exceptions!F:F,1,FALSE)))&gt;0,"y","")</f>
        <v/>
      </c>
      <c r="C1495" s="100" t="str">
        <f t="shared" si="48"/>
        <v/>
      </c>
      <c r="D1495" s="100" t="str">
        <f>IF(COUNTIF(Exceptions!B:B,(VLOOKUP(M1495,Exceptions!$B:$B,1,FALSE)))&gt;0,"y","")</f>
        <v/>
      </c>
      <c r="E1495" s="100"/>
      <c r="F1495" s="162" t="s">
        <v>7131</v>
      </c>
      <c r="G1495" s="162" t="s">
        <v>3886</v>
      </c>
      <c r="H1495" s="162" t="s">
        <v>5215</v>
      </c>
      <c r="I1495" s="162" t="s">
        <v>440</v>
      </c>
      <c r="J1495" s="162" t="s">
        <v>5295</v>
      </c>
      <c r="K1495" s="162" t="s">
        <v>3904</v>
      </c>
      <c r="L1495" s="163">
        <v>130000</v>
      </c>
      <c r="M1495" s="95" t="s">
        <v>7132</v>
      </c>
      <c r="N1495" s="51" t="s">
        <v>7133</v>
      </c>
      <c r="O1495" s="51" t="s">
        <v>7134</v>
      </c>
      <c r="P1495" s="51" t="s">
        <v>440</v>
      </c>
      <c r="Q1495" s="96" t="s">
        <v>14</v>
      </c>
      <c r="R1495" s="97">
        <v>45412</v>
      </c>
      <c r="S1495" s="97" t="s">
        <v>5553</v>
      </c>
      <c r="T1495" s="51" t="s">
        <v>2065</v>
      </c>
      <c r="U1495" s="51" t="s">
        <v>2066</v>
      </c>
      <c r="W1495" s="98" t="s">
        <v>5745</v>
      </c>
      <c r="X1495" s="98" t="s">
        <v>5555</v>
      </c>
    </row>
    <row r="1496" spans="1:24" s="51" customFormat="1" ht="15.5" x14ac:dyDescent="0.35">
      <c r="A1496" s="99">
        <f t="shared" si="47"/>
        <v>18894</v>
      </c>
      <c r="B1496" s="100" t="str">
        <f>IF(COUNTIF(Exceptions!F:F,(VLOOKUP(M1496,Exceptions!F:F,1,FALSE)))&gt;0,"y","")</f>
        <v/>
      </c>
      <c r="C1496" s="100" t="str">
        <f t="shared" si="48"/>
        <v>y</v>
      </c>
      <c r="D1496" s="100" t="str">
        <f>IF(COUNTIF(Exceptions!B:B,(VLOOKUP(M1496,Exceptions!$B:$B,1,FALSE)))&gt;0,"y","")</f>
        <v>y</v>
      </c>
      <c r="E1496" s="100"/>
      <c r="F1496" s="162" t="s">
        <v>6556</v>
      </c>
      <c r="G1496" s="162" t="s">
        <v>592</v>
      </c>
      <c r="H1496" s="162" t="s">
        <v>3906</v>
      </c>
      <c r="I1496" s="162" t="s">
        <v>6510</v>
      </c>
      <c r="J1496" s="162" t="s">
        <v>440</v>
      </c>
      <c r="K1496" s="162" t="s">
        <v>5279</v>
      </c>
      <c r="L1496" s="163">
        <v>20858.34</v>
      </c>
      <c r="M1496" s="95" t="s">
        <v>6557</v>
      </c>
      <c r="N1496" s="51" t="s">
        <v>6558</v>
      </c>
      <c r="O1496" s="51" t="s">
        <v>6558</v>
      </c>
      <c r="P1496" s="51" t="s">
        <v>440</v>
      </c>
      <c r="Q1496" s="96" t="s">
        <v>613</v>
      </c>
      <c r="R1496" s="97">
        <v>45729</v>
      </c>
      <c r="S1496" s="97" t="s">
        <v>6559</v>
      </c>
      <c r="T1496" s="51" t="s">
        <v>524</v>
      </c>
      <c r="U1496" s="51" t="s">
        <v>525</v>
      </c>
      <c r="V1496" s="51" t="s">
        <v>6560</v>
      </c>
      <c r="W1496" s="98" t="s">
        <v>5745</v>
      </c>
      <c r="X1496" s="98" t="s">
        <v>5603</v>
      </c>
    </row>
    <row r="1497" spans="1:24" s="51" customFormat="1" ht="15.5" x14ac:dyDescent="0.35">
      <c r="A1497" s="99">
        <f t="shared" si="47"/>
        <v>18896</v>
      </c>
      <c r="B1497" s="100" t="str">
        <f>IF(COUNTIF(Exceptions!F:F,(VLOOKUP(M1497,Exceptions!F:F,1,FALSE)))&gt;0,"y","")</f>
        <v/>
      </c>
      <c r="C1497" s="100" t="str">
        <f t="shared" si="48"/>
        <v>y</v>
      </c>
      <c r="D1497" s="100" t="str">
        <f>IF(COUNTIF(Exceptions!B:B,(VLOOKUP(M1497,Exceptions!$B:$B,1,FALSE)))&gt;0,"y","")</f>
        <v>y</v>
      </c>
      <c r="E1497" s="100"/>
      <c r="F1497" s="162" t="s">
        <v>6533</v>
      </c>
      <c r="G1497" s="162" t="s">
        <v>592</v>
      </c>
      <c r="H1497" s="162" t="s">
        <v>3906</v>
      </c>
      <c r="I1497" s="162" t="s">
        <v>6510</v>
      </c>
      <c r="J1497" s="162" t="s">
        <v>440</v>
      </c>
      <c r="K1497" s="162" t="s">
        <v>5279</v>
      </c>
      <c r="L1497" s="163">
        <v>11357.16</v>
      </c>
      <c r="M1497" s="95" t="s">
        <v>6534</v>
      </c>
      <c r="N1497" s="51" t="s">
        <v>6535</v>
      </c>
      <c r="O1497" s="51" t="s">
        <v>6535</v>
      </c>
      <c r="P1497" s="51" t="s">
        <v>440</v>
      </c>
      <c r="Q1497" s="96" t="s">
        <v>613</v>
      </c>
      <c r="R1497" s="97">
        <v>45565</v>
      </c>
      <c r="S1497" s="97" t="s">
        <v>5626</v>
      </c>
      <c r="T1497" s="51" t="s">
        <v>506</v>
      </c>
      <c r="U1497" s="51" t="s">
        <v>507</v>
      </c>
      <c r="V1497" s="51" t="s">
        <v>6536</v>
      </c>
      <c r="W1497" s="98" t="s">
        <v>5745</v>
      </c>
      <c r="X1497" s="98" t="s">
        <v>5589</v>
      </c>
    </row>
    <row r="1498" spans="1:24" s="51" customFormat="1" ht="15.5" x14ac:dyDescent="0.35">
      <c r="A1498" s="99">
        <f t="shared" si="47"/>
        <v>18898</v>
      </c>
      <c r="B1498" s="100" t="str">
        <f>IF(COUNTIF(Exceptions!F:F,(VLOOKUP(M1498,Exceptions!F:F,1,FALSE)))&gt;0,"y","")</f>
        <v/>
      </c>
      <c r="C1498" s="100" t="str">
        <f t="shared" si="48"/>
        <v/>
      </c>
      <c r="D1498" s="100" t="str">
        <f>IF(COUNTIF(Exceptions!B:B,(VLOOKUP(M1498,Exceptions!$B:$B,1,FALSE)))&gt;0,"y","")</f>
        <v/>
      </c>
      <c r="E1498" s="100"/>
      <c r="F1498" s="162" t="s">
        <v>7127</v>
      </c>
      <c r="G1498" s="162" t="s">
        <v>592</v>
      </c>
      <c r="H1498" s="162" t="s">
        <v>5273</v>
      </c>
      <c r="I1498" s="162" t="s">
        <v>440</v>
      </c>
      <c r="J1498" s="162" t="s">
        <v>5341</v>
      </c>
      <c r="K1498" s="162" t="s">
        <v>5294</v>
      </c>
      <c r="L1498" s="165"/>
      <c r="M1498" s="95" t="s">
        <v>7128</v>
      </c>
      <c r="N1498" s="51" t="s">
        <v>7129</v>
      </c>
      <c r="O1498" s="51" t="s">
        <v>7130</v>
      </c>
      <c r="P1498" s="51" t="s">
        <v>440</v>
      </c>
      <c r="Q1498" s="96" t="s">
        <v>613</v>
      </c>
      <c r="R1498" s="97"/>
      <c r="S1498" s="97"/>
      <c r="T1498" s="51" t="s">
        <v>7090</v>
      </c>
      <c r="U1498" s="51" t="s">
        <v>7091</v>
      </c>
      <c r="W1498" s="98" t="s">
        <v>5745</v>
      </c>
      <c r="X1498" s="98" t="s">
        <v>6243</v>
      </c>
    </row>
    <row r="1499" spans="1:24" s="51" customFormat="1" ht="15.5" x14ac:dyDescent="0.35">
      <c r="A1499" s="99">
        <f t="shared" si="47"/>
        <v>18900</v>
      </c>
      <c r="B1499" s="100" t="str">
        <f>IF(COUNTIF(Exceptions!F:F,(VLOOKUP(M1499,Exceptions!F:F,1,FALSE)))&gt;0,"y","")</f>
        <v/>
      </c>
      <c r="C1499" s="100" t="str">
        <f t="shared" si="48"/>
        <v>y</v>
      </c>
      <c r="D1499" s="100" t="str">
        <f>IF(COUNTIF(Exceptions!B:B,(VLOOKUP(M1499,Exceptions!$B:$B,1,FALSE)))&gt;0,"y","")</f>
        <v>y</v>
      </c>
      <c r="E1499" s="100"/>
      <c r="F1499" s="162" t="s">
        <v>6527</v>
      </c>
      <c r="G1499" s="162" t="s">
        <v>5210</v>
      </c>
      <c r="H1499" s="162" t="s">
        <v>3906</v>
      </c>
      <c r="I1499" s="162" t="s">
        <v>6510</v>
      </c>
      <c r="J1499" s="162" t="s">
        <v>440</v>
      </c>
      <c r="K1499" s="162" t="s">
        <v>5279</v>
      </c>
      <c r="L1499" s="163">
        <v>3153.01</v>
      </c>
      <c r="M1499" s="95" t="s">
        <v>6528</v>
      </c>
      <c r="N1499" s="51" t="s">
        <v>6529</v>
      </c>
      <c r="O1499" s="51" t="s">
        <v>6530</v>
      </c>
      <c r="P1499" s="51" t="s">
        <v>440</v>
      </c>
      <c r="Q1499" s="96" t="s">
        <v>613</v>
      </c>
      <c r="R1499" s="97">
        <v>45234</v>
      </c>
      <c r="S1499" s="97" t="s">
        <v>6531</v>
      </c>
      <c r="T1499" s="51" t="s">
        <v>524</v>
      </c>
      <c r="U1499" s="51" t="s">
        <v>525</v>
      </c>
      <c r="V1499" s="51" t="s">
        <v>6532</v>
      </c>
      <c r="W1499" s="98" t="s">
        <v>5745</v>
      </c>
      <c r="X1499" s="98" t="s">
        <v>5644</v>
      </c>
    </row>
    <row r="1500" spans="1:24" s="51" customFormat="1" ht="15.5" x14ac:dyDescent="0.35">
      <c r="A1500" s="99">
        <f t="shared" si="47"/>
        <v>18902</v>
      </c>
      <c r="B1500" s="100" t="str">
        <f>IF(COUNTIF(Exceptions!F:F,(VLOOKUP(M1500,Exceptions!F:F,1,FALSE)))&gt;0,"y","")</f>
        <v/>
      </c>
      <c r="C1500" s="100" t="str">
        <f t="shared" si="48"/>
        <v>y</v>
      </c>
      <c r="D1500" s="100" t="str">
        <f>IF(COUNTIF(Exceptions!B:B,(VLOOKUP(M1500,Exceptions!$B:$B,1,FALSE)))&gt;0,"y","")</f>
        <v>y</v>
      </c>
      <c r="E1500" s="100"/>
      <c r="F1500" s="162" t="s">
        <v>6551</v>
      </c>
      <c r="G1500" s="162" t="s">
        <v>5210</v>
      </c>
      <c r="H1500" s="162" t="s">
        <v>3906</v>
      </c>
      <c r="I1500" s="162" t="s">
        <v>6510</v>
      </c>
      <c r="J1500" s="162" t="s">
        <v>440</v>
      </c>
      <c r="K1500" s="162" t="s">
        <v>5279</v>
      </c>
      <c r="L1500" s="163">
        <v>1092.47</v>
      </c>
      <c r="M1500" s="95" t="s">
        <v>6552</v>
      </c>
      <c r="N1500" s="51" t="s">
        <v>6553</v>
      </c>
      <c r="O1500" s="51" t="s">
        <v>6553</v>
      </c>
      <c r="P1500" s="51" t="s">
        <v>440</v>
      </c>
      <c r="Q1500" s="96" t="s">
        <v>613</v>
      </c>
      <c r="R1500" s="97">
        <v>45308</v>
      </c>
      <c r="S1500" s="97" t="s">
        <v>6554</v>
      </c>
      <c r="T1500" s="51" t="s">
        <v>524</v>
      </c>
      <c r="U1500" s="51" t="s">
        <v>525</v>
      </c>
      <c r="V1500" s="51" t="s">
        <v>6555</v>
      </c>
      <c r="W1500" s="98" t="s">
        <v>5745</v>
      </c>
      <c r="X1500" s="98" t="s">
        <v>5644</v>
      </c>
    </row>
    <row r="1501" spans="1:24" s="51" customFormat="1" ht="15.5" x14ac:dyDescent="0.35">
      <c r="A1501" s="99">
        <f t="shared" si="47"/>
        <v>18903</v>
      </c>
      <c r="B1501" s="100" t="str">
        <f>IF(COUNTIF(Exceptions!F:F,(VLOOKUP(M1501,Exceptions!F:F,1,FALSE)))&gt;0,"y","")</f>
        <v/>
      </c>
      <c r="C1501" s="100" t="str">
        <f t="shared" si="48"/>
        <v>y</v>
      </c>
      <c r="D1501" s="100" t="str">
        <f>IF(COUNTIF(Exceptions!B:B,(VLOOKUP(M1501,Exceptions!$B:$B,1,FALSE)))&gt;0,"y","")</f>
        <v>y</v>
      </c>
      <c r="E1501" s="100"/>
      <c r="F1501" s="162" t="s">
        <v>6518</v>
      </c>
      <c r="G1501" s="162" t="s">
        <v>5210</v>
      </c>
      <c r="H1501" s="162" t="s">
        <v>3906</v>
      </c>
      <c r="I1501" s="162" t="s">
        <v>6510</v>
      </c>
      <c r="J1501" s="162" t="s">
        <v>440</v>
      </c>
      <c r="K1501" s="162" t="s">
        <v>5279</v>
      </c>
      <c r="L1501" s="163">
        <v>145.94999999999999</v>
      </c>
      <c r="M1501" s="95" t="s">
        <v>6519</v>
      </c>
      <c r="N1501" s="51" t="s">
        <v>6520</v>
      </c>
      <c r="O1501" s="51" t="s">
        <v>6520</v>
      </c>
      <c r="P1501" s="51" t="s">
        <v>440</v>
      </c>
      <c r="Q1501" s="96" t="s">
        <v>613</v>
      </c>
      <c r="R1501" s="97">
        <v>45326</v>
      </c>
      <c r="S1501" s="97" t="s">
        <v>6521</v>
      </c>
      <c r="T1501" s="51" t="s">
        <v>524</v>
      </c>
      <c r="U1501" s="51" t="s">
        <v>525</v>
      </c>
      <c r="V1501" s="51" t="s">
        <v>6522</v>
      </c>
      <c r="W1501" s="98" t="s">
        <v>5745</v>
      </c>
      <c r="X1501" s="98" t="s">
        <v>5644</v>
      </c>
    </row>
    <row r="1502" spans="1:24" s="51" customFormat="1" ht="15.5" x14ac:dyDescent="0.35">
      <c r="A1502" s="99">
        <f t="shared" si="47"/>
        <v>18904</v>
      </c>
      <c r="B1502" s="100" t="str">
        <f>IF(COUNTIF(Exceptions!F:F,(VLOOKUP(M1502,Exceptions!F:F,1,FALSE)))&gt;0,"y","")</f>
        <v/>
      </c>
      <c r="C1502" s="100" t="str">
        <f t="shared" si="48"/>
        <v>y</v>
      </c>
      <c r="D1502" s="100" t="str">
        <f>IF(COUNTIF(Exceptions!B:B,(VLOOKUP(M1502,Exceptions!$B:$B,1,FALSE)))&gt;0,"y","")</f>
        <v>y</v>
      </c>
      <c r="E1502" s="100"/>
      <c r="F1502" s="162" t="s">
        <v>6719</v>
      </c>
      <c r="G1502" s="162" t="s">
        <v>592</v>
      </c>
      <c r="H1502" s="162" t="s">
        <v>3906</v>
      </c>
      <c r="I1502" s="162" t="s">
        <v>6510</v>
      </c>
      <c r="J1502" s="162" t="s">
        <v>440</v>
      </c>
      <c r="K1502" s="162" t="s">
        <v>5279</v>
      </c>
      <c r="L1502" s="163">
        <v>180.75</v>
      </c>
      <c r="M1502" s="95" t="s">
        <v>6720</v>
      </c>
      <c r="N1502" s="51" t="s">
        <v>6721</v>
      </c>
      <c r="O1502" s="51" t="s">
        <v>6721</v>
      </c>
      <c r="P1502" s="51" t="s">
        <v>440</v>
      </c>
      <c r="Q1502" s="96" t="s">
        <v>613</v>
      </c>
      <c r="R1502" s="97">
        <v>45307</v>
      </c>
      <c r="S1502" s="97" t="s">
        <v>6540</v>
      </c>
      <c r="T1502" s="51" t="s">
        <v>524</v>
      </c>
      <c r="U1502" s="51" t="s">
        <v>525</v>
      </c>
      <c r="V1502" s="51" t="s">
        <v>6722</v>
      </c>
      <c r="W1502" s="98" t="s">
        <v>5745</v>
      </c>
      <c r="X1502" s="98" t="s">
        <v>5565</v>
      </c>
    </row>
    <row r="1503" spans="1:24" s="51" customFormat="1" ht="15.5" x14ac:dyDescent="0.35">
      <c r="A1503" s="99">
        <f t="shared" si="47"/>
        <v>18905</v>
      </c>
      <c r="B1503" s="100" t="str">
        <f>IF(COUNTIF(Exceptions!F:F,(VLOOKUP(M1503,Exceptions!F:F,1,FALSE)))&gt;0,"y","")</f>
        <v/>
      </c>
      <c r="C1503" s="100" t="str">
        <f t="shared" si="48"/>
        <v>y</v>
      </c>
      <c r="D1503" s="100" t="str">
        <f>IF(COUNTIF(Exceptions!B:B,(VLOOKUP(M1503,Exceptions!$B:$B,1,FALSE)))&gt;0,"y","")</f>
        <v>y</v>
      </c>
      <c r="E1503" s="100"/>
      <c r="F1503" s="162" t="s">
        <v>6537</v>
      </c>
      <c r="G1503" s="162" t="s">
        <v>5210</v>
      </c>
      <c r="H1503" s="162" t="s">
        <v>3906</v>
      </c>
      <c r="I1503" s="162" t="s">
        <v>6510</v>
      </c>
      <c r="J1503" s="162" t="s">
        <v>440</v>
      </c>
      <c r="K1503" s="162" t="s">
        <v>5279</v>
      </c>
      <c r="L1503" s="163">
        <v>702</v>
      </c>
      <c r="M1503" s="95" t="s">
        <v>6538</v>
      </c>
      <c r="N1503" s="51" t="s">
        <v>6539</v>
      </c>
      <c r="O1503" s="51" t="s">
        <v>6539</v>
      </c>
      <c r="P1503" s="51" t="s">
        <v>440</v>
      </c>
      <c r="Q1503" s="96" t="s">
        <v>613</v>
      </c>
      <c r="R1503" s="97">
        <v>45307</v>
      </c>
      <c r="S1503" s="97" t="s">
        <v>6540</v>
      </c>
      <c r="T1503" s="51" t="s">
        <v>524</v>
      </c>
      <c r="U1503" s="51" t="s">
        <v>525</v>
      </c>
      <c r="V1503" s="51" t="s">
        <v>6541</v>
      </c>
      <c r="W1503" s="98" t="s">
        <v>5745</v>
      </c>
      <c r="X1503" s="98" t="s">
        <v>5644</v>
      </c>
    </row>
    <row r="1504" spans="1:24" s="51" customFormat="1" ht="15.5" x14ac:dyDescent="0.35">
      <c r="A1504" s="99">
        <f t="shared" si="47"/>
        <v>18906</v>
      </c>
      <c r="B1504" s="100" t="str">
        <f>IF(COUNTIF(Exceptions!F:F,(VLOOKUP(M1504,Exceptions!F:F,1,FALSE)))&gt;0,"y","")</f>
        <v/>
      </c>
      <c r="C1504" s="100" t="str">
        <f t="shared" si="48"/>
        <v>y</v>
      </c>
      <c r="D1504" s="100" t="str">
        <f>IF(COUNTIF(Exceptions!B:B,(VLOOKUP(M1504,Exceptions!$B:$B,1,FALSE)))&gt;0,"y","")</f>
        <v>y</v>
      </c>
      <c r="E1504" s="100" t="s">
        <v>5366</v>
      </c>
      <c r="F1504" s="162" t="s">
        <v>6523</v>
      </c>
      <c r="G1504" s="162" t="s">
        <v>592</v>
      </c>
      <c r="H1504" s="162" t="s">
        <v>3906</v>
      </c>
      <c r="I1504" s="162" t="s">
        <v>6510</v>
      </c>
      <c r="J1504" s="162" t="s">
        <v>440</v>
      </c>
      <c r="K1504" s="162" t="s">
        <v>5279</v>
      </c>
      <c r="L1504" s="163">
        <v>11978.31</v>
      </c>
      <c r="M1504" s="95" t="s">
        <v>6524</v>
      </c>
      <c r="N1504" s="51" t="s">
        <v>6525</v>
      </c>
      <c r="O1504" s="51" t="s">
        <v>6525</v>
      </c>
      <c r="P1504" s="51" t="s">
        <v>440</v>
      </c>
      <c r="Q1504" s="96" t="s">
        <v>613</v>
      </c>
      <c r="R1504" s="97">
        <v>45596</v>
      </c>
      <c r="S1504" s="97" t="s">
        <v>5715</v>
      </c>
      <c r="T1504" s="51" t="s">
        <v>506</v>
      </c>
      <c r="U1504" s="51" t="s">
        <v>507</v>
      </c>
      <c r="V1504" s="51" t="s">
        <v>6526</v>
      </c>
      <c r="W1504" s="98" t="s">
        <v>5745</v>
      </c>
      <c r="X1504" s="98" t="s">
        <v>5589</v>
      </c>
    </row>
    <row r="1505" spans="1:24" s="51" customFormat="1" ht="15.5" x14ac:dyDescent="0.35">
      <c r="A1505" s="99">
        <f t="shared" si="47"/>
        <v>18907</v>
      </c>
      <c r="B1505" s="100" t="str">
        <f>IF(COUNTIF(Exceptions!F:F,(VLOOKUP(M1505,Exceptions!F:F,1,FALSE)))&gt;0,"y","")</f>
        <v/>
      </c>
      <c r="C1505" s="100" t="str">
        <f t="shared" si="48"/>
        <v>y</v>
      </c>
      <c r="D1505" s="100" t="str">
        <f>IF(COUNTIF(Exceptions!B:B,(VLOOKUP(M1505,Exceptions!$B:$B,1,FALSE)))&gt;0,"y","")</f>
        <v>y</v>
      </c>
      <c r="E1505" s="100"/>
      <c r="F1505" s="162" t="s">
        <v>6696</v>
      </c>
      <c r="G1505" s="162" t="s">
        <v>5210</v>
      </c>
      <c r="H1505" s="162" t="s">
        <v>3906</v>
      </c>
      <c r="I1505" s="162" t="s">
        <v>6510</v>
      </c>
      <c r="J1505" s="162" t="s">
        <v>440</v>
      </c>
      <c r="K1505" s="162" t="s">
        <v>440</v>
      </c>
      <c r="L1505" s="163">
        <v>1347.15</v>
      </c>
      <c r="M1505" s="95" t="s">
        <v>6697</v>
      </c>
      <c r="N1505" s="51" t="s">
        <v>6698</v>
      </c>
      <c r="O1505" s="51" t="s">
        <v>6698</v>
      </c>
      <c r="P1505" s="51" t="s">
        <v>440</v>
      </c>
      <c r="Q1505" s="96" t="s">
        <v>613</v>
      </c>
      <c r="R1505" s="97">
        <v>45335</v>
      </c>
      <c r="S1505" s="97" t="s">
        <v>6585</v>
      </c>
      <c r="T1505" s="51" t="s">
        <v>524</v>
      </c>
      <c r="U1505" s="51" t="s">
        <v>525</v>
      </c>
      <c r="V1505" s="51" t="s">
        <v>6699</v>
      </c>
      <c r="W1505" s="98" t="s">
        <v>5745</v>
      </c>
      <c r="X1505" s="98" t="s">
        <v>5644</v>
      </c>
    </row>
    <row r="1506" spans="1:24" s="51" customFormat="1" ht="15.5" x14ac:dyDescent="0.35">
      <c r="A1506" s="99">
        <f t="shared" si="47"/>
        <v>18908</v>
      </c>
      <c r="B1506" s="100" t="str">
        <f>IF(COUNTIF(Exceptions!F:F,(VLOOKUP(M1506,Exceptions!F:F,1,FALSE)))&gt;0,"y","")</f>
        <v/>
      </c>
      <c r="C1506" s="100" t="str">
        <f t="shared" si="48"/>
        <v/>
      </c>
      <c r="D1506" s="100" t="str">
        <f>IF(COUNTIF(Exceptions!B:B,(VLOOKUP(M1506,Exceptions!$B:$B,1,FALSE)))&gt;0,"y","")</f>
        <v/>
      </c>
      <c r="E1506" s="100"/>
      <c r="F1506" s="162" t="s">
        <v>7382</v>
      </c>
      <c r="G1506" s="162" t="s">
        <v>3885</v>
      </c>
      <c r="H1506" s="162" t="s">
        <v>5215</v>
      </c>
      <c r="I1506" s="162" t="s">
        <v>440</v>
      </c>
      <c r="J1506" s="162" t="s">
        <v>440</v>
      </c>
      <c r="K1506" s="162" t="s">
        <v>440</v>
      </c>
      <c r="L1506" s="163">
        <v>70000</v>
      </c>
      <c r="M1506" s="95" t="s">
        <v>7383</v>
      </c>
      <c r="N1506" s="51" t="s">
        <v>7384</v>
      </c>
      <c r="O1506" s="51" t="s">
        <v>7384</v>
      </c>
      <c r="P1506" s="51" t="s">
        <v>464</v>
      </c>
      <c r="Q1506" s="96" t="s">
        <v>613</v>
      </c>
      <c r="R1506" s="97">
        <v>45265</v>
      </c>
      <c r="S1506" s="97" t="s">
        <v>5483</v>
      </c>
      <c r="T1506" s="51" t="s">
        <v>470</v>
      </c>
      <c r="U1506" s="51" t="s">
        <v>471</v>
      </c>
      <c r="W1506" s="98" t="s">
        <v>5745</v>
      </c>
      <c r="X1506" s="98" t="s">
        <v>5745</v>
      </c>
    </row>
    <row r="1507" spans="1:24" s="51" customFormat="1" ht="15.5" x14ac:dyDescent="0.35">
      <c r="A1507" s="99">
        <f t="shared" si="47"/>
        <v>18909</v>
      </c>
      <c r="B1507" s="100" t="str">
        <f>IF(COUNTIF(Exceptions!F:F,(VLOOKUP(M1507,Exceptions!F:F,1,FALSE)))&gt;0,"y","")</f>
        <v/>
      </c>
      <c r="C1507" s="100" t="str">
        <f t="shared" si="48"/>
        <v>y</v>
      </c>
      <c r="D1507" s="100" t="str">
        <f>IF(COUNTIF(Exceptions!B:B,(VLOOKUP(M1507,Exceptions!$B:$B,1,FALSE)))&gt;0,"y","")</f>
        <v/>
      </c>
      <c r="E1507" s="100"/>
      <c r="F1507" s="162" t="s">
        <v>6547</v>
      </c>
      <c r="G1507" s="162" t="s">
        <v>592</v>
      </c>
      <c r="H1507" s="162" t="s">
        <v>3906</v>
      </c>
      <c r="I1507" s="162" t="s">
        <v>6510</v>
      </c>
      <c r="J1507" s="162" t="s">
        <v>440</v>
      </c>
      <c r="K1507" s="162" t="s">
        <v>440</v>
      </c>
      <c r="L1507" s="163">
        <v>9457.73</v>
      </c>
      <c r="M1507" s="95" t="s">
        <v>6548</v>
      </c>
      <c r="N1507" s="51" t="s">
        <v>6549</v>
      </c>
      <c r="O1507" s="51" t="s">
        <v>6549</v>
      </c>
      <c r="P1507" s="51" t="s">
        <v>440</v>
      </c>
      <c r="Q1507" s="96" t="s">
        <v>613</v>
      </c>
      <c r="R1507" s="97">
        <v>45405</v>
      </c>
      <c r="S1507" s="97" t="s">
        <v>6225</v>
      </c>
      <c r="T1507" s="51" t="s">
        <v>524</v>
      </c>
      <c r="U1507" s="51" t="s">
        <v>525</v>
      </c>
      <c r="V1507" s="51" t="s">
        <v>6550</v>
      </c>
      <c r="W1507" s="98" t="s">
        <v>5745</v>
      </c>
      <c r="X1507" s="98" t="s">
        <v>5589</v>
      </c>
    </row>
    <row r="1508" spans="1:24" s="51" customFormat="1" ht="15.5" x14ac:dyDescent="0.35">
      <c r="A1508" s="99">
        <f t="shared" si="47"/>
        <v>18910</v>
      </c>
      <c r="B1508" s="100" t="str">
        <f>IF(COUNTIF(Exceptions!F:F,(VLOOKUP(M1508,Exceptions!F:F,1,FALSE)))&gt;0,"y","")</f>
        <v/>
      </c>
      <c r="C1508" s="100" t="str">
        <f t="shared" si="48"/>
        <v>y</v>
      </c>
      <c r="D1508" s="100" t="str">
        <f>IF(COUNTIF(Exceptions!B:B,(VLOOKUP(M1508,Exceptions!$B:$B,1,FALSE)))&gt;0,"y","")</f>
        <v/>
      </c>
      <c r="E1508" s="100"/>
      <c r="F1508" s="162" t="s">
        <v>6710</v>
      </c>
      <c r="G1508" s="162" t="s">
        <v>592</v>
      </c>
      <c r="H1508" s="162" t="s">
        <v>3906</v>
      </c>
      <c r="I1508" s="162" t="s">
        <v>6510</v>
      </c>
      <c r="J1508" s="162" t="s">
        <v>440</v>
      </c>
      <c r="K1508" s="162" t="s">
        <v>440</v>
      </c>
      <c r="L1508" s="163">
        <v>2113.4</v>
      </c>
      <c r="M1508" s="95" t="s">
        <v>6711</v>
      </c>
      <c r="N1508" s="51" t="s">
        <v>6712</v>
      </c>
      <c r="O1508" s="51" t="s">
        <v>6712</v>
      </c>
      <c r="P1508" s="51" t="s">
        <v>440</v>
      </c>
      <c r="Q1508" s="96" t="s">
        <v>613</v>
      </c>
      <c r="R1508" s="97">
        <v>45471</v>
      </c>
      <c r="S1508" s="97" t="s">
        <v>6713</v>
      </c>
      <c r="T1508" s="51" t="s">
        <v>524</v>
      </c>
      <c r="U1508" s="51" t="s">
        <v>525</v>
      </c>
      <c r="V1508" s="51" t="s">
        <v>6714</v>
      </c>
      <c r="W1508" s="98" t="s">
        <v>5745</v>
      </c>
      <c r="X1508" s="98" t="s">
        <v>5589</v>
      </c>
    </row>
    <row r="1509" spans="1:24" s="51" customFormat="1" ht="15.5" x14ac:dyDescent="0.35">
      <c r="A1509" s="99">
        <f t="shared" si="47"/>
        <v>18911</v>
      </c>
      <c r="B1509" s="100" t="str">
        <f>IF(COUNTIF(Exceptions!F:F,(VLOOKUP(M1509,Exceptions!F:F,1,FALSE)))&gt;0,"y","")</f>
        <v/>
      </c>
      <c r="C1509" s="100" t="str">
        <f t="shared" si="48"/>
        <v>y</v>
      </c>
      <c r="D1509" s="100" t="str">
        <f>IF(COUNTIF(Exceptions!B:B,(VLOOKUP(M1509,Exceptions!$B:$B,1,FALSE)))&gt;0,"y","")</f>
        <v/>
      </c>
      <c r="E1509" s="100" t="s">
        <v>5366</v>
      </c>
      <c r="F1509" s="162" t="s">
        <v>6509</v>
      </c>
      <c r="G1509" s="162" t="s">
        <v>592</v>
      </c>
      <c r="H1509" s="162" t="s">
        <v>3906</v>
      </c>
      <c r="I1509" s="162" t="s">
        <v>6510</v>
      </c>
      <c r="J1509" s="162" t="s">
        <v>5295</v>
      </c>
      <c r="K1509" s="162" t="s">
        <v>5276</v>
      </c>
      <c r="L1509" s="163">
        <v>160.78</v>
      </c>
      <c r="M1509" s="95" t="s">
        <v>6511</v>
      </c>
      <c r="N1509" s="51" t="s">
        <v>6512</v>
      </c>
      <c r="O1509" s="51" t="s">
        <v>6512</v>
      </c>
      <c r="P1509" s="51" t="s">
        <v>440</v>
      </c>
      <c r="Q1509" s="96" t="s">
        <v>613</v>
      </c>
      <c r="R1509" s="97">
        <v>45378</v>
      </c>
      <c r="S1509" s="97" t="s">
        <v>6309</v>
      </c>
      <c r="T1509" s="51" t="s">
        <v>516</v>
      </c>
      <c r="U1509" s="51" t="s">
        <v>517</v>
      </c>
      <c r="V1509" s="51" t="s">
        <v>6513</v>
      </c>
      <c r="W1509" s="98" t="s">
        <v>5745</v>
      </c>
      <c r="X1509" s="98" t="s">
        <v>5603</v>
      </c>
    </row>
    <row r="1510" spans="1:24" s="51" customFormat="1" ht="15.5" x14ac:dyDescent="0.35">
      <c r="A1510" s="99">
        <f t="shared" si="47"/>
        <v>18912</v>
      </c>
      <c r="B1510" s="100" t="str">
        <f>IF(COUNTIF(Exceptions!F:F,(VLOOKUP(M1510,Exceptions!F:F,1,FALSE)))&gt;0,"y","")</f>
        <v/>
      </c>
      <c r="C1510" s="100" t="str">
        <f t="shared" si="48"/>
        <v>y</v>
      </c>
      <c r="D1510" s="100" t="str">
        <f>IF(COUNTIF(Exceptions!B:B,(VLOOKUP(M1510,Exceptions!$B:$B,1,FALSE)))&gt;0,"y","")</f>
        <v/>
      </c>
      <c r="E1510" s="100"/>
      <c r="F1510" s="162" t="s">
        <v>6715</v>
      </c>
      <c r="G1510" s="162" t="s">
        <v>5210</v>
      </c>
      <c r="H1510" s="162" t="s">
        <v>3906</v>
      </c>
      <c r="I1510" s="162" t="s">
        <v>6510</v>
      </c>
      <c r="J1510" s="162" t="s">
        <v>440</v>
      </c>
      <c r="K1510" s="162" t="s">
        <v>440</v>
      </c>
      <c r="L1510" s="163">
        <v>16042.38</v>
      </c>
      <c r="M1510" s="95" t="s">
        <v>6716</v>
      </c>
      <c r="N1510" s="51" t="s">
        <v>6717</v>
      </c>
      <c r="O1510" s="51" t="s">
        <v>6717</v>
      </c>
      <c r="P1510" s="51" t="s">
        <v>440</v>
      </c>
      <c r="Q1510" s="96" t="s">
        <v>613</v>
      </c>
      <c r="R1510" s="97">
        <v>45382</v>
      </c>
      <c r="S1510" s="97" t="s">
        <v>5634</v>
      </c>
      <c r="T1510" s="51" t="s">
        <v>524</v>
      </c>
      <c r="U1510" s="51" t="s">
        <v>525</v>
      </c>
      <c r="V1510" s="51" t="s">
        <v>6718</v>
      </c>
      <c r="W1510" s="98" t="s">
        <v>5745</v>
      </c>
      <c r="X1510" s="98" t="s">
        <v>5644</v>
      </c>
    </row>
    <row r="1511" spans="1:24" s="51" customFormat="1" ht="15.5" x14ac:dyDescent="0.35">
      <c r="A1511" s="99">
        <f t="shared" si="47"/>
        <v>18913</v>
      </c>
      <c r="B1511" s="100" t="str">
        <f>IF(COUNTIF(Exceptions!F:F,(VLOOKUP(M1511,Exceptions!F:F,1,FALSE)))&gt;0,"y","")</f>
        <v/>
      </c>
      <c r="C1511" s="100" t="str">
        <f t="shared" si="48"/>
        <v>y</v>
      </c>
      <c r="D1511" s="100" t="str">
        <f>IF(COUNTIF(Exceptions!B:B,(VLOOKUP(M1511,Exceptions!$B:$B,1,FALSE)))&gt;0,"y","")</f>
        <v/>
      </c>
      <c r="E1511" s="100"/>
      <c r="F1511" s="162" t="s">
        <v>6542</v>
      </c>
      <c r="G1511" s="162" t="s">
        <v>592</v>
      </c>
      <c r="H1511" s="162" t="s">
        <v>3906</v>
      </c>
      <c r="I1511" s="162" t="s">
        <v>6510</v>
      </c>
      <c r="J1511" s="162" t="s">
        <v>440</v>
      </c>
      <c r="K1511" s="162" t="s">
        <v>440</v>
      </c>
      <c r="L1511" s="163">
        <v>25489.69</v>
      </c>
      <c r="M1511" s="95" t="s">
        <v>6543</v>
      </c>
      <c r="N1511" s="51" t="s">
        <v>6544</v>
      </c>
      <c r="O1511" s="51" t="s">
        <v>6544</v>
      </c>
      <c r="P1511" s="51" t="s">
        <v>440</v>
      </c>
      <c r="Q1511" s="96" t="s">
        <v>613</v>
      </c>
      <c r="R1511" s="97">
        <v>45471</v>
      </c>
      <c r="S1511" s="97" t="s">
        <v>6545</v>
      </c>
      <c r="T1511" s="51" t="s">
        <v>524</v>
      </c>
      <c r="U1511" s="51" t="s">
        <v>525</v>
      </c>
      <c r="V1511" s="51" t="s">
        <v>6546</v>
      </c>
      <c r="W1511" s="98" t="s">
        <v>5745</v>
      </c>
      <c r="X1511" s="98" t="s">
        <v>5589</v>
      </c>
    </row>
    <row r="1512" spans="1:24" s="51" customFormat="1" ht="15.5" x14ac:dyDescent="0.35">
      <c r="A1512" s="99">
        <f t="shared" si="47"/>
        <v>18914</v>
      </c>
      <c r="B1512" s="100" t="str">
        <f>IF(COUNTIF(Exceptions!F:F,(VLOOKUP(M1512,Exceptions!F:F,1,FALSE)))&gt;0,"y","")</f>
        <v/>
      </c>
      <c r="C1512" s="100" t="str">
        <f t="shared" si="48"/>
        <v>y</v>
      </c>
      <c r="D1512" s="100" t="str">
        <f>IF(COUNTIF(Exceptions!B:B,(VLOOKUP(M1512,Exceptions!$B:$B,1,FALSE)))&gt;0,"y","")</f>
        <v>y</v>
      </c>
      <c r="E1512" s="100"/>
      <c r="F1512" s="162" t="s">
        <v>6705</v>
      </c>
      <c r="G1512" s="162" t="s">
        <v>592</v>
      </c>
      <c r="H1512" s="162" t="s">
        <v>3906</v>
      </c>
      <c r="I1512" s="162" t="s">
        <v>6510</v>
      </c>
      <c r="J1512" s="162" t="s">
        <v>440</v>
      </c>
      <c r="K1512" s="162" t="s">
        <v>5279</v>
      </c>
      <c r="L1512" s="163">
        <v>15303.28</v>
      </c>
      <c r="M1512" s="95" t="s">
        <v>6706</v>
      </c>
      <c r="N1512" s="51" t="s">
        <v>6707</v>
      </c>
      <c r="O1512" s="51" t="s">
        <v>6707</v>
      </c>
      <c r="P1512" s="51" t="s">
        <v>440</v>
      </c>
      <c r="Q1512" s="96" t="s">
        <v>613</v>
      </c>
      <c r="R1512" s="97">
        <v>45279</v>
      </c>
      <c r="S1512" s="97" t="s">
        <v>6708</v>
      </c>
      <c r="T1512" s="51" t="s">
        <v>524</v>
      </c>
      <c r="U1512" s="51" t="s">
        <v>525</v>
      </c>
      <c r="V1512" s="51" t="s">
        <v>6709</v>
      </c>
      <c r="W1512" s="98" t="s">
        <v>5745</v>
      </c>
      <c r="X1512" s="98" t="s">
        <v>5565</v>
      </c>
    </row>
    <row r="1513" spans="1:24" s="51" customFormat="1" ht="15.5" x14ac:dyDescent="0.35">
      <c r="A1513" s="99">
        <f t="shared" si="47"/>
        <v>18915</v>
      </c>
      <c r="B1513" s="100" t="str">
        <f>IF(COUNTIF(Exceptions!F:F,(VLOOKUP(M1513,Exceptions!F:F,1,FALSE)))&gt;0,"y","")</f>
        <v/>
      </c>
      <c r="C1513" s="100" t="str">
        <f t="shared" si="48"/>
        <v>y</v>
      </c>
      <c r="D1513" s="100" t="str">
        <f>IF(COUNTIF(Exceptions!B:B,(VLOOKUP(M1513,Exceptions!$B:$B,1,FALSE)))&gt;0,"y","")</f>
        <v/>
      </c>
      <c r="E1513" s="100"/>
      <c r="F1513" s="162" t="s">
        <v>6683</v>
      </c>
      <c r="G1513" s="162" t="s">
        <v>592</v>
      </c>
      <c r="H1513" s="162" t="s">
        <v>3906</v>
      </c>
      <c r="I1513" s="162" t="s">
        <v>6510</v>
      </c>
      <c r="J1513" s="162" t="s">
        <v>440</v>
      </c>
      <c r="K1513" s="162" t="s">
        <v>440</v>
      </c>
      <c r="L1513" s="163">
        <v>4070.56</v>
      </c>
      <c r="M1513" s="95" t="s">
        <v>6684</v>
      </c>
      <c r="N1513" s="51" t="s">
        <v>6685</v>
      </c>
      <c r="O1513" s="51" t="s">
        <v>6685</v>
      </c>
      <c r="P1513" s="51" t="s">
        <v>440</v>
      </c>
      <c r="Q1513" s="96" t="s">
        <v>613</v>
      </c>
      <c r="R1513" s="97">
        <v>45472</v>
      </c>
      <c r="S1513" s="97" t="s">
        <v>5525</v>
      </c>
      <c r="T1513" s="51" t="s">
        <v>524</v>
      </c>
      <c r="U1513" s="51" t="s">
        <v>525</v>
      </c>
      <c r="V1513" s="51" t="s">
        <v>6686</v>
      </c>
      <c r="W1513" s="98" t="s">
        <v>5745</v>
      </c>
      <c r="X1513" s="98" t="s">
        <v>5589</v>
      </c>
    </row>
    <row r="1514" spans="1:24" s="51" customFormat="1" ht="15.5" x14ac:dyDescent="0.35">
      <c r="A1514" s="99">
        <f t="shared" si="47"/>
        <v>18916</v>
      </c>
      <c r="B1514" s="100" t="str">
        <f>IF(COUNTIF(Exceptions!F:F,(VLOOKUP(M1514,Exceptions!F:F,1,FALSE)))&gt;0,"y","")</f>
        <v/>
      </c>
      <c r="C1514" s="100" t="str">
        <f t="shared" si="48"/>
        <v>y</v>
      </c>
      <c r="D1514" s="100" t="str">
        <f>IF(COUNTIF(Exceptions!B:B,(VLOOKUP(M1514,Exceptions!$B:$B,1,FALSE)))&gt;0,"y","")</f>
        <v/>
      </c>
      <c r="E1514" s="100"/>
      <c r="F1514" s="162" t="s">
        <v>6687</v>
      </c>
      <c r="G1514" s="162" t="s">
        <v>592</v>
      </c>
      <c r="H1514" s="162" t="s">
        <v>3906</v>
      </c>
      <c r="I1514" s="162" t="s">
        <v>6510</v>
      </c>
      <c r="J1514" s="162" t="s">
        <v>440</v>
      </c>
      <c r="K1514" s="162" t="s">
        <v>440</v>
      </c>
      <c r="L1514" s="163">
        <v>3948.4</v>
      </c>
      <c r="M1514" s="95" t="s">
        <v>6688</v>
      </c>
      <c r="N1514" s="51" t="s">
        <v>6689</v>
      </c>
      <c r="O1514" s="51" t="s">
        <v>6689</v>
      </c>
      <c r="P1514" s="51" t="s">
        <v>440</v>
      </c>
      <c r="Q1514" s="96" t="s">
        <v>613</v>
      </c>
      <c r="R1514" s="97">
        <v>45596</v>
      </c>
      <c r="S1514" s="97" t="s">
        <v>5855</v>
      </c>
      <c r="T1514" s="51" t="s">
        <v>524</v>
      </c>
      <c r="U1514" s="51" t="s">
        <v>525</v>
      </c>
      <c r="V1514" s="51" t="s">
        <v>6690</v>
      </c>
      <c r="W1514" s="98" t="s">
        <v>5745</v>
      </c>
      <c r="X1514" s="98" t="s">
        <v>5589</v>
      </c>
    </row>
    <row r="1515" spans="1:24" s="51" customFormat="1" ht="15.5" x14ac:dyDescent="0.35">
      <c r="A1515" s="99">
        <f t="shared" si="47"/>
        <v>18917</v>
      </c>
      <c r="B1515" s="100" t="str">
        <f>IF(COUNTIF(Exceptions!F:F,(VLOOKUP(M1515,Exceptions!F:F,1,FALSE)))&gt;0,"y","")</f>
        <v/>
      </c>
      <c r="C1515" s="100" t="str">
        <f t="shared" si="48"/>
        <v>y</v>
      </c>
      <c r="D1515" s="100" t="str">
        <f>IF(COUNTIF(Exceptions!B:B,(VLOOKUP(M1515,Exceptions!$B:$B,1,FALSE)))&gt;0,"y","")</f>
        <v/>
      </c>
      <c r="E1515" s="100"/>
      <c r="F1515" s="162" t="s">
        <v>6675</v>
      </c>
      <c r="G1515" s="162" t="s">
        <v>592</v>
      </c>
      <c r="H1515" s="162" t="s">
        <v>3906</v>
      </c>
      <c r="I1515" s="162" t="s">
        <v>6510</v>
      </c>
      <c r="J1515" s="162" t="s">
        <v>440</v>
      </c>
      <c r="K1515" s="162" t="s">
        <v>440</v>
      </c>
      <c r="L1515" s="163">
        <v>3227.62</v>
      </c>
      <c r="M1515" s="95" t="s">
        <v>6676</v>
      </c>
      <c r="N1515" s="51" t="s">
        <v>6677</v>
      </c>
      <c r="O1515" s="51" t="s">
        <v>6677</v>
      </c>
      <c r="P1515" s="51" t="s">
        <v>440</v>
      </c>
      <c r="Q1515" s="96" t="s">
        <v>613</v>
      </c>
      <c r="R1515" s="97">
        <v>45596</v>
      </c>
      <c r="S1515" s="97" t="s">
        <v>5855</v>
      </c>
      <c r="T1515" s="51" t="s">
        <v>524</v>
      </c>
      <c r="U1515" s="51" t="s">
        <v>525</v>
      </c>
      <c r="V1515" s="51" t="s">
        <v>6678</v>
      </c>
      <c r="W1515" s="98" t="s">
        <v>5745</v>
      </c>
      <c r="X1515" s="98" t="s">
        <v>5589</v>
      </c>
    </row>
    <row r="1516" spans="1:24" s="51" customFormat="1" ht="15.5" x14ac:dyDescent="0.35">
      <c r="A1516" s="99">
        <f t="shared" si="47"/>
        <v>18918</v>
      </c>
      <c r="B1516" s="100" t="str">
        <f>IF(COUNTIF(Exceptions!F:F,(VLOOKUP(M1516,Exceptions!F:F,1,FALSE)))&gt;0,"y","")</f>
        <v/>
      </c>
      <c r="C1516" s="100" t="str">
        <f t="shared" si="48"/>
        <v>y</v>
      </c>
      <c r="D1516" s="100" t="str">
        <f>IF(COUNTIF(Exceptions!B:B,(VLOOKUP(M1516,Exceptions!$B:$B,1,FALSE)))&gt;0,"y","")</f>
        <v/>
      </c>
      <c r="E1516" s="100"/>
      <c r="F1516" s="162" t="s">
        <v>6691</v>
      </c>
      <c r="G1516" s="162" t="s">
        <v>5210</v>
      </c>
      <c r="H1516" s="162" t="s">
        <v>3906</v>
      </c>
      <c r="I1516" s="162" t="s">
        <v>6510</v>
      </c>
      <c r="J1516" s="162" t="s">
        <v>440</v>
      </c>
      <c r="K1516" s="162" t="s">
        <v>440</v>
      </c>
      <c r="L1516" s="163">
        <v>450.92</v>
      </c>
      <c r="M1516" s="95" t="s">
        <v>6692</v>
      </c>
      <c r="N1516" s="51" t="s">
        <v>6693</v>
      </c>
      <c r="O1516" s="51" t="s">
        <v>6693</v>
      </c>
      <c r="P1516" s="51" t="s">
        <v>440</v>
      </c>
      <c r="Q1516" s="96" t="s">
        <v>613</v>
      </c>
      <c r="R1516" s="97">
        <v>45330</v>
      </c>
      <c r="S1516" s="97" t="s">
        <v>6694</v>
      </c>
      <c r="T1516" s="51" t="s">
        <v>524</v>
      </c>
      <c r="U1516" s="51" t="s">
        <v>525</v>
      </c>
      <c r="V1516" s="51" t="s">
        <v>6695</v>
      </c>
      <c r="W1516" s="98" t="s">
        <v>5745</v>
      </c>
      <c r="X1516" s="98" t="s">
        <v>5644</v>
      </c>
    </row>
    <row r="1517" spans="1:24" s="51" customFormat="1" ht="15.5" x14ac:dyDescent="0.35">
      <c r="A1517" s="99">
        <f t="shared" si="47"/>
        <v>18919</v>
      </c>
      <c r="B1517" s="100" t="str">
        <f>IF(COUNTIF(Exceptions!F:F,(VLOOKUP(M1517,Exceptions!F:F,1,FALSE)))&gt;0,"y","")</f>
        <v/>
      </c>
      <c r="C1517" s="100" t="str">
        <f t="shared" si="48"/>
        <v>y</v>
      </c>
      <c r="D1517" s="100" t="str">
        <f>IF(COUNTIF(Exceptions!B:B,(VLOOKUP(M1517,Exceptions!$B:$B,1,FALSE)))&gt;0,"y","")</f>
        <v/>
      </c>
      <c r="E1517" s="100"/>
      <c r="F1517" s="162" t="s">
        <v>6700</v>
      </c>
      <c r="G1517" s="162" t="s">
        <v>5210</v>
      </c>
      <c r="H1517" s="162" t="s">
        <v>3906</v>
      </c>
      <c r="I1517" s="162" t="s">
        <v>6510</v>
      </c>
      <c r="J1517" s="162" t="s">
        <v>440</v>
      </c>
      <c r="K1517" s="162" t="s">
        <v>440</v>
      </c>
      <c r="L1517" s="163">
        <v>1008.16</v>
      </c>
      <c r="M1517" s="95" t="s">
        <v>6701</v>
      </c>
      <c r="N1517" s="51" t="s">
        <v>6702</v>
      </c>
      <c r="O1517" s="51" t="s">
        <v>6702</v>
      </c>
      <c r="P1517" s="51" t="s">
        <v>440</v>
      </c>
      <c r="Q1517" s="96" t="s">
        <v>613</v>
      </c>
      <c r="R1517" s="97">
        <v>45378</v>
      </c>
      <c r="S1517" s="97" t="s">
        <v>6703</v>
      </c>
      <c r="T1517" s="51" t="s">
        <v>524</v>
      </c>
      <c r="U1517" s="51" t="s">
        <v>525</v>
      </c>
      <c r="V1517" s="51" t="s">
        <v>6704</v>
      </c>
      <c r="W1517" s="98" t="s">
        <v>5745</v>
      </c>
      <c r="X1517" s="98" t="s">
        <v>5644</v>
      </c>
    </row>
    <row r="1518" spans="1:24" s="51" customFormat="1" ht="15.5" x14ac:dyDescent="0.35">
      <c r="A1518" s="99">
        <f t="shared" si="47"/>
        <v>18920</v>
      </c>
      <c r="B1518" s="100" t="str">
        <f>IF(COUNTIF(Exceptions!F:F,(VLOOKUP(M1518,Exceptions!F:F,1,FALSE)))&gt;0,"y","")</f>
        <v/>
      </c>
      <c r="C1518" s="100" t="str">
        <f t="shared" si="48"/>
        <v>y</v>
      </c>
      <c r="D1518" s="100" t="str">
        <f>IF(COUNTIF(Exceptions!B:B,(VLOOKUP(M1518,Exceptions!$B:$B,1,FALSE)))&gt;0,"y","")</f>
        <v/>
      </c>
      <c r="E1518" s="100"/>
      <c r="F1518" s="162" t="s">
        <v>6514</v>
      </c>
      <c r="G1518" s="162" t="s">
        <v>592</v>
      </c>
      <c r="H1518" s="162" t="s">
        <v>3906</v>
      </c>
      <c r="I1518" s="162" t="s">
        <v>6510</v>
      </c>
      <c r="J1518" s="162" t="s">
        <v>440</v>
      </c>
      <c r="K1518" s="162" t="s">
        <v>440</v>
      </c>
      <c r="L1518" s="163">
        <v>27016.21</v>
      </c>
      <c r="M1518" s="95" t="s">
        <v>6515</v>
      </c>
      <c r="N1518" s="51" t="s">
        <v>6516</v>
      </c>
      <c r="O1518" s="51" t="s">
        <v>6516</v>
      </c>
      <c r="P1518" s="51" t="s">
        <v>440</v>
      </c>
      <c r="Q1518" s="96" t="s">
        <v>613</v>
      </c>
      <c r="R1518" s="97">
        <v>45565</v>
      </c>
      <c r="S1518" s="97" t="s">
        <v>5626</v>
      </c>
      <c r="T1518" s="51" t="s">
        <v>524</v>
      </c>
      <c r="U1518" s="51" t="s">
        <v>525</v>
      </c>
      <c r="V1518" s="51" t="s">
        <v>6517</v>
      </c>
      <c r="W1518" s="98" t="s">
        <v>5745</v>
      </c>
      <c r="X1518" s="98" t="s">
        <v>5589</v>
      </c>
    </row>
    <row r="1519" spans="1:24" s="51" customFormat="1" ht="15.5" x14ac:dyDescent="0.35">
      <c r="A1519" s="99">
        <f t="shared" si="47"/>
        <v>18921</v>
      </c>
      <c r="B1519" s="100" t="str">
        <f>IF(COUNTIF(Exceptions!F:F,(VLOOKUP(M1519,Exceptions!F:F,1,FALSE)))&gt;0,"y","")</f>
        <v/>
      </c>
      <c r="C1519" s="100" t="str">
        <f t="shared" si="48"/>
        <v>y</v>
      </c>
      <c r="D1519" s="100" t="str">
        <f>IF(COUNTIF(Exceptions!B:B,(VLOOKUP(M1519,Exceptions!$B:$B,1,FALSE)))&gt;0,"y","")</f>
        <v/>
      </c>
      <c r="E1519" s="100" t="s">
        <v>5366</v>
      </c>
      <c r="F1519" s="162" t="s">
        <v>6723</v>
      </c>
      <c r="G1519" s="162" t="s">
        <v>592</v>
      </c>
      <c r="H1519" s="162" t="s">
        <v>3906</v>
      </c>
      <c r="I1519" s="162" t="s">
        <v>6510</v>
      </c>
      <c r="J1519" s="162" t="s">
        <v>440</v>
      </c>
      <c r="K1519" s="162" t="s">
        <v>440</v>
      </c>
      <c r="L1519" s="163">
        <v>13102.97</v>
      </c>
      <c r="M1519" s="95" t="s">
        <v>6724</v>
      </c>
      <c r="N1519" s="51" t="s">
        <v>6725</v>
      </c>
      <c r="O1519" s="51" t="s">
        <v>6726</v>
      </c>
      <c r="P1519" s="51" t="s">
        <v>440</v>
      </c>
      <c r="Q1519" s="96" t="s">
        <v>613</v>
      </c>
      <c r="R1519" s="97">
        <v>45565</v>
      </c>
      <c r="S1519" s="97" t="s">
        <v>5626</v>
      </c>
      <c r="T1519" s="51" t="s">
        <v>524</v>
      </c>
      <c r="U1519" s="51" t="s">
        <v>525</v>
      </c>
      <c r="V1519" s="51" t="s">
        <v>6727</v>
      </c>
      <c r="W1519" s="98" t="s">
        <v>5745</v>
      </c>
      <c r="X1519" s="98" t="s">
        <v>5589</v>
      </c>
    </row>
    <row r="1520" spans="1:24" s="51" customFormat="1" ht="15.5" x14ac:dyDescent="0.35">
      <c r="A1520" s="99">
        <f t="shared" si="47"/>
        <v>18922</v>
      </c>
      <c r="B1520" s="100" t="str">
        <f>IF(COUNTIF(Exceptions!F:F,(VLOOKUP(M1520,Exceptions!F:F,1,FALSE)))&gt;0,"y","")</f>
        <v/>
      </c>
      <c r="C1520" s="100" t="str">
        <f t="shared" si="48"/>
        <v>y</v>
      </c>
      <c r="D1520" s="100" t="str">
        <f>IF(COUNTIF(Exceptions!B:B,(VLOOKUP(M1520,Exceptions!$B:$B,1,FALSE)))&gt;0,"y","")</f>
        <v/>
      </c>
      <c r="E1520" s="100" t="s">
        <v>5366</v>
      </c>
      <c r="F1520" s="162" t="s">
        <v>6669</v>
      </c>
      <c r="G1520" s="162" t="s">
        <v>592</v>
      </c>
      <c r="H1520" s="162" t="s">
        <v>3906</v>
      </c>
      <c r="I1520" s="162" t="s">
        <v>6510</v>
      </c>
      <c r="J1520" s="162" t="s">
        <v>440</v>
      </c>
      <c r="K1520" s="162" t="s">
        <v>440</v>
      </c>
      <c r="L1520" s="163">
        <v>543.91</v>
      </c>
      <c r="M1520" s="95" t="s">
        <v>6670</v>
      </c>
      <c r="N1520" s="51" t="s">
        <v>6671</v>
      </c>
      <c r="O1520" s="51" t="s">
        <v>6671</v>
      </c>
      <c r="P1520" s="51" t="s">
        <v>440</v>
      </c>
      <c r="Q1520" s="96" t="s">
        <v>613</v>
      </c>
      <c r="R1520" s="97">
        <v>45821</v>
      </c>
      <c r="S1520" s="97" t="s">
        <v>6673</v>
      </c>
      <c r="T1520" s="51" t="s">
        <v>524</v>
      </c>
      <c r="U1520" s="51" t="s">
        <v>525</v>
      </c>
      <c r="V1520" s="51" t="s">
        <v>6674</v>
      </c>
      <c r="W1520" s="98" t="s">
        <v>5745</v>
      </c>
      <c r="X1520" s="98" t="s">
        <v>5589</v>
      </c>
    </row>
    <row r="1521" spans="1:24" s="51" customFormat="1" ht="15.5" x14ac:dyDescent="0.35">
      <c r="A1521" s="99">
        <f t="shared" si="47"/>
        <v>18923</v>
      </c>
      <c r="B1521" s="100" t="str">
        <f>IF(COUNTIF(Exceptions!F:F,(VLOOKUP(M1521,Exceptions!F:F,1,FALSE)))&gt;0,"y","")</f>
        <v/>
      </c>
      <c r="C1521" s="100" t="str">
        <f t="shared" si="48"/>
        <v>y</v>
      </c>
      <c r="D1521" s="100" t="str">
        <f>IF(COUNTIF(Exceptions!B:B,(VLOOKUP(M1521,Exceptions!$B:$B,1,FALSE)))&gt;0,"y","")</f>
        <v/>
      </c>
      <c r="E1521" s="100" t="s">
        <v>5366</v>
      </c>
      <c r="F1521" s="162" t="s">
        <v>6655</v>
      </c>
      <c r="G1521" s="162" t="s">
        <v>592</v>
      </c>
      <c r="H1521" s="162" t="s">
        <v>3906</v>
      </c>
      <c r="I1521" s="162" t="s">
        <v>6510</v>
      </c>
      <c r="J1521" s="162" t="s">
        <v>440</v>
      </c>
      <c r="K1521" s="162" t="s">
        <v>440</v>
      </c>
      <c r="L1521" s="163">
        <v>12953.47</v>
      </c>
      <c r="M1521" s="95" t="s">
        <v>6656</v>
      </c>
      <c r="N1521" s="51" t="s">
        <v>6657</v>
      </c>
      <c r="O1521" s="51" t="s">
        <v>6657</v>
      </c>
      <c r="P1521" s="51" t="s">
        <v>440</v>
      </c>
      <c r="Q1521" s="96" t="s">
        <v>613</v>
      </c>
      <c r="R1521" s="97">
        <v>45298</v>
      </c>
      <c r="S1521" s="97" t="s">
        <v>5566</v>
      </c>
      <c r="T1521" s="51" t="s">
        <v>524</v>
      </c>
      <c r="U1521" s="51" t="s">
        <v>525</v>
      </c>
      <c r="V1521" s="51" t="s">
        <v>6658</v>
      </c>
      <c r="W1521" s="98" t="s">
        <v>5745</v>
      </c>
      <c r="X1521" s="98" t="s">
        <v>5565</v>
      </c>
    </row>
    <row r="1522" spans="1:24" s="51" customFormat="1" ht="15.5" x14ac:dyDescent="0.35">
      <c r="A1522" s="99">
        <f t="shared" si="47"/>
        <v>18924</v>
      </c>
      <c r="B1522" s="100" t="str">
        <f>IF(COUNTIF(Exceptions!F:F,(VLOOKUP(M1522,Exceptions!F:F,1,FALSE)))&gt;0,"y","")</f>
        <v/>
      </c>
      <c r="C1522" s="100" t="str">
        <f t="shared" si="48"/>
        <v>y</v>
      </c>
      <c r="D1522" s="100" t="str">
        <f>IF(COUNTIF(Exceptions!B:B,(VLOOKUP(M1522,Exceptions!$B:$B,1,FALSE)))&gt;0,"y","")</f>
        <v/>
      </c>
      <c r="E1522" s="100"/>
      <c r="F1522" s="162" t="s">
        <v>6659</v>
      </c>
      <c r="G1522" s="162" t="s">
        <v>5210</v>
      </c>
      <c r="H1522" s="162" t="s">
        <v>3906</v>
      </c>
      <c r="I1522" s="162" t="s">
        <v>6510</v>
      </c>
      <c r="J1522" s="162" t="s">
        <v>440</v>
      </c>
      <c r="K1522" s="162" t="s">
        <v>440</v>
      </c>
      <c r="L1522" s="163">
        <v>4260.9399999999996</v>
      </c>
      <c r="M1522" s="95" t="s">
        <v>6660</v>
      </c>
      <c r="N1522" s="51" t="s">
        <v>6661</v>
      </c>
      <c r="O1522" s="51" t="s">
        <v>6661</v>
      </c>
      <c r="P1522" s="51" t="s">
        <v>440</v>
      </c>
      <c r="Q1522" s="96" t="s">
        <v>613</v>
      </c>
      <c r="R1522" s="97">
        <v>45313</v>
      </c>
      <c r="S1522" s="97" t="s">
        <v>6662</v>
      </c>
      <c r="T1522" s="51" t="s">
        <v>524</v>
      </c>
      <c r="U1522" s="51" t="s">
        <v>525</v>
      </c>
      <c r="V1522" s="51" t="s">
        <v>6663</v>
      </c>
      <c r="W1522" s="98" t="s">
        <v>5745</v>
      </c>
      <c r="X1522" s="98" t="s">
        <v>5644</v>
      </c>
    </row>
    <row r="1523" spans="1:24" s="51" customFormat="1" ht="15.5" x14ac:dyDescent="0.35">
      <c r="A1523" s="99">
        <f t="shared" si="47"/>
        <v>18925</v>
      </c>
      <c r="B1523" s="100" t="str">
        <f>IF(COUNTIF(Exceptions!F:F,(VLOOKUP(M1523,Exceptions!F:F,1,FALSE)))&gt;0,"y","")</f>
        <v/>
      </c>
      <c r="C1523" s="100" t="str">
        <f t="shared" si="48"/>
        <v>y</v>
      </c>
      <c r="D1523" s="100" t="str">
        <f>IF(COUNTIF(Exceptions!B:B,(VLOOKUP(M1523,Exceptions!$B:$B,1,FALSE)))&gt;0,"y","")</f>
        <v/>
      </c>
      <c r="E1523" s="100"/>
      <c r="F1523" s="162" t="s">
        <v>6664</v>
      </c>
      <c r="G1523" s="162" t="s">
        <v>592</v>
      </c>
      <c r="H1523" s="162" t="s">
        <v>3906</v>
      </c>
      <c r="I1523" s="162" t="s">
        <v>6510</v>
      </c>
      <c r="J1523" s="162" t="s">
        <v>440</v>
      </c>
      <c r="K1523" s="162" t="s">
        <v>440</v>
      </c>
      <c r="L1523" s="163">
        <v>1816.8</v>
      </c>
      <c r="M1523" s="95" t="s">
        <v>6665</v>
      </c>
      <c r="N1523" s="51" t="s">
        <v>6666</v>
      </c>
      <c r="O1523" s="51" t="s">
        <v>6667</v>
      </c>
      <c r="P1523" s="51" t="s">
        <v>440</v>
      </c>
      <c r="Q1523" s="96" t="s">
        <v>613</v>
      </c>
      <c r="R1523" s="97">
        <v>45472</v>
      </c>
      <c r="S1523" s="97" t="s">
        <v>5525</v>
      </c>
      <c r="T1523" s="51" t="s">
        <v>524</v>
      </c>
      <c r="U1523" s="51" t="s">
        <v>525</v>
      </c>
      <c r="V1523" s="51" t="s">
        <v>6668</v>
      </c>
      <c r="W1523" s="98" t="s">
        <v>5745</v>
      </c>
      <c r="X1523" s="98" t="s">
        <v>5589</v>
      </c>
    </row>
    <row r="1524" spans="1:24" s="51" customFormat="1" ht="15.5" x14ac:dyDescent="0.35">
      <c r="A1524" s="99">
        <f t="shared" si="47"/>
        <v>18926</v>
      </c>
      <c r="B1524" s="100" t="str">
        <f>IF(COUNTIF(Exceptions!F:F,(VLOOKUP(M1524,Exceptions!F:F,1,FALSE)))&gt;0,"y","")</f>
        <v/>
      </c>
      <c r="C1524" s="100" t="str">
        <f t="shared" si="48"/>
        <v>y</v>
      </c>
      <c r="D1524" s="100" t="str">
        <f>IF(COUNTIF(Exceptions!B:B,(VLOOKUP(M1524,Exceptions!$B:$B,1,FALSE)))&gt;0,"y","")</f>
        <v/>
      </c>
      <c r="E1524" s="100"/>
      <c r="F1524" s="162" t="s">
        <v>6651</v>
      </c>
      <c r="G1524" s="162" t="s">
        <v>5210</v>
      </c>
      <c r="H1524" s="162" t="s">
        <v>3906</v>
      </c>
      <c r="I1524" s="162" t="s">
        <v>6510</v>
      </c>
      <c r="J1524" s="162" t="s">
        <v>440</v>
      </c>
      <c r="K1524" s="162" t="s">
        <v>440</v>
      </c>
      <c r="L1524" s="163">
        <v>3242.55</v>
      </c>
      <c r="M1524" s="95" t="s">
        <v>6652</v>
      </c>
      <c r="N1524" s="51" t="s">
        <v>6653</v>
      </c>
      <c r="O1524" s="51" t="s">
        <v>6653</v>
      </c>
      <c r="P1524" s="51" t="s">
        <v>440</v>
      </c>
      <c r="Q1524" s="96" t="s">
        <v>613</v>
      </c>
      <c r="R1524" s="97">
        <v>45382</v>
      </c>
      <c r="S1524" s="97" t="s">
        <v>5553</v>
      </c>
      <c r="T1524" s="51" t="s">
        <v>524</v>
      </c>
      <c r="U1524" s="51" t="s">
        <v>525</v>
      </c>
      <c r="V1524" s="51" t="s">
        <v>6654</v>
      </c>
      <c r="W1524" s="98" t="s">
        <v>5745</v>
      </c>
      <c r="X1524" s="98" t="s">
        <v>5644</v>
      </c>
    </row>
    <row r="1525" spans="1:24" s="51" customFormat="1" ht="15.5" x14ac:dyDescent="0.35">
      <c r="A1525" s="99">
        <f t="shared" si="47"/>
        <v>18927</v>
      </c>
      <c r="B1525" s="100" t="str">
        <f>IF(COUNTIF(Exceptions!F:F,(VLOOKUP(M1525,Exceptions!F:F,1,FALSE)))&gt;0,"y","")</f>
        <v/>
      </c>
      <c r="C1525" s="100" t="str">
        <f t="shared" si="48"/>
        <v>y</v>
      </c>
      <c r="D1525" s="100" t="str">
        <f>IF(COUNTIF(Exceptions!B:B,(VLOOKUP(M1525,Exceptions!$B:$B,1,FALSE)))&gt;0,"y","")</f>
        <v/>
      </c>
      <c r="E1525" s="100"/>
      <c r="F1525" s="162" t="s">
        <v>6679</v>
      </c>
      <c r="G1525" s="162" t="s">
        <v>5210</v>
      </c>
      <c r="H1525" s="162" t="s">
        <v>3906</v>
      </c>
      <c r="I1525" s="162" t="s">
        <v>6510</v>
      </c>
      <c r="J1525" s="162" t="s">
        <v>440</v>
      </c>
      <c r="K1525" s="162" t="s">
        <v>440</v>
      </c>
      <c r="L1525" s="163">
        <v>3242.55</v>
      </c>
      <c r="M1525" s="95" t="s">
        <v>6680</v>
      </c>
      <c r="N1525" s="51" t="s">
        <v>6681</v>
      </c>
      <c r="O1525" s="51" t="s">
        <v>6681</v>
      </c>
      <c r="P1525" s="51" t="s">
        <v>440</v>
      </c>
      <c r="Q1525" s="96" t="s">
        <v>613</v>
      </c>
      <c r="R1525" s="97">
        <v>45382</v>
      </c>
      <c r="S1525" s="97" t="s">
        <v>5553</v>
      </c>
      <c r="T1525" s="51" t="s">
        <v>524</v>
      </c>
      <c r="U1525" s="51" t="s">
        <v>525</v>
      </c>
      <c r="V1525" s="51" t="s">
        <v>6682</v>
      </c>
      <c r="W1525" s="98" t="s">
        <v>5745</v>
      </c>
      <c r="X1525" s="98" t="s">
        <v>5644</v>
      </c>
    </row>
    <row r="1526" spans="1:24" s="51" customFormat="1" ht="15.5" x14ac:dyDescent="0.35">
      <c r="A1526" s="99">
        <f t="shared" si="47"/>
        <v>18931</v>
      </c>
      <c r="B1526" s="100" t="str">
        <f>IF(COUNTIF(Exceptions!F:F,(VLOOKUP(M1526,Exceptions!F:F,1,FALSE)))&gt;0,"y","")</f>
        <v/>
      </c>
      <c r="C1526" s="100" t="str">
        <f t="shared" si="48"/>
        <v/>
      </c>
      <c r="D1526" s="100" t="str">
        <f>IF(COUNTIF(Exceptions!B:B,(VLOOKUP(M1526,Exceptions!$B:$B,1,FALSE)))&gt;0,"y","")</f>
        <v/>
      </c>
      <c r="E1526" s="100"/>
      <c r="F1526" s="162" t="s">
        <v>7379</v>
      </c>
      <c r="G1526" s="162" t="s">
        <v>440</v>
      </c>
      <c r="H1526" s="162" t="s">
        <v>440</v>
      </c>
      <c r="I1526" s="162" t="s">
        <v>440</v>
      </c>
      <c r="J1526" s="162" t="s">
        <v>440</v>
      </c>
      <c r="K1526" s="162" t="s">
        <v>440</v>
      </c>
      <c r="L1526" s="165"/>
      <c r="M1526" s="95" t="s">
        <v>7380</v>
      </c>
      <c r="N1526" s="51" t="s">
        <v>7381</v>
      </c>
      <c r="O1526" s="51" t="s">
        <v>440</v>
      </c>
      <c r="P1526" s="51" t="s">
        <v>440</v>
      </c>
      <c r="Q1526" s="96" t="s">
        <v>440</v>
      </c>
      <c r="R1526" s="97"/>
      <c r="S1526" s="97"/>
      <c r="T1526" s="51" t="s">
        <v>520</v>
      </c>
      <c r="U1526" s="51" t="s">
        <v>521</v>
      </c>
      <c r="W1526" s="98" t="s">
        <v>5745</v>
      </c>
      <c r="X1526" s="98" t="s">
        <v>5745</v>
      </c>
    </row>
    <row r="1527" spans="1:24" s="51" customFormat="1" ht="15.5" x14ac:dyDescent="0.35">
      <c r="A1527" s="99">
        <f t="shared" si="47"/>
        <v>18933</v>
      </c>
      <c r="B1527" s="100" t="str">
        <f>IF(COUNTIF(Exceptions!F:F,(VLOOKUP(M1527,Exceptions!F:F,1,FALSE)))&gt;0,"y","")</f>
        <v/>
      </c>
      <c r="C1527" s="100" t="str">
        <f t="shared" si="48"/>
        <v/>
      </c>
      <c r="D1527" s="100" t="str">
        <f>IF(COUNTIF(Exceptions!B:B,(VLOOKUP(M1527,Exceptions!$B:$B,1,FALSE)))&gt;0,"y","")</f>
        <v/>
      </c>
      <c r="E1527" s="100"/>
      <c r="F1527" s="162" t="s">
        <v>7376</v>
      </c>
      <c r="G1527" s="162" t="s">
        <v>440</v>
      </c>
      <c r="H1527" s="162" t="s">
        <v>440</v>
      </c>
      <c r="I1527" s="162" t="s">
        <v>440</v>
      </c>
      <c r="J1527" s="162" t="s">
        <v>440</v>
      </c>
      <c r="K1527" s="162" t="s">
        <v>440</v>
      </c>
      <c r="L1527" s="165"/>
      <c r="M1527" s="95" t="s">
        <v>7377</v>
      </c>
      <c r="N1527" s="51" t="s">
        <v>7378</v>
      </c>
      <c r="O1527" s="51" t="s">
        <v>440</v>
      </c>
      <c r="P1527" s="51" t="s">
        <v>440</v>
      </c>
      <c r="Q1527" s="96" t="s">
        <v>440</v>
      </c>
      <c r="R1527" s="97"/>
      <c r="S1527" s="97"/>
      <c r="T1527" s="51" t="s">
        <v>520</v>
      </c>
      <c r="U1527" s="51" t="s">
        <v>521</v>
      </c>
      <c r="W1527" s="98" t="s">
        <v>5745</v>
      </c>
      <c r="X1527" s="98" t="s">
        <v>5745</v>
      </c>
    </row>
    <row r="1528" spans="1:24" s="51" customFormat="1" ht="15.5" x14ac:dyDescent="0.35">
      <c r="A1528" s="99">
        <f t="shared" si="47"/>
        <v>18934</v>
      </c>
      <c r="B1528" s="100" t="str">
        <f>IF(COUNTIF(Exceptions!F:F,(VLOOKUP(M1528,Exceptions!F:F,1,FALSE)))&gt;0,"y","")</f>
        <v/>
      </c>
      <c r="C1528" s="100" t="str">
        <f t="shared" si="48"/>
        <v>y</v>
      </c>
      <c r="D1528" s="100" t="str">
        <f>IF(COUNTIF(Exceptions!B:B,(VLOOKUP(M1528,Exceptions!$B:$B,1,FALSE)))&gt;0,"y","")</f>
        <v/>
      </c>
      <c r="E1528" s="100"/>
      <c r="F1528" s="162" t="s">
        <v>6640</v>
      </c>
      <c r="G1528" s="162" t="s">
        <v>5210</v>
      </c>
      <c r="H1528" s="162" t="s">
        <v>3906</v>
      </c>
      <c r="I1528" s="162" t="s">
        <v>6510</v>
      </c>
      <c r="J1528" s="162" t="s">
        <v>440</v>
      </c>
      <c r="K1528" s="162" t="s">
        <v>440</v>
      </c>
      <c r="L1528" s="163">
        <v>534.13</v>
      </c>
      <c r="M1528" s="95" t="s">
        <v>6641</v>
      </c>
      <c r="N1528" s="51" t="s">
        <v>6642</v>
      </c>
      <c r="O1528" s="51" t="s">
        <v>6642</v>
      </c>
      <c r="P1528" s="51" t="s">
        <v>440</v>
      </c>
      <c r="Q1528" s="96" t="s">
        <v>613</v>
      </c>
      <c r="R1528" s="97">
        <v>45271</v>
      </c>
      <c r="S1528" s="97" t="s">
        <v>6644</v>
      </c>
      <c r="T1528" s="51" t="s">
        <v>524</v>
      </c>
      <c r="U1528" s="51" t="s">
        <v>525</v>
      </c>
      <c r="V1528" s="51" t="s">
        <v>6645</v>
      </c>
      <c r="W1528" s="98" t="s">
        <v>5745</v>
      </c>
      <c r="X1528" s="98" t="s">
        <v>5644</v>
      </c>
    </row>
    <row r="1529" spans="1:24" s="51" customFormat="1" ht="15.5" x14ac:dyDescent="0.35">
      <c r="A1529" s="99">
        <f t="shared" si="47"/>
        <v>18935</v>
      </c>
      <c r="B1529" s="100" t="str">
        <f>IF(COUNTIF(Exceptions!F:F,(VLOOKUP(M1529,Exceptions!F:F,1,FALSE)))&gt;0,"y","")</f>
        <v/>
      </c>
      <c r="C1529" s="100" t="str">
        <f t="shared" si="48"/>
        <v>y</v>
      </c>
      <c r="D1529" s="100" t="str">
        <f>IF(COUNTIF(Exceptions!B:B,(VLOOKUP(M1529,Exceptions!$B:$B,1,FALSE)))&gt;0,"y","")</f>
        <v/>
      </c>
      <c r="E1529" s="100"/>
      <c r="F1529" s="162" t="s">
        <v>6629</v>
      </c>
      <c r="G1529" s="162" t="s">
        <v>592</v>
      </c>
      <c r="H1529" s="162" t="s">
        <v>3906</v>
      </c>
      <c r="I1529" s="162" t="s">
        <v>6510</v>
      </c>
      <c r="J1529" s="162" t="s">
        <v>440</v>
      </c>
      <c r="K1529" s="162" t="s">
        <v>440</v>
      </c>
      <c r="L1529" s="163">
        <v>796.09</v>
      </c>
      <c r="M1529" s="95" t="s">
        <v>6630</v>
      </c>
      <c r="N1529" s="51" t="s">
        <v>6631</v>
      </c>
      <c r="O1529" s="51" t="s">
        <v>6632</v>
      </c>
      <c r="P1529" s="51" t="s">
        <v>440</v>
      </c>
      <c r="Q1529" s="96" t="s">
        <v>613</v>
      </c>
      <c r="R1529" s="97">
        <v>45784</v>
      </c>
      <c r="S1529" s="97" t="s">
        <v>6633</v>
      </c>
      <c r="T1529" s="51" t="s">
        <v>524</v>
      </c>
      <c r="U1529" s="51" t="s">
        <v>525</v>
      </c>
      <c r="V1529" s="51" t="s">
        <v>6634</v>
      </c>
      <c r="W1529" s="98" t="s">
        <v>5745</v>
      </c>
      <c r="X1529" s="98" t="s">
        <v>5589</v>
      </c>
    </row>
    <row r="1530" spans="1:24" s="51" customFormat="1" ht="15.5" x14ac:dyDescent="0.35">
      <c r="A1530" s="99">
        <f t="shared" si="47"/>
        <v>18936</v>
      </c>
      <c r="B1530" s="100" t="str">
        <f>IF(COUNTIF(Exceptions!F:F,(VLOOKUP(M1530,Exceptions!F:F,1,FALSE)))&gt;0,"y","")</f>
        <v/>
      </c>
      <c r="C1530" s="100" t="str">
        <f t="shared" si="48"/>
        <v>y</v>
      </c>
      <c r="D1530" s="100" t="str">
        <f>IF(COUNTIF(Exceptions!B:B,(VLOOKUP(M1530,Exceptions!$B:$B,1,FALSE)))&gt;0,"y","")</f>
        <v/>
      </c>
      <c r="E1530" s="100"/>
      <c r="F1530" s="162" t="s">
        <v>6604</v>
      </c>
      <c r="G1530" s="162" t="s">
        <v>592</v>
      </c>
      <c r="H1530" s="162" t="s">
        <v>3906</v>
      </c>
      <c r="I1530" s="162" t="s">
        <v>6510</v>
      </c>
      <c r="J1530" s="162" t="s">
        <v>440</v>
      </c>
      <c r="K1530" s="162" t="s">
        <v>440</v>
      </c>
      <c r="L1530" s="163">
        <v>1060.48</v>
      </c>
      <c r="M1530" s="95" t="s">
        <v>6605</v>
      </c>
      <c r="N1530" s="51" t="s">
        <v>6606</v>
      </c>
      <c r="O1530" s="51" t="s">
        <v>6607</v>
      </c>
      <c r="P1530" s="51" t="s">
        <v>440</v>
      </c>
      <c r="Q1530" s="96" t="s">
        <v>613</v>
      </c>
      <c r="R1530" s="97">
        <v>45405</v>
      </c>
      <c r="S1530" s="97" t="s">
        <v>6608</v>
      </c>
      <c r="T1530" s="51" t="s">
        <v>524</v>
      </c>
      <c r="U1530" s="51" t="s">
        <v>525</v>
      </c>
      <c r="V1530" s="101" t="s">
        <v>6609</v>
      </c>
      <c r="W1530" s="98" t="s">
        <v>5745</v>
      </c>
      <c r="X1530" s="98" t="s">
        <v>5589</v>
      </c>
    </row>
    <row r="1531" spans="1:24" s="51" customFormat="1" ht="15.5" x14ac:dyDescent="0.35">
      <c r="A1531" s="99">
        <f t="shared" si="47"/>
        <v>18937</v>
      </c>
      <c r="B1531" s="100" t="str">
        <f>IF(COUNTIF(Exceptions!F:F,(VLOOKUP(M1531,Exceptions!F:F,1,FALSE)))&gt;0,"y","")</f>
        <v/>
      </c>
      <c r="C1531" s="100" t="str">
        <f t="shared" si="48"/>
        <v>y</v>
      </c>
      <c r="D1531" s="100" t="str">
        <f>IF(COUNTIF(Exceptions!B:B,(VLOOKUP(M1531,Exceptions!$B:$B,1,FALSE)))&gt;0,"y","")</f>
        <v/>
      </c>
      <c r="E1531" s="100"/>
      <c r="F1531" s="162" t="s">
        <v>6625</v>
      </c>
      <c r="G1531" s="162" t="s">
        <v>5210</v>
      </c>
      <c r="H1531" s="162" t="s">
        <v>3906</v>
      </c>
      <c r="I1531" s="162" t="s">
        <v>6510</v>
      </c>
      <c r="J1531" s="162" t="s">
        <v>440</v>
      </c>
      <c r="K1531" s="162" t="s">
        <v>440</v>
      </c>
      <c r="L1531" s="163">
        <v>10722</v>
      </c>
      <c r="M1531" s="95" t="s">
        <v>6626</v>
      </c>
      <c r="N1531" s="51" t="s">
        <v>6627</v>
      </c>
      <c r="O1531" s="51" t="s">
        <v>6627</v>
      </c>
      <c r="P1531" s="51" t="s">
        <v>440</v>
      </c>
      <c r="Q1531" s="96" t="s">
        <v>613</v>
      </c>
      <c r="R1531" s="97">
        <v>45382</v>
      </c>
      <c r="S1531" s="97" t="s">
        <v>5505</v>
      </c>
      <c r="T1531" s="51" t="s">
        <v>524</v>
      </c>
      <c r="U1531" s="51" t="s">
        <v>525</v>
      </c>
      <c r="V1531" s="51" t="s">
        <v>6628</v>
      </c>
      <c r="W1531" s="98" t="s">
        <v>5745</v>
      </c>
      <c r="X1531" s="98" t="s">
        <v>5644</v>
      </c>
    </row>
    <row r="1532" spans="1:24" s="51" customFormat="1" ht="15.5" x14ac:dyDescent="0.35">
      <c r="A1532" s="99">
        <f t="shared" si="47"/>
        <v>18938</v>
      </c>
      <c r="B1532" s="100" t="str">
        <f>IF(COUNTIF(Exceptions!F:F,(VLOOKUP(M1532,Exceptions!F:F,1,FALSE)))&gt;0,"y","")</f>
        <v/>
      </c>
      <c r="C1532" s="100" t="str">
        <f t="shared" si="48"/>
        <v>y</v>
      </c>
      <c r="D1532" s="100" t="str">
        <f>IF(COUNTIF(Exceptions!B:B,(VLOOKUP(M1532,Exceptions!$B:$B,1,FALSE)))&gt;0,"y","")</f>
        <v/>
      </c>
      <c r="E1532" s="100"/>
      <c r="F1532" s="162" t="s">
        <v>6587</v>
      </c>
      <c r="G1532" s="162" t="s">
        <v>592</v>
      </c>
      <c r="H1532" s="162" t="s">
        <v>3906</v>
      </c>
      <c r="I1532" s="162" t="s">
        <v>6510</v>
      </c>
      <c r="J1532" s="162" t="s">
        <v>440</v>
      </c>
      <c r="K1532" s="162" t="s">
        <v>440</v>
      </c>
      <c r="L1532" s="163">
        <v>10720.4</v>
      </c>
      <c r="M1532" s="95" t="s">
        <v>6588</v>
      </c>
      <c r="N1532" s="51" t="s">
        <v>6589</v>
      </c>
      <c r="O1532" s="51" t="s">
        <v>6589</v>
      </c>
      <c r="P1532" s="51" t="s">
        <v>440</v>
      </c>
      <c r="Q1532" s="96" t="s">
        <v>613</v>
      </c>
      <c r="R1532" s="97">
        <v>45420</v>
      </c>
      <c r="S1532" s="97" t="s">
        <v>6590</v>
      </c>
      <c r="T1532" s="51" t="s">
        <v>524</v>
      </c>
      <c r="U1532" s="51" t="s">
        <v>525</v>
      </c>
      <c r="W1532" s="98" t="s">
        <v>5745</v>
      </c>
      <c r="X1532" s="98" t="s">
        <v>5589</v>
      </c>
    </row>
    <row r="1533" spans="1:24" s="51" customFormat="1" ht="15.5" x14ac:dyDescent="0.35">
      <c r="A1533" s="99">
        <f t="shared" si="47"/>
        <v>18939</v>
      </c>
      <c r="B1533" s="100" t="str">
        <f>IF(COUNTIF(Exceptions!F:F,(VLOOKUP(M1533,Exceptions!F:F,1,FALSE)))&gt;0,"y","")</f>
        <v/>
      </c>
      <c r="C1533" s="100" t="str">
        <f t="shared" si="48"/>
        <v>y</v>
      </c>
      <c r="D1533" s="100" t="str">
        <f>IF(COUNTIF(Exceptions!B:B,(VLOOKUP(M1533,Exceptions!$B:$B,1,FALSE)))&gt;0,"y","")</f>
        <v/>
      </c>
      <c r="E1533" s="100"/>
      <c r="F1533" s="162" t="s">
        <v>6646</v>
      </c>
      <c r="G1533" s="162" t="s">
        <v>592</v>
      </c>
      <c r="H1533" s="162" t="s">
        <v>3906</v>
      </c>
      <c r="I1533" s="162" t="s">
        <v>6510</v>
      </c>
      <c r="J1533" s="162" t="s">
        <v>440</v>
      </c>
      <c r="K1533" s="162" t="s">
        <v>440</v>
      </c>
      <c r="L1533" s="163">
        <v>12133.8</v>
      </c>
      <c r="M1533" s="95" t="s">
        <v>6647</v>
      </c>
      <c r="N1533" s="51" t="s">
        <v>6648</v>
      </c>
      <c r="O1533" s="51" t="s">
        <v>6649</v>
      </c>
      <c r="P1533" s="51" t="s">
        <v>440</v>
      </c>
      <c r="Q1533" s="96" t="s">
        <v>613</v>
      </c>
      <c r="R1533" s="97">
        <v>45785</v>
      </c>
      <c r="S1533" s="97" t="s">
        <v>6650</v>
      </c>
      <c r="T1533" s="51" t="s">
        <v>524</v>
      </c>
      <c r="U1533" s="51" t="s">
        <v>525</v>
      </c>
      <c r="W1533" s="98" t="s">
        <v>5745</v>
      </c>
      <c r="X1533" s="98" t="s">
        <v>5589</v>
      </c>
    </row>
    <row r="1534" spans="1:24" s="51" customFormat="1" ht="15.5" x14ac:dyDescent="0.35">
      <c r="A1534" s="99">
        <f t="shared" si="47"/>
        <v>18940</v>
      </c>
      <c r="B1534" s="100" t="str">
        <f>IF(COUNTIF(Exceptions!F:F,(VLOOKUP(M1534,Exceptions!F:F,1,FALSE)))&gt;0,"y","")</f>
        <v/>
      </c>
      <c r="C1534" s="100" t="str">
        <f t="shared" si="48"/>
        <v>y</v>
      </c>
      <c r="D1534" s="100" t="str">
        <f>IF(COUNTIF(Exceptions!B:B,(VLOOKUP(M1534,Exceptions!$B:$B,1,FALSE)))&gt;0,"y","")</f>
        <v/>
      </c>
      <c r="E1534" s="100" t="s">
        <v>5366</v>
      </c>
      <c r="F1534" s="162" t="s">
        <v>6635</v>
      </c>
      <c r="G1534" s="162" t="s">
        <v>592</v>
      </c>
      <c r="H1534" s="162" t="s">
        <v>3906</v>
      </c>
      <c r="I1534" s="162" t="s">
        <v>6510</v>
      </c>
      <c r="J1534" s="162" t="s">
        <v>440</v>
      </c>
      <c r="K1534" s="162" t="s">
        <v>440</v>
      </c>
      <c r="L1534" s="163">
        <v>5334.57</v>
      </c>
      <c r="M1534" s="95" t="s">
        <v>6636</v>
      </c>
      <c r="N1534" s="51" t="s">
        <v>6637</v>
      </c>
      <c r="O1534" s="51" t="s">
        <v>6638</v>
      </c>
      <c r="P1534" s="51" t="s">
        <v>440</v>
      </c>
      <c r="Q1534" s="96" t="s">
        <v>613</v>
      </c>
      <c r="R1534" s="97">
        <v>45901</v>
      </c>
      <c r="S1534" s="97" t="s">
        <v>6639</v>
      </c>
      <c r="T1534" s="51" t="s">
        <v>524</v>
      </c>
      <c r="U1534" s="51" t="s">
        <v>525</v>
      </c>
      <c r="W1534" s="98" t="s">
        <v>5745</v>
      </c>
      <c r="X1534" s="98" t="s">
        <v>5589</v>
      </c>
    </row>
    <row r="1535" spans="1:24" s="51" customFormat="1" ht="15.5" x14ac:dyDescent="0.35">
      <c r="A1535" s="99">
        <f t="shared" si="47"/>
        <v>18941</v>
      </c>
      <c r="B1535" s="100" t="str">
        <f>IF(COUNTIF(Exceptions!F:F,(VLOOKUP(M1535,Exceptions!F:F,1,FALSE)))&gt;0,"y","")</f>
        <v/>
      </c>
      <c r="C1535" s="100" t="str">
        <f t="shared" si="48"/>
        <v>y</v>
      </c>
      <c r="D1535" s="100" t="str">
        <f>IF(COUNTIF(Exceptions!B:B,(VLOOKUP(M1535,Exceptions!$B:$B,1,FALSE)))&gt;0,"y","")</f>
        <v/>
      </c>
      <c r="E1535" s="100" t="s">
        <v>5366</v>
      </c>
      <c r="F1535" s="162" t="s">
        <v>6620</v>
      </c>
      <c r="G1535" s="162" t="s">
        <v>592</v>
      </c>
      <c r="H1535" s="162" t="s">
        <v>3906</v>
      </c>
      <c r="I1535" s="162" t="s">
        <v>6510</v>
      </c>
      <c r="J1535" s="162" t="s">
        <v>440</v>
      </c>
      <c r="K1535" s="162" t="s">
        <v>440</v>
      </c>
      <c r="L1535" s="163">
        <v>1778.19</v>
      </c>
      <c r="M1535" s="95" t="s">
        <v>6621</v>
      </c>
      <c r="N1535" s="51" t="s">
        <v>6622</v>
      </c>
      <c r="O1535" s="51" t="s">
        <v>6623</v>
      </c>
      <c r="P1535" s="51" t="s">
        <v>440</v>
      </c>
      <c r="Q1535" s="96" t="s">
        <v>613</v>
      </c>
      <c r="R1535" s="97">
        <v>45809</v>
      </c>
      <c r="S1535" s="97" t="s">
        <v>6624</v>
      </c>
      <c r="T1535" s="51" t="s">
        <v>524</v>
      </c>
      <c r="U1535" s="51" t="s">
        <v>525</v>
      </c>
      <c r="W1535" s="98" t="s">
        <v>5745</v>
      </c>
      <c r="X1535" s="98" t="s">
        <v>5589</v>
      </c>
    </row>
    <row r="1536" spans="1:24" s="51" customFormat="1" ht="15.5" x14ac:dyDescent="0.35">
      <c r="A1536" s="99">
        <f t="shared" si="47"/>
        <v>18942</v>
      </c>
      <c r="B1536" s="100" t="str">
        <f>IF(COUNTIF(Exceptions!F:F,(VLOOKUP(M1536,Exceptions!F:F,1,FALSE)))&gt;0,"y","")</f>
        <v/>
      </c>
      <c r="C1536" s="100" t="str">
        <f t="shared" si="48"/>
        <v>y</v>
      </c>
      <c r="D1536" s="100" t="str">
        <f>IF(COUNTIF(Exceptions!B:B,(VLOOKUP(M1536,Exceptions!$B:$B,1,FALSE)))&gt;0,"y","")</f>
        <v/>
      </c>
      <c r="E1536" s="100"/>
      <c r="F1536" s="162" t="s">
        <v>6616</v>
      </c>
      <c r="G1536" s="162" t="s">
        <v>5210</v>
      </c>
      <c r="H1536" s="162" t="s">
        <v>3906</v>
      </c>
      <c r="I1536" s="162" t="s">
        <v>6510</v>
      </c>
      <c r="J1536" s="162" t="s">
        <v>440</v>
      </c>
      <c r="K1536" s="162" t="s">
        <v>440</v>
      </c>
      <c r="L1536" s="163">
        <v>167.88</v>
      </c>
      <c r="M1536" s="95" t="s">
        <v>6617</v>
      </c>
      <c r="N1536" s="51" t="s">
        <v>6618</v>
      </c>
      <c r="O1536" s="51" t="s">
        <v>6618</v>
      </c>
      <c r="P1536" s="51" t="s">
        <v>440</v>
      </c>
      <c r="Q1536" s="96" t="s">
        <v>613</v>
      </c>
      <c r="R1536" s="97">
        <v>45275</v>
      </c>
      <c r="S1536" s="97" t="s">
        <v>6614</v>
      </c>
      <c r="T1536" s="51" t="s">
        <v>524</v>
      </c>
      <c r="U1536" s="51" t="s">
        <v>525</v>
      </c>
      <c r="V1536" s="51" t="s">
        <v>6619</v>
      </c>
      <c r="W1536" s="98" t="s">
        <v>5745</v>
      </c>
      <c r="X1536" s="98" t="s">
        <v>5644</v>
      </c>
    </row>
    <row r="1537" spans="1:24" s="51" customFormat="1" ht="15.5" x14ac:dyDescent="0.35">
      <c r="A1537" s="99">
        <f t="shared" si="47"/>
        <v>18943</v>
      </c>
      <c r="B1537" s="100" t="str">
        <f>IF(COUNTIF(Exceptions!F:F,(VLOOKUP(M1537,Exceptions!F:F,1,FALSE)))&gt;0,"y","")</f>
        <v/>
      </c>
      <c r="C1537" s="100" t="str">
        <f t="shared" si="48"/>
        <v>y</v>
      </c>
      <c r="D1537" s="100" t="str">
        <f>IF(COUNTIF(Exceptions!B:B,(VLOOKUP(M1537,Exceptions!$B:$B,1,FALSE)))&gt;0,"y","")</f>
        <v/>
      </c>
      <c r="E1537" s="100"/>
      <c r="F1537" s="162" t="s">
        <v>6610</v>
      </c>
      <c r="G1537" s="162" t="s">
        <v>5210</v>
      </c>
      <c r="H1537" s="162" t="s">
        <v>3906</v>
      </c>
      <c r="I1537" s="162" t="s">
        <v>6510</v>
      </c>
      <c r="J1537" s="162" t="s">
        <v>440</v>
      </c>
      <c r="K1537" s="162" t="s">
        <v>440</v>
      </c>
      <c r="L1537" s="163">
        <v>665.96</v>
      </c>
      <c r="M1537" s="95" t="s">
        <v>6611</v>
      </c>
      <c r="N1537" s="51" t="s">
        <v>6612</v>
      </c>
      <c r="O1537" s="51" t="s">
        <v>6613</v>
      </c>
      <c r="P1537" s="51" t="s">
        <v>440</v>
      </c>
      <c r="Q1537" s="96" t="s">
        <v>613</v>
      </c>
      <c r="R1537" s="97">
        <v>45275</v>
      </c>
      <c r="S1537" s="97" t="s">
        <v>6614</v>
      </c>
      <c r="T1537" s="51" t="s">
        <v>524</v>
      </c>
      <c r="U1537" s="51" t="s">
        <v>525</v>
      </c>
      <c r="V1537" s="51" t="s">
        <v>6615</v>
      </c>
      <c r="W1537" s="98" t="s">
        <v>5745</v>
      </c>
      <c r="X1537" s="98" t="s">
        <v>5644</v>
      </c>
    </row>
    <row r="1538" spans="1:24" s="51" customFormat="1" ht="15.5" x14ac:dyDescent="0.35">
      <c r="A1538" s="99">
        <f t="shared" si="47"/>
        <v>18944</v>
      </c>
      <c r="B1538" s="100" t="str">
        <f>IF(COUNTIF(Exceptions!F:F,(VLOOKUP(M1538,Exceptions!F:F,1,FALSE)))&gt;0,"y","")</f>
        <v/>
      </c>
      <c r="C1538" s="100" t="str">
        <f t="shared" si="48"/>
        <v>y</v>
      </c>
      <c r="D1538" s="100" t="str">
        <f>IF(COUNTIF(Exceptions!B:B,(VLOOKUP(M1538,Exceptions!$B:$B,1,FALSE)))&gt;0,"y","")</f>
        <v/>
      </c>
      <c r="E1538" s="100"/>
      <c r="F1538" s="162" t="s">
        <v>6600</v>
      </c>
      <c r="G1538" s="162" t="s">
        <v>592</v>
      </c>
      <c r="H1538" s="162" t="s">
        <v>3906</v>
      </c>
      <c r="I1538" s="162" t="s">
        <v>6510</v>
      </c>
      <c r="J1538" s="162" t="s">
        <v>440</v>
      </c>
      <c r="K1538" s="162" t="s">
        <v>440</v>
      </c>
      <c r="L1538" s="163">
        <v>188.27</v>
      </c>
      <c r="M1538" s="95" t="s">
        <v>6601</v>
      </c>
      <c r="N1538" s="51" t="s">
        <v>6602</v>
      </c>
      <c r="O1538" s="51" t="s">
        <v>6602</v>
      </c>
      <c r="P1538" s="51" t="s">
        <v>440</v>
      </c>
      <c r="Q1538" s="96" t="s">
        <v>613</v>
      </c>
      <c r="R1538" s="97">
        <v>45367</v>
      </c>
      <c r="S1538" s="97" t="s">
        <v>6244</v>
      </c>
      <c r="T1538" s="51" t="s">
        <v>524</v>
      </c>
      <c r="U1538" s="51" t="s">
        <v>525</v>
      </c>
      <c r="V1538" s="51" t="s">
        <v>6603</v>
      </c>
      <c r="W1538" s="98" t="s">
        <v>5745</v>
      </c>
      <c r="X1538" s="98" t="s">
        <v>5644</v>
      </c>
    </row>
    <row r="1539" spans="1:24" s="51" customFormat="1" ht="15.5" x14ac:dyDescent="0.35">
      <c r="A1539" s="99">
        <f t="shared" si="47"/>
        <v>18945</v>
      </c>
      <c r="B1539" s="100" t="str">
        <f>IF(COUNTIF(Exceptions!F:F,(VLOOKUP(M1539,Exceptions!F:F,1,FALSE)))&gt;0,"y","")</f>
        <v/>
      </c>
      <c r="C1539" s="100" t="str">
        <f t="shared" si="48"/>
        <v>y</v>
      </c>
      <c r="D1539" s="100" t="str">
        <f>IF(COUNTIF(Exceptions!B:B,(VLOOKUP(M1539,Exceptions!$B:$B,1,FALSE)))&gt;0,"y","")</f>
        <v/>
      </c>
      <c r="E1539" s="100"/>
      <c r="F1539" s="162" t="s">
        <v>6582</v>
      </c>
      <c r="G1539" s="162" t="s">
        <v>5210</v>
      </c>
      <c r="H1539" s="162" t="s">
        <v>3906</v>
      </c>
      <c r="I1539" s="162" t="s">
        <v>6510</v>
      </c>
      <c r="J1539" s="162" t="s">
        <v>5301</v>
      </c>
      <c r="K1539" s="162" t="s">
        <v>5288</v>
      </c>
      <c r="L1539" s="163">
        <v>2007.5</v>
      </c>
      <c r="M1539" s="95" t="s">
        <v>6583</v>
      </c>
      <c r="N1539" s="51" t="s">
        <v>6584</v>
      </c>
      <c r="O1539" s="51" t="s">
        <v>6584</v>
      </c>
      <c r="P1539" s="51" t="s">
        <v>440</v>
      </c>
      <c r="Q1539" s="96" t="s">
        <v>613</v>
      </c>
      <c r="R1539" s="97">
        <v>45335</v>
      </c>
      <c r="S1539" s="97" t="s">
        <v>6585</v>
      </c>
      <c r="T1539" s="51" t="s">
        <v>524</v>
      </c>
      <c r="U1539" s="51" t="s">
        <v>525</v>
      </c>
      <c r="V1539" s="51" t="s">
        <v>6586</v>
      </c>
      <c r="W1539" s="98" t="s">
        <v>5745</v>
      </c>
      <c r="X1539" s="98" t="s">
        <v>5644</v>
      </c>
    </row>
    <row r="1540" spans="1:24" s="51" customFormat="1" ht="15.5" x14ac:dyDescent="0.35">
      <c r="A1540" s="99">
        <f t="shared" si="47"/>
        <v>18946</v>
      </c>
      <c r="B1540" s="100" t="str">
        <f>IF(COUNTIF(Exceptions!F:F,(VLOOKUP(M1540,Exceptions!F:F,1,FALSE)))&gt;0,"y","")</f>
        <v/>
      </c>
      <c r="C1540" s="100" t="str">
        <f t="shared" si="48"/>
        <v>y</v>
      </c>
      <c r="D1540" s="100" t="str">
        <f>IF(COUNTIF(Exceptions!B:B,(VLOOKUP(M1540,Exceptions!$B:$B,1,FALSE)))&gt;0,"y","")</f>
        <v/>
      </c>
      <c r="E1540" s="100" t="s">
        <v>5366</v>
      </c>
      <c r="F1540" s="162" t="s">
        <v>6577</v>
      </c>
      <c r="G1540" s="162" t="s">
        <v>5210</v>
      </c>
      <c r="H1540" s="162" t="s">
        <v>3906</v>
      </c>
      <c r="I1540" s="162" t="s">
        <v>6510</v>
      </c>
      <c r="J1540" s="162" t="s">
        <v>440</v>
      </c>
      <c r="K1540" s="162" t="s">
        <v>440</v>
      </c>
      <c r="L1540" s="163">
        <v>752.25</v>
      </c>
      <c r="M1540" s="95" t="s">
        <v>6578</v>
      </c>
      <c r="N1540" s="51" t="s">
        <v>6579</v>
      </c>
      <c r="O1540" s="51" t="s">
        <v>6579</v>
      </c>
      <c r="P1540" s="51" t="s">
        <v>440</v>
      </c>
      <c r="Q1540" s="96" t="s">
        <v>613</v>
      </c>
      <c r="R1540" s="97">
        <v>45343</v>
      </c>
      <c r="S1540" s="97" t="s">
        <v>6580</v>
      </c>
      <c r="T1540" s="51" t="s">
        <v>524</v>
      </c>
      <c r="U1540" s="51" t="s">
        <v>525</v>
      </c>
      <c r="V1540" s="51" t="s">
        <v>6581</v>
      </c>
      <c r="W1540" s="98" t="s">
        <v>5745</v>
      </c>
      <c r="X1540" s="98" t="s">
        <v>5644</v>
      </c>
    </row>
    <row r="1541" spans="1:24" s="51" customFormat="1" ht="15.5" x14ac:dyDescent="0.35">
      <c r="A1541" s="99">
        <f t="shared" si="47"/>
        <v>18947</v>
      </c>
      <c r="B1541" s="100" t="str">
        <f>IF(COUNTIF(Exceptions!F:F,(VLOOKUP(M1541,Exceptions!F:F,1,FALSE)))&gt;0,"y","")</f>
        <v/>
      </c>
      <c r="C1541" s="100" t="str">
        <f t="shared" si="48"/>
        <v>y</v>
      </c>
      <c r="D1541" s="100" t="str">
        <f>IF(COUNTIF(Exceptions!B:B,(VLOOKUP(M1541,Exceptions!$B:$B,1,FALSE)))&gt;0,"y","")</f>
        <v/>
      </c>
      <c r="E1541" s="100"/>
      <c r="F1541" s="162" t="s">
        <v>6596</v>
      </c>
      <c r="G1541" s="162" t="s">
        <v>592</v>
      </c>
      <c r="H1541" s="162" t="s">
        <v>3906</v>
      </c>
      <c r="I1541" s="162" t="s">
        <v>6510</v>
      </c>
      <c r="J1541" s="162" t="s">
        <v>5301</v>
      </c>
      <c r="K1541" s="162" t="s">
        <v>5288</v>
      </c>
      <c r="L1541" s="163">
        <v>5000</v>
      </c>
      <c r="M1541" s="95" t="s">
        <v>6597</v>
      </c>
      <c r="N1541" s="51" t="s">
        <v>6598</v>
      </c>
      <c r="O1541" s="51" t="s">
        <v>6598</v>
      </c>
      <c r="P1541" s="51" t="s">
        <v>440</v>
      </c>
      <c r="Q1541" s="96" t="s">
        <v>613</v>
      </c>
      <c r="R1541" s="97">
        <v>45383</v>
      </c>
      <c r="S1541" s="97" t="s">
        <v>5553</v>
      </c>
      <c r="T1541" s="51" t="s">
        <v>516</v>
      </c>
      <c r="U1541" s="51" t="s">
        <v>517</v>
      </c>
      <c r="V1541" s="51" t="s">
        <v>6599</v>
      </c>
      <c r="W1541" s="98" t="s">
        <v>5745</v>
      </c>
      <c r="X1541" s="98" t="s">
        <v>5603</v>
      </c>
    </row>
    <row r="1542" spans="1:24" s="51" customFormat="1" ht="15.5" x14ac:dyDescent="0.35">
      <c r="A1542" s="99">
        <f t="shared" si="47"/>
        <v>18948</v>
      </c>
      <c r="B1542" s="100" t="str">
        <f>IF(COUNTIF(Exceptions!F:F,(VLOOKUP(M1542,Exceptions!F:F,1,FALSE)))&gt;0,"y","")</f>
        <v/>
      </c>
      <c r="C1542" s="100" t="str">
        <f t="shared" si="48"/>
        <v>y</v>
      </c>
      <c r="D1542" s="100" t="str">
        <f>IF(COUNTIF(Exceptions!B:B,(VLOOKUP(M1542,Exceptions!$B:$B,1,FALSE)))&gt;0,"y","")</f>
        <v/>
      </c>
      <c r="E1542" s="100"/>
      <c r="F1542" s="162" t="s">
        <v>6591</v>
      </c>
      <c r="G1542" s="162" t="s">
        <v>3886</v>
      </c>
      <c r="H1542" s="162" t="s">
        <v>3906</v>
      </c>
      <c r="I1542" s="162" t="s">
        <v>6510</v>
      </c>
      <c r="J1542" s="162" t="s">
        <v>5301</v>
      </c>
      <c r="K1542" s="162" t="s">
        <v>5288</v>
      </c>
      <c r="L1542" s="163">
        <v>35.25</v>
      </c>
      <c r="M1542" s="95" t="s">
        <v>6592</v>
      </c>
      <c r="N1542" s="51" t="s">
        <v>6593</v>
      </c>
      <c r="O1542" s="51" t="s">
        <v>6593</v>
      </c>
      <c r="P1542" s="51" t="s">
        <v>440</v>
      </c>
      <c r="Q1542" s="96" t="s">
        <v>613</v>
      </c>
      <c r="R1542" s="97">
        <v>45466</v>
      </c>
      <c r="S1542" s="97" t="s">
        <v>6594</v>
      </c>
      <c r="T1542" s="51" t="s">
        <v>516</v>
      </c>
      <c r="U1542" s="51" t="s">
        <v>517</v>
      </c>
      <c r="V1542" s="51" t="s">
        <v>6595</v>
      </c>
      <c r="W1542" s="98" t="s">
        <v>5745</v>
      </c>
      <c r="X1542" s="98" t="s">
        <v>5603</v>
      </c>
    </row>
    <row r="1543" spans="1:24" s="51" customFormat="1" ht="15.5" x14ac:dyDescent="0.35">
      <c r="A1543" s="99">
        <f t="shared" ref="A1543:A1608" si="49">(MID(M1543,2,6))*1</f>
        <v>18949</v>
      </c>
      <c r="B1543" s="100" t="str">
        <f>IF(COUNTIF(Exceptions!F:F,(VLOOKUP(M1543,Exceptions!F:F,1,FALSE)))&gt;0,"y","")</f>
        <v/>
      </c>
      <c r="C1543" s="100" t="str">
        <f t="shared" si="48"/>
        <v>y</v>
      </c>
      <c r="D1543" s="100" t="str">
        <f>IF(COUNTIF(Exceptions!B:B,(VLOOKUP(M1543,Exceptions!$B:$B,1,FALSE)))&gt;0,"y","")</f>
        <v/>
      </c>
      <c r="E1543" s="100" t="s">
        <v>5366</v>
      </c>
      <c r="F1543" s="162" t="s">
        <v>6561</v>
      </c>
      <c r="G1543" s="162" t="s">
        <v>5210</v>
      </c>
      <c r="H1543" s="162" t="s">
        <v>3906</v>
      </c>
      <c r="I1543" s="162" t="s">
        <v>6510</v>
      </c>
      <c r="J1543" s="162" t="s">
        <v>440</v>
      </c>
      <c r="K1543" s="162" t="s">
        <v>440</v>
      </c>
      <c r="L1543" s="163">
        <v>3733.49</v>
      </c>
      <c r="M1543" s="95" t="s">
        <v>6562</v>
      </c>
      <c r="N1543" s="51" t="s">
        <v>6563</v>
      </c>
      <c r="O1543" s="51" t="s">
        <v>6564</v>
      </c>
      <c r="P1543" s="51" t="s">
        <v>440</v>
      </c>
      <c r="Q1543" s="96" t="s">
        <v>613</v>
      </c>
      <c r="R1543" s="97">
        <v>45265</v>
      </c>
      <c r="S1543" s="97" t="s">
        <v>6565</v>
      </c>
      <c r="T1543" s="51" t="s">
        <v>524</v>
      </c>
      <c r="U1543" s="51" t="s">
        <v>525</v>
      </c>
      <c r="V1543" s="51" t="s">
        <v>6566</v>
      </c>
      <c r="W1543" s="98" t="s">
        <v>5745</v>
      </c>
      <c r="X1543" s="98" t="s">
        <v>5644</v>
      </c>
    </row>
    <row r="1544" spans="1:24" s="51" customFormat="1" ht="15.5" x14ac:dyDescent="0.35">
      <c r="A1544" s="99">
        <f t="shared" si="49"/>
        <v>18950</v>
      </c>
      <c r="B1544" s="100" t="str">
        <f>IF(COUNTIF(Exceptions!F:F,(VLOOKUP(M1544,Exceptions!F:F,1,FALSE)))&gt;0,"y","")</f>
        <v/>
      </c>
      <c r="C1544" s="100" t="str">
        <f t="shared" ref="C1544:C1607" si="50">IF(COUNTIF(N1544,"*call*"),"y",IF(COUNTIF(P1544,"*call*"),"y",IF(I1544&lt;&gt;"","y","")))</f>
        <v>y</v>
      </c>
      <c r="D1544" s="100" t="str">
        <f>IF(COUNTIF(Exceptions!B:B,(VLOOKUP(M1544,Exceptions!$B:$B,1,FALSE)))&gt;0,"y","")</f>
        <v/>
      </c>
      <c r="E1544" s="100"/>
      <c r="F1544" s="162" t="s">
        <v>6567</v>
      </c>
      <c r="G1544" s="162" t="s">
        <v>592</v>
      </c>
      <c r="H1544" s="162" t="s">
        <v>3906</v>
      </c>
      <c r="I1544" s="162" t="s">
        <v>6510</v>
      </c>
      <c r="J1544" s="162" t="s">
        <v>5301</v>
      </c>
      <c r="K1544" s="162" t="s">
        <v>5288</v>
      </c>
      <c r="L1544" s="163">
        <v>507</v>
      </c>
      <c r="M1544" s="95" t="s">
        <v>6568</v>
      </c>
      <c r="N1544" s="51" t="s">
        <v>6569</v>
      </c>
      <c r="O1544" s="51" t="s">
        <v>6569</v>
      </c>
      <c r="P1544" s="51" t="s">
        <v>440</v>
      </c>
      <c r="Q1544" s="96" t="s">
        <v>613</v>
      </c>
      <c r="R1544" s="97">
        <v>45434</v>
      </c>
      <c r="S1544" s="97" t="s">
        <v>6570</v>
      </c>
      <c r="T1544" s="51" t="s">
        <v>516</v>
      </c>
      <c r="U1544" s="51" t="s">
        <v>517</v>
      </c>
      <c r="V1544" s="51" t="s">
        <v>6571</v>
      </c>
      <c r="W1544" s="98" t="s">
        <v>5745</v>
      </c>
      <c r="X1544" s="98" t="s">
        <v>5603</v>
      </c>
    </row>
    <row r="1545" spans="1:24" s="51" customFormat="1" ht="15.5" x14ac:dyDescent="0.35">
      <c r="A1545" s="99">
        <f t="shared" si="49"/>
        <v>18951</v>
      </c>
      <c r="B1545" s="100" t="str">
        <f>IF(COUNTIF(Exceptions!F:F,(VLOOKUP(M1545,Exceptions!F:F,1,FALSE)))&gt;0,"y","")</f>
        <v/>
      </c>
      <c r="C1545" s="100" t="str">
        <f t="shared" si="50"/>
        <v>y</v>
      </c>
      <c r="D1545" s="100" t="str">
        <f>IF(COUNTIF(Exceptions!B:B,(VLOOKUP(M1545,Exceptions!$B:$B,1,FALSE)))&gt;0,"y","")</f>
        <v/>
      </c>
      <c r="E1545" s="100" t="s">
        <v>5366</v>
      </c>
      <c r="F1545" s="162" t="s">
        <v>6572</v>
      </c>
      <c r="G1545" s="162" t="s">
        <v>3886</v>
      </c>
      <c r="H1545" s="162" t="s">
        <v>3906</v>
      </c>
      <c r="I1545" s="162" t="s">
        <v>6510</v>
      </c>
      <c r="J1545" s="162" t="s">
        <v>5301</v>
      </c>
      <c r="K1545" s="162" t="s">
        <v>5288</v>
      </c>
      <c r="L1545" s="163">
        <v>1655.8</v>
      </c>
      <c r="M1545" s="95" t="s">
        <v>6573</v>
      </c>
      <c r="N1545" s="51" t="s">
        <v>6574</v>
      </c>
      <c r="O1545" s="51" t="s">
        <v>6574</v>
      </c>
      <c r="P1545" s="51" t="s">
        <v>440</v>
      </c>
      <c r="Q1545" s="96" t="s">
        <v>613</v>
      </c>
      <c r="R1545" s="97">
        <v>45568</v>
      </c>
      <c r="S1545" s="97" t="s">
        <v>6575</v>
      </c>
      <c r="T1545" s="51" t="s">
        <v>516</v>
      </c>
      <c r="U1545" s="51" t="s">
        <v>517</v>
      </c>
      <c r="V1545" s="51" t="s">
        <v>6576</v>
      </c>
      <c r="W1545" s="98" t="s">
        <v>5745</v>
      </c>
      <c r="X1545" s="98" t="s">
        <v>5603</v>
      </c>
    </row>
    <row r="1546" spans="1:24" s="51" customFormat="1" ht="15.5" x14ac:dyDescent="0.35">
      <c r="A1546" s="99">
        <f t="shared" si="49"/>
        <v>18967</v>
      </c>
      <c r="B1546" s="100" t="str">
        <f>IF(COUNTIF(Exceptions!F:F,(VLOOKUP(M1546,Exceptions!F:F,1,FALSE)))&gt;0,"y","")</f>
        <v/>
      </c>
      <c r="C1546" s="100" t="str">
        <f t="shared" si="50"/>
        <v>y</v>
      </c>
      <c r="D1546" s="100" t="str">
        <f>IF(COUNTIF(Exceptions!B:B,(VLOOKUP(M1546,Exceptions!$B:$B,1,FALSE)))&gt;0,"y","")</f>
        <v/>
      </c>
      <c r="E1546" s="100" t="s">
        <v>5366</v>
      </c>
      <c r="F1546" s="162" t="s">
        <v>5940</v>
      </c>
      <c r="G1546" s="162" t="s">
        <v>3885</v>
      </c>
      <c r="H1546" s="162" t="s">
        <v>3902</v>
      </c>
      <c r="I1546" s="162" t="s">
        <v>5227</v>
      </c>
      <c r="J1546" s="162" t="s">
        <v>5295</v>
      </c>
      <c r="K1546" s="162" t="s">
        <v>5279</v>
      </c>
      <c r="L1546" s="163">
        <v>9000000</v>
      </c>
      <c r="M1546" s="95" t="s">
        <v>5941</v>
      </c>
      <c r="N1546" s="51" t="s">
        <v>5942</v>
      </c>
      <c r="O1546" s="51" t="s">
        <v>5942</v>
      </c>
      <c r="P1546" s="51" t="s">
        <v>456</v>
      </c>
      <c r="Q1546" s="96" t="s">
        <v>10</v>
      </c>
      <c r="R1546" s="97">
        <v>45394</v>
      </c>
      <c r="S1546" s="97" t="s">
        <v>5505</v>
      </c>
      <c r="T1546" s="51" t="s">
        <v>845</v>
      </c>
      <c r="U1546" s="51" t="s">
        <v>846</v>
      </c>
      <c r="W1546" s="98" t="s">
        <v>5689</v>
      </c>
      <c r="X1546" s="98" t="s">
        <v>5762</v>
      </c>
    </row>
    <row r="1547" spans="1:24" s="51" customFormat="1" ht="15.5" x14ac:dyDescent="0.35">
      <c r="A1547" s="99">
        <f t="shared" si="49"/>
        <v>18979</v>
      </c>
      <c r="B1547" s="100" t="str">
        <f>IF(COUNTIF(Exceptions!F:F,(VLOOKUP(M1547,Exceptions!F:F,1,FALSE)))&gt;0,"y","")</f>
        <v/>
      </c>
      <c r="C1547" s="100" t="str">
        <f t="shared" si="50"/>
        <v/>
      </c>
      <c r="D1547" s="100" t="str">
        <f>IF(COUNTIF(Exceptions!B:B,(VLOOKUP(M1547,Exceptions!$B:$B,1,FALSE)))&gt;0,"y","")</f>
        <v/>
      </c>
      <c r="E1547" s="100"/>
      <c r="F1547" s="162" t="s">
        <v>7374</v>
      </c>
      <c r="G1547" s="162" t="s">
        <v>3886</v>
      </c>
      <c r="H1547" s="162" t="s">
        <v>3906</v>
      </c>
      <c r="I1547" s="162" t="s">
        <v>440</v>
      </c>
      <c r="J1547" s="162" t="s">
        <v>440</v>
      </c>
      <c r="K1547" s="162" t="s">
        <v>3904</v>
      </c>
      <c r="L1547" s="163">
        <v>12885.48</v>
      </c>
      <c r="M1547" s="95" t="s">
        <v>7375</v>
      </c>
      <c r="N1547" s="51" t="s">
        <v>2295</v>
      </c>
      <c r="O1547" s="51" t="s">
        <v>2295</v>
      </c>
      <c r="P1547" s="51" t="s">
        <v>464</v>
      </c>
      <c r="Q1547" s="96" t="s">
        <v>613</v>
      </c>
      <c r="R1547" s="97">
        <v>45658</v>
      </c>
      <c r="S1547" s="97" t="s">
        <v>6188</v>
      </c>
      <c r="T1547" s="51" t="s">
        <v>467</v>
      </c>
      <c r="U1547" s="51" t="s">
        <v>468</v>
      </c>
      <c r="V1547" s="51" t="s">
        <v>2296</v>
      </c>
      <c r="W1547" s="98" t="s">
        <v>5689</v>
      </c>
      <c r="X1547" s="98" t="s">
        <v>5689</v>
      </c>
    </row>
    <row r="1548" spans="1:24" s="51" customFormat="1" ht="15.5" x14ac:dyDescent="0.35">
      <c r="A1548" s="99">
        <f t="shared" si="49"/>
        <v>18981</v>
      </c>
      <c r="B1548" s="100" t="str">
        <f>IF(COUNTIF(Exceptions!F:F,(VLOOKUP(M1548,Exceptions!F:F,1,FALSE)))&gt;0,"y","")</f>
        <v/>
      </c>
      <c r="C1548" s="100" t="str">
        <f t="shared" si="50"/>
        <v/>
      </c>
      <c r="D1548" s="100" t="str">
        <f>IF(COUNTIF(Exceptions!B:B,(VLOOKUP(M1548,Exceptions!$B:$B,1,FALSE)))&gt;0,"y","")</f>
        <v/>
      </c>
      <c r="E1548" s="100"/>
      <c r="F1548" s="162" t="s">
        <v>7363</v>
      </c>
      <c r="G1548" s="162" t="s">
        <v>3886</v>
      </c>
      <c r="H1548" s="162" t="s">
        <v>3906</v>
      </c>
      <c r="I1548" s="162" t="s">
        <v>440</v>
      </c>
      <c r="J1548" s="162" t="s">
        <v>440</v>
      </c>
      <c r="K1548" s="162" t="s">
        <v>440</v>
      </c>
      <c r="L1548" s="163">
        <v>70870.14</v>
      </c>
      <c r="M1548" s="95" t="s">
        <v>7364</v>
      </c>
      <c r="N1548" s="51" t="s">
        <v>2292</v>
      </c>
      <c r="O1548" s="51" t="s">
        <v>2292</v>
      </c>
      <c r="P1548" s="51" t="s">
        <v>464</v>
      </c>
      <c r="Q1548" s="96" t="s">
        <v>613</v>
      </c>
      <c r="R1548" s="97">
        <v>45658</v>
      </c>
      <c r="S1548" s="97" t="s">
        <v>6188</v>
      </c>
      <c r="T1548" s="51" t="s">
        <v>467</v>
      </c>
      <c r="U1548" s="51" t="s">
        <v>468</v>
      </c>
      <c r="V1548" s="51" t="s">
        <v>2293</v>
      </c>
      <c r="W1548" s="98" t="s">
        <v>5689</v>
      </c>
      <c r="X1548" s="98" t="s">
        <v>5689</v>
      </c>
    </row>
    <row r="1549" spans="1:24" s="51" customFormat="1" ht="15.5" x14ac:dyDescent="0.35">
      <c r="A1549" s="99">
        <f t="shared" si="49"/>
        <v>18982</v>
      </c>
      <c r="B1549" s="100" t="str">
        <f>IF(COUNTIF(Exceptions!F:F,(VLOOKUP(M1549,Exceptions!F:F,1,FALSE)))&gt;0,"y","")</f>
        <v/>
      </c>
      <c r="C1549" s="100" t="str">
        <f t="shared" si="50"/>
        <v/>
      </c>
      <c r="D1549" s="100" t="str">
        <f>IF(COUNTIF(Exceptions!B:B,(VLOOKUP(M1549,Exceptions!$B:$B,1,FALSE)))&gt;0,"y","")</f>
        <v/>
      </c>
      <c r="E1549" s="100"/>
      <c r="F1549" s="162" t="s">
        <v>7367</v>
      </c>
      <c r="G1549" s="162" t="s">
        <v>3886</v>
      </c>
      <c r="H1549" s="162" t="s">
        <v>3906</v>
      </c>
      <c r="I1549" s="162" t="s">
        <v>440</v>
      </c>
      <c r="J1549" s="162" t="s">
        <v>440</v>
      </c>
      <c r="K1549" s="162" t="s">
        <v>440</v>
      </c>
      <c r="L1549" s="163">
        <v>18955.97</v>
      </c>
      <c r="M1549" s="95" t="s">
        <v>7368</v>
      </c>
      <c r="N1549" s="51" t="s">
        <v>2289</v>
      </c>
      <c r="O1549" s="51" t="s">
        <v>2289</v>
      </c>
      <c r="P1549" s="51" t="s">
        <v>464</v>
      </c>
      <c r="Q1549" s="96" t="s">
        <v>613</v>
      </c>
      <c r="R1549" s="97">
        <v>45658</v>
      </c>
      <c r="S1549" s="97" t="s">
        <v>6188</v>
      </c>
      <c r="T1549" s="51" t="s">
        <v>467</v>
      </c>
      <c r="U1549" s="51" t="s">
        <v>468</v>
      </c>
      <c r="V1549" s="51" t="s">
        <v>2290</v>
      </c>
      <c r="W1549" s="98" t="s">
        <v>5689</v>
      </c>
      <c r="X1549" s="98" t="s">
        <v>5689</v>
      </c>
    </row>
    <row r="1550" spans="1:24" s="51" customFormat="1" ht="15.5" x14ac:dyDescent="0.35">
      <c r="A1550" s="99">
        <f t="shared" si="49"/>
        <v>18984</v>
      </c>
      <c r="B1550" s="100" t="str">
        <f>IF(COUNTIF(Exceptions!F:F,(VLOOKUP(M1550,Exceptions!F:F,1,FALSE)))&gt;0,"y","")</f>
        <v/>
      </c>
      <c r="C1550" s="100" t="str">
        <f t="shared" si="50"/>
        <v/>
      </c>
      <c r="D1550" s="100" t="str">
        <f>IF(COUNTIF(Exceptions!B:B,(VLOOKUP(M1550,Exceptions!$B:$B,1,FALSE)))&gt;0,"y","")</f>
        <v/>
      </c>
      <c r="E1550" s="100"/>
      <c r="F1550" s="162" t="s">
        <v>7369</v>
      </c>
      <c r="G1550" s="162" t="s">
        <v>440</v>
      </c>
      <c r="H1550" s="162" t="s">
        <v>440</v>
      </c>
      <c r="I1550" s="162" t="s">
        <v>440</v>
      </c>
      <c r="J1550" s="162" t="s">
        <v>440</v>
      </c>
      <c r="K1550" s="162" t="s">
        <v>5279</v>
      </c>
      <c r="L1550" s="165"/>
      <c r="M1550" s="95" t="s">
        <v>7370</v>
      </c>
      <c r="N1550" s="51" t="s">
        <v>7371</v>
      </c>
      <c r="O1550" s="51" t="s">
        <v>440</v>
      </c>
      <c r="P1550" s="51" t="s">
        <v>440</v>
      </c>
      <c r="Q1550" s="96" t="s">
        <v>440</v>
      </c>
      <c r="R1550" s="97"/>
      <c r="S1550" s="97"/>
      <c r="T1550" s="51" t="s">
        <v>518</v>
      </c>
      <c r="U1550" s="51" t="s">
        <v>519</v>
      </c>
      <c r="W1550" s="98" t="s">
        <v>5689</v>
      </c>
      <c r="X1550" s="98" t="s">
        <v>5603</v>
      </c>
    </row>
    <row r="1551" spans="1:24" s="51" customFormat="1" ht="15.5" x14ac:dyDescent="0.35">
      <c r="A1551" s="99">
        <f t="shared" si="49"/>
        <v>18985</v>
      </c>
      <c r="B1551" s="100" t="str">
        <f>IF(COUNTIF(Exceptions!F:F,(VLOOKUP(M1551,Exceptions!F:F,1,FALSE)))&gt;0,"y","")</f>
        <v/>
      </c>
      <c r="C1551" s="100" t="str">
        <f t="shared" si="50"/>
        <v/>
      </c>
      <c r="D1551" s="100" t="str">
        <f>IF(COUNTIF(Exceptions!B:B,(VLOOKUP(M1551,Exceptions!$B:$B,1,FALSE)))&gt;0,"y","")</f>
        <v/>
      </c>
      <c r="E1551" s="100"/>
      <c r="F1551" s="162" t="s">
        <v>7365</v>
      </c>
      <c r="G1551" s="162" t="s">
        <v>3886</v>
      </c>
      <c r="H1551" s="162" t="s">
        <v>3906</v>
      </c>
      <c r="I1551" s="162" t="s">
        <v>440</v>
      </c>
      <c r="J1551" s="162" t="s">
        <v>440</v>
      </c>
      <c r="K1551" s="162" t="s">
        <v>440</v>
      </c>
      <c r="L1551" s="163">
        <v>1234.8599999999999</v>
      </c>
      <c r="M1551" s="95" t="s">
        <v>7366</v>
      </c>
      <c r="N1551" s="51" t="s">
        <v>2286</v>
      </c>
      <c r="O1551" s="51" t="s">
        <v>2286</v>
      </c>
      <c r="P1551" s="51" t="s">
        <v>464</v>
      </c>
      <c r="Q1551" s="96" t="s">
        <v>613</v>
      </c>
      <c r="R1551" s="97">
        <v>45658</v>
      </c>
      <c r="S1551" s="97" t="s">
        <v>6188</v>
      </c>
      <c r="T1551" s="51" t="s">
        <v>467</v>
      </c>
      <c r="U1551" s="51" t="s">
        <v>468</v>
      </c>
      <c r="V1551" s="51" t="s">
        <v>2287</v>
      </c>
      <c r="W1551" s="98" t="s">
        <v>5689</v>
      </c>
      <c r="X1551" s="98" t="s">
        <v>5689</v>
      </c>
    </row>
    <row r="1552" spans="1:24" s="51" customFormat="1" ht="15.5" x14ac:dyDescent="0.35">
      <c r="A1552" s="99">
        <f t="shared" si="49"/>
        <v>18986</v>
      </c>
      <c r="B1552" s="100" t="str">
        <f>IF(COUNTIF(Exceptions!F:F,(VLOOKUP(M1552,Exceptions!F:F,1,FALSE)))&gt;0,"y","")</f>
        <v/>
      </c>
      <c r="C1552" s="100" t="str">
        <f t="shared" si="50"/>
        <v/>
      </c>
      <c r="D1552" s="100" t="str">
        <f>IF(COUNTIF(Exceptions!B:B,(VLOOKUP(M1552,Exceptions!$B:$B,1,FALSE)))&gt;0,"y","")</f>
        <v/>
      </c>
      <c r="E1552" s="100"/>
      <c r="F1552" s="162" t="s">
        <v>7372</v>
      </c>
      <c r="G1552" s="162" t="s">
        <v>3886</v>
      </c>
      <c r="H1552" s="162" t="s">
        <v>3906</v>
      </c>
      <c r="I1552" s="162" t="s">
        <v>440</v>
      </c>
      <c r="J1552" s="162" t="s">
        <v>440</v>
      </c>
      <c r="K1552" s="162" t="s">
        <v>3904</v>
      </c>
      <c r="L1552" s="163">
        <v>16798.849999999999</v>
      </c>
      <c r="M1552" s="95" t="s">
        <v>7373</v>
      </c>
      <c r="N1552" s="51" t="s">
        <v>2751</v>
      </c>
      <c r="O1552" s="51" t="s">
        <v>2751</v>
      </c>
      <c r="P1552" s="51" t="s">
        <v>464</v>
      </c>
      <c r="Q1552" s="96" t="s">
        <v>613</v>
      </c>
      <c r="R1552" s="97">
        <v>45658</v>
      </c>
      <c r="S1552" s="97" t="s">
        <v>6188</v>
      </c>
      <c r="T1552" s="51" t="s">
        <v>467</v>
      </c>
      <c r="U1552" s="51" t="s">
        <v>468</v>
      </c>
      <c r="V1552" s="51" t="s">
        <v>2752</v>
      </c>
      <c r="W1552" s="98" t="s">
        <v>5689</v>
      </c>
      <c r="X1552" s="98" t="s">
        <v>5689</v>
      </c>
    </row>
    <row r="1553" spans="1:24" s="51" customFormat="1" ht="15.5" x14ac:dyDescent="0.35">
      <c r="A1553" s="99">
        <f t="shared" si="49"/>
        <v>18994</v>
      </c>
      <c r="B1553" s="100" t="str">
        <f>IF(COUNTIF(Exceptions!F:F,(VLOOKUP(M1553,Exceptions!F:F,1,FALSE)))&gt;0,"y","")</f>
        <v/>
      </c>
      <c r="C1553" s="100" t="str">
        <f t="shared" si="50"/>
        <v>y</v>
      </c>
      <c r="D1553" s="100" t="str">
        <f>IF(COUNTIF(Exceptions!B:B,(VLOOKUP(M1553,Exceptions!$B:$B,1,FALSE)))&gt;0,"y","")</f>
        <v/>
      </c>
      <c r="E1553" s="100"/>
      <c r="F1553" s="162" t="s">
        <v>5550</v>
      </c>
      <c r="G1553" s="162" t="s">
        <v>593</v>
      </c>
      <c r="H1553" s="162" t="s">
        <v>5213</v>
      </c>
      <c r="I1553" s="162" t="s">
        <v>3903</v>
      </c>
      <c r="J1553" s="162" t="s">
        <v>440</v>
      </c>
      <c r="K1553" s="162" t="s">
        <v>5279</v>
      </c>
      <c r="L1553" s="163">
        <v>60000</v>
      </c>
      <c r="M1553" s="95" t="s">
        <v>5551</v>
      </c>
      <c r="N1553" s="51" t="s">
        <v>5552</v>
      </c>
      <c r="O1553" s="51" t="s">
        <v>5552</v>
      </c>
      <c r="P1553" s="51" t="s">
        <v>440</v>
      </c>
      <c r="Q1553" s="96" t="s">
        <v>613</v>
      </c>
      <c r="R1553" s="97">
        <v>45747</v>
      </c>
      <c r="S1553" s="97" t="s">
        <v>5554</v>
      </c>
      <c r="T1553" s="51" t="s">
        <v>506</v>
      </c>
      <c r="U1553" s="51" t="s">
        <v>507</v>
      </c>
      <c r="W1553" s="98" t="s">
        <v>5555</v>
      </c>
      <c r="X1553" s="98" t="s">
        <v>5556</v>
      </c>
    </row>
    <row r="1554" spans="1:24" s="51" customFormat="1" ht="15.5" x14ac:dyDescent="0.35">
      <c r="A1554" s="99">
        <f t="shared" si="49"/>
        <v>18995</v>
      </c>
      <c r="B1554" s="100" t="str">
        <f>IF(COUNTIF(Exceptions!F:F,(VLOOKUP(M1554,Exceptions!F:F,1,FALSE)))&gt;0,"y","")</f>
        <v/>
      </c>
      <c r="C1554" s="100" t="str">
        <f t="shared" si="50"/>
        <v>y</v>
      </c>
      <c r="D1554" s="100" t="str">
        <f>IF(COUNTIF(Exceptions!B:B,(VLOOKUP(M1554,Exceptions!$B:$B,1,FALSE)))&gt;0,"y","")</f>
        <v/>
      </c>
      <c r="E1554" s="100"/>
      <c r="F1554" s="162" t="s">
        <v>5557</v>
      </c>
      <c r="G1554" s="162" t="s">
        <v>593</v>
      </c>
      <c r="H1554" s="162" t="s">
        <v>5213</v>
      </c>
      <c r="I1554" s="162" t="s">
        <v>3903</v>
      </c>
      <c r="J1554" s="162" t="s">
        <v>440</v>
      </c>
      <c r="K1554" s="162" t="s">
        <v>5279</v>
      </c>
      <c r="L1554" s="163">
        <v>60000</v>
      </c>
      <c r="M1554" s="95" t="s">
        <v>5558</v>
      </c>
      <c r="N1554" s="51" t="s">
        <v>5559</v>
      </c>
      <c r="O1554" s="51" t="s">
        <v>5559</v>
      </c>
      <c r="P1554" s="51" t="s">
        <v>440</v>
      </c>
      <c r="Q1554" s="96" t="s">
        <v>613</v>
      </c>
      <c r="R1554" s="97">
        <v>45747</v>
      </c>
      <c r="S1554" s="97" t="s">
        <v>5554</v>
      </c>
      <c r="T1554" s="51" t="s">
        <v>506</v>
      </c>
      <c r="U1554" s="51" t="s">
        <v>507</v>
      </c>
      <c r="W1554" s="98" t="s">
        <v>5555</v>
      </c>
      <c r="X1554" s="98" t="s">
        <v>5556</v>
      </c>
    </row>
    <row r="1555" spans="1:24" s="51" customFormat="1" ht="15.5" x14ac:dyDescent="0.35">
      <c r="A1555" s="99">
        <f t="shared" si="49"/>
        <v>18998</v>
      </c>
      <c r="B1555" s="100" t="str">
        <f>IF(COUNTIF(Exceptions!F:F,(VLOOKUP(M1555,Exceptions!F:F,1,FALSE)))&gt;0,"y","")</f>
        <v/>
      </c>
      <c r="C1555" s="100" t="str">
        <f t="shared" si="50"/>
        <v/>
      </c>
      <c r="D1555" s="100" t="str">
        <f>IF(COUNTIF(Exceptions!B:B,(VLOOKUP(M1555,Exceptions!$B:$B,1,FALSE)))&gt;0,"y","")</f>
        <v/>
      </c>
      <c r="E1555" s="100"/>
      <c r="F1555" s="162" t="s">
        <v>7359</v>
      </c>
      <c r="G1555" s="162" t="s">
        <v>592</v>
      </c>
      <c r="H1555" s="162" t="s">
        <v>5273</v>
      </c>
      <c r="I1555" s="162" t="s">
        <v>440</v>
      </c>
      <c r="J1555" s="162" t="s">
        <v>5341</v>
      </c>
      <c r="K1555" s="162" t="s">
        <v>5294</v>
      </c>
      <c r="L1555" s="165"/>
      <c r="M1555" s="95" t="s">
        <v>7360</v>
      </c>
      <c r="N1555" s="51" t="s">
        <v>7361</v>
      </c>
      <c r="O1555" s="51" t="s">
        <v>7362</v>
      </c>
      <c r="P1555" s="51" t="s">
        <v>440</v>
      </c>
      <c r="Q1555" s="96" t="s">
        <v>613</v>
      </c>
      <c r="R1555" s="97"/>
      <c r="S1555" s="97"/>
      <c r="T1555" s="51" t="s">
        <v>7096</v>
      </c>
      <c r="U1555" s="51" t="s">
        <v>7097</v>
      </c>
      <c r="W1555" s="98" t="s">
        <v>5555</v>
      </c>
      <c r="X1555" s="98" t="s">
        <v>5548</v>
      </c>
    </row>
    <row r="1556" spans="1:24" s="51" customFormat="1" ht="15.5" x14ac:dyDescent="0.35">
      <c r="A1556" s="99">
        <f t="shared" si="49"/>
        <v>18999</v>
      </c>
      <c r="B1556" s="100" t="str">
        <f>IF(COUNTIF(Exceptions!F:F,(VLOOKUP(M1556,Exceptions!F:F,1,FALSE)))&gt;0,"y","")</f>
        <v/>
      </c>
      <c r="C1556" s="100" t="str">
        <f t="shared" si="50"/>
        <v/>
      </c>
      <c r="D1556" s="100" t="str">
        <f>IF(COUNTIF(Exceptions!B:B,(VLOOKUP(M1556,Exceptions!$B:$B,1,FALSE)))&gt;0,"y","")</f>
        <v/>
      </c>
      <c r="E1556" s="100"/>
      <c r="F1556" s="162" t="s">
        <v>7355</v>
      </c>
      <c r="G1556" s="162" t="s">
        <v>592</v>
      </c>
      <c r="H1556" s="162" t="s">
        <v>5273</v>
      </c>
      <c r="I1556" s="162" t="s">
        <v>440</v>
      </c>
      <c r="J1556" s="162" t="s">
        <v>5341</v>
      </c>
      <c r="K1556" s="162" t="s">
        <v>5294</v>
      </c>
      <c r="L1556" s="165"/>
      <c r="M1556" s="95" t="s">
        <v>7356</v>
      </c>
      <c r="N1556" s="51" t="s">
        <v>7357</v>
      </c>
      <c r="O1556" s="51" t="s">
        <v>7358</v>
      </c>
      <c r="P1556" s="51" t="s">
        <v>440</v>
      </c>
      <c r="Q1556" s="96" t="s">
        <v>613</v>
      </c>
      <c r="R1556" s="97"/>
      <c r="S1556" s="97"/>
      <c r="T1556" s="51" t="s">
        <v>7090</v>
      </c>
      <c r="U1556" s="51" t="s">
        <v>7091</v>
      </c>
      <c r="W1556" s="98" t="s">
        <v>5555</v>
      </c>
      <c r="X1556" s="98" t="s">
        <v>5739</v>
      </c>
    </row>
    <row r="1557" spans="1:24" s="51" customFormat="1" ht="15.5" x14ac:dyDescent="0.35">
      <c r="A1557" s="99">
        <f t="shared" si="49"/>
        <v>19006</v>
      </c>
      <c r="B1557" s="100" t="str">
        <f>IF(COUNTIF(Exceptions!F:F,(VLOOKUP(M1557,Exceptions!F:F,1,FALSE)))&gt;0,"y","")</f>
        <v/>
      </c>
      <c r="C1557" s="100" t="str">
        <f t="shared" si="50"/>
        <v/>
      </c>
      <c r="D1557" s="100" t="str">
        <f>IF(COUNTIF(Exceptions!B:B,(VLOOKUP(M1557,Exceptions!$B:$B,1,FALSE)))&gt;0,"y","")</f>
        <v/>
      </c>
      <c r="E1557" s="100"/>
      <c r="F1557" s="162" t="s">
        <v>7351</v>
      </c>
      <c r="G1557" s="162" t="s">
        <v>3886</v>
      </c>
      <c r="H1557" s="162" t="s">
        <v>5243</v>
      </c>
      <c r="I1557" s="162" t="s">
        <v>440</v>
      </c>
      <c r="J1557" s="162" t="s">
        <v>440</v>
      </c>
      <c r="K1557" s="162" t="s">
        <v>440</v>
      </c>
      <c r="L1557" s="165"/>
      <c r="M1557" s="95" t="s">
        <v>7352</v>
      </c>
      <c r="N1557" s="51" t="s">
        <v>7353</v>
      </c>
      <c r="O1557" s="51" t="s">
        <v>7354</v>
      </c>
      <c r="P1557" s="51" t="s">
        <v>440</v>
      </c>
      <c r="Q1557" s="96" t="s">
        <v>613</v>
      </c>
      <c r="R1557" s="97"/>
      <c r="S1557" s="97"/>
      <c r="T1557" s="51" t="s">
        <v>2391</v>
      </c>
      <c r="U1557" s="51" t="s">
        <v>2392</v>
      </c>
      <c r="W1557" s="98" t="s">
        <v>5555</v>
      </c>
      <c r="X1557" s="98" t="s">
        <v>5555</v>
      </c>
    </row>
    <row r="1558" spans="1:24" s="51" customFormat="1" ht="15.5" x14ac:dyDescent="0.35">
      <c r="A1558" s="99">
        <f t="shared" si="49"/>
        <v>19008</v>
      </c>
      <c r="B1558" s="100" t="str">
        <f>IF(COUNTIF(Exceptions!F:F,(VLOOKUP(M1558,Exceptions!F:F,1,FALSE)))&gt;0,"y","")</f>
        <v/>
      </c>
      <c r="C1558" s="100" t="str">
        <f t="shared" si="50"/>
        <v>y</v>
      </c>
      <c r="D1558" s="100" t="str">
        <f>IF(COUNTIF(Exceptions!B:B,(VLOOKUP(M1558,Exceptions!$B:$B,1,FALSE)))&gt;0,"y","")</f>
        <v/>
      </c>
      <c r="E1558" s="100"/>
      <c r="F1558" s="162" t="s">
        <v>6456</v>
      </c>
      <c r="G1558" s="162" t="s">
        <v>3885</v>
      </c>
      <c r="H1558" s="162" t="s">
        <v>5211</v>
      </c>
      <c r="I1558" s="162" t="s">
        <v>5328</v>
      </c>
      <c r="J1558" s="162" t="s">
        <v>5301</v>
      </c>
      <c r="K1558" s="162" t="s">
        <v>5288</v>
      </c>
      <c r="L1558" s="163">
        <v>479500</v>
      </c>
      <c r="M1558" s="95" t="s">
        <v>6457</v>
      </c>
      <c r="N1558" s="51" t="s">
        <v>6458</v>
      </c>
      <c r="O1558" s="51" t="s">
        <v>6459</v>
      </c>
      <c r="P1558" s="51" t="s">
        <v>456</v>
      </c>
      <c r="Q1558" s="96" t="s">
        <v>11</v>
      </c>
      <c r="R1558" s="97">
        <v>45383</v>
      </c>
      <c r="S1558" s="97" t="s">
        <v>5489</v>
      </c>
      <c r="T1558" s="51" t="s">
        <v>524</v>
      </c>
      <c r="U1558" s="51" t="s">
        <v>525</v>
      </c>
      <c r="W1558" s="98" t="s">
        <v>5555</v>
      </c>
      <c r="X1558" s="98" t="s">
        <v>5534</v>
      </c>
    </row>
    <row r="1559" spans="1:24" s="51" customFormat="1" ht="15.5" x14ac:dyDescent="0.35">
      <c r="A1559" s="99">
        <f t="shared" si="49"/>
        <v>19014</v>
      </c>
      <c r="B1559" s="100" t="str">
        <f>IF(COUNTIF(Exceptions!F:F,(VLOOKUP(M1559,Exceptions!F:F,1,FALSE)))&gt;0,"y","")</f>
        <v/>
      </c>
      <c r="C1559" s="100" t="str">
        <f t="shared" si="50"/>
        <v>y</v>
      </c>
      <c r="D1559" s="100" t="str">
        <f>IF(COUNTIF(Exceptions!B:B,(VLOOKUP(M1559,Exceptions!$B:$B,1,FALSE)))&gt;0,"y","")</f>
        <v/>
      </c>
      <c r="E1559" s="100"/>
      <c r="F1559" s="162" t="s">
        <v>6451</v>
      </c>
      <c r="G1559" s="162" t="s">
        <v>3885</v>
      </c>
      <c r="H1559" s="162" t="s">
        <v>5211</v>
      </c>
      <c r="I1559" s="162" t="s">
        <v>5328</v>
      </c>
      <c r="J1559" s="162" t="s">
        <v>5301</v>
      </c>
      <c r="K1559" s="162" t="s">
        <v>5288</v>
      </c>
      <c r="L1559" s="163">
        <v>16004.4</v>
      </c>
      <c r="M1559" s="95" t="s">
        <v>6452</v>
      </c>
      <c r="N1559" s="51" t="s">
        <v>6453</v>
      </c>
      <c r="O1559" s="51" t="s">
        <v>6453</v>
      </c>
      <c r="P1559" s="51" t="s">
        <v>456</v>
      </c>
      <c r="Q1559" s="96" t="s">
        <v>613</v>
      </c>
      <c r="R1559" s="97">
        <v>45364</v>
      </c>
      <c r="S1559" s="97" t="s">
        <v>5773</v>
      </c>
      <c r="T1559" s="51" t="s">
        <v>6454</v>
      </c>
      <c r="U1559" s="51" t="s">
        <v>6455</v>
      </c>
      <c r="W1559" s="98" t="s">
        <v>5555</v>
      </c>
      <c r="X1559" s="98" t="s">
        <v>5548</v>
      </c>
    </row>
    <row r="1560" spans="1:24" s="51" customFormat="1" ht="15.5" x14ac:dyDescent="0.35">
      <c r="A1560" s="99">
        <f t="shared" si="49"/>
        <v>19025</v>
      </c>
      <c r="B1560" s="100" t="str">
        <f>IF(COUNTIF(Exceptions!F:F,(VLOOKUP(M1560,Exceptions!F:F,1,FALSE)))&gt;0,"y","")</f>
        <v/>
      </c>
      <c r="C1560" s="100" t="str">
        <f t="shared" si="50"/>
        <v/>
      </c>
      <c r="D1560" s="100" t="str">
        <f>IF(COUNTIF(Exceptions!B:B,(VLOOKUP(M1560,Exceptions!$B:$B,1,FALSE)))&gt;0,"y","")</f>
        <v/>
      </c>
      <c r="E1560" s="100"/>
      <c r="F1560" s="162" t="s">
        <v>7347</v>
      </c>
      <c r="G1560" s="162" t="s">
        <v>592</v>
      </c>
      <c r="H1560" s="162" t="s">
        <v>5273</v>
      </c>
      <c r="I1560" s="162" t="s">
        <v>440</v>
      </c>
      <c r="J1560" s="162" t="s">
        <v>5341</v>
      </c>
      <c r="K1560" s="162" t="s">
        <v>5294</v>
      </c>
      <c r="L1560" s="165"/>
      <c r="M1560" s="95" t="s">
        <v>7348</v>
      </c>
      <c r="N1560" s="51" t="s">
        <v>7349</v>
      </c>
      <c r="O1560" s="51" t="s">
        <v>7350</v>
      </c>
      <c r="P1560" s="51" t="s">
        <v>440</v>
      </c>
      <c r="Q1560" s="96" t="s">
        <v>613</v>
      </c>
      <c r="R1560" s="97"/>
      <c r="S1560" s="97"/>
      <c r="T1560" s="51" t="s">
        <v>7090</v>
      </c>
      <c r="U1560" s="51" t="s">
        <v>7091</v>
      </c>
      <c r="W1560" s="98" t="s">
        <v>5548</v>
      </c>
      <c r="X1560" s="98" t="s">
        <v>5548</v>
      </c>
    </row>
    <row r="1561" spans="1:24" s="51" customFormat="1" ht="15.5" x14ac:dyDescent="0.35">
      <c r="A1561" s="99">
        <f t="shared" si="49"/>
        <v>19044</v>
      </c>
      <c r="B1561" s="100" t="str">
        <f>IF(COUNTIF(Exceptions!F:F,(VLOOKUP(M1561,Exceptions!F:F,1,FALSE)))&gt;0,"y","")</f>
        <v/>
      </c>
      <c r="C1561" s="100" t="str">
        <f t="shared" si="50"/>
        <v/>
      </c>
      <c r="D1561" s="100" t="str">
        <f>IF(COUNTIF(Exceptions!B:B,(VLOOKUP(M1561,Exceptions!$B:$B,1,FALSE)))&gt;0,"y","")</f>
        <v/>
      </c>
      <c r="E1561" s="100"/>
      <c r="F1561" s="162" t="s">
        <v>7341</v>
      </c>
      <c r="G1561" s="162" t="s">
        <v>3885</v>
      </c>
      <c r="H1561" s="162" t="s">
        <v>5211</v>
      </c>
      <c r="I1561" s="162" t="s">
        <v>440</v>
      </c>
      <c r="J1561" s="162" t="s">
        <v>5295</v>
      </c>
      <c r="K1561" s="162" t="s">
        <v>5276</v>
      </c>
      <c r="L1561" s="163">
        <v>186942.65</v>
      </c>
      <c r="M1561" s="95" t="s">
        <v>7342</v>
      </c>
      <c r="N1561" s="51" t="s">
        <v>7343</v>
      </c>
      <c r="O1561" s="51" t="s">
        <v>7344</v>
      </c>
      <c r="P1561" s="51" t="s">
        <v>461</v>
      </c>
      <c r="Q1561" s="96" t="s">
        <v>14</v>
      </c>
      <c r="R1561" s="97">
        <v>45369</v>
      </c>
      <c r="S1561" s="97" t="s">
        <v>5625</v>
      </c>
      <c r="T1561" s="51" t="s">
        <v>589</v>
      </c>
      <c r="U1561" s="51" t="s">
        <v>590</v>
      </c>
      <c r="W1561" s="98" t="s">
        <v>5548</v>
      </c>
      <c r="X1561" s="98" t="s">
        <v>5548</v>
      </c>
    </row>
    <row r="1562" spans="1:24" s="51" customFormat="1" ht="15.5" x14ac:dyDescent="0.35">
      <c r="A1562" s="99">
        <f t="shared" si="49"/>
        <v>19049</v>
      </c>
      <c r="B1562" s="100" t="str">
        <f>IF(COUNTIF(Exceptions!F:F,(VLOOKUP(M1562,Exceptions!F:F,1,FALSE)))&gt;0,"y","")</f>
        <v/>
      </c>
      <c r="C1562" s="100" t="str">
        <f t="shared" si="50"/>
        <v/>
      </c>
      <c r="D1562" s="100" t="str">
        <f>IF(COUNTIF(Exceptions!B:B,(VLOOKUP(M1562,Exceptions!$B:$B,1,FALSE)))&gt;0,"y","")</f>
        <v/>
      </c>
      <c r="E1562" s="100"/>
      <c r="F1562" s="162" t="s">
        <v>7345</v>
      </c>
      <c r="G1562" s="162" t="s">
        <v>3886</v>
      </c>
      <c r="H1562" s="162" t="s">
        <v>3906</v>
      </c>
      <c r="I1562" s="162" t="s">
        <v>440</v>
      </c>
      <c r="J1562" s="162" t="s">
        <v>440</v>
      </c>
      <c r="K1562" s="162" t="s">
        <v>3904</v>
      </c>
      <c r="L1562" s="163">
        <v>10630.52</v>
      </c>
      <c r="M1562" s="95" t="s">
        <v>7346</v>
      </c>
      <c r="N1562" s="51" t="s">
        <v>2298</v>
      </c>
      <c r="O1562" s="51" t="s">
        <v>2298</v>
      </c>
      <c r="P1562" s="51" t="s">
        <v>464</v>
      </c>
      <c r="Q1562" s="96" t="s">
        <v>613</v>
      </c>
      <c r="R1562" s="97">
        <v>45658</v>
      </c>
      <c r="S1562" s="97" t="s">
        <v>6188</v>
      </c>
      <c r="T1562" s="51" t="s">
        <v>467</v>
      </c>
      <c r="U1562" s="51" t="s">
        <v>468</v>
      </c>
      <c r="V1562" s="51" t="s">
        <v>2299</v>
      </c>
      <c r="W1562" s="98" t="s">
        <v>5548</v>
      </c>
      <c r="X1562" s="98" t="s">
        <v>5548</v>
      </c>
    </row>
    <row r="1563" spans="1:24" s="51" customFormat="1" ht="15.5" x14ac:dyDescent="0.35">
      <c r="A1563" s="99">
        <f t="shared" si="49"/>
        <v>19050</v>
      </c>
      <c r="B1563" s="100" t="str">
        <f>IF(COUNTIF(Exceptions!F:F,(VLOOKUP(M1563,Exceptions!F:F,1,FALSE)))&gt;0,"y","")</f>
        <v/>
      </c>
      <c r="C1563" s="100" t="str">
        <f t="shared" si="50"/>
        <v/>
      </c>
      <c r="D1563" s="100" t="str">
        <f>IF(COUNTIF(Exceptions!B:B,(VLOOKUP(M1563,Exceptions!$B:$B,1,FALSE)))&gt;0,"y","")</f>
        <v/>
      </c>
      <c r="E1563" s="100"/>
      <c r="F1563" s="162" t="s">
        <v>7339</v>
      </c>
      <c r="G1563" s="162" t="s">
        <v>3886</v>
      </c>
      <c r="H1563" s="162" t="s">
        <v>3906</v>
      </c>
      <c r="I1563" s="162" t="s">
        <v>440</v>
      </c>
      <c r="J1563" s="162" t="s">
        <v>440</v>
      </c>
      <c r="K1563" s="162" t="s">
        <v>5275</v>
      </c>
      <c r="L1563" s="163">
        <v>336341.35</v>
      </c>
      <c r="M1563" s="95" t="s">
        <v>7340</v>
      </c>
      <c r="N1563" s="51" t="s">
        <v>344</v>
      </c>
      <c r="O1563" s="51" t="s">
        <v>344</v>
      </c>
      <c r="P1563" s="51" t="s">
        <v>460</v>
      </c>
      <c r="Q1563" s="96" t="s">
        <v>14</v>
      </c>
      <c r="R1563" s="97">
        <v>45658</v>
      </c>
      <c r="S1563" s="97" t="s">
        <v>6188</v>
      </c>
      <c r="T1563" s="51" t="s">
        <v>467</v>
      </c>
      <c r="U1563" s="51" t="s">
        <v>468</v>
      </c>
      <c r="V1563" s="51" t="s">
        <v>558</v>
      </c>
      <c r="W1563" s="98" t="s">
        <v>5548</v>
      </c>
      <c r="X1563" s="98" t="s">
        <v>5548</v>
      </c>
    </row>
    <row r="1564" spans="1:24" s="51" customFormat="1" ht="15.5" x14ac:dyDescent="0.35">
      <c r="A1564" s="99">
        <f t="shared" si="49"/>
        <v>19051</v>
      </c>
      <c r="B1564" s="100" t="str">
        <f>IF(COUNTIF(Exceptions!F:F,(VLOOKUP(M1564,Exceptions!F:F,1,FALSE)))&gt;0,"y","")</f>
        <v/>
      </c>
      <c r="C1564" s="100" t="str">
        <f t="shared" si="50"/>
        <v/>
      </c>
      <c r="D1564" s="100" t="str">
        <f>IF(COUNTIF(Exceptions!B:B,(VLOOKUP(M1564,Exceptions!$B:$B,1,FALSE)))&gt;0,"y","")</f>
        <v/>
      </c>
      <c r="E1564" s="100"/>
      <c r="F1564" s="162" t="s">
        <v>7332</v>
      </c>
      <c r="G1564" s="162" t="s">
        <v>592</v>
      </c>
      <c r="H1564" s="162" t="s">
        <v>5273</v>
      </c>
      <c r="I1564" s="162" t="s">
        <v>440</v>
      </c>
      <c r="J1564" s="162" t="s">
        <v>5341</v>
      </c>
      <c r="K1564" s="162" t="s">
        <v>7333</v>
      </c>
      <c r="L1564" s="165"/>
      <c r="M1564" s="95" t="s">
        <v>7334</v>
      </c>
      <c r="N1564" s="51" t="s">
        <v>7335</v>
      </c>
      <c r="O1564" s="51" t="s">
        <v>7336</v>
      </c>
      <c r="P1564" s="51" t="s">
        <v>440</v>
      </c>
      <c r="Q1564" s="96" t="s">
        <v>440</v>
      </c>
      <c r="R1564" s="97"/>
      <c r="S1564" s="97"/>
      <c r="T1564" s="51" t="s">
        <v>7096</v>
      </c>
      <c r="U1564" s="51" t="s">
        <v>7097</v>
      </c>
      <c r="W1564" s="98" t="s">
        <v>5548</v>
      </c>
      <c r="X1564" s="98" t="s">
        <v>5597</v>
      </c>
    </row>
    <row r="1565" spans="1:24" s="51" customFormat="1" ht="15.5" x14ac:dyDescent="0.35">
      <c r="A1565" s="99">
        <f t="shared" si="49"/>
        <v>19052</v>
      </c>
      <c r="B1565" s="100" t="str">
        <f>IF(COUNTIF(Exceptions!F:F,(VLOOKUP(M1565,Exceptions!F:F,1,FALSE)))&gt;0,"y","")</f>
        <v/>
      </c>
      <c r="C1565" s="100" t="str">
        <f t="shared" si="50"/>
        <v/>
      </c>
      <c r="D1565" s="100" t="str">
        <f>IF(COUNTIF(Exceptions!B:B,(VLOOKUP(M1565,Exceptions!$B:$B,1,FALSE)))&gt;0,"y","")</f>
        <v/>
      </c>
      <c r="E1565" s="100"/>
      <c r="F1565" s="162" t="s">
        <v>7330</v>
      </c>
      <c r="G1565" s="162" t="s">
        <v>3886</v>
      </c>
      <c r="H1565" s="162" t="s">
        <v>3906</v>
      </c>
      <c r="I1565" s="162" t="s">
        <v>440</v>
      </c>
      <c r="J1565" s="162" t="s">
        <v>440</v>
      </c>
      <c r="K1565" s="162" t="s">
        <v>5275</v>
      </c>
      <c r="L1565" s="163">
        <v>562047.48</v>
      </c>
      <c r="M1565" s="95" t="s">
        <v>7331</v>
      </c>
      <c r="N1565" s="51" t="s">
        <v>354</v>
      </c>
      <c r="O1565" s="51" t="s">
        <v>354</v>
      </c>
      <c r="P1565" s="51" t="s">
        <v>460</v>
      </c>
      <c r="Q1565" s="96" t="s">
        <v>11</v>
      </c>
      <c r="R1565" s="97">
        <v>45658</v>
      </c>
      <c r="S1565" s="97" t="s">
        <v>6188</v>
      </c>
      <c r="T1565" s="51" t="s">
        <v>467</v>
      </c>
      <c r="U1565" s="51" t="s">
        <v>468</v>
      </c>
      <c r="V1565" s="51" t="s">
        <v>566</v>
      </c>
      <c r="W1565" s="98" t="s">
        <v>5548</v>
      </c>
      <c r="X1565" s="98" t="s">
        <v>5548</v>
      </c>
    </row>
    <row r="1566" spans="1:24" s="51" customFormat="1" ht="15.5" x14ac:dyDescent="0.35">
      <c r="A1566" s="99">
        <f t="shared" si="49"/>
        <v>19053</v>
      </c>
      <c r="B1566" s="100" t="str">
        <f>IF(COUNTIF(Exceptions!F:F,(VLOOKUP(M1566,Exceptions!F:F,1,FALSE)))&gt;0,"y","")</f>
        <v/>
      </c>
      <c r="C1566" s="100" t="str">
        <f t="shared" si="50"/>
        <v/>
      </c>
      <c r="D1566" s="100" t="str">
        <f>IF(COUNTIF(Exceptions!B:B,(VLOOKUP(M1566,Exceptions!$B:$B,1,FALSE)))&gt;0,"y","")</f>
        <v/>
      </c>
      <c r="E1566" s="100"/>
      <c r="F1566" s="162" t="s">
        <v>7337</v>
      </c>
      <c r="G1566" s="162" t="s">
        <v>3886</v>
      </c>
      <c r="H1566" s="162" t="s">
        <v>3906</v>
      </c>
      <c r="I1566" s="162" t="s">
        <v>440</v>
      </c>
      <c r="J1566" s="162" t="s">
        <v>440</v>
      </c>
      <c r="K1566" s="162" t="s">
        <v>3904</v>
      </c>
      <c r="L1566" s="163">
        <v>4723.96</v>
      </c>
      <c r="M1566" s="95" t="s">
        <v>7338</v>
      </c>
      <c r="N1566" s="51" t="s">
        <v>2754</v>
      </c>
      <c r="O1566" s="51" t="s">
        <v>2754</v>
      </c>
      <c r="P1566" s="51" t="s">
        <v>440</v>
      </c>
      <c r="Q1566" s="96" t="s">
        <v>613</v>
      </c>
      <c r="R1566" s="97">
        <v>45658</v>
      </c>
      <c r="S1566" s="97" t="s">
        <v>6188</v>
      </c>
      <c r="T1566" s="51" t="s">
        <v>467</v>
      </c>
      <c r="U1566" s="51" t="s">
        <v>468</v>
      </c>
      <c r="V1566" s="51" t="s">
        <v>2755</v>
      </c>
      <c r="W1566" s="98" t="s">
        <v>5548</v>
      </c>
      <c r="X1566" s="98" t="s">
        <v>5548</v>
      </c>
    </row>
    <row r="1567" spans="1:24" s="51" customFormat="1" ht="15.5" x14ac:dyDescent="0.35">
      <c r="A1567" s="99">
        <f t="shared" si="49"/>
        <v>19054</v>
      </c>
      <c r="B1567" s="100" t="str">
        <f>IF(COUNTIF(Exceptions!F:F,(VLOOKUP(M1567,Exceptions!F:F,1,FALSE)))&gt;0,"y","")</f>
        <v/>
      </c>
      <c r="C1567" s="100" t="str">
        <f t="shared" si="50"/>
        <v/>
      </c>
      <c r="D1567" s="100" t="str">
        <f>IF(COUNTIF(Exceptions!B:B,(VLOOKUP(M1567,Exceptions!$B:$B,1,FALSE)))&gt;0,"y","")</f>
        <v/>
      </c>
      <c r="E1567" s="100"/>
      <c r="F1567" s="162" t="s">
        <v>7328</v>
      </c>
      <c r="G1567" s="162" t="s">
        <v>3886</v>
      </c>
      <c r="H1567" s="162" t="s">
        <v>3906</v>
      </c>
      <c r="I1567" s="162" t="s">
        <v>440</v>
      </c>
      <c r="J1567" s="162" t="s">
        <v>440</v>
      </c>
      <c r="K1567" s="162" t="s">
        <v>3904</v>
      </c>
      <c r="L1567" s="163">
        <v>8777.11</v>
      </c>
      <c r="M1567" s="95" t="s">
        <v>7329</v>
      </c>
      <c r="N1567" s="51" t="s">
        <v>2748</v>
      </c>
      <c r="O1567" s="51" t="s">
        <v>2748</v>
      </c>
      <c r="P1567" s="51" t="s">
        <v>464</v>
      </c>
      <c r="Q1567" s="96" t="s">
        <v>613</v>
      </c>
      <c r="R1567" s="97">
        <v>45658</v>
      </c>
      <c r="S1567" s="97" t="s">
        <v>6188</v>
      </c>
      <c r="T1567" s="51" t="s">
        <v>467</v>
      </c>
      <c r="U1567" s="51" t="s">
        <v>468</v>
      </c>
      <c r="V1567" s="51" t="s">
        <v>2749</v>
      </c>
      <c r="W1567" s="98" t="s">
        <v>5548</v>
      </c>
      <c r="X1567" s="98" t="s">
        <v>5548</v>
      </c>
    </row>
    <row r="1568" spans="1:24" s="51" customFormat="1" ht="15.5" x14ac:dyDescent="0.35">
      <c r="A1568" s="99">
        <f t="shared" si="49"/>
        <v>19062</v>
      </c>
      <c r="B1568" s="100" t="str">
        <f>IF(COUNTIF(Exceptions!F:F,(VLOOKUP(M1568,Exceptions!F:F,1,FALSE)))&gt;0,"y","")</f>
        <v>y</v>
      </c>
      <c r="C1568" s="100" t="str">
        <f t="shared" si="50"/>
        <v>y</v>
      </c>
      <c r="D1568" s="100" t="str">
        <f>IF(COUNTIF(Exceptions!B:B,(VLOOKUP(M1568,Exceptions!$B:$B,1,FALSE)))&gt;0,"y","")</f>
        <v/>
      </c>
      <c r="E1568" s="100" t="s">
        <v>5366</v>
      </c>
      <c r="F1568" s="162" t="s">
        <v>6447</v>
      </c>
      <c r="G1568" s="162" t="s">
        <v>3886</v>
      </c>
      <c r="H1568" s="162" t="s">
        <v>3906</v>
      </c>
      <c r="I1568" s="162" t="s">
        <v>5328</v>
      </c>
      <c r="J1568" s="162" t="s">
        <v>440</v>
      </c>
      <c r="K1568" s="162" t="s">
        <v>440</v>
      </c>
      <c r="L1568" s="163">
        <v>169149.48</v>
      </c>
      <c r="M1568" s="95" t="s">
        <v>6448</v>
      </c>
      <c r="N1568" s="51" t="s">
        <v>356</v>
      </c>
      <c r="O1568" s="51" t="s">
        <v>6449</v>
      </c>
      <c r="P1568" s="51" t="s">
        <v>456</v>
      </c>
      <c r="Q1568" s="96" t="s">
        <v>14</v>
      </c>
      <c r="R1568" s="97">
        <v>45716</v>
      </c>
      <c r="S1568" s="97" t="s">
        <v>6450</v>
      </c>
      <c r="T1568" s="51" t="s">
        <v>467</v>
      </c>
      <c r="U1568" s="51" t="s">
        <v>468</v>
      </c>
      <c r="V1568" s="51" t="s">
        <v>568</v>
      </c>
      <c r="W1568" s="98" t="s">
        <v>5548</v>
      </c>
      <c r="X1568" s="98" t="s">
        <v>5548</v>
      </c>
    </row>
    <row r="1569" spans="1:24" s="51" customFormat="1" ht="15.5" x14ac:dyDescent="0.35">
      <c r="A1569" s="99">
        <f t="shared" si="49"/>
        <v>19064</v>
      </c>
      <c r="B1569" s="100" t="str">
        <f>IF(COUNTIF(Exceptions!F:F,(VLOOKUP(M1569,Exceptions!F:F,1,FALSE)))&gt;0,"y","")</f>
        <v/>
      </c>
      <c r="C1569" s="100" t="str">
        <f t="shared" si="50"/>
        <v/>
      </c>
      <c r="D1569" s="100" t="str">
        <f>IF(COUNTIF(Exceptions!B:B,(VLOOKUP(M1569,Exceptions!$B:$B,1,FALSE)))&gt;0,"y","")</f>
        <v/>
      </c>
      <c r="E1569" s="100"/>
      <c r="F1569" s="162" t="s">
        <v>7322</v>
      </c>
      <c r="G1569" s="162" t="s">
        <v>3886</v>
      </c>
      <c r="H1569" s="162" t="s">
        <v>5211</v>
      </c>
      <c r="I1569" s="162" t="s">
        <v>440</v>
      </c>
      <c r="J1569" s="162" t="s">
        <v>440</v>
      </c>
      <c r="K1569" s="162" t="s">
        <v>5285</v>
      </c>
      <c r="L1569" s="163">
        <v>71200</v>
      </c>
      <c r="M1569" s="95" t="s">
        <v>7323</v>
      </c>
      <c r="N1569" s="51" t="s">
        <v>7324</v>
      </c>
      <c r="O1569" s="51" t="s">
        <v>7325</v>
      </c>
      <c r="P1569" s="51" t="s">
        <v>440</v>
      </c>
      <c r="Q1569" s="96" t="s">
        <v>613</v>
      </c>
      <c r="R1569" s="97">
        <v>45365</v>
      </c>
      <c r="S1569" s="97" t="s">
        <v>5637</v>
      </c>
      <c r="T1569" s="51" t="s">
        <v>7326</v>
      </c>
      <c r="U1569" s="51" t="s">
        <v>7327</v>
      </c>
      <c r="W1569" s="98" t="s">
        <v>5548</v>
      </c>
      <c r="X1569" s="98" t="s">
        <v>5534</v>
      </c>
    </row>
    <row r="1570" spans="1:24" s="51" customFormat="1" ht="15.5" x14ac:dyDescent="0.35">
      <c r="A1570" s="99">
        <f t="shared" si="49"/>
        <v>19069</v>
      </c>
      <c r="B1570" s="100" t="str">
        <f>IF(COUNTIF(Exceptions!F:F,(VLOOKUP(M1570,Exceptions!F:F,1,FALSE)))&gt;0,"y","")</f>
        <v/>
      </c>
      <c r="C1570" s="100" t="str">
        <f t="shared" si="50"/>
        <v>y</v>
      </c>
      <c r="D1570" s="100" t="str">
        <f>IF(COUNTIF(Exceptions!B:B,(VLOOKUP(M1570,Exceptions!$B:$B,1,FALSE)))&gt;0,"y","")</f>
        <v/>
      </c>
      <c r="E1570" s="100"/>
      <c r="F1570" s="162" t="s">
        <v>6445</v>
      </c>
      <c r="G1570" s="162" t="s">
        <v>3886</v>
      </c>
      <c r="H1570" s="162" t="s">
        <v>3906</v>
      </c>
      <c r="I1570" s="162" t="s">
        <v>5328</v>
      </c>
      <c r="J1570" s="162" t="s">
        <v>440</v>
      </c>
      <c r="K1570" s="162" t="s">
        <v>3904</v>
      </c>
      <c r="L1570" s="163">
        <v>44446.03</v>
      </c>
      <c r="M1570" s="95" t="s">
        <v>6446</v>
      </c>
      <c r="N1570" s="51" t="s">
        <v>2592</v>
      </c>
      <c r="O1570" s="51" t="s">
        <v>2593</v>
      </c>
      <c r="P1570" s="51" t="s">
        <v>456</v>
      </c>
      <c r="Q1570" s="96" t="s">
        <v>613</v>
      </c>
      <c r="R1570" s="97">
        <v>46388</v>
      </c>
      <c r="S1570" s="97" t="s">
        <v>5905</v>
      </c>
      <c r="T1570" s="51" t="s">
        <v>467</v>
      </c>
      <c r="U1570" s="51" t="s">
        <v>468</v>
      </c>
      <c r="V1570" s="51" t="s">
        <v>2428</v>
      </c>
      <c r="W1570" s="98" t="s">
        <v>5600</v>
      </c>
      <c r="X1570" s="98" t="s">
        <v>5600</v>
      </c>
    </row>
    <row r="1571" spans="1:24" s="51" customFormat="1" ht="15.5" x14ac:dyDescent="0.35">
      <c r="A1571" s="99">
        <f t="shared" si="49"/>
        <v>19085</v>
      </c>
      <c r="B1571" s="100" t="str">
        <f>IF(COUNTIF(Exceptions!F:F,(VLOOKUP(M1571,Exceptions!F:F,1,FALSE)))&gt;0,"y","")</f>
        <v/>
      </c>
      <c r="C1571" s="100" t="str">
        <f t="shared" si="50"/>
        <v/>
      </c>
      <c r="D1571" s="100" t="str">
        <f>IF(COUNTIF(Exceptions!B:B,(VLOOKUP(M1571,Exceptions!$B:$B,1,FALSE)))&gt;0,"y","")</f>
        <v/>
      </c>
      <c r="E1571" s="100"/>
      <c r="F1571" s="162" t="s">
        <v>7318</v>
      </c>
      <c r="G1571" s="162" t="s">
        <v>592</v>
      </c>
      <c r="H1571" s="162" t="s">
        <v>5269</v>
      </c>
      <c r="I1571" s="162" t="s">
        <v>440</v>
      </c>
      <c r="J1571" s="162" t="s">
        <v>5295</v>
      </c>
      <c r="K1571" s="162" t="s">
        <v>5276</v>
      </c>
      <c r="L1571" s="165"/>
      <c r="M1571" s="95" t="s">
        <v>7319</v>
      </c>
      <c r="N1571" s="51" t="s">
        <v>7320</v>
      </c>
      <c r="O1571" s="51" t="s">
        <v>7321</v>
      </c>
      <c r="P1571" s="51" t="s">
        <v>440</v>
      </c>
      <c r="Q1571" s="96" t="s">
        <v>613</v>
      </c>
      <c r="R1571" s="97"/>
      <c r="S1571" s="97"/>
      <c r="T1571" s="51" t="s">
        <v>3268</v>
      </c>
      <c r="U1571" s="51" t="s">
        <v>3269</v>
      </c>
      <c r="W1571" s="98" t="s">
        <v>5600</v>
      </c>
      <c r="X1571" s="98" t="s">
        <v>5600</v>
      </c>
    </row>
    <row r="1572" spans="1:24" s="51" customFormat="1" ht="15.5" x14ac:dyDescent="0.35">
      <c r="A1572" s="99">
        <f t="shared" si="49"/>
        <v>19110</v>
      </c>
      <c r="B1572" s="100" t="str">
        <f>IF(COUNTIF(Exceptions!F:F,(VLOOKUP(M1572,Exceptions!F:F,1,FALSE)))&gt;0,"y","")</f>
        <v/>
      </c>
      <c r="C1572" s="100" t="str">
        <f t="shared" si="50"/>
        <v>y</v>
      </c>
      <c r="D1572" s="100" t="str">
        <f>IF(COUNTIF(Exceptions!B:B,(VLOOKUP(M1572,Exceptions!$B:$B,1,FALSE)))&gt;0,"y","")</f>
        <v/>
      </c>
      <c r="E1572" s="100"/>
      <c r="F1572" s="162" t="s">
        <v>6207</v>
      </c>
      <c r="G1572" s="162" t="s">
        <v>3885</v>
      </c>
      <c r="H1572" s="162" t="s">
        <v>5211</v>
      </c>
      <c r="I1572" s="162" t="s">
        <v>6190</v>
      </c>
      <c r="J1572" s="162" t="s">
        <v>440</v>
      </c>
      <c r="K1572" s="162" t="s">
        <v>440</v>
      </c>
      <c r="L1572" s="163">
        <v>50000</v>
      </c>
      <c r="M1572" s="95" t="s">
        <v>6208</v>
      </c>
      <c r="N1572" s="51" t="s">
        <v>6209</v>
      </c>
      <c r="O1572" s="51" t="s">
        <v>6209</v>
      </c>
      <c r="P1572" s="51" t="s">
        <v>455</v>
      </c>
      <c r="Q1572" s="96" t="s">
        <v>613</v>
      </c>
      <c r="R1572" s="97">
        <v>45379</v>
      </c>
      <c r="S1572" s="97" t="s">
        <v>5483</v>
      </c>
      <c r="T1572" s="51" t="s">
        <v>524</v>
      </c>
      <c r="U1572" s="51" t="s">
        <v>525</v>
      </c>
      <c r="V1572" s="51" t="s">
        <v>6210</v>
      </c>
      <c r="W1572" s="98" t="s">
        <v>5600</v>
      </c>
      <c r="X1572" s="98" t="s">
        <v>5629</v>
      </c>
    </row>
    <row r="1573" spans="1:24" s="51" customFormat="1" ht="15.5" x14ac:dyDescent="0.35">
      <c r="A1573" s="99">
        <f t="shared" si="49"/>
        <v>19111</v>
      </c>
      <c r="B1573" s="100" t="str">
        <f>IF(COUNTIF(Exceptions!F:F,(VLOOKUP(M1573,Exceptions!F:F,1,FALSE)))&gt;0,"y","")</f>
        <v/>
      </c>
      <c r="C1573" s="100" t="str">
        <f t="shared" si="50"/>
        <v>y</v>
      </c>
      <c r="D1573" s="100" t="str">
        <f>IF(COUNTIF(Exceptions!B:B,(VLOOKUP(M1573,Exceptions!$B:$B,1,FALSE)))&gt;0,"y","")</f>
        <v/>
      </c>
      <c r="E1573" s="100"/>
      <c r="F1573" s="162" t="s">
        <v>6439</v>
      </c>
      <c r="G1573" s="162" t="s">
        <v>3886</v>
      </c>
      <c r="H1573" s="162" t="s">
        <v>3906</v>
      </c>
      <c r="I1573" s="162" t="s">
        <v>5328</v>
      </c>
      <c r="J1573" s="162" t="s">
        <v>440</v>
      </c>
      <c r="K1573" s="162" t="s">
        <v>3904</v>
      </c>
      <c r="L1573" s="163">
        <v>10000</v>
      </c>
      <c r="M1573" s="95" t="s">
        <v>6440</v>
      </c>
      <c r="N1573" s="51" t="s">
        <v>2468</v>
      </c>
      <c r="O1573" s="51" t="s">
        <v>2468</v>
      </c>
      <c r="P1573" s="51" t="s">
        <v>456</v>
      </c>
      <c r="Q1573" s="96" t="s">
        <v>613</v>
      </c>
      <c r="R1573" s="97">
        <v>45565</v>
      </c>
      <c r="S1573" s="97" t="s">
        <v>6299</v>
      </c>
      <c r="T1573" s="51" t="s">
        <v>467</v>
      </c>
      <c r="U1573" s="51" t="s">
        <v>468</v>
      </c>
      <c r="V1573" s="51" t="s">
        <v>2469</v>
      </c>
      <c r="W1573" s="98" t="s">
        <v>5600</v>
      </c>
      <c r="X1573" s="98" t="s">
        <v>5600</v>
      </c>
    </row>
    <row r="1574" spans="1:24" s="51" customFormat="1" ht="15.5" x14ac:dyDescent="0.35">
      <c r="A1574" s="99">
        <f t="shared" si="49"/>
        <v>19112</v>
      </c>
      <c r="B1574" s="100" t="str">
        <f>IF(COUNTIF(Exceptions!F:F,(VLOOKUP(M1574,Exceptions!F:F,1,FALSE)))&gt;0,"y","")</f>
        <v/>
      </c>
      <c r="C1574" s="100" t="str">
        <f t="shared" si="50"/>
        <v>y</v>
      </c>
      <c r="D1574" s="100" t="str">
        <f>IF(COUNTIF(Exceptions!B:B,(VLOOKUP(M1574,Exceptions!$B:$B,1,FALSE)))&gt;0,"y","")</f>
        <v/>
      </c>
      <c r="E1574" s="100"/>
      <c r="F1574" s="162" t="s">
        <v>6441</v>
      </c>
      <c r="G1574" s="162" t="s">
        <v>3885</v>
      </c>
      <c r="H1574" s="162" t="s">
        <v>5211</v>
      </c>
      <c r="I1574" s="162" t="s">
        <v>5328</v>
      </c>
      <c r="J1574" s="162" t="s">
        <v>440</v>
      </c>
      <c r="K1574" s="162" t="s">
        <v>440</v>
      </c>
      <c r="L1574" s="163">
        <v>2936.25</v>
      </c>
      <c r="M1574" s="95" t="s">
        <v>6442</v>
      </c>
      <c r="N1574" s="51" t="s">
        <v>6443</v>
      </c>
      <c r="O1574" s="51" t="s">
        <v>6443</v>
      </c>
      <c r="P1574" s="51" t="s">
        <v>455</v>
      </c>
      <c r="Q1574" s="96" t="s">
        <v>613</v>
      </c>
      <c r="R1574" s="97">
        <v>45366</v>
      </c>
      <c r="S1574" s="97" t="s">
        <v>5483</v>
      </c>
      <c r="T1574" s="51" t="s">
        <v>524</v>
      </c>
      <c r="U1574" s="51" t="s">
        <v>525</v>
      </c>
      <c r="V1574" s="51" t="s">
        <v>6444</v>
      </c>
      <c r="W1574" s="98" t="s">
        <v>5600</v>
      </c>
      <c r="X1574" s="98" t="s">
        <v>5589</v>
      </c>
    </row>
    <row r="1575" spans="1:24" s="51" customFormat="1" ht="15.5" x14ac:dyDescent="0.35">
      <c r="A1575" s="99">
        <f t="shared" si="49"/>
        <v>19113</v>
      </c>
      <c r="B1575" s="100" t="str">
        <f>IF(COUNTIF(Exceptions!F:F,(VLOOKUP(M1575,Exceptions!F:F,1,FALSE)))&gt;0,"y","")</f>
        <v/>
      </c>
      <c r="C1575" s="100" t="str">
        <f t="shared" si="50"/>
        <v>y</v>
      </c>
      <c r="D1575" s="100" t="str">
        <f>IF(COUNTIF(Exceptions!B:B,(VLOOKUP(M1575,Exceptions!$B:$B,1,FALSE)))&gt;0,"y","")</f>
        <v/>
      </c>
      <c r="E1575" s="100"/>
      <c r="F1575" s="162" t="s">
        <v>6204</v>
      </c>
      <c r="G1575" s="162" t="s">
        <v>3885</v>
      </c>
      <c r="H1575" s="162" t="s">
        <v>3906</v>
      </c>
      <c r="I1575" s="162" t="s">
        <v>6190</v>
      </c>
      <c r="J1575" s="162" t="s">
        <v>440</v>
      </c>
      <c r="K1575" s="162" t="s">
        <v>440</v>
      </c>
      <c r="L1575" s="163">
        <v>50000</v>
      </c>
      <c r="M1575" s="95" t="s">
        <v>6205</v>
      </c>
      <c r="N1575" s="51" t="s">
        <v>6206</v>
      </c>
      <c r="O1575" s="51" t="s">
        <v>6206</v>
      </c>
      <c r="P1575" s="51" t="s">
        <v>440</v>
      </c>
      <c r="Q1575" s="96" t="s">
        <v>613</v>
      </c>
      <c r="R1575" s="167">
        <v>45379</v>
      </c>
      <c r="S1575" s="97" t="s">
        <v>5483</v>
      </c>
      <c r="T1575" s="51" t="s">
        <v>524</v>
      </c>
      <c r="U1575" s="51" t="s">
        <v>525</v>
      </c>
      <c r="W1575" s="98" t="s">
        <v>5600</v>
      </c>
      <c r="X1575" s="98" t="s">
        <v>5629</v>
      </c>
    </row>
    <row r="1576" spans="1:24" s="51" customFormat="1" ht="15.5" x14ac:dyDescent="0.35">
      <c r="A1576" s="99">
        <f t="shared" si="49"/>
        <v>19114</v>
      </c>
      <c r="B1576" s="100" t="str">
        <f>IF(COUNTIF(Exceptions!F:F,(VLOOKUP(M1576,Exceptions!F:F,1,FALSE)))&gt;0,"y","")</f>
        <v/>
      </c>
      <c r="C1576" s="100" t="str">
        <f t="shared" si="50"/>
        <v/>
      </c>
      <c r="D1576" s="100" t="str">
        <f>IF(COUNTIF(Exceptions!B:B,(VLOOKUP(M1576,Exceptions!$B:$B,1,FALSE)))&gt;0,"y","")</f>
        <v/>
      </c>
      <c r="E1576" s="100"/>
      <c r="F1576" s="162" t="s">
        <v>7315</v>
      </c>
      <c r="G1576" s="162" t="s">
        <v>3886</v>
      </c>
      <c r="H1576" s="162" t="s">
        <v>5237</v>
      </c>
      <c r="I1576" s="162" t="s">
        <v>440</v>
      </c>
      <c r="J1576" s="162" t="s">
        <v>5295</v>
      </c>
      <c r="K1576" s="162" t="s">
        <v>5279</v>
      </c>
      <c r="L1576" s="163">
        <v>340910</v>
      </c>
      <c r="M1576" s="95" t="s">
        <v>7316</v>
      </c>
      <c r="N1576" s="51" t="s">
        <v>7317</v>
      </c>
      <c r="O1576" s="51" t="s">
        <v>7317</v>
      </c>
      <c r="P1576" s="51" t="s">
        <v>460</v>
      </c>
      <c r="Q1576" s="96" t="s">
        <v>14</v>
      </c>
      <c r="R1576" s="97">
        <v>45369</v>
      </c>
      <c r="S1576" s="97" t="s">
        <v>6789</v>
      </c>
      <c r="T1576" s="51" t="s">
        <v>826</v>
      </c>
      <c r="U1576" s="51" t="s">
        <v>827</v>
      </c>
      <c r="W1576" s="98" t="s">
        <v>5739</v>
      </c>
      <c r="X1576" s="98" t="s">
        <v>5644</v>
      </c>
    </row>
    <row r="1577" spans="1:24" s="51" customFormat="1" ht="15.5" x14ac:dyDescent="0.35">
      <c r="A1577" s="99">
        <f t="shared" si="49"/>
        <v>19150</v>
      </c>
      <c r="B1577" s="100" t="str">
        <f>IF(COUNTIF(Exceptions!F:F,(VLOOKUP(M1577,Exceptions!F:F,1,FALSE)))&gt;0,"y","")</f>
        <v/>
      </c>
      <c r="C1577" s="100" t="str">
        <f t="shared" si="50"/>
        <v/>
      </c>
      <c r="D1577" s="100" t="str">
        <f>IF(COUNTIF(Exceptions!B:B,(VLOOKUP(M1577,Exceptions!$B:$B,1,FALSE)))&gt;0,"y","")</f>
        <v>y</v>
      </c>
      <c r="E1577" s="100"/>
      <c r="F1577" s="162" t="s">
        <v>7310</v>
      </c>
      <c r="G1577" s="162" t="s">
        <v>593</v>
      </c>
      <c r="H1577" s="162" t="s">
        <v>5229</v>
      </c>
      <c r="I1577" s="162" t="s">
        <v>440</v>
      </c>
      <c r="J1577" s="162" t="s">
        <v>5321</v>
      </c>
      <c r="K1577" s="162" t="s">
        <v>3904</v>
      </c>
      <c r="L1577" s="163">
        <v>2050000</v>
      </c>
      <c r="M1577" s="95" t="s">
        <v>7311</v>
      </c>
      <c r="N1577" s="51" t="s">
        <v>7312</v>
      </c>
      <c r="O1577" s="51" t="s">
        <v>3785</v>
      </c>
      <c r="P1577" s="51" t="s">
        <v>463</v>
      </c>
      <c r="Q1577" s="96" t="s">
        <v>12</v>
      </c>
      <c r="R1577" s="97">
        <v>45566</v>
      </c>
      <c r="S1577" s="97" t="s">
        <v>6188</v>
      </c>
      <c r="T1577" s="51" t="s">
        <v>7313</v>
      </c>
      <c r="U1577" s="51" t="s">
        <v>7314</v>
      </c>
      <c r="W1577" s="98" t="s">
        <v>5534</v>
      </c>
      <c r="X1577" s="98" t="s">
        <v>5534</v>
      </c>
    </row>
    <row r="1578" spans="1:24" s="51" customFormat="1" ht="15.5" x14ac:dyDescent="0.35">
      <c r="A1578" s="99">
        <f t="shared" si="49"/>
        <v>19152</v>
      </c>
      <c r="B1578" s="100" t="str">
        <f>IF(COUNTIF(Exceptions!F:F,(VLOOKUP(M1578,Exceptions!F:F,1,FALSE)))&gt;0,"y","")</f>
        <v/>
      </c>
      <c r="C1578" s="100" t="str">
        <f t="shared" si="50"/>
        <v>y</v>
      </c>
      <c r="D1578" s="100" t="str">
        <f>IF(COUNTIF(Exceptions!B:B,(VLOOKUP(M1578,Exceptions!$B:$B,1,FALSE)))&gt;0,"y","")</f>
        <v/>
      </c>
      <c r="E1578" s="100"/>
      <c r="F1578" s="162" t="s">
        <v>6435</v>
      </c>
      <c r="G1578" s="162" t="s">
        <v>593</v>
      </c>
      <c r="H1578" s="162" t="s">
        <v>3906</v>
      </c>
      <c r="I1578" s="162" t="s">
        <v>5328</v>
      </c>
      <c r="J1578" s="162" t="s">
        <v>440</v>
      </c>
      <c r="K1578" s="162" t="s">
        <v>440</v>
      </c>
      <c r="L1578" s="163">
        <v>980000</v>
      </c>
      <c r="M1578" s="95" t="s">
        <v>6436</v>
      </c>
      <c r="N1578" s="51" t="s">
        <v>6437</v>
      </c>
      <c r="O1578" s="51" t="s">
        <v>6438</v>
      </c>
      <c r="P1578" s="51" t="s">
        <v>456</v>
      </c>
      <c r="Q1578" s="96" t="s">
        <v>11</v>
      </c>
      <c r="R1578" s="97">
        <v>45412</v>
      </c>
      <c r="S1578" s="97" t="s">
        <v>5747</v>
      </c>
      <c r="T1578" s="51" t="s">
        <v>524</v>
      </c>
      <c r="U1578" s="51" t="s">
        <v>525</v>
      </c>
      <c r="V1578" s="51" t="s">
        <v>1390</v>
      </c>
      <c r="W1578" s="98" t="s">
        <v>5534</v>
      </c>
      <c r="X1578" s="98" t="s">
        <v>5534</v>
      </c>
    </row>
    <row r="1579" spans="1:24" s="51" customFormat="1" ht="15.5" x14ac:dyDescent="0.35">
      <c r="A1579" s="99">
        <f t="shared" si="49"/>
        <v>19153</v>
      </c>
      <c r="B1579" s="100" t="str">
        <f>IF(COUNTIF(Exceptions!F:F,(VLOOKUP(M1579,Exceptions!F:F,1,FALSE)))&gt;0,"y","")</f>
        <v/>
      </c>
      <c r="C1579" s="100" t="str">
        <f t="shared" si="50"/>
        <v>y</v>
      </c>
      <c r="D1579" s="100" t="str">
        <f>IF(COUNTIF(Exceptions!B:B,(VLOOKUP(M1579,Exceptions!$B:$B,1,FALSE)))&gt;0,"y","")</f>
        <v/>
      </c>
      <c r="E1579" s="100"/>
      <c r="F1579" s="162" t="s">
        <v>6189</v>
      </c>
      <c r="G1579" s="162" t="s">
        <v>593</v>
      </c>
      <c r="H1579" s="162" t="s">
        <v>3906</v>
      </c>
      <c r="I1579" s="162" t="s">
        <v>6190</v>
      </c>
      <c r="J1579" s="162" t="s">
        <v>440</v>
      </c>
      <c r="K1579" s="162" t="s">
        <v>440</v>
      </c>
      <c r="L1579" s="163">
        <v>100000</v>
      </c>
      <c r="M1579" s="95" t="s">
        <v>6191</v>
      </c>
      <c r="N1579" s="51" t="s">
        <v>6192</v>
      </c>
      <c r="O1579" s="51" t="s">
        <v>6193</v>
      </c>
      <c r="P1579" s="51" t="s">
        <v>456</v>
      </c>
      <c r="Q1579" s="96" t="s">
        <v>14</v>
      </c>
      <c r="R1579" s="97">
        <v>45412</v>
      </c>
      <c r="S1579" s="97" t="s">
        <v>5747</v>
      </c>
      <c r="T1579" s="51" t="s">
        <v>683</v>
      </c>
      <c r="U1579" s="51" t="s">
        <v>684</v>
      </c>
      <c r="V1579" s="51" t="s">
        <v>6194</v>
      </c>
      <c r="W1579" s="98" t="s">
        <v>5534</v>
      </c>
      <c r="X1579" s="98" t="s">
        <v>5629</v>
      </c>
    </row>
    <row r="1580" spans="1:24" s="51" customFormat="1" ht="15.5" x14ac:dyDescent="0.35">
      <c r="A1580" s="99">
        <f t="shared" si="49"/>
        <v>19154</v>
      </c>
      <c r="B1580" s="100" t="str">
        <f>IF(COUNTIF(Exceptions!F:F,(VLOOKUP(M1580,Exceptions!F:F,1,FALSE)))&gt;0,"y","")</f>
        <v/>
      </c>
      <c r="C1580" s="100" t="str">
        <f t="shared" si="50"/>
        <v>y</v>
      </c>
      <c r="D1580" s="100" t="str">
        <f>IF(COUNTIF(Exceptions!B:B,(VLOOKUP(M1580,Exceptions!$B:$B,1,FALSE)))&gt;0,"y","")</f>
        <v/>
      </c>
      <c r="E1580" s="100"/>
      <c r="F1580" s="162" t="s">
        <v>6195</v>
      </c>
      <c r="G1580" s="162" t="s">
        <v>593</v>
      </c>
      <c r="H1580" s="162" t="s">
        <v>3906</v>
      </c>
      <c r="I1580" s="162" t="s">
        <v>6190</v>
      </c>
      <c r="J1580" s="162" t="s">
        <v>440</v>
      </c>
      <c r="K1580" s="162" t="s">
        <v>440</v>
      </c>
      <c r="L1580" s="163">
        <v>60000</v>
      </c>
      <c r="M1580" s="95" t="s">
        <v>6196</v>
      </c>
      <c r="N1580" s="51" t="s">
        <v>6197</v>
      </c>
      <c r="O1580" s="51" t="s">
        <v>6198</v>
      </c>
      <c r="P1580" s="51" t="s">
        <v>456</v>
      </c>
      <c r="Q1580" s="96" t="s">
        <v>613</v>
      </c>
      <c r="R1580" s="97">
        <v>45412</v>
      </c>
      <c r="S1580" s="97" t="s">
        <v>5747</v>
      </c>
      <c r="T1580" s="51" t="s">
        <v>683</v>
      </c>
      <c r="U1580" s="51" t="s">
        <v>684</v>
      </c>
      <c r="V1580" s="51" t="s">
        <v>6194</v>
      </c>
      <c r="W1580" s="98" t="s">
        <v>5534</v>
      </c>
      <c r="X1580" s="98" t="s">
        <v>5629</v>
      </c>
    </row>
    <row r="1581" spans="1:24" s="51" customFormat="1" ht="15.5" x14ac:dyDescent="0.35">
      <c r="A1581" s="99">
        <f t="shared" si="49"/>
        <v>19155</v>
      </c>
      <c r="B1581" s="100" t="str">
        <f>IF(COUNTIF(Exceptions!F:F,(VLOOKUP(M1581,Exceptions!F:F,1,FALSE)))&gt;0,"y","")</f>
        <v/>
      </c>
      <c r="C1581" s="100" t="str">
        <f t="shared" si="50"/>
        <v>y</v>
      </c>
      <c r="D1581" s="100" t="str">
        <f>IF(COUNTIF(Exceptions!B:B,(VLOOKUP(M1581,Exceptions!$B:$B,1,FALSE)))&gt;0,"y","")</f>
        <v/>
      </c>
      <c r="E1581" s="100"/>
      <c r="F1581" s="162" t="s">
        <v>6199</v>
      </c>
      <c r="G1581" s="162" t="s">
        <v>593</v>
      </c>
      <c r="H1581" s="162" t="s">
        <v>3906</v>
      </c>
      <c r="I1581" s="162" t="s">
        <v>6190</v>
      </c>
      <c r="J1581" s="162" t="s">
        <v>440</v>
      </c>
      <c r="K1581" s="162" t="s">
        <v>440</v>
      </c>
      <c r="L1581" s="163">
        <v>140000</v>
      </c>
      <c r="M1581" s="95" t="s">
        <v>6200</v>
      </c>
      <c r="N1581" s="51" t="s">
        <v>6201</v>
      </c>
      <c r="O1581" s="51" t="s">
        <v>6202</v>
      </c>
      <c r="P1581" s="51" t="s">
        <v>456</v>
      </c>
      <c r="Q1581" s="96" t="s">
        <v>14</v>
      </c>
      <c r="R1581" s="97">
        <v>45412</v>
      </c>
      <c r="S1581" s="97" t="s">
        <v>5747</v>
      </c>
      <c r="T1581" s="51" t="s">
        <v>683</v>
      </c>
      <c r="U1581" s="51" t="s">
        <v>684</v>
      </c>
      <c r="V1581" s="51" t="s">
        <v>6203</v>
      </c>
      <c r="W1581" s="98" t="s">
        <v>5534</v>
      </c>
      <c r="X1581" s="98" t="s">
        <v>5629</v>
      </c>
    </row>
    <row r="1582" spans="1:24" s="51" customFormat="1" ht="15.5" x14ac:dyDescent="0.35">
      <c r="A1582" s="99">
        <f t="shared" si="49"/>
        <v>19157</v>
      </c>
      <c r="B1582" s="100" t="str">
        <f>IF(COUNTIF(Exceptions!F:F,(VLOOKUP(M1582,Exceptions!F:F,1,FALSE)))&gt;0,"y","")</f>
        <v/>
      </c>
      <c r="C1582" s="100" t="str">
        <f t="shared" si="50"/>
        <v/>
      </c>
      <c r="D1582" s="100" t="str">
        <f>IF(COUNTIF(Exceptions!B:B,(VLOOKUP(M1582,Exceptions!$B:$B,1,FALSE)))&gt;0,"y","")</f>
        <v/>
      </c>
      <c r="E1582" s="100"/>
      <c r="F1582" s="162" t="s">
        <v>7304</v>
      </c>
      <c r="G1582" s="162" t="s">
        <v>3886</v>
      </c>
      <c r="H1582" s="162" t="s">
        <v>5211</v>
      </c>
      <c r="I1582" s="162" t="s">
        <v>440</v>
      </c>
      <c r="J1582" s="162" t="s">
        <v>5295</v>
      </c>
      <c r="K1582" s="162" t="s">
        <v>5275</v>
      </c>
      <c r="L1582" s="165"/>
      <c r="M1582" s="95" t="s">
        <v>7305</v>
      </c>
      <c r="N1582" s="51" t="s">
        <v>6739</v>
      </c>
      <c r="O1582" s="51" t="s">
        <v>6739</v>
      </c>
      <c r="P1582" s="51" t="s">
        <v>440</v>
      </c>
      <c r="Q1582" s="96" t="s">
        <v>14</v>
      </c>
      <c r="R1582" s="97"/>
      <c r="S1582" s="97"/>
      <c r="T1582" s="51" t="s">
        <v>2015</v>
      </c>
      <c r="U1582" s="51" t="s">
        <v>2016</v>
      </c>
      <c r="W1582" s="98" t="s">
        <v>5534</v>
      </c>
      <c r="X1582" s="98" t="s">
        <v>5565</v>
      </c>
    </row>
    <row r="1583" spans="1:24" s="51" customFormat="1" ht="15.5" x14ac:dyDescent="0.35">
      <c r="A1583" s="99">
        <f t="shared" si="49"/>
        <v>19159</v>
      </c>
      <c r="B1583" s="100" t="str">
        <f>IF(COUNTIF(Exceptions!F:F,(VLOOKUP(M1583,Exceptions!F:F,1,FALSE)))&gt;0,"y","")</f>
        <v/>
      </c>
      <c r="C1583" s="100" t="str">
        <f t="shared" si="50"/>
        <v/>
      </c>
      <c r="D1583" s="100" t="str">
        <f>IF(COUNTIF(Exceptions!B:B,(VLOOKUP(M1583,Exceptions!$B:$B,1,FALSE)))&gt;0,"y","")</f>
        <v/>
      </c>
      <c r="E1583" s="100"/>
      <c r="F1583" s="162" t="s">
        <v>7306</v>
      </c>
      <c r="G1583" s="162" t="s">
        <v>3886</v>
      </c>
      <c r="H1583" s="162" t="s">
        <v>5232</v>
      </c>
      <c r="I1583" s="162" t="s">
        <v>440</v>
      </c>
      <c r="J1583" s="162" t="s">
        <v>440</v>
      </c>
      <c r="K1583" s="162" t="s">
        <v>5275</v>
      </c>
      <c r="L1583" s="163">
        <v>999999</v>
      </c>
      <c r="M1583" s="95" t="s">
        <v>7307</v>
      </c>
      <c r="N1583" s="51" t="s">
        <v>7308</v>
      </c>
      <c r="O1583" s="51" t="s">
        <v>7309</v>
      </c>
      <c r="P1583" s="51" t="s">
        <v>440</v>
      </c>
      <c r="Q1583" s="96" t="s">
        <v>11</v>
      </c>
      <c r="R1583" s="97">
        <v>47192</v>
      </c>
      <c r="S1583" s="97"/>
      <c r="T1583" s="51" t="s">
        <v>2043</v>
      </c>
      <c r="U1583" s="51" t="s">
        <v>2044</v>
      </c>
      <c r="W1583" s="98" t="s">
        <v>5534</v>
      </c>
      <c r="X1583" s="98" t="s">
        <v>5762</v>
      </c>
    </row>
    <row r="1584" spans="1:24" s="51" customFormat="1" ht="15.5" x14ac:dyDescent="0.35">
      <c r="A1584" s="99">
        <f t="shared" si="49"/>
        <v>19164</v>
      </c>
      <c r="B1584" s="100" t="str">
        <f>IF(COUNTIF(Exceptions!F:F,(VLOOKUP(M1584,Exceptions!F:F,1,FALSE)))&gt;0,"y","")</f>
        <v/>
      </c>
      <c r="C1584" s="100" t="str">
        <f t="shared" si="50"/>
        <v/>
      </c>
      <c r="D1584" s="100" t="str">
        <f>IF(COUNTIF(Exceptions!B:B,(VLOOKUP(M1584,Exceptions!$B:$B,1,FALSE)))&gt;0,"y","")</f>
        <v/>
      </c>
      <c r="E1584" s="100"/>
      <c r="F1584" s="162" t="s">
        <v>7300</v>
      </c>
      <c r="G1584" s="162" t="s">
        <v>592</v>
      </c>
      <c r="H1584" s="162" t="s">
        <v>5273</v>
      </c>
      <c r="I1584" s="162" t="s">
        <v>440</v>
      </c>
      <c r="J1584" s="162" t="s">
        <v>5341</v>
      </c>
      <c r="K1584" s="162" t="s">
        <v>5294</v>
      </c>
      <c r="L1584" s="165"/>
      <c r="M1584" s="95" t="s">
        <v>7301</v>
      </c>
      <c r="N1584" s="51" t="s">
        <v>7302</v>
      </c>
      <c r="O1584" s="51" t="s">
        <v>7303</v>
      </c>
      <c r="P1584" s="51" t="s">
        <v>440</v>
      </c>
      <c r="Q1584" s="96" t="s">
        <v>440</v>
      </c>
      <c r="R1584" s="97"/>
      <c r="S1584" s="97"/>
      <c r="T1584" s="51" t="s">
        <v>7096</v>
      </c>
      <c r="U1584" s="51" t="s">
        <v>7097</v>
      </c>
      <c r="W1584" s="98" t="s">
        <v>5589</v>
      </c>
      <c r="X1584" s="98" t="s">
        <v>5589</v>
      </c>
    </row>
    <row r="1585" spans="1:24" s="51" customFormat="1" ht="15.5" x14ac:dyDescent="0.35">
      <c r="A1585" s="99">
        <f t="shared" si="49"/>
        <v>19166</v>
      </c>
      <c r="B1585" s="100" t="str">
        <f>IF(COUNTIF(Exceptions!F:F,(VLOOKUP(M1585,Exceptions!F:F,1,FALSE)))&gt;0,"y","")</f>
        <v/>
      </c>
      <c r="C1585" s="100" t="str">
        <f t="shared" si="50"/>
        <v>y</v>
      </c>
      <c r="D1585" s="100" t="str">
        <f>IF(COUNTIF(Exceptions!B:B,(VLOOKUP(M1585,Exceptions!$B:$B,1,FALSE)))&gt;0,"y","")</f>
        <v/>
      </c>
      <c r="E1585" s="100"/>
      <c r="F1585" s="162" t="s">
        <v>5584</v>
      </c>
      <c r="G1585" s="162" t="s">
        <v>3886</v>
      </c>
      <c r="H1585" s="162" t="s">
        <v>5232</v>
      </c>
      <c r="I1585" s="162" t="s">
        <v>313</v>
      </c>
      <c r="J1585" s="162" t="s">
        <v>5298</v>
      </c>
      <c r="K1585" s="162" t="s">
        <v>5277</v>
      </c>
      <c r="L1585" s="163"/>
      <c r="M1585" s="95" t="s">
        <v>5585</v>
      </c>
      <c r="N1585" s="51" t="s">
        <v>5586</v>
      </c>
      <c r="O1585" s="51" t="s">
        <v>5587</v>
      </c>
      <c r="P1585" s="51" t="s">
        <v>463</v>
      </c>
      <c r="Q1585" s="96" t="s">
        <v>15</v>
      </c>
      <c r="R1585" s="97">
        <v>46043</v>
      </c>
      <c r="S1585" s="97" t="s">
        <v>5588</v>
      </c>
      <c r="T1585" s="51" t="s">
        <v>520</v>
      </c>
      <c r="U1585" s="51" t="s">
        <v>521</v>
      </c>
      <c r="W1585" s="98" t="s">
        <v>5589</v>
      </c>
      <c r="X1585" s="98" t="s">
        <v>5589</v>
      </c>
    </row>
    <row r="1586" spans="1:24" s="51" customFormat="1" ht="15.5" x14ac:dyDescent="0.35">
      <c r="A1586" s="99">
        <f t="shared" si="49"/>
        <v>19175</v>
      </c>
      <c r="B1586" s="100" t="str">
        <f>IF(COUNTIF(Exceptions!F:F,(VLOOKUP(M1586,Exceptions!F:F,1,FALSE)))&gt;0,"y","")</f>
        <v/>
      </c>
      <c r="C1586" s="100" t="str">
        <f t="shared" si="50"/>
        <v/>
      </c>
      <c r="D1586" s="100" t="str">
        <f>IF(COUNTIF(Exceptions!B:B,(VLOOKUP(M1586,Exceptions!$B:$B,1,FALSE)))&gt;0,"y","")</f>
        <v/>
      </c>
      <c r="E1586" s="100"/>
      <c r="F1586" s="162" t="s">
        <v>7296</v>
      </c>
      <c r="G1586" s="162" t="s">
        <v>592</v>
      </c>
      <c r="H1586" s="162" t="s">
        <v>5273</v>
      </c>
      <c r="I1586" s="162" t="s">
        <v>440</v>
      </c>
      <c r="J1586" s="162" t="s">
        <v>5341</v>
      </c>
      <c r="K1586" s="162" t="s">
        <v>5294</v>
      </c>
      <c r="L1586" s="165"/>
      <c r="M1586" s="95" t="s">
        <v>7297</v>
      </c>
      <c r="N1586" s="51" t="s">
        <v>7298</v>
      </c>
      <c r="O1586" s="51" t="s">
        <v>7299</v>
      </c>
      <c r="P1586" s="51" t="s">
        <v>440</v>
      </c>
      <c r="Q1586" s="96" t="s">
        <v>440</v>
      </c>
      <c r="R1586" s="97"/>
      <c r="S1586" s="97"/>
      <c r="T1586" s="51" t="s">
        <v>7090</v>
      </c>
      <c r="U1586" s="51" t="s">
        <v>7091</v>
      </c>
      <c r="W1586" s="98" t="s">
        <v>5589</v>
      </c>
      <c r="X1586" s="98" t="s">
        <v>5603</v>
      </c>
    </row>
    <row r="1587" spans="1:24" s="51" customFormat="1" ht="15.5" x14ac:dyDescent="0.35">
      <c r="A1587" s="99">
        <f t="shared" si="49"/>
        <v>19179</v>
      </c>
      <c r="B1587" s="100" t="str">
        <f>IF(COUNTIF(Exceptions!F:F,(VLOOKUP(M1587,Exceptions!F:F,1,FALSE)))&gt;0,"y","")</f>
        <v/>
      </c>
      <c r="C1587" s="100" t="str">
        <f t="shared" si="50"/>
        <v/>
      </c>
      <c r="D1587" s="100" t="str">
        <f>IF(COUNTIF(Exceptions!B:B,(VLOOKUP(M1587,Exceptions!$B:$B,1,FALSE)))&gt;0,"y","")</f>
        <v/>
      </c>
      <c r="E1587" s="100"/>
      <c r="F1587" s="162" t="s">
        <v>7412</v>
      </c>
      <c r="G1587" s="162" t="s">
        <v>3886</v>
      </c>
      <c r="H1587" s="162" t="s">
        <v>5232</v>
      </c>
      <c r="I1587" s="162" t="s">
        <v>440</v>
      </c>
      <c r="J1587" s="162" t="s">
        <v>440</v>
      </c>
      <c r="K1587" s="162" t="s">
        <v>5275</v>
      </c>
      <c r="L1587" s="163">
        <v>550000</v>
      </c>
      <c r="M1587" s="95" t="s">
        <v>7413</v>
      </c>
      <c r="N1587" s="51" t="s">
        <v>7414</v>
      </c>
      <c r="O1587" s="51" t="s">
        <v>7414</v>
      </c>
      <c r="P1587" s="51" t="s">
        <v>440</v>
      </c>
      <c r="Q1587" s="96" t="s">
        <v>11</v>
      </c>
      <c r="R1587" s="97">
        <v>46082</v>
      </c>
      <c r="S1587" s="97" t="s">
        <v>6973</v>
      </c>
      <c r="T1587" s="51" t="s">
        <v>530</v>
      </c>
      <c r="U1587" s="51" t="s">
        <v>531</v>
      </c>
      <c r="W1587" s="98" t="s">
        <v>5603</v>
      </c>
      <c r="X1587" s="98" t="s">
        <v>5597</v>
      </c>
    </row>
    <row r="1588" spans="1:24" s="51" customFormat="1" ht="15.5" x14ac:dyDescent="0.35">
      <c r="A1588" s="99">
        <f t="shared" si="49"/>
        <v>19182</v>
      </c>
      <c r="B1588" s="100" t="str">
        <f>IF(COUNTIF(Exceptions!F:F,(VLOOKUP(M1588,Exceptions!F:F,1,FALSE)))&gt;0,"y","")</f>
        <v/>
      </c>
      <c r="C1588" s="100" t="str">
        <f t="shared" si="50"/>
        <v/>
      </c>
      <c r="D1588" s="100" t="str">
        <f>IF(COUNTIF(Exceptions!B:B,(VLOOKUP(M1588,Exceptions!$B:$B,1,FALSE)))&gt;0,"y","")</f>
        <v/>
      </c>
      <c r="E1588" s="100"/>
      <c r="F1588" s="162" t="s">
        <v>7409</v>
      </c>
      <c r="G1588" s="162" t="s">
        <v>440</v>
      </c>
      <c r="H1588" s="162" t="s">
        <v>440</v>
      </c>
      <c r="I1588" s="162" t="s">
        <v>440</v>
      </c>
      <c r="J1588" s="162" t="s">
        <v>440</v>
      </c>
      <c r="K1588" s="162" t="s">
        <v>440</v>
      </c>
      <c r="L1588" s="165"/>
      <c r="M1588" s="95" t="s">
        <v>7410</v>
      </c>
      <c r="N1588" s="51" t="s">
        <v>7411</v>
      </c>
      <c r="O1588" s="51" t="s">
        <v>440</v>
      </c>
      <c r="P1588" s="51" t="s">
        <v>440</v>
      </c>
      <c r="Q1588" s="96" t="s">
        <v>440</v>
      </c>
      <c r="R1588" s="97"/>
      <c r="S1588" s="97"/>
      <c r="T1588" s="51" t="s">
        <v>1268</v>
      </c>
      <c r="U1588" s="51" t="s">
        <v>1269</v>
      </c>
      <c r="W1588" s="98" t="s">
        <v>5603</v>
      </c>
      <c r="X1588" s="98" t="s">
        <v>5603</v>
      </c>
    </row>
    <row r="1589" spans="1:24" s="51" customFormat="1" ht="15.5" x14ac:dyDescent="0.35">
      <c r="A1589" s="99">
        <f t="shared" si="49"/>
        <v>19184</v>
      </c>
      <c r="B1589" s="100" t="str">
        <f>IF(COUNTIF(Exceptions!F:F,(VLOOKUP(M1589,Exceptions!F:F,1,FALSE)))&gt;0,"y","")</f>
        <v>y</v>
      </c>
      <c r="C1589" s="100" t="str">
        <f t="shared" si="50"/>
        <v>y</v>
      </c>
      <c r="D1589" s="100" t="str">
        <f>IF(COUNTIF(Exceptions!B:B,(VLOOKUP(M1589,Exceptions!$B:$B,1,FALSE)))&gt;0,"y","")</f>
        <v/>
      </c>
      <c r="E1589" s="100"/>
      <c r="F1589" s="162" t="s">
        <v>6736</v>
      </c>
      <c r="G1589" s="162" t="s">
        <v>440</v>
      </c>
      <c r="H1589" s="162" t="s">
        <v>440</v>
      </c>
      <c r="I1589" s="162" t="s">
        <v>6512</v>
      </c>
      <c r="J1589" s="162" t="s">
        <v>440</v>
      </c>
      <c r="K1589" s="162" t="s">
        <v>440</v>
      </c>
      <c r="L1589" s="163"/>
      <c r="M1589" s="95" t="s">
        <v>6737</v>
      </c>
      <c r="N1589" s="51" t="s">
        <v>6734</v>
      </c>
      <c r="O1589" s="51" t="s">
        <v>6735</v>
      </c>
      <c r="P1589" s="51" t="s">
        <v>440</v>
      </c>
      <c r="Q1589" s="96" t="s">
        <v>440</v>
      </c>
      <c r="R1589" s="97"/>
      <c r="S1589" s="97"/>
      <c r="T1589" s="51" t="s">
        <v>516</v>
      </c>
      <c r="U1589" s="51" t="s">
        <v>517</v>
      </c>
      <c r="W1589" s="98" t="s">
        <v>5603</v>
      </c>
      <c r="X1589" s="98" t="s">
        <v>5603</v>
      </c>
    </row>
    <row r="1590" spans="1:24" s="51" customFormat="1" ht="15.5" x14ac:dyDescent="0.35">
      <c r="A1590" s="99">
        <f t="shared" si="49"/>
        <v>19214</v>
      </c>
      <c r="B1590" s="100" t="str">
        <f>IF(COUNTIF(Exceptions!F:F,(VLOOKUP(M1590,Exceptions!F:F,1,FALSE)))&gt;0,"y","")</f>
        <v/>
      </c>
      <c r="C1590" s="100" t="str">
        <f t="shared" si="50"/>
        <v/>
      </c>
      <c r="D1590" s="100" t="str">
        <f>IF(COUNTIF(Exceptions!B:B,(VLOOKUP(M1590,Exceptions!$B:$B,1,FALSE)))&gt;0,"y","")</f>
        <v/>
      </c>
      <c r="E1590" s="100"/>
      <c r="F1590" s="162" t="s">
        <v>7402</v>
      </c>
      <c r="G1590" s="162" t="s">
        <v>3886</v>
      </c>
      <c r="H1590" s="162" t="s">
        <v>5215</v>
      </c>
      <c r="I1590" s="162" t="s">
        <v>440</v>
      </c>
      <c r="J1590" s="162" t="s">
        <v>440</v>
      </c>
      <c r="K1590" s="162" t="s">
        <v>3904</v>
      </c>
      <c r="L1590" s="163">
        <v>40000</v>
      </c>
      <c r="M1590" s="95" t="s">
        <v>7403</v>
      </c>
      <c r="N1590" s="51" t="s">
        <v>7404</v>
      </c>
      <c r="O1590" s="51" t="s">
        <v>3449</v>
      </c>
      <c r="P1590" s="51" t="s">
        <v>461</v>
      </c>
      <c r="Q1590" s="96" t="s">
        <v>613</v>
      </c>
      <c r="R1590" s="97">
        <v>45826</v>
      </c>
      <c r="S1590" s="97" t="s">
        <v>7405</v>
      </c>
      <c r="T1590" s="51" t="s">
        <v>6766</v>
      </c>
      <c r="U1590" s="51" t="s">
        <v>6767</v>
      </c>
      <c r="W1590" s="98" t="s">
        <v>5762</v>
      </c>
      <c r="X1590" s="98" t="s">
        <v>5762</v>
      </c>
    </row>
    <row r="1591" spans="1:24" s="51" customFormat="1" ht="15.5" x14ac:dyDescent="0.35">
      <c r="A1591" s="99">
        <f t="shared" si="49"/>
        <v>19216</v>
      </c>
      <c r="B1591" s="100" t="str">
        <f>IF(COUNTIF(Exceptions!F:F,(VLOOKUP(M1591,Exceptions!F:F,1,FALSE)))&gt;0,"y","")</f>
        <v/>
      </c>
      <c r="C1591" s="100" t="str">
        <f t="shared" si="50"/>
        <v/>
      </c>
      <c r="D1591" s="100" t="str">
        <f>IF(COUNTIF(Exceptions!B:B,(VLOOKUP(M1591,Exceptions!$B:$B,1,FALSE)))&gt;0,"y","")</f>
        <v/>
      </c>
      <c r="E1591" s="100"/>
      <c r="F1591" s="162" t="s">
        <v>7406</v>
      </c>
      <c r="G1591" s="162" t="s">
        <v>3886</v>
      </c>
      <c r="H1591" s="162" t="s">
        <v>5215</v>
      </c>
      <c r="I1591" s="162" t="s">
        <v>440</v>
      </c>
      <c r="J1591" s="162" t="s">
        <v>440</v>
      </c>
      <c r="K1591" s="162" t="s">
        <v>3904</v>
      </c>
      <c r="L1591" s="165"/>
      <c r="M1591" s="95" t="s">
        <v>7407</v>
      </c>
      <c r="N1591" s="51" t="s">
        <v>7408</v>
      </c>
      <c r="O1591" s="51" t="s">
        <v>5351</v>
      </c>
      <c r="P1591" s="51" t="s">
        <v>440</v>
      </c>
      <c r="Q1591" s="96" t="s">
        <v>14</v>
      </c>
      <c r="R1591" s="97">
        <v>45778</v>
      </c>
      <c r="S1591" s="97" t="s">
        <v>5965</v>
      </c>
      <c r="T1591" s="51" t="s">
        <v>6766</v>
      </c>
      <c r="U1591" s="51" t="s">
        <v>6767</v>
      </c>
      <c r="W1591" s="98" t="s">
        <v>5762</v>
      </c>
      <c r="X1591" s="98" t="s">
        <v>5762</v>
      </c>
    </row>
    <row r="1592" spans="1:24" s="51" customFormat="1" ht="15.5" x14ac:dyDescent="0.35">
      <c r="A1592" s="99">
        <f t="shared" si="49"/>
        <v>19217</v>
      </c>
      <c r="B1592" s="100" t="str">
        <f>IF(COUNTIF(Exceptions!F:F,(VLOOKUP(M1592,Exceptions!F:F,1,FALSE)))&gt;0,"y","")</f>
        <v/>
      </c>
      <c r="C1592" s="100" t="str">
        <f t="shared" si="50"/>
        <v/>
      </c>
      <c r="D1592" s="100" t="str">
        <f>IF(COUNTIF(Exceptions!B:B,(VLOOKUP(M1592,Exceptions!$B:$B,1,FALSE)))&gt;0,"y","")</f>
        <v/>
      </c>
      <c r="E1592" s="100"/>
      <c r="F1592" s="162" t="s">
        <v>7398</v>
      </c>
      <c r="G1592" s="162" t="s">
        <v>3886</v>
      </c>
      <c r="H1592" s="162" t="s">
        <v>5215</v>
      </c>
      <c r="I1592" s="162" t="s">
        <v>440</v>
      </c>
      <c r="J1592" s="162" t="s">
        <v>440</v>
      </c>
      <c r="K1592" s="162" t="s">
        <v>3904</v>
      </c>
      <c r="L1592" s="165"/>
      <c r="M1592" s="95" t="s">
        <v>7399</v>
      </c>
      <c r="N1592" s="51" t="s">
        <v>7400</v>
      </c>
      <c r="O1592" s="51" t="s">
        <v>7401</v>
      </c>
      <c r="P1592" s="51" t="s">
        <v>440</v>
      </c>
      <c r="Q1592" s="96" t="s">
        <v>613</v>
      </c>
      <c r="R1592" s="97">
        <v>45505</v>
      </c>
      <c r="S1592" s="97" t="s">
        <v>5970</v>
      </c>
      <c r="T1592" s="51" t="s">
        <v>6766</v>
      </c>
      <c r="U1592" s="51" t="s">
        <v>6767</v>
      </c>
      <c r="W1592" s="98" t="s">
        <v>5762</v>
      </c>
      <c r="X1592" s="98" t="s">
        <v>5762</v>
      </c>
    </row>
    <row r="1593" spans="1:24" s="51" customFormat="1" ht="15.5" x14ac:dyDescent="0.35">
      <c r="A1593" s="99">
        <f t="shared" si="49"/>
        <v>19229</v>
      </c>
      <c r="B1593" s="100" t="str">
        <f>IF(COUNTIF(Exceptions!F:F,(VLOOKUP(M1593,Exceptions!F:F,1,FALSE)))&gt;0,"y","")</f>
        <v/>
      </c>
      <c r="C1593" s="100" t="str">
        <f t="shared" si="50"/>
        <v>y</v>
      </c>
      <c r="D1593" s="100" t="str">
        <f>IF(COUNTIF(Exceptions!B:B,(VLOOKUP(M1593,Exceptions!$B:$B,1,FALSE)))&gt;0,"y","")</f>
        <v/>
      </c>
      <c r="E1593" s="100"/>
      <c r="F1593" s="162" t="s">
        <v>6463</v>
      </c>
      <c r="G1593" s="162" t="s">
        <v>3886</v>
      </c>
      <c r="H1593" s="162" t="s">
        <v>3906</v>
      </c>
      <c r="I1593" s="162" t="s">
        <v>5328</v>
      </c>
      <c r="J1593" s="162" t="s">
        <v>440</v>
      </c>
      <c r="K1593" s="162" t="s">
        <v>3904</v>
      </c>
      <c r="L1593" s="163">
        <v>111306</v>
      </c>
      <c r="M1593" s="95" t="s">
        <v>6464</v>
      </c>
      <c r="N1593" s="51" t="s">
        <v>6465</v>
      </c>
      <c r="O1593" s="51" t="s">
        <v>6466</v>
      </c>
      <c r="P1593" s="51" t="s">
        <v>456</v>
      </c>
      <c r="Q1593" s="96" t="s">
        <v>14</v>
      </c>
      <c r="R1593" s="97">
        <v>45744</v>
      </c>
      <c r="S1593" s="97" t="s">
        <v>6467</v>
      </c>
      <c r="T1593" s="51" t="s">
        <v>467</v>
      </c>
      <c r="U1593" s="51" t="s">
        <v>468</v>
      </c>
      <c r="V1593" s="51" t="s">
        <v>559</v>
      </c>
      <c r="W1593" s="98" t="s">
        <v>5762</v>
      </c>
      <c r="X1593" s="98" t="s">
        <v>5762</v>
      </c>
    </row>
    <row r="1594" spans="1:24" s="51" customFormat="1" ht="15.5" x14ac:dyDescent="0.35">
      <c r="A1594" s="99">
        <f t="shared" si="49"/>
        <v>19230</v>
      </c>
      <c r="B1594" s="100" t="str">
        <f>IF(COUNTIF(Exceptions!F:F,(VLOOKUP(M1594,Exceptions!F:F,1,FALSE)))&gt;0,"y","")</f>
        <v/>
      </c>
      <c r="C1594" s="100" t="str">
        <f t="shared" si="50"/>
        <v/>
      </c>
      <c r="D1594" s="100" t="str">
        <f>IF(COUNTIF(Exceptions!B:B,(VLOOKUP(M1594,Exceptions!$B:$B,1,FALSE)))&gt;0,"y","")</f>
        <v/>
      </c>
      <c r="E1594" s="100"/>
      <c r="F1594" s="162" t="s">
        <v>7395</v>
      </c>
      <c r="G1594" s="162" t="s">
        <v>3886</v>
      </c>
      <c r="H1594" s="162" t="s">
        <v>5230</v>
      </c>
      <c r="I1594" s="162" t="s">
        <v>440</v>
      </c>
      <c r="J1594" s="162" t="s">
        <v>440</v>
      </c>
      <c r="K1594" s="162" t="s">
        <v>5279</v>
      </c>
      <c r="L1594" s="163">
        <v>24999999</v>
      </c>
      <c r="M1594" s="95" t="s">
        <v>7396</v>
      </c>
      <c r="N1594" s="51" t="s">
        <v>7397</v>
      </c>
      <c r="O1594" s="51" t="s">
        <v>7397</v>
      </c>
      <c r="P1594" s="51" t="s">
        <v>440</v>
      </c>
      <c r="Q1594" s="96" t="s">
        <v>15</v>
      </c>
      <c r="R1594" s="97">
        <v>45384</v>
      </c>
      <c r="S1594" s="97" t="s">
        <v>5634</v>
      </c>
      <c r="T1594" s="51" t="s">
        <v>1423</v>
      </c>
      <c r="U1594" s="51" t="s">
        <v>1424</v>
      </c>
      <c r="W1594" s="98" t="s">
        <v>5762</v>
      </c>
      <c r="X1594" s="98" t="s">
        <v>5597</v>
      </c>
    </row>
    <row r="1595" spans="1:24" s="51" customFormat="1" ht="15.5" x14ac:dyDescent="0.35">
      <c r="A1595" s="99">
        <f t="shared" si="49"/>
        <v>19241</v>
      </c>
      <c r="B1595" s="100" t="str">
        <f>IF(COUNTIF(Exceptions!F:F,(VLOOKUP(M1595,Exceptions!F:F,1,FALSE)))&gt;0,"y","")</f>
        <v>y</v>
      </c>
      <c r="C1595" s="100" t="str">
        <f t="shared" si="50"/>
        <v>y</v>
      </c>
      <c r="D1595" s="100" t="str">
        <f>IF(COUNTIF(Exceptions!B:B,(VLOOKUP(M1595,Exceptions!$B:$B,1,FALSE)))&gt;0,"y","")</f>
        <v/>
      </c>
      <c r="E1595" s="100"/>
      <c r="F1595" s="162" t="s">
        <v>6732</v>
      </c>
      <c r="G1595" s="162" t="s">
        <v>440</v>
      </c>
      <c r="H1595" s="162" t="s">
        <v>440</v>
      </c>
      <c r="I1595" s="162" t="s">
        <v>5776</v>
      </c>
      <c r="J1595" s="162" t="s">
        <v>440</v>
      </c>
      <c r="K1595" s="162" t="s">
        <v>440</v>
      </c>
      <c r="L1595" s="163"/>
      <c r="M1595" s="95" t="s">
        <v>6733</v>
      </c>
      <c r="N1595" s="51" t="s">
        <v>6734</v>
      </c>
      <c r="O1595" s="51" t="s">
        <v>6735</v>
      </c>
      <c r="P1595" s="51" t="s">
        <v>440</v>
      </c>
      <c r="Q1595" s="96" t="s">
        <v>440</v>
      </c>
      <c r="R1595" s="97"/>
      <c r="S1595" s="97"/>
      <c r="T1595" s="51" t="s">
        <v>480</v>
      </c>
      <c r="U1595" s="51" t="s">
        <v>481</v>
      </c>
      <c r="W1595" s="98" t="s">
        <v>5762</v>
      </c>
      <c r="X1595" s="98" t="s">
        <v>5762</v>
      </c>
    </row>
    <row r="1596" spans="1:24" s="51" customFormat="1" ht="15.5" x14ac:dyDescent="0.35">
      <c r="A1596" s="99">
        <f t="shared" si="49"/>
        <v>19242</v>
      </c>
      <c r="B1596" s="100" t="str">
        <f>IF(COUNTIF(Exceptions!F:F,(VLOOKUP(M1596,Exceptions!F:F,1,FALSE)))&gt;0,"y","")</f>
        <v>y</v>
      </c>
      <c r="C1596" s="100" t="str">
        <f t="shared" si="50"/>
        <v>y</v>
      </c>
      <c r="D1596" s="100" t="str">
        <f>IF(COUNTIF(Exceptions!B:B,(VLOOKUP(M1596,Exceptions!$B:$B,1,FALSE)))&gt;0,"y","")</f>
        <v/>
      </c>
      <c r="E1596" s="100"/>
      <c r="F1596" s="162" t="s">
        <v>6728</v>
      </c>
      <c r="G1596" s="162" t="s">
        <v>440</v>
      </c>
      <c r="H1596" s="162" t="s">
        <v>440</v>
      </c>
      <c r="I1596" s="162" t="s">
        <v>5776</v>
      </c>
      <c r="J1596" s="162" t="s">
        <v>440</v>
      </c>
      <c r="K1596" s="162" t="s">
        <v>440</v>
      </c>
      <c r="L1596" s="163"/>
      <c r="M1596" s="95" t="s">
        <v>6729</v>
      </c>
      <c r="N1596" s="51" t="s">
        <v>6730</v>
      </c>
      <c r="O1596" s="51" t="s">
        <v>6731</v>
      </c>
      <c r="P1596" s="51" t="s">
        <v>440</v>
      </c>
      <c r="Q1596" s="96" t="s">
        <v>440</v>
      </c>
      <c r="R1596" s="97"/>
      <c r="S1596" s="97"/>
      <c r="T1596" s="51" t="s">
        <v>480</v>
      </c>
      <c r="U1596" s="51" t="s">
        <v>481</v>
      </c>
      <c r="W1596" s="98" t="s">
        <v>5762</v>
      </c>
      <c r="X1596" s="98" t="s">
        <v>5762</v>
      </c>
    </row>
    <row r="1597" spans="1:24" s="51" customFormat="1" ht="15.5" x14ac:dyDescent="0.35">
      <c r="A1597" s="99">
        <f t="shared" si="49"/>
        <v>19253</v>
      </c>
      <c r="B1597" s="100" t="str">
        <f>IF(COUNTIF(Exceptions!F:F,(VLOOKUP(M1597,Exceptions!F:F,1,FALSE)))&gt;0,"y","")</f>
        <v/>
      </c>
      <c r="C1597" s="100" t="str">
        <f t="shared" si="50"/>
        <v>y</v>
      </c>
      <c r="D1597" s="100" t="str">
        <f>IF(COUNTIF(Exceptions!B:B,(VLOOKUP(M1597,Exceptions!$B:$B,1,FALSE)))&gt;0,"y","")</f>
        <v/>
      </c>
      <c r="E1597" s="100"/>
      <c r="F1597" s="162" t="s">
        <v>6460</v>
      </c>
      <c r="G1597" s="162" t="s">
        <v>3886</v>
      </c>
      <c r="H1597" s="162" t="s">
        <v>3906</v>
      </c>
      <c r="I1597" s="162" t="s">
        <v>5328</v>
      </c>
      <c r="J1597" s="162" t="s">
        <v>440</v>
      </c>
      <c r="K1597" s="162" t="s">
        <v>440</v>
      </c>
      <c r="L1597" s="163">
        <v>37596</v>
      </c>
      <c r="M1597" s="95" t="s">
        <v>6461</v>
      </c>
      <c r="N1597" s="51" t="s">
        <v>3870</v>
      </c>
      <c r="O1597" s="51" t="s">
        <v>6347</v>
      </c>
      <c r="P1597" s="51" t="s">
        <v>456</v>
      </c>
      <c r="Q1597" s="96" t="s">
        <v>613</v>
      </c>
      <c r="R1597" s="97">
        <v>46131</v>
      </c>
      <c r="S1597" s="97" t="s">
        <v>6462</v>
      </c>
      <c r="T1597" s="51" t="s">
        <v>467</v>
      </c>
      <c r="U1597" s="51" t="s">
        <v>468</v>
      </c>
      <c r="W1597" s="98" t="s">
        <v>5565</v>
      </c>
      <c r="X1597" s="98" t="s">
        <v>5565</v>
      </c>
    </row>
    <row r="1598" spans="1:24" s="51" customFormat="1" ht="15.5" x14ac:dyDescent="0.35">
      <c r="A1598" s="99">
        <f t="shared" si="49"/>
        <v>19257</v>
      </c>
      <c r="B1598" s="100" t="str">
        <f>IF(COUNTIF(Exceptions!F:F,(VLOOKUP(M1598,Exceptions!F:F,1,FALSE)))&gt;0,"y","")</f>
        <v/>
      </c>
      <c r="C1598" s="100" t="str">
        <f t="shared" si="50"/>
        <v/>
      </c>
      <c r="D1598" s="100" t="str">
        <f>IF(COUNTIF(Exceptions!B:B,(VLOOKUP(M1598,Exceptions!$B:$B,1,FALSE)))&gt;0,"y","")</f>
        <v/>
      </c>
      <c r="E1598" s="100"/>
      <c r="F1598" s="162" t="s">
        <v>7391</v>
      </c>
      <c r="G1598" s="162" t="s">
        <v>592</v>
      </c>
      <c r="H1598" s="162" t="s">
        <v>5273</v>
      </c>
      <c r="I1598" s="162" t="s">
        <v>440</v>
      </c>
      <c r="J1598" s="162" t="s">
        <v>5341</v>
      </c>
      <c r="K1598" s="162" t="s">
        <v>5294</v>
      </c>
      <c r="L1598" s="165"/>
      <c r="M1598" s="95" t="s">
        <v>7392</v>
      </c>
      <c r="N1598" s="51" t="s">
        <v>7393</v>
      </c>
      <c r="O1598" s="51" t="s">
        <v>7394</v>
      </c>
      <c r="P1598" s="51" t="s">
        <v>440</v>
      </c>
      <c r="Q1598" s="96" t="s">
        <v>440</v>
      </c>
      <c r="R1598" s="97"/>
      <c r="S1598" s="97"/>
      <c r="T1598" s="51" t="s">
        <v>7096</v>
      </c>
      <c r="U1598" s="51" t="s">
        <v>7097</v>
      </c>
      <c r="W1598" s="98" t="s">
        <v>5565</v>
      </c>
      <c r="X1598" s="98" t="s">
        <v>5629</v>
      </c>
    </row>
    <row r="1599" spans="1:24" s="51" customFormat="1" ht="15.5" x14ac:dyDescent="0.35">
      <c r="A1599" s="99">
        <f t="shared" si="49"/>
        <v>19259</v>
      </c>
      <c r="B1599" s="100" t="str">
        <f>IF(COUNTIF(Exceptions!F:F,(VLOOKUP(M1599,Exceptions!F:F,1,FALSE)))&gt;0,"y","")</f>
        <v/>
      </c>
      <c r="C1599" s="100" t="str">
        <f t="shared" si="50"/>
        <v>y</v>
      </c>
      <c r="D1599" s="100" t="str">
        <f>IF(COUNTIF(Exceptions!B:B,(VLOOKUP(M1599,Exceptions!$B:$B,1,FALSE)))&gt;0,"y","")</f>
        <v/>
      </c>
      <c r="E1599" s="100"/>
      <c r="F1599" s="162" t="s">
        <v>6016</v>
      </c>
      <c r="G1599" s="162" t="s">
        <v>3886</v>
      </c>
      <c r="H1599" s="162" t="s">
        <v>5243</v>
      </c>
      <c r="I1599" s="162" t="s">
        <v>5244</v>
      </c>
      <c r="J1599" s="162" t="s">
        <v>440</v>
      </c>
      <c r="K1599" s="162" t="s">
        <v>440</v>
      </c>
      <c r="L1599" s="163">
        <v>157390.84</v>
      </c>
      <c r="M1599" s="95" t="s">
        <v>6017</v>
      </c>
      <c r="N1599" s="51" t="s">
        <v>1430</v>
      </c>
      <c r="O1599" s="51" t="s">
        <v>6018</v>
      </c>
      <c r="P1599" s="51" t="s">
        <v>456</v>
      </c>
      <c r="Q1599" s="96" t="s">
        <v>14</v>
      </c>
      <c r="R1599" s="97">
        <v>46837</v>
      </c>
      <c r="S1599" s="97" t="s">
        <v>6019</v>
      </c>
      <c r="T1599" s="51" t="s">
        <v>5455</v>
      </c>
      <c r="U1599" s="51" t="s">
        <v>526</v>
      </c>
      <c r="W1599" s="98" t="s">
        <v>5565</v>
      </c>
      <c r="X1599" s="98" t="s">
        <v>5565</v>
      </c>
    </row>
    <row r="1600" spans="1:24" s="51" customFormat="1" ht="15.5" x14ac:dyDescent="0.35">
      <c r="A1600" s="99">
        <f t="shared" si="49"/>
        <v>19279</v>
      </c>
      <c r="B1600" s="100" t="str">
        <f>IF(COUNTIF(Exceptions!F:F,(VLOOKUP(M1600,Exceptions!F:F,1,FALSE)))&gt;0,"y","")</f>
        <v>y</v>
      </c>
      <c r="C1600" s="100" t="str">
        <f t="shared" si="50"/>
        <v>y</v>
      </c>
      <c r="D1600" s="100" t="str">
        <f>IF(COUNTIF(Exceptions!B:B,(VLOOKUP(M1600,Exceptions!$B:$B,1,FALSE)))&gt;0,"y","")</f>
        <v/>
      </c>
      <c r="E1600" s="100"/>
      <c r="F1600" s="162" t="s">
        <v>6741</v>
      </c>
      <c r="G1600" s="162" t="s">
        <v>440</v>
      </c>
      <c r="H1600" s="162" t="s">
        <v>440</v>
      </c>
      <c r="I1600" s="162" t="s">
        <v>6739</v>
      </c>
      <c r="J1600" s="162" t="s">
        <v>440</v>
      </c>
      <c r="K1600" s="162" t="s">
        <v>440</v>
      </c>
      <c r="L1600" s="163"/>
      <c r="M1600" s="95" t="s">
        <v>6742</v>
      </c>
      <c r="N1600" s="51" t="s">
        <v>6734</v>
      </c>
      <c r="O1600" s="51" t="s">
        <v>6735</v>
      </c>
      <c r="P1600" s="51" t="s">
        <v>440</v>
      </c>
      <c r="Q1600" s="96" t="s">
        <v>440</v>
      </c>
      <c r="R1600" s="97"/>
      <c r="S1600" s="97"/>
      <c r="T1600" s="51" t="s">
        <v>2015</v>
      </c>
      <c r="U1600" s="51" t="s">
        <v>2016</v>
      </c>
      <c r="W1600" s="98" t="s">
        <v>5565</v>
      </c>
      <c r="X1600" s="98" t="s">
        <v>5565</v>
      </c>
    </row>
    <row r="1601" spans="1:24" s="51" customFormat="1" ht="15.5" x14ac:dyDescent="0.35">
      <c r="A1601" s="99">
        <f t="shared" si="49"/>
        <v>19280</v>
      </c>
      <c r="B1601" s="100" t="str">
        <f>IF(COUNTIF(Exceptions!F:F,(VLOOKUP(M1601,Exceptions!F:F,1,FALSE)))&gt;0,"y","")</f>
        <v>y</v>
      </c>
      <c r="C1601" s="100" t="str">
        <f t="shared" si="50"/>
        <v>y</v>
      </c>
      <c r="D1601" s="100" t="str">
        <f>IF(COUNTIF(Exceptions!B:B,(VLOOKUP(M1601,Exceptions!$B:$B,1,FALSE)))&gt;0,"y","")</f>
        <v/>
      </c>
      <c r="E1601" s="100"/>
      <c r="F1601" s="162" t="s">
        <v>6738</v>
      </c>
      <c r="G1601" s="162" t="s">
        <v>440</v>
      </c>
      <c r="H1601" s="162" t="s">
        <v>440</v>
      </c>
      <c r="I1601" s="162" t="s">
        <v>6739</v>
      </c>
      <c r="J1601" s="162" t="s">
        <v>440</v>
      </c>
      <c r="K1601" s="162" t="s">
        <v>440</v>
      </c>
      <c r="L1601" s="163"/>
      <c r="M1601" s="95" t="s">
        <v>6740</v>
      </c>
      <c r="N1601" s="51" t="s">
        <v>6730</v>
      </c>
      <c r="O1601" s="51" t="s">
        <v>6731</v>
      </c>
      <c r="P1601" s="51" t="s">
        <v>440</v>
      </c>
      <c r="Q1601" s="96" t="s">
        <v>440</v>
      </c>
      <c r="R1601" s="97"/>
      <c r="S1601" s="97"/>
      <c r="T1601" s="51" t="s">
        <v>2015</v>
      </c>
      <c r="U1601" s="51" t="s">
        <v>2016</v>
      </c>
      <c r="W1601" s="98" t="s">
        <v>5565</v>
      </c>
      <c r="X1601" s="98" t="s">
        <v>5565</v>
      </c>
    </row>
    <row r="1602" spans="1:24" s="51" customFormat="1" ht="15.5" x14ac:dyDescent="0.35">
      <c r="A1602" s="99">
        <f t="shared" si="49"/>
        <v>19312</v>
      </c>
      <c r="B1602" s="100" t="str">
        <f>IF(COUNTIF(Exceptions!F:F,(VLOOKUP(M1602,Exceptions!F:F,1,FALSE)))&gt;0,"y","")</f>
        <v/>
      </c>
      <c r="C1602" s="100" t="str">
        <f t="shared" si="50"/>
        <v/>
      </c>
      <c r="D1602" s="100" t="str">
        <f>IF(COUNTIF(Exceptions!B:B,(VLOOKUP(M1602,Exceptions!$B:$B,1,FALSE)))&gt;0,"y","")</f>
        <v/>
      </c>
      <c r="E1602" s="100"/>
      <c r="F1602" s="162" t="s">
        <v>7389</v>
      </c>
      <c r="G1602" s="162" t="s">
        <v>593</v>
      </c>
      <c r="H1602" s="162" t="s">
        <v>5215</v>
      </c>
      <c r="I1602" s="162" t="s">
        <v>440</v>
      </c>
      <c r="J1602" s="162" t="s">
        <v>5295</v>
      </c>
      <c r="K1602" s="162" t="s">
        <v>5275</v>
      </c>
      <c r="L1602" s="163">
        <v>301335</v>
      </c>
      <c r="M1602" s="95" t="s">
        <v>7390</v>
      </c>
      <c r="N1602" s="51" t="s">
        <v>6744</v>
      </c>
      <c r="O1602" s="51" t="s">
        <v>6744</v>
      </c>
      <c r="P1602" s="51" t="s">
        <v>440</v>
      </c>
      <c r="Q1602" s="96" t="s">
        <v>14</v>
      </c>
      <c r="R1602" s="97">
        <v>45250</v>
      </c>
      <c r="S1602" s="97" t="s">
        <v>5579</v>
      </c>
      <c r="T1602" s="51" t="s">
        <v>6049</v>
      </c>
      <c r="U1602" s="51" t="s">
        <v>6050</v>
      </c>
      <c r="W1602" s="98" t="s">
        <v>5629</v>
      </c>
      <c r="X1602" s="98" t="s">
        <v>5629</v>
      </c>
    </row>
    <row r="1603" spans="1:24" s="51" customFormat="1" ht="15.5" x14ac:dyDescent="0.35">
      <c r="A1603" s="99">
        <f t="shared" si="49"/>
        <v>19314</v>
      </c>
      <c r="B1603" s="100" t="str">
        <f>IF(COUNTIF(Exceptions!F:F,(VLOOKUP(M1603,Exceptions!F:F,1,FALSE)))&gt;0,"y","")</f>
        <v>y</v>
      </c>
      <c r="C1603" s="100" t="str">
        <f t="shared" si="50"/>
        <v>y</v>
      </c>
      <c r="D1603" s="100" t="str">
        <f>IF(COUNTIF(Exceptions!B:B,(VLOOKUP(M1603,Exceptions!$B:$B,1,FALSE)))&gt;0,"y","")</f>
        <v/>
      </c>
      <c r="E1603" s="100"/>
      <c r="F1603" s="162" t="s">
        <v>6750</v>
      </c>
      <c r="G1603" s="162" t="s">
        <v>440</v>
      </c>
      <c r="H1603" s="162" t="s">
        <v>440</v>
      </c>
      <c r="I1603" s="162" t="s">
        <v>6744</v>
      </c>
      <c r="J1603" s="162" t="s">
        <v>440</v>
      </c>
      <c r="K1603" s="162" t="s">
        <v>440</v>
      </c>
      <c r="L1603" s="163"/>
      <c r="M1603" s="95" t="s">
        <v>6751</v>
      </c>
      <c r="N1603" s="51" t="s">
        <v>6734</v>
      </c>
      <c r="O1603" s="51" t="s">
        <v>6735</v>
      </c>
      <c r="P1603" s="51" t="s">
        <v>440</v>
      </c>
      <c r="Q1603" s="96" t="s">
        <v>440</v>
      </c>
      <c r="R1603" s="97"/>
      <c r="S1603" s="97"/>
      <c r="T1603" s="51" t="s">
        <v>6049</v>
      </c>
      <c r="U1603" s="51" t="s">
        <v>6050</v>
      </c>
      <c r="W1603" s="98" t="s">
        <v>5629</v>
      </c>
      <c r="X1603" s="98" t="s">
        <v>5629</v>
      </c>
    </row>
    <row r="1604" spans="1:24" s="51" customFormat="1" ht="15.5" x14ac:dyDescent="0.35">
      <c r="A1604" s="99">
        <f t="shared" si="49"/>
        <v>19315</v>
      </c>
      <c r="B1604" s="100" t="str">
        <f>IF(COUNTIF(Exceptions!F:F,(VLOOKUP(M1604,Exceptions!F:F,1,FALSE)))&gt;0,"y","")</f>
        <v>y</v>
      </c>
      <c r="C1604" s="100" t="str">
        <f t="shared" si="50"/>
        <v>y</v>
      </c>
      <c r="D1604" s="100" t="str">
        <f>IF(COUNTIF(Exceptions!B:B,(VLOOKUP(M1604,Exceptions!$B:$B,1,FALSE)))&gt;0,"y","")</f>
        <v/>
      </c>
      <c r="E1604" s="100"/>
      <c r="F1604" s="162" t="s">
        <v>6748</v>
      </c>
      <c r="G1604" s="162" t="s">
        <v>440</v>
      </c>
      <c r="H1604" s="162" t="s">
        <v>440</v>
      </c>
      <c r="I1604" s="162" t="s">
        <v>6744</v>
      </c>
      <c r="J1604" s="162" t="s">
        <v>440</v>
      </c>
      <c r="K1604" s="162" t="s">
        <v>440</v>
      </c>
      <c r="L1604" s="163"/>
      <c r="M1604" s="95" t="s">
        <v>6749</v>
      </c>
      <c r="N1604" s="51" t="s">
        <v>6730</v>
      </c>
      <c r="O1604" s="51" t="s">
        <v>6731</v>
      </c>
      <c r="P1604" s="51" t="s">
        <v>440</v>
      </c>
      <c r="Q1604" s="96" t="s">
        <v>440</v>
      </c>
      <c r="R1604" s="97"/>
      <c r="S1604" s="97"/>
      <c r="T1604" s="51" t="s">
        <v>6049</v>
      </c>
      <c r="U1604" s="51" t="s">
        <v>6050</v>
      </c>
      <c r="W1604" s="98" t="s">
        <v>5629</v>
      </c>
      <c r="X1604" s="98" t="s">
        <v>5629</v>
      </c>
    </row>
    <row r="1605" spans="1:24" s="51" customFormat="1" ht="15.5" x14ac:dyDescent="0.35">
      <c r="A1605" s="99">
        <f t="shared" si="49"/>
        <v>19316</v>
      </c>
      <c r="B1605" s="100" t="str">
        <f>IF(COUNTIF(Exceptions!F:F,(VLOOKUP(M1605,Exceptions!F:F,1,FALSE)))&gt;0,"y","")</f>
        <v/>
      </c>
      <c r="C1605" s="100" t="str">
        <f t="shared" si="50"/>
        <v>y</v>
      </c>
      <c r="D1605" s="100" t="str">
        <f>IF(COUNTIF(Exceptions!B:B,(VLOOKUP(M1605,Exceptions!$B:$B,1,FALSE)))&gt;0,"y","")</f>
        <v/>
      </c>
      <c r="E1605" s="100"/>
      <c r="F1605" s="162" t="s">
        <v>6743</v>
      </c>
      <c r="G1605" s="162" t="s">
        <v>440</v>
      </c>
      <c r="H1605" s="162" t="s">
        <v>440</v>
      </c>
      <c r="I1605" s="162" t="s">
        <v>6744</v>
      </c>
      <c r="J1605" s="162" t="s">
        <v>440</v>
      </c>
      <c r="K1605" s="162" t="s">
        <v>440</v>
      </c>
      <c r="L1605" s="163"/>
      <c r="M1605" s="95" t="s">
        <v>6745</v>
      </c>
      <c r="N1605" s="51" t="s">
        <v>6746</v>
      </c>
      <c r="O1605" s="51" t="s">
        <v>6747</v>
      </c>
      <c r="P1605" s="51" t="s">
        <v>440</v>
      </c>
      <c r="Q1605" s="96" t="s">
        <v>440</v>
      </c>
      <c r="R1605" s="97"/>
      <c r="S1605" s="97"/>
      <c r="T1605" s="51" t="s">
        <v>6049</v>
      </c>
      <c r="U1605" s="51" t="s">
        <v>6050</v>
      </c>
      <c r="W1605" s="98" t="s">
        <v>5629</v>
      </c>
      <c r="X1605" s="98" t="s">
        <v>5629</v>
      </c>
    </row>
    <row r="1606" spans="1:24" s="51" customFormat="1" ht="15.5" x14ac:dyDescent="0.35">
      <c r="A1606" s="99">
        <f t="shared" si="49"/>
        <v>19327</v>
      </c>
      <c r="B1606" s="100" t="str">
        <f>IF(COUNTIF(Exceptions!F:F,(VLOOKUP(M1606,Exceptions!F:F,1,FALSE)))&gt;0,"y","")</f>
        <v/>
      </c>
      <c r="C1606" s="100" t="str">
        <f t="shared" si="50"/>
        <v>y</v>
      </c>
      <c r="D1606" s="100" t="str">
        <f>IF(COUNTIF(Exceptions!B:B,(VLOOKUP(M1606,Exceptions!$B:$B,1,FALSE)))&gt;0,"y","")</f>
        <v/>
      </c>
      <c r="E1606" s="100"/>
      <c r="F1606" s="162" t="s">
        <v>6211</v>
      </c>
      <c r="G1606" s="162" t="s">
        <v>593</v>
      </c>
      <c r="H1606" s="162" t="s">
        <v>3906</v>
      </c>
      <c r="I1606" s="162" t="s">
        <v>6190</v>
      </c>
      <c r="J1606" s="162" t="s">
        <v>440</v>
      </c>
      <c r="K1606" s="162" t="s">
        <v>440</v>
      </c>
      <c r="L1606" s="163">
        <v>100000</v>
      </c>
      <c r="M1606" s="95" t="s">
        <v>6212</v>
      </c>
      <c r="N1606" s="51" t="s">
        <v>6213</v>
      </c>
      <c r="O1606" s="51" t="s">
        <v>6214</v>
      </c>
      <c r="P1606" s="51" t="s">
        <v>456</v>
      </c>
      <c r="Q1606" s="96" t="s">
        <v>14</v>
      </c>
      <c r="R1606" s="97">
        <v>45412</v>
      </c>
      <c r="S1606" s="97" t="s">
        <v>5747</v>
      </c>
      <c r="T1606" s="51" t="s">
        <v>683</v>
      </c>
      <c r="U1606" s="51" t="s">
        <v>684</v>
      </c>
      <c r="V1606" s="51" t="s">
        <v>6215</v>
      </c>
      <c r="W1606" s="98" t="s">
        <v>5629</v>
      </c>
      <c r="X1606" s="98" t="s">
        <v>5629</v>
      </c>
    </row>
    <row r="1607" spans="1:24" s="51" customFormat="1" ht="15.5" x14ac:dyDescent="0.35">
      <c r="A1607" s="99">
        <f t="shared" si="49"/>
        <v>19342</v>
      </c>
      <c r="B1607" s="100" t="str">
        <f>IF(COUNTIF(Exceptions!F:F,(VLOOKUP(M1607,Exceptions!F:F,1,FALSE)))&gt;0,"y","")</f>
        <v/>
      </c>
      <c r="C1607" s="100" t="str">
        <f t="shared" si="50"/>
        <v/>
      </c>
      <c r="D1607" s="100" t="str">
        <f>IF(COUNTIF(Exceptions!B:B,(VLOOKUP(M1607,Exceptions!$B:$B,1,FALSE)))&gt;0,"y","")</f>
        <v>y</v>
      </c>
      <c r="E1607" s="100"/>
      <c r="F1607" s="162" t="s">
        <v>7385</v>
      </c>
      <c r="G1607" s="162" t="s">
        <v>592</v>
      </c>
      <c r="H1607" s="162" t="s">
        <v>5221</v>
      </c>
      <c r="I1607" s="162" t="s">
        <v>440</v>
      </c>
      <c r="J1607" s="162" t="s">
        <v>5298</v>
      </c>
      <c r="K1607" s="162" t="s">
        <v>5277</v>
      </c>
      <c r="L1607" s="165"/>
      <c r="M1607" s="95" t="s">
        <v>7386</v>
      </c>
      <c r="N1607" s="51" t="s">
        <v>7387</v>
      </c>
      <c r="O1607" s="51" t="s">
        <v>7388</v>
      </c>
      <c r="P1607" s="51" t="s">
        <v>440</v>
      </c>
      <c r="Q1607" s="96" t="s">
        <v>15</v>
      </c>
      <c r="R1607" s="97">
        <v>45688</v>
      </c>
      <c r="S1607" s="97" t="s">
        <v>7119</v>
      </c>
      <c r="T1607" s="51" t="s">
        <v>751</v>
      </c>
      <c r="U1607" s="51" t="s">
        <v>752</v>
      </c>
      <c r="W1607" s="98" t="s">
        <v>5597</v>
      </c>
      <c r="X1607" s="98" t="s">
        <v>5597</v>
      </c>
    </row>
    <row r="1608" spans="1:24" s="51" customFormat="1" ht="15.5" x14ac:dyDescent="0.35">
      <c r="A1608" s="99">
        <f t="shared" si="49"/>
        <v>19356</v>
      </c>
      <c r="B1608" s="100" t="str">
        <f>IF(COUNTIF(Exceptions!F:F,(VLOOKUP(M1608,Exceptions!F:F,1,FALSE)))&gt;0,"y","")</f>
        <v/>
      </c>
      <c r="C1608" s="100" t="str">
        <f t="shared" ref="C1608" si="51">IF(COUNTIF(N1608,"*call*"),"y",IF(COUNTIF(P1608,"*call*"),"y",IF(I1608&lt;&gt;"","y","")))</f>
        <v>y</v>
      </c>
      <c r="D1608" s="100" t="str">
        <f>IF(COUNTIF(Exceptions!B:B,(VLOOKUP(M1608,Exceptions!$B:$B,1,FALSE)))&gt;0,"y","")</f>
        <v>y</v>
      </c>
      <c r="E1608" s="100"/>
      <c r="F1608" s="162" t="s">
        <v>5604</v>
      </c>
      <c r="G1608" s="162" t="s">
        <v>592</v>
      </c>
      <c r="H1608" s="162" t="s">
        <v>5224</v>
      </c>
      <c r="I1608" s="162" t="s">
        <v>318</v>
      </c>
      <c r="J1608" s="162" t="s">
        <v>440</v>
      </c>
      <c r="K1608" s="162" t="s">
        <v>440</v>
      </c>
      <c r="L1608" s="163"/>
      <c r="M1608" s="95" t="s">
        <v>5605</v>
      </c>
      <c r="N1608" s="51" t="s">
        <v>5606</v>
      </c>
      <c r="O1608" s="51" t="s">
        <v>5607</v>
      </c>
      <c r="P1608" s="51" t="s">
        <v>440</v>
      </c>
      <c r="Q1608" s="96" t="s">
        <v>18</v>
      </c>
      <c r="R1608" s="97">
        <v>46478</v>
      </c>
      <c r="S1608" s="97" t="s">
        <v>5602</v>
      </c>
      <c r="T1608" s="51" t="s">
        <v>476</v>
      </c>
      <c r="U1608" s="51" t="s">
        <v>477</v>
      </c>
      <c r="W1608" s="98" t="s">
        <v>5597</v>
      </c>
      <c r="X1608" s="98" t="s">
        <v>5597</v>
      </c>
    </row>
  </sheetData>
  <autoFilter ref="A6:X1608" xr:uid="{A16B5401-97D2-4823-AFC9-AC35E4DBD597}"/>
  <sortState xmlns:xlrd2="http://schemas.microsoft.com/office/spreadsheetml/2017/richdata2" ref="A7:X1608">
    <sortCondition ref="A7:A1608"/>
  </sortState>
  <mergeCells count="1">
    <mergeCell ref="R3:S3"/>
  </mergeCells>
  <conditionalFormatting sqref="G7:G1330 L7:L1330">
    <cfRule type="containsBlanks" dxfId="8" priority="12">
      <formula>LEN(TRIM(G7))=0</formula>
    </cfRule>
  </conditionalFormatting>
  <conditionalFormatting sqref="P7:S1330">
    <cfRule type="containsBlanks" dxfId="7" priority="10">
      <formula>LEN(TRIM(P7))=0</formula>
    </cfRule>
  </conditionalFormatting>
  <conditionalFormatting sqref="L1331:L1336 G1331:G1336">
    <cfRule type="containsBlanks" dxfId="6" priority="9">
      <formula>LEN(TRIM(G1331))=0</formula>
    </cfRule>
  </conditionalFormatting>
  <conditionalFormatting sqref="P1331:S1336">
    <cfRule type="containsBlanks" dxfId="5" priority="8">
      <formula>LEN(TRIM(P1331))=0</formula>
    </cfRule>
  </conditionalFormatting>
  <conditionalFormatting sqref="L1337:L1471 G1337:G1608 L1473:L1608">
    <cfRule type="containsBlanks" dxfId="4" priority="7">
      <formula>LEN(TRIM(G1337))=0</formula>
    </cfRule>
  </conditionalFormatting>
  <conditionalFormatting sqref="P1337:S1345 P1346 R1346:S1346">
    <cfRule type="containsBlanks" dxfId="3" priority="6">
      <formula>LEN(TRIM(P1337))=0</formula>
    </cfRule>
  </conditionalFormatting>
  <conditionalFormatting sqref="P1347:S1608">
    <cfRule type="containsBlanks" dxfId="2" priority="5">
      <formula>LEN(TRIM(P1347))=0</formula>
    </cfRule>
  </conditionalFormatting>
  <conditionalFormatting sqref="Q1346">
    <cfRule type="containsBlanks" dxfId="1" priority="2">
      <formula>LEN(TRIM(Q1346))=0</formula>
    </cfRule>
  </conditionalFormatting>
  <conditionalFormatting sqref="L1472">
    <cfRule type="containsBlanks" dxfId="0" priority="1">
      <formula>LEN(TRIM(L1472))=0</formula>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A5C56-A4E3-45D6-BF97-9E82AB3F3717}">
  <sheetPr codeName="Sheet5">
    <tabColor rgb="FFFF0000"/>
  </sheetPr>
  <dimension ref="A1:AK77"/>
  <sheetViews>
    <sheetView zoomScale="90" zoomScaleNormal="90" workbookViewId="0">
      <pane xSplit="3" ySplit="2" topLeftCell="E3" activePane="bottomRight" state="frozen"/>
      <selection pane="topRight" activeCell="C1" sqref="C1"/>
      <selection pane="bottomLeft" activeCell="A3" sqref="A3"/>
      <selection pane="bottomRight" activeCell="F3" sqref="F3:F12"/>
    </sheetView>
  </sheetViews>
  <sheetFormatPr defaultRowHeight="15.5" x14ac:dyDescent="0.35"/>
  <cols>
    <col min="2" max="2" width="8.7265625" style="52" customWidth="1"/>
    <col min="3" max="3" width="29.54296875" style="51" bestFit="1" customWidth="1"/>
    <col min="4" max="4" width="88" style="51" customWidth="1"/>
    <col min="5" max="5" width="6.7265625" bestFit="1" customWidth="1"/>
    <col min="6" max="6" width="9.81640625" bestFit="1" customWidth="1"/>
    <col min="7" max="7" width="71.54296875" bestFit="1" customWidth="1"/>
    <col min="8" max="8" width="8.54296875" bestFit="1" customWidth="1"/>
    <col min="9" max="9" width="18.81640625" bestFit="1" customWidth="1"/>
    <col min="12" max="12" width="51.7265625" bestFit="1" customWidth="1"/>
    <col min="13" max="13" width="17.1796875" bestFit="1" customWidth="1"/>
    <col min="17" max="17" width="19.81640625" bestFit="1" customWidth="1"/>
    <col min="18" max="18" width="18.453125" bestFit="1" customWidth="1"/>
    <col min="19" max="19" width="42.1796875" style="61" bestFit="1" customWidth="1"/>
  </cols>
  <sheetData>
    <row r="1" spans="1:37" s="50" customFormat="1" ht="18.5" x14ac:dyDescent="0.45">
      <c r="B1" s="48" t="s">
        <v>37</v>
      </c>
      <c r="C1" s="49"/>
      <c r="D1" s="177" t="s">
        <v>7418</v>
      </c>
      <c r="S1" s="59"/>
    </row>
    <row r="2" spans="1:37" s="51" customFormat="1" ht="48" x14ac:dyDescent="0.35">
      <c r="A2" s="94" t="s">
        <v>38</v>
      </c>
      <c r="B2" s="85" t="s">
        <v>39</v>
      </c>
      <c r="C2" s="192" t="s">
        <v>3890</v>
      </c>
      <c r="D2" s="189" t="s">
        <v>40</v>
      </c>
      <c r="E2" s="180" t="s">
        <v>38</v>
      </c>
      <c r="F2" s="181" t="s">
        <v>7423</v>
      </c>
      <c r="G2" s="181" t="s">
        <v>20</v>
      </c>
      <c r="H2" s="181" t="s">
        <v>7424</v>
      </c>
      <c r="I2" s="182" t="s">
        <v>7425</v>
      </c>
      <c r="J2" s="183" t="s">
        <v>38</v>
      </c>
      <c r="K2" s="176" t="s">
        <v>7416</v>
      </c>
      <c r="L2" s="188" t="s">
        <v>7417</v>
      </c>
      <c r="M2" s="182" t="s">
        <v>7425</v>
      </c>
      <c r="Q2" s="58" t="s">
        <v>118</v>
      </c>
      <c r="R2" s="58" t="s">
        <v>30</v>
      </c>
      <c r="S2" s="54"/>
      <c r="T2"/>
      <c r="U2"/>
      <c r="V2"/>
      <c r="W2"/>
      <c r="X2"/>
      <c r="Y2"/>
      <c r="Z2"/>
      <c r="AA2"/>
      <c r="AB2"/>
      <c r="AC2"/>
      <c r="AD2"/>
      <c r="AE2"/>
      <c r="AF2"/>
      <c r="AG2"/>
      <c r="AH2"/>
      <c r="AI2"/>
      <c r="AJ2"/>
      <c r="AK2"/>
    </row>
    <row r="3" spans="1:37" ht="14.5" x14ac:dyDescent="0.35">
      <c r="A3" s="103">
        <v>8469</v>
      </c>
      <c r="B3" s="86" t="s">
        <v>41</v>
      </c>
      <c r="C3" s="193" t="s">
        <v>3886</v>
      </c>
      <c r="D3" s="190" t="s">
        <v>42</v>
      </c>
      <c r="E3" s="194" t="str">
        <f>MID(F3,2,6)</f>
        <v>19314</v>
      </c>
      <c r="F3" s="195" t="s">
        <v>6751</v>
      </c>
      <c r="G3" s="185" t="s">
        <v>6734</v>
      </c>
      <c r="H3" s="185"/>
      <c r="I3" s="186" t="s">
        <v>6049</v>
      </c>
      <c r="J3" s="187" t="str">
        <f t="shared" ref="J3" si="0">MID(K3,2,6)</f>
        <v>10343</v>
      </c>
      <c r="K3" s="86" t="s">
        <v>201</v>
      </c>
      <c r="L3" s="86" t="s">
        <v>332</v>
      </c>
      <c r="M3" s="184" t="s">
        <v>7427</v>
      </c>
      <c r="Q3" s="57">
        <v>78</v>
      </c>
      <c r="R3" s="57">
        <v>41</v>
      </c>
      <c r="S3" s="60">
        <v>66</v>
      </c>
    </row>
    <row r="4" spans="1:37" ht="14.5" x14ac:dyDescent="0.35">
      <c r="A4" s="103">
        <v>10713</v>
      </c>
      <c r="B4" s="86" t="s">
        <v>116</v>
      </c>
      <c r="C4" s="193" t="s">
        <v>3885</v>
      </c>
      <c r="D4" s="191" t="s">
        <v>117</v>
      </c>
      <c r="E4" s="194" t="str">
        <f t="shared" ref="E4:E12" si="1">MID(F4,2,6)</f>
        <v>19279</v>
      </c>
      <c r="F4" s="195" t="s">
        <v>6742</v>
      </c>
      <c r="G4" s="185" t="s">
        <v>6734</v>
      </c>
      <c r="H4" s="185"/>
      <c r="I4" s="186" t="s">
        <v>2015</v>
      </c>
      <c r="Q4" s="57" t="s">
        <v>119</v>
      </c>
      <c r="R4" s="57" t="s">
        <v>120</v>
      </c>
      <c r="S4" s="60" t="s">
        <v>121</v>
      </c>
    </row>
    <row r="5" spans="1:37" ht="14.5" x14ac:dyDescent="0.35">
      <c r="A5" s="103">
        <v>10718</v>
      </c>
      <c r="B5" s="86" t="s">
        <v>43</v>
      </c>
      <c r="C5" s="193" t="s">
        <v>592</v>
      </c>
      <c r="D5" s="191" t="s">
        <v>44</v>
      </c>
      <c r="E5" s="194" t="str">
        <f t="shared" si="1"/>
        <v>19241</v>
      </c>
      <c r="F5" s="195" t="s">
        <v>6733</v>
      </c>
      <c r="G5" s="185" t="s">
        <v>6734</v>
      </c>
      <c r="H5" s="185"/>
      <c r="I5" s="186" t="s">
        <v>480</v>
      </c>
      <c r="Q5" s="57" t="s">
        <v>122</v>
      </c>
      <c r="R5" s="57" t="s">
        <v>124</v>
      </c>
      <c r="S5" s="56"/>
    </row>
    <row r="6" spans="1:37" ht="14.5" x14ac:dyDescent="0.35">
      <c r="A6" s="103">
        <v>10887</v>
      </c>
      <c r="B6" s="86" t="s">
        <v>45</v>
      </c>
      <c r="C6" s="193" t="s">
        <v>3885</v>
      </c>
      <c r="D6" s="191" t="s">
        <v>46</v>
      </c>
      <c r="E6" s="194" t="str">
        <f t="shared" si="1"/>
        <v>19315</v>
      </c>
      <c r="F6" s="195" t="s">
        <v>6749</v>
      </c>
      <c r="G6" s="185" t="s">
        <v>6730</v>
      </c>
      <c r="H6" s="185"/>
      <c r="I6" s="186" t="s">
        <v>6049</v>
      </c>
      <c r="Q6" s="57" t="s">
        <v>123</v>
      </c>
      <c r="R6" s="57" t="s">
        <v>126</v>
      </c>
      <c r="S6" s="56"/>
    </row>
    <row r="7" spans="1:37" ht="14.5" x14ac:dyDescent="0.35">
      <c r="A7" s="103">
        <v>11779</v>
      </c>
      <c r="B7" s="86" t="s">
        <v>47</v>
      </c>
      <c r="C7" s="193" t="s">
        <v>592</v>
      </c>
      <c r="D7" s="190" t="s">
        <v>48</v>
      </c>
      <c r="E7" s="194" t="str">
        <f t="shared" si="1"/>
        <v>19280</v>
      </c>
      <c r="F7" s="195" t="s">
        <v>6740</v>
      </c>
      <c r="G7" s="185" t="s">
        <v>6730</v>
      </c>
      <c r="H7" s="185"/>
      <c r="I7" s="186" t="s">
        <v>2015</v>
      </c>
      <c r="Q7" s="57" t="s">
        <v>125</v>
      </c>
      <c r="R7" s="57" t="s">
        <v>128</v>
      </c>
      <c r="S7" s="56" t="s">
        <v>129</v>
      </c>
    </row>
    <row r="8" spans="1:37" ht="14.5" x14ac:dyDescent="0.35">
      <c r="A8" s="103">
        <v>12469</v>
      </c>
      <c r="B8" s="86" t="s">
        <v>3916</v>
      </c>
      <c r="C8" s="193" t="s">
        <v>3885</v>
      </c>
      <c r="D8" s="191" t="s">
        <v>50</v>
      </c>
      <c r="E8" s="194" t="str">
        <f t="shared" si="1"/>
        <v>19242</v>
      </c>
      <c r="F8" s="195" t="s">
        <v>6729</v>
      </c>
      <c r="G8" s="185" t="s">
        <v>6730</v>
      </c>
      <c r="H8" s="185"/>
      <c r="I8" s="186" t="s">
        <v>480</v>
      </c>
      <c r="Q8" s="57" t="s">
        <v>127</v>
      </c>
      <c r="R8" s="57" t="s">
        <v>125</v>
      </c>
      <c r="S8" s="56"/>
    </row>
    <row r="9" spans="1:37" ht="14.5" x14ac:dyDescent="0.35">
      <c r="A9" s="103">
        <v>12529</v>
      </c>
      <c r="B9" s="86" t="s">
        <v>114</v>
      </c>
      <c r="C9" s="193" t="s">
        <v>3885</v>
      </c>
      <c r="D9" s="191" t="s">
        <v>115</v>
      </c>
      <c r="E9" s="194" t="str">
        <f t="shared" si="1"/>
        <v>19184</v>
      </c>
      <c r="F9" s="195" t="s">
        <v>6737</v>
      </c>
      <c r="G9" s="185" t="s">
        <v>6734</v>
      </c>
      <c r="H9" s="185" t="s">
        <v>7426</v>
      </c>
      <c r="I9" s="186" t="s">
        <v>516</v>
      </c>
      <c r="Q9" s="57"/>
      <c r="R9" s="57" t="s">
        <v>127</v>
      </c>
      <c r="S9" s="56"/>
    </row>
    <row r="10" spans="1:37" ht="14.5" x14ac:dyDescent="0.35">
      <c r="A10" s="103">
        <v>12649</v>
      </c>
      <c r="B10" s="86" t="s">
        <v>49</v>
      </c>
      <c r="C10" s="193" t="s">
        <v>3885</v>
      </c>
      <c r="D10" s="190" t="s">
        <v>50</v>
      </c>
      <c r="E10" s="194" t="str">
        <f t="shared" si="1"/>
        <v>17899</v>
      </c>
      <c r="F10" s="195" t="s">
        <v>6171</v>
      </c>
      <c r="G10" s="185" t="s">
        <v>306</v>
      </c>
      <c r="H10" s="185" t="s">
        <v>3886</v>
      </c>
      <c r="I10" s="186" t="s">
        <v>467</v>
      </c>
      <c r="Q10" s="53"/>
      <c r="R10" s="53"/>
    </row>
    <row r="11" spans="1:37" ht="14.5" x14ac:dyDescent="0.35">
      <c r="A11" s="103">
        <v>12875</v>
      </c>
      <c r="B11" s="86" t="s">
        <v>110</v>
      </c>
      <c r="C11" s="193" t="s">
        <v>3885</v>
      </c>
      <c r="D11" s="191" t="s">
        <v>111</v>
      </c>
      <c r="E11" s="194" t="str">
        <f t="shared" si="1"/>
        <v>17603</v>
      </c>
      <c r="F11" s="195" t="s">
        <v>732</v>
      </c>
      <c r="G11" s="185" t="s">
        <v>725</v>
      </c>
      <c r="H11" s="185" t="s">
        <v>3886</v>
      </c>
      <c r="I11" s="186" t="s">
        <v>467</v>
      </c>
      <c r="Q11" s="53"/>
      <c r="R11" s="53"/>
    </row>
    <row r="12" spans="1:37" ht="14.5" x14ac:dyDescent="0.35">
      <c r="A12" s="103">
        <v>13165</v>
      </c>
      <c r="B12" s="86" t="s">
        <v>53</v>
      </c>
      <c r="C12" s="193" t="s">
        <v>592</v>
      </c>
      <c r="D12" s="191" t="s">
        <v>54</v>
      </c>
      <c r="E12" s="194" t="str">
        <f t="shared" si="1"/>
        <v>19062</v>
      </c>
      <c r="F12" s="195" t="s">
        <v>6448</v>
      </c>
      <c r="G12" s="185" t="s">
        <v>356</v>
      </c>
      <c r="H12" s="185" t="s">
        <v>3886</v>
      </c>
      <c r="I12" s="186" t="s">
        <v>467</v>
      </c>
      <c r="Q12" s="53"/>
      <c r="R12" s="53"/>
    </row>
    <row r="13" spans="1:37" ht="14.5" x14ac:dyDescent="0.35">
      <c r="A13" s="103">
        <v>13166</v>
      </c>
      <c r="B13" s="86" t="s">
        <v>55</v>
      </c>
      <c r="C13" s="87" t="s">
        <v>592</v>
      </c>
      <c r="D13" s="88" t="s">
        <v>56</v>
      </c>
      <c r="Q13" s="53"/>
      <c r="R13" s="53"/>
    </row>
    <row r="14" spans="1:37" ht="14.5" x14ac:dyDescent="0.35">
      <c r="A14" s="103">
        <v>13167</v>
      </c>
      <c r="B14" s="86" t="s">
        <v>57</v>
      </c>
      <c r="C14" s="87" t="s">
        <v>592</v>
      </c>
      <c r="D14" s="88" t="s">
        <v>58</v>
      </c>
      <c r="Q14" s="53"/>
      <c r="R14" s="53"/>
    </row>
    <row r="15" spans="1:37" ht="14.5" x14ac:dyDescent="0.35">
      <c r="A15" s="103">
        <v>13173</v>
      </c>
      <c r="B15" s="86" t="s">
        <v>59</v>
      </c>
      <c r="C15" s="87" t="s">
        <v>592</v>
      </c>
      <c r="D15" s="89" t="s">
        <v>60</v>
      </c>
      <c r="Q15" s="53"/>
      <c r="R15" s="53"/>
    </row>
    <row r="16" spans="1:37" ht="14.5" x14ac:dyDescent="0.35">
      <c r="A16" s="103">
        <v>13174</v>
      </c>
      <c r="B16" s="86" t="s">
        <v>61</v>
      </c>
      <c r="C16" s="87" t="s">
        <v>592</v>
      </c>
      <c r="D16" s="88" t="s">
        <v>62</v>
      </c>
      <c r="Q16" s="53"/>
      <c r="R16" s="53"/>
    </row>
    <row r="17" spans="1:18" ht="14.5" x14ac:dyDescent="0.35">
      <c r="A17" s="103">
        <v>13176</v>
      </c>
      <c r="B17" s="86" t="s">
        <v>63</v>
      </c>
      <c r="C17" s="87" t="s">
        <v>592</v>
      </c>
      <c r="D17" s="88" t="s">
        <v>64</v>
      </c>
      <c r="Q17" s="53"/>
      <c r="R17" s="53"/>
    </row>
    <row r="18" spans="1:18" ht="14.5" x14ac:dyDescent="0.35">
      <c r="A18" s="103">
        <v>13178</v>
      </c>
      <c r="B18" s="86" t="s">
        <v>65</v>
      </c>
      <c r="C18" s="87" t="s">
        <v>592</v>
      </c>
      <c r="D18" s="88" t="s">
        <v>66</v>
      </c>
      <c r="Q18" s="53"/>
      <c r="R18" s="53"/>
    </row>
    <row r="19" spans="1:18" ht="14.5" x14ac:dyDescent="0.35">
      <c r="A19" s="103">
        <v>13180</v>
      </c>
      <c r="B19" s="86" t="s">
        <v>67</v>
      </c>
      <c r="C19" s="87" t="s">
        <v>592</v>
      </c>
      <c r="D19" s="89" t="s">
        <v>68</v>
      </c>
      <c r="Q19" s="53"/>
      <c r="R19" s="53"/>
    </row>
    <row r="20" spans="1:18" ht="14.5" x14ac:dyDescent="0.35">
      <c r="A20" s="103">
        <v>13188</v>
      </c>
      <c r="B20" s="86" t="s">
        <v>69</v>
      </c>
      <c r="C20" s="87" t="s">
        <v>592</v>
      </c>
      <c r="D20" s="88" t="s">
        <v>70</v>
      </c>
      <c r="Q20" s="53"/>
      <c r="R20" s="53"/>
    </row>
    <row r="21" spans="1:18" ht="14.5" x14ac:dyDescent="0.35">
      <c r="A21" s="103">
        <v>13190</v>
      </c>
      <c r="B21" s="86" t="s">
        <v>71</v>
      </c>
      <c r="C21" s="87" t="s">
        <v>592</v>
      </c>
      <c r="D21" s="88" t="s">
        <v>72</v>
      </c>
      <c r="Q21" s="53"/>
      <c r="R21" s="53"/>
    </row>
    <row r="22" spans="1:18" ht="14.5" x14ac:dyDescent="0.35">
      <c r="A22" s="103">
        <v>13193</v>
      </c>
      <c r="B22" s="86" t="s">
        <v>73</v>
      </c>
      <c r="C22" s="87" t="s">
        <v>592</v>
      </c>
      <c r="D22" s="89" t="s">
        <v>74</v>
      </c>
      <c r="Q22" s="53"/>
      <c r="R22" s="53"/>
    </row>
    <row r="23" spans="1:18" ht="14.5" x14ac:dyDescent="0.35">
      <c r="A23" s="103">
        <v>13194</v>
      </c>
      <c r="B23" s="86" t="s">
        <v>75</v>
      </c>
      <c r="C23" s="87" t="s">
        <v>592</v>
      </c>
      <c r="D23" s="88" t="s">
        <v>76</v>
      </c>
      <c r="Q23" s="53"/>
      <c r="R23" s="53"/>
    </row>
    <row r="24" spans="1:18" ht="14.5" x14ac:dyDescent="0.35">
      <c r="A24" s="103">
        <v>13195</v>
      </c>
      <c r="B24" s="86" t="s">
        <v>77</v>
      </c>
      <c r="C24" s="87" t="s">
        <v>592</v>
      </c>
      <c r="D24" s="88" t="s">
        <v>78</v>
      </c>
      <c r="Q24" s="53"/>
      <c r="R24" s="53"/>
    </row>
    <row r="25" spans="1:18" ht="14.5" x14ac:dyDescent="0.35">
      <c r="A25" s="103">
        <v>13197</v>
      </c>
      <c r="B25" s="86" t="s">
        <v>79</v>
      </c>
      <c r="C25" s="87" t="s">
        <v>592</v>
      </c>
      <c r="D25" s="88" t="s">
        <v>80</v>
      </c>
      <c r="Q25" s="53"/>
      <c r="R25" s="53"/>
    </row>
    <row r="26" spans="1:18" ht="14.5" x14ac:dyDescent="0.35">
      <c r="A26" s="103">
        <v>13198</v>
      </c>
      <c r="B26" s="86" t="s">
        <v>81</v>
      </c>
      <c r="C26" s="87" t="s">
        <v>592</v>
      </c>
      <c r="D26" s="89" t="s">
        <v>82</v>
      </c>
      <c r="Q26" s="53"/>
      <c r="R26" s="53"/>
    </row>
    <row r="27" spans="1:18" ht="14.5" x14ac:dyDescent="0.35">
      <c r="A27" s="103">
        <v>13199</v>
      </c>
      <c r="B27" s="86" t="s">
        <v>83</v>
      </c>
      <c r="C27" s="87" t="s">
        <v>592</v>
      </c>
      <c r="D27" s="89" t="s">
        <v>84</v>
      </c>
      <c r="Q27" s="53"/>
      <c r="R27" s="53"/>
    </row>
    <row r="28" spans="1:18" ht="14.5" x14ac:dyDescent="0.35">
      <c r="A28" s="103">
        <v>13375</v>
      </c>
      <c r="B28" s="86" t="s">
        <v>85</v>
      </c>
      <c r="C28" s="87" t="s">
        <v>592</v>
      </c>
      <c r="D28" s="88" t="s">
        <v>86</v>
      </c>
      <c r="Q28" s="53"/>
      <c r="R28" s="53"/>
    </row>
    <row r="29" spans="1:18" ht="14.5" x14ac:dyDescent="0.35">
      <c r="A29" s="103">
        <v>13376</v>
      </c>
      <c r="B29" s="86" t="s">
        <v>87</v>
      </c>
      <c r="C29" s="87" t="s">
        <v>592</v>
      </c>
      <c r="D29" s="89" t="s">
        <v>88</v>
      </c>
      <c r="Q29" s="53"/>
      <c r="R29" s="53"/>
    </row>
    <row r="30" spans="1:18" ht="14.5" x14ac:dyDescent="0.35">
      <c r="A30" s="103">
        <v>13644</v>
      </c>
      <c r="B30" s="90" t="s">
        <v>89</v>
      </c>
      <c r="C30" s="91" t="s">
        <v>3885</v>
      </c>
      <c r="D30" s="92" t="s">
        <v>90</v>
      </c>
      <c r="Q30" s="53"/>
      <c r="R30" s="53"/>
    </row>
    <row r="31" spans="1:18" ht="14.5" x14ac:dyDescent="0.35">
      <c r="A31" s="103">
        <v>13756</v>
      </c>
      <c r="B31" s="86" t="s">
        <v>91</v>
      </c>
      <c r="C31" s="87" t="s">
        <v>3886</v>
      </c>
      <c r="D31" s="88" t="s">
        <v>92</v>
      </c>
      <c r="Q31" s="53"/>
      <c r="R31" s="53"/>
    </row>
    <row r="32" spans="1:18" ht="14.5" x14ac:dyDescent="0.35">
      <c r="A32" s="103">
        <v>13758</v>
      </c>
      <c r="B32" s="86" t="s">
        <v>93</v>
      </c>
      <c r="C32" s="87" t="s">
        <v>592</v>
      </c>
      <c r="D32" s="88" t="s">
        <v>94</v>
      </c>
      <c r="Q32" s="53"/>
      <c r="R32" s="53"/>
    </row>
    <row r="33" spans="1:18" ht="14.5" x14ac:dyDescent="0.35">
      <c r="A33" s="103">
        <v>13804</v>
      </c>
      <c r="B33" s="86" t="s">
        <v>112</v>
      </c>
      <c r="C33" s="87" t="s">
        <v>3885</v>
      </c>
      <c r="D33" s="89" t="s">
        <v>113</v>
      </c>
      <c r="Q33" s="53"/>
      <c r="R33" s="53"/>
    </row>
    <row r="34" spans="1:18" ht="14.5" x14ac:dyDescent="0.35">
      <c r="A34" s="103">
        <v>14186</v>
      </c>
      <c r="B34" s="86" t="s">
        <v>95</v>
      </c>
      <c r="C34" s="87" t="s">
        <v>3884</v>
      </c>
      <c r="D34" s="88" t="s">
        <v>96</v>
      </c>
      <c r="Q34" s="53"/>
      <c r="R34" s="53"/>
    </row>
    <row r="35" spans="1:18" ht="14.5" x14ac:dyDescent="0.35">
      <c r="A35" s="103">
        <v>14283</v>
      </c>
      <c r="B35" s="86" t="s">
        <v>97</v>
      </c>
      <c r="C35" s="87" t="s">
        <v>3885</v>
      </c>
      <c r="D35" s="89" t="s">
        <v>98</v>
      </c>
      <c r="Q35" s="53"/>
      <c r="R35" s="53"/>
    </row>
    <row r="36" spans="1:18" ht="14.5" x14ac:dyDescent="0.35">
      <c r="A36" s="103">
        <v>14484</v>
      </c>
      <c r="B36" s="86" t="s">
        <v>99</v>
      </c>
      <c r="C36" s="87" t="s">
        <v>440</v>
      </c>
      <c r="D36" s="89" t="s">
        <v>96</v>
      </c>
      <c r="Q36" s="53"/>
      <c r="R36" s="53"/>
    </row>
    <row r="37" spans="1:18" ht="14.5" x14ac:dyDescent="0.35">
      <c r="A37" s="103">
        <v>14559</v>
      </c>
      <c r="B37" s="86" t="s">
        <v>100</v>
      </c>
      <c r="C37" s="87" t="s">
        <v>592</v>
      </c>
      <c r="D37" s="88" t="s">
        <v>101</v>
      </c>
      <c r="Q37" s="53"/>
      <c r="R37" s="53"/>
    </row>
    <row r="38" spans="1:18" ht="14.5" x14ac:dyDescent="0.35">
      <c r="A38" s="103">
        <v>14661</v>
      </c>
      <c r="B38" s="86" t="s">
        <v>102</v>
      </c>
      <c r="C38" s="87" t="s">
        <v>592</v>
      </c>
      <c r="D38" s="88" t="s">
        <v>103</v>
      </c>
      <c r="Q38" s="53"/>
      <c r="R38" s="53"/>
    </row>
    <row r="39" spans="1:18" ht="14.5" x14ac:dyDescent="0.35">
      <c r="A39" s="103">
        <v>14901</v>
      </c>
      <c r="B39" s="86" t="s">
        <v>104</v>
      </c>
      <c r="C39" s="87" t="s">
        <v>3885</v>
      </c>
      <c r="D39" s="89" t="s">
        <v>105</v>
      </c>
      <c r="Q39" s="53"/>
      <c r="R39" s="53"/>
    </row>
    <row r="40" spans="1:18" ht="14.5" x14ac:dyDescent="0.35">
      <c r="A40" s="103">
        <v>15035</v>
      </c>
      <c r="B40" s="86" t="s">
        <v>106</v>
      </c>
      <c r="C40" s="87" t="s">
        <v>592</v>
      </c>
      <c r="D40" s="88" t="s">
        <v>107</v>
      </c>
      <c r="Q40" s="53"/>
      <c r="R40" s="53"/>
    </row>
    <row r="41" spans="1:18" ht="14.5" x14ac:dyDescent="0.35">
      <c r="A41" s="103">
        <v>15059</v>
      </c>
      <c r="B41" s="86" t="s">
        <v>3127</v>
      </c>
      <c r="C41" s="87" t="s">
        <v>3884</v>
      </c>
      <c r="D41" s="89" t="s">
        <v>3128</v>
      </c>
      <c r="Q41" s="53"/>
      <c r="R41" s="53"/>
    </row>
    <row r="42" spans="1:18" ht="14.5" x14ac:dyDescent="0.35">
      <c r="A42" s="103">
        <v>15358</v>
      </c>
      <c r="B42" s="86" t="s">
        <v>108</v>
      </c>
      <c r="C42" s="87" t="s">
        <v>592</v>
      </c>
      <c r="D42" s="89" t="s">
        <v>109</v>
      </c>
      <c r="Q42" s="53"/>
      <c r="R42" s="53"/>
    </row>
    <row r="43" spans="1:18" ht="14.5" x14ac:dyDescent="0.35">
      <c r="A43" s="103">
        <v>15707</v>
      </c>
      <c r="B43" s="86" t="s">
        <v>1412</v>
      </c>
      <c r="C43" s="87" t="s">
        <v>592</v>
      </c>
      <c r="D43" s="88" t="s">
        <v>1413</v>
      </c>
    </row>
    <row r="44" spans="1:18" ht="14.5" x14ac:dyDescent="0.35">
      <c r="A44" s="103">
        <v>16727</v>
      </c>
      <c r="B44" s="86" t="s">
        <v>779</v>
      </c>
      <c r="C44" s="87" t="s">
        <v>3885</v>
      </c>
      <c r="D44" s="89" t="s">
        <v>780</v>
      </c>
    </row>
    <row r="45" spans="1:18" ht="14.5" x14ac:dyDescent="0.35">
      <c r="A45" s="103">
        <v>16941</v>
      </c>
      <c r="B45" s="86" t="s">
        <v>1425</v>
      </c>
      <c r="C45" s="87" t="s">
        <v>592</v>
      </c>
      <c r="D45" s="89" t="s">
        <v>1426</v>
      </c>
    </row>
    <row r="46" spans="1:18" ht="14.5" x14ac:dyDescent="0.35">
      <c r="A46" s="103">
        <v>17465</v>
      </c>
      <c r="B46" s="86" t="s">
        <v>772</v>
      </c>
      <c r="C46" s="87" t="s">
        <v>593</v>
      </c>
      <c r="D46" s="89" t="s">
        <v>773</v>
      </c>
    </row>
    <row r="47" spans="1:18" ht="14.5" x14ac:dyDescent="0.35">
      <c r="A47" s="103">
        <v>17538</v>
      </c>
      <c r="B47" s="86" t="s">
        <v>3677</v>
      </c>
      <c r="C47" s="87" t="s">
        <v>592</v>
      </c>
      <c r="D47" s="89" t="s">
        <v>3678</v>
      </c>
    </row>
    <row r="48" spans="1:18" ht="14.5" x14ac:dyDescent="0.35">
      <c r="A48" s="103">
        <v>17614</v>
      </c>
      <c r="B48" s="86" t="s">
        <v>262</v>
      </c>
      <c r="C48" s="87" t="s">
        <v>592</v>
      </c>
      <c r="D48" s="89" t="s">
        <v>389</v>
      </c>
    </row>
    <row r="49" spans="1:4" ht="14.5" x14ac:dyDescent="0.35">
      <c r="A49" s="103">
        <v>17908</v>
      </c>
      <c r="B49" s="86" t="s">
        <v>7116</v>
      </c>
      <c r="C49" s="87" t="s">
        <v>592</v>
      </c>
      <c r="D49" s="89" t="s">
        <v>7117</v>
      </c>
    </row>
    <row r="50" spans="1:4" ht="14.5" x14ac:dyDescent="0.35">
      <c r="A50" s="103">
        <v>18894</v>
      </c>
      <c r="B50" s="86" t="s">
        <v>6557</v>
      </c>
      <c r="C50" s="87" t="s">
        <v>592</v>
      </c>
      <c r="D50" s="89" t="s">
        <v>6558</v>
      </c>
    </row>
    <row r="51" spans="1:4" ht="14.5" x14ac:dyDescent="0.35">
      <c r="A51" s="103">
        <v>18896</v>
      </c>
      <c r="B51" s="86" t="s">
        <v>6534</v>
      </c>
      <c r="C51" s="87" t="s">
        <v>592</v>
      </c>
      <c r="D51" s="89" t="s">
        <v>6535</v>
      </c>
    </row>
    <row r="52" spans="1:4" ht="14.5" x14ac:dyDescent="0.35">
      <c r="A52" s="103">
        <v>18900</v>
      </c>
      <c r="B52" s="86" t="s">
        <v>6528</v>
      </c>
      <c r="C52" s="87" t="s">
        <v>592</v>
      </c>
      <c r="D52" s="89" t="s">
        <v>6529</v>
      </c>
    </row>
    <row r="53" spans="1:4" ht="14.5" x14ac:dyDescent="0.35">
      <c r="A53" s="103">
        <v>18902</v>
      </c>
      <c r="B53" s="86" t="s">
        <v>6552</v>
      </c>
      <c r="C53" s="87" t="s">
        <v>592</v>
      </c>
      <c r="D53" s="89" t="s">
        <v>6553</v>
      </c>
    </row>
    <row r="54" spans="1:4" ht="14.5" x14ac:dyDescent="0.35">
      <c r="A54" s="103">
        <v>18903</v>
      </c>
      <c r="B54" s="86" t="s">
        <v>6519</v>
      </c>
      <c r="C54" s="87" t="s">
        <v>592</v>
      </c>
      <c r="D54" s="89" t="s">
        <v>6520</v>
      </c>
    </row>
    <row r="55" spans="1:4" ht="14.5" x14ac:dyDescent="0.35">
      <c r="A55" s="103">
        <v>18904</v>
      </c>
      <c r="B55" s="86" t="s">
        <v>6720</v>
      </c>
      <c r="C55" s="87" t="s">
        <v>592</v>
      </c>
      <c r="D55" s="89" t="s">
        <v>6721</v>
      </c>
    </row>
    <row r="56" spans="1:4" ht="14.5" x14ac:dyDescent="0.35">
      <c r="A56" s="103">
        <v>18905</v>
      </c>
      <c r="B56" s="86" t="s">
        <v>6538</v>
      </c>
      <c r="C56" s="87" t="s">
        <v>592</v>
      </c>
      <c r="D56" s="89" t="s">
        <v>6539</v>
      </c>
    </row>
    <row r="57" spans="1:4" ht="14.5" x14ac:dyDescent="0.35">
      <c r="A57" s="103">
        <v>18906</v>
      </c>
      <c r="B57" s="86" t="s">
        <v>6524</v>
      </c>
      <c r="C57" s="87" t="s">
        <v>592</v>
      </c>
      <c r="D57" s="89" t="s">
        <v>6525</v>
      </c>
    </row>
    <row r="58" spans="1:4" ht="14.5" x14ac:dyDescent="0.35">
      <c r="A58" s="103">
        <v>18907</v>
      </c>
      <c r="B58" s="86" t="s">
        <v>6697</v>
      </c>
      <c r="C58" s="87" t="s">
        <v>592</v>
      </c>
      <c r="D58" s="89" t="s">
        <v>6698</v>
      </c>
    </row>
    <row r="59" spans="1:4" ht="14.5" x14ac:dyDescent="0.35">
      <c r="A59" s="103">
        <v>18914</v>
      </c>
      <c r="B59" s="86" t="s">
        <v>6706</v>
      </c>
      <c r="C59" s="87" t="s">
        <v>592</v>
      </c>
      <c r="D59" s="89" t="s">
        <v>6707</v>
      </c>
    </row>
    <row r="60" spans="1:4" ht="14.5" x14ac:dyDescent="0.35">
      <c r="A60" s="103">
        <v>19150</v>
      </c>
      <c r="B60" s="86" t="s">
        <v>7311</v>
      </c>
      <c r="C60" s="87" t="s">
        <v>593</v>
      </c>
      <c r="D60" s="89" t="s">
        <v>7312</v>
      </c>
    </row>
    <row r="61" spans="1:4" ht="14.5" x14ac:dyDescent="0.35">
      <c r="A61" s="103">
        <v>19342</v>
      </c>
      <c r="B61" s="86" t="s">
        <v>7386</v>
      </c>
      <c r="C61" s="87" t="s">
        <v>592</v>
      </c>
      <c r="D61" s="89" t="s">
        <v>7387</v>
      </c>
    </row>
    <row r="62" spans="1:4" ht="14.5" x14ac:dyDescent="0.35">
      <c r="A62" s="103">
        <v>19356</v>
      </c>
      <c r="B62" s="86" t="s">
        <v>5605</v>
      </c>
      <c r="C62" s="87" t="s">
        <v>592</v>
      </c>
      <c r="D62" s="89" t="s">
        <v>5606</v>
      </c>
    </row>
    <row r="63" spans="1:4" ht="14.5" x14ac:dyDescent="0.35">
      <c r="B63"/>
      <c r="C63"/>
      <c r="D63"/>
    </row>
    <row r="64" spans="1:4" ht="14.5" x14ac:dyDescent="0.35">
      <c r="B64"/>
      <c r="C64"/>
      <c r="D64"/>
    </row>
    <row r="65" spans="2:4" ht="14.5" x14ac:dyDescent="0.35">
      <c r="B65"/>
      <c r="C65"/>
      <c r="D65"/>
    </row>
    <row r="66" spans="2:4" ht="14.5" x14ac:dyDescent="0.35">
      <c r="B66"/>
      <c r="C66"/>
      <c r="D66"/>
    </row>
    <row r="67" spans="2:4" ht="14.5" x14ac:dyDescent="0.35">
      <c r="B67"/>
      <c r="C67"/>
      <c r="D67"/>
    </row>
    <row r="68" spans="2:4" ht="14.5" x14ac:dyDescent="0.35">
      <c r="B68"/>
      <c r="C68"/>
      <c r="D68"/>
    </row>
    <row r="69" spans="2:4" ht="14.5" x14ac:dyDescent="0.35">
      <c r="B69"/>
      <c r="C69"/>
      <c r="D69"/>
    </row>
    <row r="70" spans="2:4" ht="14.5" x14ac:dyDescent="0.35">
      <c r="B70"/>
      <c r="C70"/>
      <c r="D70"/>
    </row>
    <row r="71" spans="2:4" ht="14.5" x14ac:dyDescent="0.35">
      <c r="B71"/>
      <c r="C71"/>
      <c r="D71"/>
    </row>
    <row r="72" spans="2:4" ht="14.5" x14ac:dyDescent="0.35">
      <c r="B72"/>
      <c r="C72"/>
      <c r="D72"/>
    </row>
    <row r="73" spans="2:4" ht="14.5" x14ac:dyDescent="0.35">
      <c r="B73"/>
      <c r="C73"/>
      <c r="D73"/>
    </row>
    <row r="74" spans="2:4" ht="14.5" x14ac:dyDescent="0.35">
      <c r="B74"/>
      <c r="C74"/>
      <c r="D74"/>
    </row>
    <row r="75" spans="2:4" ht="14.5" x14ac:dyDescent="0.35">
      <c r="B75"/>
      <c r="C75"/>
      <c r="D75"/>
    </row>
    <row r="76" spans="2:4" ht="14.5" x14ac:dyDescent="0.35">
      <c r="B76"/>
      <c r="C76"/>
      <c r="D76"/>
    </row>
    <row r="77" spans="2:4" ht="14.5" x14ac:dyDescent="0.35">
      <c r="B77"/>
      <c r="C77"/>
      <c r="D77"/>
    </row>
  </sheetData>
  <autoFilter ref="B2:D48" xr:uid="{F88A5C56-A4E3-45D6-BF97-9E82AB3F3717}"/>
  <sortState xmlns:xlrd2="http://schemas.microsoft.com/office/spreadsheetml/2017/richdata2" ref="A3:D48">
    <sortCondition ref="A3:A48"/>
  </sortState>
  <phoneticPr fontId="57" type="noConversion"/>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C6BBC-122E-4F5A-BBA5-5220A2212AD9}">
  <sheetPr codeName="Sheet6"/>
  <dimension ref="A1:B51"/>
  <sheetViews>
    <sheetView topLeftCell="A7" workbookViewId="0">
      <selection activeCell="B34" sqref="B34"/>
    </sheetView>
  </sheetViews>
  <sheetFormatPr defaultRowHeight="14.5" x14ac:dyDescent="0.35"/>
  <cols>
    <col min="1" max="1" width="10.54296875" customWidth="1"/>
    <col min="2" max="2" width="102.54296875" bestFit="1" customWidth="1"/>
  </cols>
  <sheetData>
    <row r="1" spans="1:2" x14ac:dyDescent="0.35">
      <c r="A1">
        <v>1</v>
      </c>
      <c r="B1" s="61" t="s">
        <v>5363</v>
      </c>
    </row>
    <row r="2" spans="1:2" x14ac:dyDescent="0.35">
      <c r="A2">
        <v>2</v>
      </c>
      <c r="B2" s="61" t="s">
        <v>5405</v>
      </c>
    </row>
    <row r="3" spans="1:2" x14ac:dyDescent="0.35">
      <c r="B3" s="47"/>
    </row>
    <row r="4" spans="1:2" x14ac:dyDescent="0.35">
      <c r="A4">
        <v>3</v>
      </c>
      <c r="B4" t="s">
        <v>5406</v>
      </c>
    </row>
    <row r="5" spans="1:2" x14ac:dyDescent="0.35">
      <c r="A5">
        <v>4</v>
      </c>
      <c r="B5" s="61" t="s">
        <v>5407</v>
      </c>
    </row>
    <row r="7" spans="1:2" x14ac:dyDescent="0.35">
      <c r="B7" s="159" t="s">
        <v>5408</v>
      </c>
    </row>
    <row r="8" spans="1:2" x14ac:dyDescent="0.35">
      <c r="A8">
        <v>5</v>
      </c>
      <c r="B8" t="s">
        <v>5409</v>
      </c>
    </row>
    <row r="9" spans="1:2" x14ac:dyDescent="0.35">
      <c r="A9">
        <v>6</v>
      </c>
      <c r="B9" s="61" t="s">
        <v>5410</v>
      </c>
    </row>
    <row r="10" spans="1:2" x14ac:dyDescent="0.35">
      <c r="A10">
        <v>7</v>
      </c>
      <c r="B10" t="s">
        <v>5411</v>
      </c>
    </row>
    <row r="11" spans="1:2" x14ac:dyDescent="0.35">
      <c r="A11">
        <v>8</v>
      </c>
      <c r="B11" s="61" t="s">
        <v>5412</v>
      </c>
    </row>
    <row r="12" spans="1:2" x14ac:dyDescent="0.35">
      <c r="A12">
        <v>9</v>
      </c>
      <c r="B12" s="61" t="s">
        <v>5413</v>
      </c>
    </row>
    <row r="13" spans="1:2" x14ac:dyDescent="0.35">
      <c r="B13" s="61"/>
    </row>
    <row r="14" spans="1:2" x14ac:dyDescent="0.35">
      <c r="B14" s="61" t="s">
        <v>5414</v>
      </c>
    </row>
    <row r="15" spans="1:2" x14ac:dyDescent="0.35">
      <c r="A15">
        <v>10</v>
      </c>
      <c r="B15" s="61" t="s">
        <v>5415</v>
      </c>
    </row>
    <row r="16" spans="1:2" x14ac:dyDescent="0.35">
      <c r="A16">
        <v>11</v>
      </c>
      <c r="B16" s="178" t="s">
        <v>7419</v>
      </c>
    </row>
    <row r="17" spans="1:2" x14ac:dyDescent="0.35">
      <c r="A17">
        <v>12</v>
      </c>
      <c r="B17" s="61" t="s">
        <v>5416</v>
      </c>
    </row>
    <row r="18" spans="1:2" x14ac:dyDescent="0.35">
      <c r="A18">
        <v>13</v>
      </c>
      <c r="B18" s="61" t="s">
        <v>5417</v>
      </c>
    </row>
    <row r="19" spans="1:2" x14ac:dyDescent="0.35">
      <c r="A19">
        <v>14</v>
      </c>
      <c r="B19" s="61" t="s">
        <v>7420</v>
      </c>
    </row>
    <row r="20" spans="1:2" ht="14.25" customHeight="1" x14ac:dyDescent="0.35">
      <c r="A20">
        <v>15</v>
      </c>
      <c r="B20" s="61" t="s">
        <v>7421</v>
      </c>
    </row>
    <row r="21" spans="1:2" x14ac:dyDescent="0.35">
      <c r="B21" s="159"/>
    </row>
    <row r="22" spans="1:2" x14ac:dyDescent="0.35">
      <c r="B22" s="159" t="s">
        <v>5408</v>
      </c>
    </row>
    <row r="23" spans="1:2" x14ac:dyDescent="0.35">
      <c r="A23">
        <v>16</v>
      </c>
      <c r="B23" s="160" t="s">
        <v>5418</v>
      </c>
    </row>
    <row r="24" spans="1:2" x14ac:dyDescent="0.35">
      <c r="A24">
        <v>17</v>
      </c>
      <c r="B24" s="61" t="s">
        <v>5362</v>
      </c>
    </row>
    <row r="25" spans="1:2" x14ac:dyDescent="0.35">
      <c r="A25">
        <v>18</v>
      </c>
      <c r="B25" s="61" t="s">
        <v>5419</v>
      </c>
    </row>
    <row r="26" spans="1:2" x14ac:dyDescent="0.35">
      <c r="A26">
        <v>19</v>
      </c>
      <c r="B26" s="61" t="s">
        <v>5420</v>
      </c>
    </row>
    <row r="27" spans="1:2" x14ac:dyDescent="0.35">
      <c r="A27">
        <v>20</v>
      </c>
      <c r="B27" s="61" t="s">
        <v>5421</v>
      </c>
    </row>
    <row r="28" spans="1:2" x14ac:dyDescent="0.35">
      <c r="A28">
        <v>21</v>
      </c>
      <c r="B28" s="47" t="s">
        <v>5422</v>
      </c>
    </row>
    <row r="29" spans="1:2" x14ac:dyDescent="0.35">
      <c r="A29">
        <v>22</v>
      </c>
      <c r="B29" s="47" t="s">
        <v>5423</v>
      </c>
    </row>
    <row r="30" spans="1:2" x14ac:dyDescent="0.35">
      <c r="A30">
        <v>23</v>
      </c>
      <c r="B30" s="47" t="s">
        <v>5424</v>
      </c>
    </row>
    <row r="31" spans="1:2" x14ac:dyDescent="0.35">
      <c r="A31">
        <v>24</v>
      </c>
      <c r="B31" s="47" t="s">
        <v>5425</v>
      </c>
    </row>
    <row r="32" spans="1:2" x14ac:dyDescent="0.35">
      <c r="A32">
        <v>25</v>
      </c>
      <c r="B32" s="47" t="s">
        <v>5426</v>
      </c>
    </row>
    <row r="33" spans="1:2" x14ac:dyDescent="0.35">
      <c r="A33">
        <v>26</v>
      </c>
      <c r="B33" s="47" t="s">
        <v>5427</v>
      </c>
    </row>
    <row r="34" spans="1:2" x14ac:dyDescent="0.35">
      <c r="A34">
        <v>27</v>
      </c>
      <c r="B34" s="47" t="s">
        <v>5428</v>
      </c>
    </row>
    <row r="35" spans="1:2" x14ac:dyDescent="0.35">
      <c r="A35">
        <v>28</v>
      </c>
      <c r="B35" s="47" t="s">
        <v>5429</v>
      </c>
    </row>
    <row r="36" spans="1:2" x14ac:dyDescent="0.35">
      <c r="A36">
        <v>29</v>
      </c>
      <c r="B36" s="47" t="s">
        <v>5430</v>
      </c>
    </row>
    <row r="37" spans="1:2" x14ac:dyDescent="0.35">
      <c r="A37">
        <v>30</v>
      </c>
      <c r="B37" s="47" t="s">
        <v>5431</v>
      </c>
    </row>
    <row r="38" spans="1:2" x14ac:dyDescent="0.35">
      <c r="A38">
        <v>31</v>
      </c>
      <c r="B38" s="47" t="s">
        <v>5432</v>
      </c>
    </row>
    <row r="39" spans="1:2" x14ac:dyDescent="0.35">
      <c r="A39">
        <v>32</v>
      </c>
      <c r="B39" s="47" t="s">
        <v>130</v>
      </c>
    </row>
    <row r="42" spans="1:2" x14ac:dyDescent="0.35">
      <c r="B42" s="61"/>
    </row>
    <row r="44" spans="1:2" x14ac:dyDescent="0.35">
      <c r="B44" s="55"/>
    </row>
    <row r="45" spans="1:2" x14ac:dyDescent="0.35">
      <c r="B45" s="55"/>
    </row>
    <row r="50" spans="2:2" x14ac:dyDescent="0.35">
      <c r="B50" s="55"/>
    </row>
    <row r="51" spans="2:2" x14ac:dyDescent="0.35">
      <c r="B51" s="5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fd403455-cda7-4c1b-b87f-02f0c0503f88" origin="userSelected">
  <element uid="id_protective_marking_new_item_1" value=""/>
</sisl>
</file>

<file path=customXml/itemProps1.xml><?xml version="1.0" encoding="utf-8"?>
<ds:datastoreItem xmlns:ds="http://schemas.openxmlformats.org/officeDocument/2006/customXml" ds:itemID="{EA2AD479-4847-480C-9F55-8D27157549D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Sheet</vt:lpstr>
      <vt:lpstr>Pipeline Procurements (issued)</vt:lpstr>
      <vt:lpstr>Pipeline Procurements</vt:lpstr>
      <vt:lpstr>All Procurements</vt:lpstr>
      <vt:lpstr>Exceptions</vt:lpstr>
      <vt:lpstr>How To Update</vt:lpstr>
      <vt:lpstr>'Cover Sheet'!Print_Area</vt:lpstr>
      <vt:lpstr>'Pipeline Procurements'!Print_Area</vt:lpstr>
      <vt:lpstr>'Pipeline Procurements (issued)'!Print_Area</vt:lpstr>
      <vt:lpstr>'Pipeline Procurements'!Print_Titles</vt:lpstr>
      <vt:lpstr>'Pipeline Procurements (issued)'!Print_Titles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kerry.c.sheehy@sellafieldsites.com</dc:creator>
  <cp:lastModifiedBy>Pellow, Karina G (SL)</cp:lastModifiedBy>
  <cp:lastPrinted>2024-04-12T12:42:49Z</cp:lastPrinted>
  <dcterms:created xsi:type="dcterms:W3CDTF">2015-11-18T15:31:24Z</dcterms:created>
  <dcterms:modified xsi:type="dcterms:W3CDTF">2024-05-10T14:08:25Z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6c100263-bb4b-4b0c-a800-fe2f88ee7d05</vt:lpwstr>
  </property>
  <property fmtid="{D5CDD505-2E9C-101B-9397-08002B2CF9AE}" pid="3" name="bjSaver">
    <vt:lpwstr>ce8FwsdvcqV7aTTL+qgMxhStHg0jBVab</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policy="fd403455-cda7-4c1b-b87f-02f0c0503f88" origin="userSelected" xmlns="http://www.boldonj</vt:lpwstr>
  </property>
  <property fmtid="{D5CDD505-2E9C-101B-9397-08002B2CF9AE}" pid="6" name="bjDocumentLabelXML-0">
    <vt:lpwstr>ames.com/2008/01/sie/internal/label"&gt;&lt;element uid="id_protective_marking_new_item_1" value="" /&gt;&lt;/sisl&gt;</vt:lpwstr>
  </property>
  <property fmtid="{D5CDD505-2E9C-101B-9397-08002B2CF9AE}" pid="7" name="bjDocumentSecurityLabel">
    <vt:lpwstr>[OFFICIAL NO MARKING]</vt:lpwstr>
  </property>
</Properties>
</file>