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healthsharedservice-my.sharepoint.com/personal/ann_cooke_dhsc_gov_uk/Documents/Downloads/"/>
    </mc:Choice>
  </mc:AlternateContent>
  <xr:revisionPtr revIDLastSave="92" documentId="8_{86037C36-8CD7-4387-93F7-AA736C2DD280}" xr6:coauthVersionLast="47" xr6:coauthVersionMax="47" xr10:uidLastSave="{321CF97A-4B65-4892-BE5F-53A1A7815FCC}"/>
  <bookViews>
    <workbookView xWindow="-110" yWindow="-110" windowWidth="19420" windowHeight="11620" xr2:uid="{EE503422-2BDD-44E9-B748-4C218B2B274D}"/>
  </bookViews>
  <sheets>
    <sheet name="Background and instructions" sheetId="2" r:id="rId1"/>
    <sheet name="Detailed guidance" sheetId="3" r:id="rId2"/>
    <sheet name="Capacity template" sheetId="4" r:id="rId3"/>
    <sheet name="Output" sheetId="8" state="hidden" r:id="rId4"/>
    <sheet name="Source - Dropdowns" sheetId="6" state="hidden" r:id="rId5"/>
    <sheet name="Source - Output" sheetId="9" state="hidden" r:id="rId6"/>
    <sheet name="Source - LA List" sheetId="5"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G6" i="8" l="1"/>
  <c r="LG3" i="8"/>
  <c r="E58" i="4"/>
  <c r="E127" i="4"/>
  <c r="E122" i="4"/>
  <c r="G104" i="4"/>
  <c r="G99" i="4"/>
  <c r="E53" i="4"/>
  <c r="E36" i="4"/>
  <c r="E31" i="4"/>
  <c r="B84" i="2" l="1"/>
  <c r="I3" i="8" l="1"/>
  <c r="J3" i="8"/>
  <c r="K3" i="8"/>
  <c r="L3" i="8"/>
  <c r="M3" i="8"/>
  <c r="N3" i="8"/>
  <c r="O3" i="8"/>
  <c r="P3" i="8"/>
  <c r="Q3" i="8"/>
  <c r="R3" i="8"/>
  <c r="S3" i="8"/>
  <c r="T3" i="8"/>
  <c r="U3" i="8"/>
  <c r="V3" i="8"/>
  <c r="W3" i="8"/>
  <c r="X3" i="8"/>
  <c r="Y3" i="8"/>
  <c r="Z3" i="8"/>
  <c r="AA3" i="8"/>
  <c r="AB3" i="8"/>
  <c r="AC3" i="8"/>
  <c r="AD3" i="8"/>
  <c r="AE3" i="8"/>
  <c r="AF3" i="8"/>
  <c r="AG3" i="8"/>
  <c r="AH3" i="8"/>
  <c r="AI3" i="8"/>
  <c r="AJ3" i="8"/>
  <c r="AK3" i="8"/>
  <c r="AL3" i="8"/>
  <c r="AM3" i="8"/>
  <c r="AN3" i="8"/>
  <c r="AO3" i="8"/>
  <c r="AP3" i="8"/>
  <c r="AQ3" i="8"/>
  <c r="AR3" i="8"/>
  <c r="AS3" i="8"/>
  <c r="AT3" i="8"/>
  <c r="AU3" i="8"/>
  <c r="AV3" i="8"/>
  <c r="AW3" i="8"/>
  <c r="AX3" i="8"/>
  <c r="AY3" i="8"/>
  <c r="AZ3" i="8"/>
  <c r="BA3" i="8"/>
  <c r="BB3" i="8"/>
  <c r="BC3" i="8"/>
  <c r="BD3" i="8"/>
  <c r="BE3" i="8"/>
  <c r="BF3" i="8"/>
  <c r="BG3" i="8"/>
  <c r="BH3" i="8"/>
  <c r="BI3" i="8"/>
  <c r="BJ3" i="8"/>
  <c r="BK3" i="8"/>
  <c r="BL3" i="8"/>
  <c r="BM3" i="8"/>
  <c r="BN3" i="8"/>
  <c r="BO3" i="8"/>
  <c r="BP3" i="8"/>
  <c r="BQ3" i="8"/>
  <c r="BR3" i="8"/>
  <c r="BS3" i="8"/>
  <c r="BT3" i="8"/>
  <c r="BU3" i="8"/>
  <c r="BV3" i="8"/>
  <c r="BW3" i="8"/>
  <c r="BX3" i="8"/>
  <c r="BY3" i="8"/>
  <c r="BZ3" i="8"/>
  <c r="CA3" i="8"/>
  <c r="CB3" i="8"/>
  <c r="CC3" i="8"/>
  <c r="CD3" i="8"/>
  <c r="CE3" i="8"/>
  <c r="CF3" i="8"/>
  <c r="CG3" i="8"/>
  <c r="CH3" i="8"/>
  <c r="CI3" i="8"/>
  <c r="CJ3" i="8"/>
  <c r="CK3" i="8"/>
  <c r="CL3" i="8"/>
  <c r="CM3" i="8"/>
  <c r="CN3" i="8"/>
  <c r="CO3" i="8"/>
  <c r="CP3" i="8"/>
  <c r="CQ3" i="8"/>
  <c r="CR3" i="8"/>
  <c r="CS3" i="8"/>
  <c r="CT3" i="8"/>
  <c r="CU3" i="8"/>
  <c r="CV3" i="8"/>
  <c r="CW3" i="8"/>
  <c r="CX3" i="8"/>
  <c r="CY3" i="8"/>
  <c r="CZ3" i="8"/>
  <c r="DA3" i="8"/>
  <c r="DB3" i="8"/>
  <c r="DC3" i="8"/>
  <c r="DD3" i="8"/>
  <c r="DE3" i="8"/>
  <c r="DF3" i="8"/>
  <c r="DG3" i="8"/>
  <c r="DH3" i="8"/>
  <c r="DI3" i="8"/>
  <c r="DJ3" i="8"/>
  <c r="DK3" i="8"/>
  <c r="DL3" i="8"/>
  <c r="DM3" i="8"/>
  <c r="DN3" i="8"/>
  <c r="DO3" i="8"/>
  <c r="DP3" i="8"/>
  <c r="DQ3" i="8"/>
  <c r="DR3" i="8"/>
  <c r="DS3" i="8"/>
  <c r="DT3" i="8"/>
  <c r="DU3" i="8"/>
  <c r="DV3" i="8"/>
  <c r="DW3" i="8"/>
  <c r="DX3" i="8"/>
  <c r="DY3" i="8"/>
  <c r="DZ3" i="8"/>
  <c r="EA3" i="8"/>
  <c r="EB3" i="8"/>
  <c r="EC3" i="8"/>
  <c r="ED3" i="8"/>
  <c r="EE3" i="8"/>
  <c r="EF3" i="8"/>
  <c r="EG3" i="8"/>
  <c r="EH3" i="8"/>
  <c r="EI3" i="8"/>
  <c r="EJ3" i="8"/>
  <c r="EK3" i="8"/>
  <c r="EL3" i="8"/>
  <c r="EM3" i="8"/>
  <c r="EN3" i="8"/>
  <c r="EO3" i="8"/>
  <c r="EP3" i="8"/>
  <c r="EQ3" i="8"/>
  <c r="ER3" i="8"/>
  <c r="ES3" i="8"/>
  <c r="ET3" i="8"/>
  <c r="EU3" i="8"/>
  <c r="EV3" i="8"/>
  <c r="EW3" i="8"/>
  <c r="EX3" i="8"/>
  <c r="EY3" i="8"/>
  <c r="EZ3" i="8"/>
  <c r="FA3" i="8"/>
  <c r="FB3" i="8"/>
  <c r="FC3" i="8"/>
  <c r="FD3" i="8"/>
  <c r="FE3" i="8"/>
  <c r="FF3" i="8"/>
  <c r="FG3" i="8"/>
  <c r="FH3" i="8"/>
  <c r="FI3" i="8"/>
  <c r="FJ3" i="8"/>
  <c r="FK3" i="8"/>
  <c r="FL3" i="8"/>
  <c r="FM3" i="8"/>
  <c r="FN3" i="8"/>
  <c r="FO3" i="8"/>
  <c r="FP3" i="8"/>
  <c r="FQ3" i="8"/>
  <c r="FR3" i="8"/>
  <c r="FS3" i="8"/>
  <c r="FT3" i="8"/>
  <c r="FU3" i="8"/>
  <c r="FV3" i="8"/>
  <c r="FW3" i="8"/>
  <c r="FX3" i="8"/>
  <c r="FY3" i="8"/>
  <c r="FZ3" i="8"/>
  <c r="GA3" i="8"/>
  <c r="GB3" i="8"/>
  <c r="GC3" i="8"/>
  <c r="GD3" i="8"/>
  <c r="GE3" i="8"/>
  <c r="GF3" i="8"/>
  <c r="GG3" i="8"/>
  <c r="GH3" i="8"/>
  <c r="GI3" i="8"/>
  <c r="GJ3" i="8"/>
  <c r="GK3" i="8"/>
  <c r="GL3" i="8"/>
  <c r="GM3" i="8"/>
  <c r="GN3" i="8"/>
  <c r="GO3" i="8"/>
  <c r="GP3" i="8"/>
  <c r="GQ3" i="8"/>
  <c r="GR3" i="8"/>
  <c r="GS3" i="8"/>
  <c r="GT3" i="8"/>
  <c r="GU3" i="8"/>
  <c r="GV3" i="8"/>
  <c r="GW3" i="8"/>
  <c r="GX3" i="8"/>
  <c r="GY3" i="8"/>
  <c r="GZ3" i="8"/>
  <c r="HA3" i="8"/>
  <c r="HB3" i="8"/>
  <c r="HC3" i="8"/>
  <c r="HD3" i="8"/>
  <c r="HE3" i="8"/>
  <c r="HF3" i="8"/>
  <c r="HG3" i="8"/>
  <c r="HH3" i="8"/>
  <c r="HI3" i="8"/>
  <c r="HJ3" i="8"/>
  <c r="HK3" i="8"/>
  <c r="HL3" i="8"/>
  <c r="HM3" i="8"/>
  <c r="HN3" i="8"/>
  <c r="HO3" i="8"/>
  <c r="HP3" i="8"/>
  <c r="HQ3" i="8"/>
  <c r="HR3" i="8"/>
  <c r="HS3" i="8"/>
  <c r="HT3" i="8"/>
  <c r="HU3" i="8"/>
  <c r="HV3" i="8"/>
  <c r="HW3" i="8"/>
  <c r="HX3" i="8"/>
  <c r="HY3" i="8"/>
  <c r="HZ3" i="8"/>
  <c r="IA3" i="8"/>
  <c r="IB3" i="8"/>
  <c r="IC3" i="8"/>
  <c r="ID3" i="8"/>
  <c r="IE3" i="8"/>
  <c r="IF3" i="8"/>
  <c r="IG3" i="8"/>
  <c r="IH3" i="8"/>
  <c r="II3" i="8"/>
  <c r="IJ3" i="8"/>
  <c r="IK3" i="8"/>
  <c r="IL3" i="8"/>
  <c r="IM3" i="8"/>
  <c r="IN3" i="8"/>
  <c r="IO3" i="8"/>
  <c r="IP3" i="8"/>
  <c r="IQ3" i="8"/>
  <c r="IR3" i="8"/>
  <c r="IS3" i="8"/>
  <c r="IT3" i="8"/>
  <c r="IU3" i="8"/>
  <c r="IV3" i="8"/>
  <c r="IW3" i="8"/>
  <c r="IX3" i="8"/>
  <c r="IY3" i="8"/>
  <c r="IZ3" i="8"/>
  <c r="JA3" i="8"/>
  <c r="JB3" i="8"/>
  <c r="JC3" i="8"/>
  <c r="JD3" i="8"/>
  <c r="JE3" i="8"/>
  <c r="JF3" i="8"/>
  <c r="JG3" i="8"/>
  <c r="JH3" i="8"/>
  <c r="JI3" i="8"/>
  <c r="JJ3" i="8"/>
  <c r="JK3" i="8"/>
  <c r="JL3" i="8"/>
  <c r="JM3" i="8"/>
  <c r="JN3" i="8"/>
  <c r="JO3" i="8"/>
  <c r="JP3" i="8"/>
  <c r="JQ3" i="8"/>
  <c r="JR3" i="8"/>
  <c r="JS3" i="8"/>
  <c r="JT3" i="8"/>
  <c r="JU3" i="8"/>
  <c r="JV3" i="8"/>
  <c r="JW3" i="8"/>
  <c r="JX3" i="8"/>
  <c r="JY3" i="8"/>
  <c r="JZ3" i="8"/>
  <c r="KA3" i="8"/>
  <c r="KB3" i="8"/>
  <c r="KC3" i="8"/>
  <c r="KD3" i="8"/>
  <c r="KE3" i="8"/>
  <c r="KF3" i="8"/>
  <c r="KG3" i="8"/>
  <c r="KH3" i="8"/>
  <c r="KI3" i="8"/>
  <c r="KJ3" i="8"/>
  <c r="KK3" i="8"/>
  <c r="KL3" i="8"/>
  <c r="KM3" i="8"/>
  <c r="KN3" i="8"/>
  <c r="KO3" i="8"/>
  <c r="KP3" i="8"/>
  <c r="KQ3" i="8"/>
  <c r="KR3" i="8"/>
  <c r="KS3" i="8"/>
  <c r="KT3" i="8"/>
  <c r="KU3" i="8"/>
  <c r="KV3" i="8"/>
  <c r="KW3" i="8"/>
  <c r="KX3" i="8"/>
  <c r="KY3" i="8"/>
  <c r="KZ3" i="8"/>
  <c r="LA3" i="8"/>
  <c r="LB3" i="8"/>
  <c r="LC3" i="8"/>
  <c r="LD3" i="8"/>
  <c r="LE3" i="8"/>
  <c r="LF3" i="8"/>
  <c r="BL4" i="8"/>
  <c r="BM4" i="8"/>
  <c r="BN4" i="8"/>
  <c r="BO4" i="8"/>
  <c r="BP4" i="8"/>
  <c r="BQ4" i="8"/>
  <c r="BR4" i="8"/>
  <c r="BS4" i="8"/>
  <c r="BT4" i="8"/>
  <c r="BU4" i="8"/>
  <c r="BV4" i="8"/>
  <c r="BW4" i="8"/>
  <c r="BX4" i="8"/>
  <c r="BY4" i="8"/>
  <c r="BZ4" i="8"/>
  <c r="CA4" i="8"/>
  <c r="CB4" i="8"/>
  <c r="BK4" i="8"/>
  <c r="F3" i="8"/>
  <c r="G3" i="8"/>
  <c r="H3" i="8"/>
  <c r="G6" i="8" l="1"/>
  <c r="H6" i="8"/>
  <c r="LF6" i="8"/>
  <c r="LE6" i="8"/>
  <c r="LD6" i="8"/>
  <c r="LC6" i="8"/>
  <c r="LB6" i="8"/>
  <c r="LA6" i="8"/>
  <c r="KZ6" i="8"/>
  <c r="KY6" i="8"/>
  <c r="KX6" i="8"/>
  <c r="KW6" i="8"/>
  <c r="KX4" i="8"/>
  <c r="KY4" i="8"/>
  <c r="KZ4" i="8"/>
  <c r="LA4" i="8"/>
  <c r="LB4" i="8"/>
  <c r="LC4" i="8"/>
  <c r="LD4" i="8"/>
  <c r="LE4" i="8"/>
  <c r="LF4" i="8"/>
  <c r="KW4" i="8"/>
  <c r="KV6" i="8"/>
  <c r="KU6" i="8"/>
  <c r="KT6" i="8"/>
  <c r="KS6" i="8"/>
  <c r="KR6" i="8"/>
  <c r="KQ6" i="8"/>
  <c r="KP6" i="8"/>
  <c r="KO6" i="8"/>
  <c r="KN6" i="8"/>
  <c r="KM6" i="8"/>
  <c r="KN4" i="8"/>
  <c r="KO4" i="8"/>
  <c r="KP4" i="8"/>
  <c r="KQ4" i="8"/>
  <c r="KR4" i="8"/>
  <c r="KS4" i="8"/>
  <c r="KT4" i="8"/>
  <c r="KU4" i="8"/>
  <c r="KV4" i="8"/>
  <c r="KM4" i="8"/>
  <c r="KL6" i="8"/>
  <c r="KK6" i="8"/>
  <c r="KJ6" i="8"/>
  <c r="KI6" i="8"/>
  <c r="KH6" i="8"/>
  <c r="KG6" i="8"/>
  <c r="KF6" i="8"/>
  <c r="KE6" i="8"/>
  <c r="KD6" i="8"/>
  <c r="KC6" i="8"/>
  <c r="KD4" i="8"/>
  <c r="KE4" i="8"/>
  <c r="KF4" i="8"/>
  <c r="KG4" i="8"/>
  <c r="KH4" i="8"/>
  <c r="KI4" i="8"/>
  <c r="KJ4" i="8"/>
  <c r="KK4" i="8"/>
  <c r="KL4" i="8"/>
  <c r="KC4" i="8"/>
  <c r="KB6" i="8"/>
  <c r="KA6" i="8"/>
  <c r="JZ6" i="8"/>
  <c r="JY6" i="8"/>
  <c r="JX6" i="8"/>
  <c r="JW6" i="8"/>
  <c r="JV6" i="8"/>
  <c r="JU6" i="8"/>
  <c r="JT6" i="8"/>
  <c r="JS6" i="8"/>
  <c r="JT4" i="8"/>
  <c r="JU4" i="8"/>
  <c r="JV4" i="8"/>
  <c r="JW4" i="8"/>
  <c r="JX4" i="8"/>
  <c r="JY4" i="8"/>
  <c r="JZ4" i="8"/>
  <c r="KA4" i="8"/>
  <c r="KB4" i="8"/>
  <c r="JS4" i="8"/>
  <c r="JR6" i="8"/>
  <c r="JQ6" i="8"/>
  <c r="JP6" i="8"/>
  <c r="JO6" i="8"/>
  <c r="JN6" i="8"/>
  <c r="JM6" i="8"/>
  <c r="JL6" i="8"/>
  <c r="JK6" i="8"/>
  <c r="JJ6" i="8"/>
  <c r="JI6" i="8"/>
  <c r="JH6" i="8"/>
  <c r="JG6" i="8"/>
  <c r="JF6" i="8"/>
  <c r="JE6" i="8"/>
  <c r="JD6" i="8"/>
  <c r="JC6" i="8"/>
  <c r="JB6" i="8"/>
  <c r="JA6" i="8"/>
  <c r="JP4" i="8"/>
  <c r="JQ4" i="8"/>
  <c r="JR4" i="8"/>
  <c r="JO4" i="8"/>
  <c r="JB4" i="8"/>
  <c r="JC4" i="8"/>
  <c r="JD4" i="8"/>
  <c r="JE4" i="8"/>
  <c r="JF4" i="8"/>
  <c r="JG4" i="8"/>
  <c r="JH4" i="8"/>
  <c r="JI4" i="8"/>
  <c r="JJ4" i="8"/>
  <c r="JK4" i="8"/>
  <c r="JL4" i="8"/>
  <c r="JM4" i="8"/>
  <c r="JN4" i="8"/>
  <c r="JA4" i="8"/>
  <c r="IZ6" i="8"/>
  <c r="IY6" i="8"/>
  <c r="IX6" i="8"/>
  <c r="IW6" i="8"/>
  <c r="IV6" i="8"/>
  <c r="IU6" i="8"/>
  <c r="IT6" i="8"/>
  <c r="IS6" i="8"/>
  <c r="IR6" i="8"/>
  <c r="IQ6" i="8"/>
  <c r="IP6" i="8"/>
  <c r="IO6" i="8"/>
  <c r="IN6" i="8"/>
  <c r="IM6" i="8"/>
  <c r="IL6" i="8"/>
  <c r="IK6" i="8"/>
  <c r="IJ6" i="8"/>
  <c r="II6" i="8"/>
  <c r="IJ4" i="8"/>
  <c r="IK4" i="8"/>
  <c r="IL4" i="8"/>
  <c r="IM4" i="8"/>
  <c r="IN4" i="8"/>
  <c r="IO4" i="8"/>
  <c r="IP4" i="8"/>
  <c r="IQ4" i="8"/>
  <c r="IR4" i="8"/>
  <c r="IS4" i="8"/>
  <c r="IT4" i="8"/>
  <c r="IU4" i="8"/>
  <c r="IV4" i="8"/>
  <c r="IW4" i="8"/>
  <c r="IX4" i="8"/>
  <c r="IY4" i="8"/>
  <c r="IZ4" i="8"/>
  <c r="II4" i="8"/>
  <c r="IH6" i="8"/>
  <c r="IG6" i="8"/>
  <c r="IF6" i="8"/>
  <c r="IE6" i="8"/>
  <c r="ID6" i="8"/>
  <c r="IC6" i="8"/>
  <c r="IB6" i="8"/>
  <c r="IA6" i="8"/>
  <c r="HZ6" i="8"/>
  <c r="HY6" i="8"/>
  <c r="HX6" i="8"/>
  <c r="HW6" i="8"/>
  <c r="HV6" i="8"/>
  <c r="HU6" i="8"/>
  <c r="HT6" i="8"/>
  <c r="HS6" i="8"/>
  <c r="HR6" i="8"/>
  <c r="HQ6" i="8"/>
  <c r="HR4" i="8"/>
  <c r="HS4" i="8"/>
  <c r="HT4" i="8"/>
  <c r="HU4" i="8"/>
  <c r="HV4" i="8"/>
  <c r="HW4" i="8"/>
  <c r="HX4" i="8"/>
  <c r="HY4" i="8"/>
  <c r="HZ4" i="8"/>
  <c r="IA4" i="8"/>
  <c r="IB4" i="8"/>
  <c r="IC4" i="8"/>
  <c r="ID4" i="8"/>
  <c r="IE4" i="8"/>
  <c r="IF4" i="8"/>
  <c r="IG4" i="8"/>
  <c r="IH4" i="8"/>
  <c r="HQ4" i="8"/>
  <c r="HP6" i="8"/>
  <c r="HO6" i="8"/>
  <c r="HN6" i="8"/>
  <c r="HM6" i="8"/>
  <c r="HL6" i="8"/>
  <c r="HK6" i="8"/>
  <c r="HJ6" i="8"/>
  <c r="HI6" i="8"/>
  <c r="HH6" i="8"/>
  <c r="HG6" i="8"/>
  <c r="HF6" i="8"/>
  <c r="HE6" i="8"/>
  <c r="HD6" i="8"/>
  <c r="HC6" i="8"/>
  <c r="HB6" i="8"/>
  <c r="HA6" i="8"/>
  <c r="GZ6" i="8"/>
  <c r="GY6" i="8"/>
  <c r="GZ4" i="8"/>
  <c r="HA4" i="8"/>
  <c r="HB4" i="8"/>
  <c r="HC4" i="8"/>
  <c r="HD4" i="8"/>
  <c r="HE4" i="8"/>
  <c r="HF4" i="8"/>
  <c r="HG4" i="8"/>
  <c r="HH4" i="8"/>
  <c r="HI4" i="8"/>
  <c r="HJ4" i="8"/>
  <c r="HK4" i="8"/>
  <c r="HL4" i="8"/>
  <c r="HM4" i="8"/>
  <c r="HN4" i="8"/>
  <c r="HO4" i="8"/>
  <c r="HP4" i="8"/>
  <c r="GY4" i="8"/>
  <c r="GH4" i="8"/>
  <c r="GI4" i="8"/>
  <c r="GJ4" i="8"/>
  <c r="GK4" i="8"/>
  <c r="GL4" i="8"/>
  <c r="GM4" i="8"/>
  <c r="GN4" i="8"/>
  <c r="GO4" i="8"/>
  <c r="GP4" i="8"/>
  <c r="GQ4" i="8"/>
  <c r="GR4" i="8"/>
  <c r="GS4" i="8"/>
  <c r="GT4" i="8"/>
  <c r="GU4" i="8"/>
  <c r="GV4" i="8"/>
  <c r="GW4" i="8"/>
  <c r="GX4" i="8"/>
  <c r="GX6" i="8"/>
  <c r="GW6" i="8"/>
  <c r="GV6" i="8"/>
  <c r="GU6" i="8"/>
  <c r="GT6" i="8"/>
  <c r="GS6" i="8"/>
  <c r="GR6" i="8"/>
  <c r="GQ6" i="8"/>
  <c r="GP6" i="8"/>
  <c r="GO6" i="8"/>
  <c r="GN6" i="8"/>
  <c r="GM6" i="8"/>
  <c r="GL6" i="8"/>
  <c r="GK6" i="8"/>
  <c r="GJ6" i="8"/>
  <c r="GI6" i="8"/>
  <c r="GH6" i="8"/>
  <c r="GG6" i="8"/>
  <c r="GG4" i="8"/>
  <c r="GF6" i="8"/>
  <c r="GE6" i="8"/>
  <c r="GD6" i="8"/>
  <c r="GC6" i="8"/>
  <c r="GB6" i="8"/>
  <c r="GA6" i="8"/>
  <c r="FZ6" i="8"/>
  <c r="FY6" i="8"/>
  <c r="FX6" i="8"/>
  <c r="FW6" i="8"/>
  <c r="FV6" i="8"/>
  <c r="FU6" i="8"/>
  <c r="FT6" i="8"/>
  <c r="FS6" i="8"/>
  <c r="FR6" i="8"/>
  <c r="FQ6" i="8"/>
  <c r="FP6" i="8"/>
  <c r="FO6" i="8"/>
  <c r="FP4" i="8"/>
  <c r="FQ4" i="8"/>
  <c r="FR4" i="8"/>
  <c r="FS4" i="8"/>
  <c r="FT4" i="8"/>
  <c r="FU4" i="8"/>
  <c r="FV4" i="8"/>
  <c r="FW4" i="8"/>
  <c r="FX4" i="8"/>
  <c r="FY4" i="8"/>
  <c r="FZ4" i="8"/>
  <c r="GA4" i="8"/>
  <c r="GB4" i="8"/>
  <c r="GC4" i="8"/>
  <c r="GD4" i="8"/>
  <c r="GE4" i="8"/>
  <c r="GF4" i="8"/>
  <c r="FO4" i="8"/>
  <c r="EX4" i="8"/>
  <c r="EY4" i="8"/>
  <c r="EZ4" i="8"/>
  <c r="FA4" i="8"/>
  <c r="FB4" i="8"/>
  <c r="FC4" i="8"/>
  <c r="FD4" i="8"/>
  <c r="FE4" i="8"/>
  <c r="FF4" i="8"/>
  <c r="FG4" i="8"/>
  <c r="FH4" i="8"/>
  <c r="FI4" i="8"/>
  <c r="FJ4" i="8"/>
  <c r="FK4" i="8"/>
  <c r="FL4" i="8"/>
  <c r="FM4" i="8"/>
  <c r="FN4" i="8"/>
  <c r="EW4" i="8"/>
  <c r="EF4" i="8"/>
  <c r="EG4" i="8"/>
  <c r="EH4" i="8"/>
  <c r="EI4" i="8"/>
  <c r="EJ4" i="8"/>
  <c r="EK4" i="8"/>
  <c r="EL4" i="8"/>
  <c r="EM4" i="8"/>
  <c r="EN4" i="8"/>
  <c r="EO4" i="8"/>
  <c r="EP4" i="8"/>
  <c r="EQ4" i="8"/>
  <c r="ER4" i="8"/>
  <c r="ES4" i="8"/>
  <c r="ET4" i="8"/>
  <c r="EU4" i="8"/>
  <c r="EV4" i="8"/>
  <c r="EE4" i="8"/>
  <c r="DN4" i="8"/>
  <c r="DO4" i="8"/>
  <c r="DP4" i="8"/>
  <c r="DQ4" i="8"/>
  <c r="DR4" i="8"/>
  <c r="DS4" i="8"/>
  <c r="DT4" i="8"/>
  <c r="DU4" i="8"/>
  <c r="DV4" i="8"/>
  <c r="DW4" i="8"/>
  <c r="DX4" i="8"/>
  <c r="DY4" i="8"/>
  <c r="DZ4" i="8"/>
  <c r="EA4" i="8"/>
  <c r="EB4" i="8"/>
  <c r="EC4" i="8"/>
  <c r="ED4" i="8"/>
  <c r="DM4" i="8"/>
  <c r="CV4" i="8"/>
  <c r="CW4" i="8"/>
  <c r="CX4" i="8"/>
  <c r="CY4" i="8"/>
  <c r="CZ4" i="8"/>
  <c r="DA4" i="8"/>
  <c r="DB4" i="8"/>
  <c r="DC4" i="8"/>
  <c r="DD4" i="8"/>
  <c r="DE4" i="8"/>
  <c r="DF4" i="8"/>
  <c r="DG4" i="8"/>
  <c r="DH4" i="8"/>
  <c r="DI4" i="8"/>
  <c r="DJ4" i="8"/>
  <c r="DK4" i="8"/>
  <c r="DL4" i="8"/>
  <c r="CU4" i="8"/>
  <c r="CT4" i="8"/>
  <c r="CD4" i="8"/>
  <c r="CE4" i="8"/>
  <c r="CF4" i="8"/>
  <c r="CG4" i="8"/>
  <c r="CH4" i="8"/>
  <c r="CI4" i="8"/>
  <c r="CJ4" i="8"/>
  <c r="CK4" i="8"/>
  <c r="CL4" i="8"/>
  <c r="CM4" i="8"/>
  <c r="CN4" i="8"/>
  <c r="CO4" i="8"/>
  <c r="CP4" i="8"/>
  <c r="CQ4" i="8"/>
  <c r="CR4" i="8"/>
  <c r="CS4" i="8"/>
  <c r="CC4" i="8"/>
  <c r="J4" i="8"/>
  <c r="FN6" i="8"/>
  <c r="FM6" i="8"/>
  <c r="FL6" i="8"/>
  <c r="FK6" i="8"/>
  <c r="FJ6" i="8"/>
  <c r="FI6" i="8"/>
  <c r="FH6" i="8"/>
  <c r="FG6" i="8"/>
  <c r="FF6" i="8"/>
  <c r="FE6" i="8"/>
  <c r="FD6" i="8"/>
  <c r="FC6" i="8"/>
  <c r="FB6" i="8"/>
  <c r="FA6" i="8"/>
  <c r="EZ6" i="8"/>
  <c r="EY6" i="8"/>
  <c r="EX6" i="8"/>
  <c r="EW6" i="8"/>
  <c r="EV6" i="8"/>
  <c r="EU6" i="8"/>
  <c r="ET6" i="8"/>
  <c r="ES6" i="8"/>
  <c r="ER6" i="8"/>
  <c r="EQ6" i="8"/>
  <c r="EP6" i="8"/>
  <c r="EO6" i="8"/>
  <c r="EN6" i="8"/>
  <c r="EM6" i="8"/>
  <c r="EL6" i="8"/>
  <c r="EK6" i="8"/>
  <c r="EJ6" i="8"/>
  <c r="EI6" i="8"/>
  <c r="EH6" i="8"/>
  <c r="EG6" i="8"/>
  <c r="EF6" i="8"/>
  <c r="EE6" i="8"/>
  <c r="ED6" i="8"/>
  <c r="EC6" i="8"/>
  <c r="EB6" i="8"/>
  <c r="EA6" i="8"/>
  <c r="DZ6" i="8"/>
  <c r="DY6" i="8"/>
  <c r="DX6" i="8"/>
  <c r="DW6" i="8"/>
  <c r="DV6" i="8"/>
  <c r="DU6" i="8"/>
  <c r="DT6" i="8"/>
  <c r="DS6" i="8"/>
  <c r="DR6" i="8"/>
  <c r="DQ6" i="8"/>
  <c r="DP6" i="8"/>
  <c r="DO6" i="8"/>
  <c r="DN6" i="8"/>
  <c r="DM6" i="8"/>
  <c r="DL6" i="8"/>
  <c r="DK6" i="8"/>
  <c r="DJ6" i="8"/>
  <c r="DI6" i="8"/>
  <c r="DH6" i="8"/>
  <c r="DG6" i="8"/>
  <c r="DF6" i="8"/>
  <c r="DE6" i="8"/>
  <c r="DD6" i="8"/>
  <c r="DC6" i="8"/>
  <c r="DB6" i="8"/>
  <c r="DA6" i="8"/>
  <c r="CZ6" i="8"/>
  <c r="CY6" i="8"/>
  <c r="CX6" i="8"/>
  <c r="CW6" i="8"/>
  <c r="CV6" i="8"/>
  <c r="CU6" i="8"/>
  <c r="CT6" i="8"/>
  <c r="CS6" i="8"/>
  <c r="CR6" i="8"/>
  <c r="CQ6" i="8"/>
  <c r="CP6" i="8"/>
  <c r="CO6" i="8"/>
  <c r="CN6" i="8"/>
  <c r="CM6" i="8"/>
  <c r="CL6" i="8"/>
  <c r="CK6" i="8"/>
  <c r="CJ6" i="8"/>
  <c r="CI6" i="8"/>
  <c r="CH6" i="8"/>
  <c r="CG6" i="8"/>
  <c r="CF6" i="8"/>
  <c r="CE6" i="8"/>
  <c r="CD6" i="8"/>
  <c r="CC6" i="8"/>
  <c r="CB6" i="8"/>
  <c r="CA6" i="8"/>
  <c r="BZ6" i="8"/>
  <c r="BY6" i="8"/>
  <c r="BX6" i="8"/>
  <c r="BW6" i="8"/>
  <c r="BV6" i="8"/>
  <c r="BU6" i="8"/>
  <c r="BT6" i="8"/>
  <c r="BS6" i="8"/>
  <c r="BR6" i="8"/>
  <c r="BQ6" i="8"/>
  <c r="BP6" i="8"/>
  <c r="BO6" i="8"/>
  <c r="BN6" i="8"/>
  <c r="BM6" i="8"/>
  <c r="BL6" i="8"/>
  <c r="BK6" i="8"/>
  <c r="AB4" i="8"/>
  <c r="AC4" i="8"/>
  <c r="AD4" i="8"/>
  <c r="AE4" i="8"/>
  <c r="AF4" i="8"/>
  <c r="AG4" i="8"/>
  <c r="AH4" i="8"/>
  <c r="AI4" i="8"/>
  <c r="AJ4" i="8"/>
  <c r="AK4" i="8"/>
  <c r="AL4" i="8"/>
  <c r="AM4" i="8"/>
  <c r="AN4" i="8"/>
  <c r="AO4" i="8"/>
  <c r="AP4" i="8"/>
  <c r="AQ4" i="8"/>
  <c r="AR4" i="8"/>
  <c r="AA4" i="8"/>
  <c r="BJ6" i="8"/>
  <c r="BI6" i="8"/>
  <c r="BH6" i="8"/>
  <c r="BG6" i="8"/>
  <c r="BF6" i="8"/>
  <c r="BE6" i="8"/>
  <c r="BD6" i="8"/>
  <c r="BC6" i="8"/>
  <c r="BB6" i="8"/>
  <c r="BA6" i="8"/>
  <c r="AZ6" i="8"/>
  <c r="AY6" i="8"/>
  <c r="AX6" i="8"/>
  <c r="AW6" i="8"/>
  <c r="AV6" i="8"/>
  <c r="AU6" i="8"/>
  <c r="AT6" i="8"/>
  <c r="AS6" i="8"/>
  <c r="AT4" i="8"/>
  <c r="AU4" i="8"/>
  <c r="AV4" i="8"/>
  <c r="AW4" i="8"/>
  <c r="AX4" i="8"/>
  <c r="AY4" i="8"/>
  <c r="AZ4" i="8"/>
  <c r="BA4" i="8"/>
  <c r="BB4" i="8"/>
  <c r="BC4" i="8"/>
  <c r="BD4" i="8"/>
  <c r="BE4" i="8"/>
  <c r="BF4" i="8"/>
  <c r="BG4" i="8"/>
  <c r="BH4" i="8"/>
  <c r="BI4" i="8"/>
  <c r="BJ4" i="8"/>
  <c r="AS4" i="8"/>
  <c r="AR6" i="8"/>
  <c r="AQ6" i="8"/>
  <c r="AP6" i="8"/>
  <c r="AO6" i="8"/>
  <c r="AN6" i="8"/>
  <c r="AM6" i="8"/>
  <c r="AL6" i="8"/>
  <c r="AK6" i="8"/>
  <c r="AJ6" i="8"/>
  <c r="AI6" i="8"/>
  <c r="AH6" i="8"/>
  <c r="AG6" i="8"/>
  <c r="AF6" i="8"/>
  <c r="AE6" i="8"/>
  <c r="AD6" i="8"/>
  <c r="AC6" i="8"/>
  <c r="AB6" i="8"/>
  <c r="AA6" i="8"/>
  <c r="Z6" i="8"/>
  <c r="Y6" i="8"/>
  <c r="X6" i="8"/>
  <c r="W6" i="8"/>
  <c r="V6" i="8"/>
  <c r="U6" i="8"/>
  <c r="T6" i="8"/>
  <c r="S6" i="8"/>
  <c r="R6" i="8"/>
  <c r="Q6" i="8"/>
  <c r="P6" i="8"/>
  <c r="O6" i="8"/>
  <c r="N6" i="8"/>
  <c r="M6" i="8"/>
  <c r="L6" i="8"/>
  <c r="K6" i="8"/>
  <c r="J6" i="8"/>
  <c r="I6" i="8"/>
  <c r="R4" i="8"/>
  <c r="S4" i="8"/>
  <c r="T4" i="8"/>
  <c r="U4" i="8"/>
  <c r="V4" i="8"/>
  <c r="W4" i="8"/>
  <c r="X4" i="8"/>
  <c r="Y4" i="8"/>
  <c r="Z4" i="8"/>
  <c r="K4" i="8"/>
  <c r="L4" i="8"/>
  <c r="M4" i="8"/>
  <c r="N4" i="8"/>
  <c r="O4" i="8"/>
  <c r="P4" i="8"/>
  <c r="Q4" i="8"/>
  <c r="I4" i="8"/>
  <c r="F6" i="8"/>
  <c r="E6" i="8"/>
  <c r="D6" i="8"/>
  <c r="C6" i="8"/>
  <c r="B6" i="8"/>
  <c r="C3" i="8"/>
  <c r="D3" i="8"/>
  <c r="E3" i="8"/>
  <c r="B3" i="8"/>
  <c r="B52" i="2"/>
  <c r="C52" i="2" s="1"/>
  <c r="B51" i="2"/>
  <c r="C51" i="2" s="1"/>
  <c r="B173" i="2"/>
  <c r="C173" i="2" s="1"/>
  <c r="B174" i="2"/>
  <c r="C174" i="2" s="1"/>
  <c r="B175" i="2"/>
  <c r="C175" i="2" s="1"/>
  <c r="B176" i="2"/>
  <c r="C176" i="2" s="1"/>
  <c r="B177" i="2"/>
  <c r="C177" i="2" s="1"/>
  <c r="B178" i="2"/>
  <c r="C178" i="2" s="1"/>
  <c r="B179" i="2"/>
  <c r="C179" i="2" s="1"/>
  <c r="B180" i="2"/>
  <c r="C180" i="2" s="1"/>
  <c r="B181" i="2"/>
  <c r="C181" i="2" s="1"/>
  <c r="B172" i="2"/>
  <c r="C172" i="2" s="1"/>
  <c r="B168" i="2"/>
  <c r="C168" i="2" s="1"/>
  <c r="B167" i="2"/>
  <c r="C167" i="2" s="1"/>
  <c r="B166" i="2"/>
  <c r="C166" i="2" s="1"/>
  <c r="B165" i="2"/>
  <c r="C165" i="2" s="1"/>
  <c r="B164" i="2"/>
  <c r="C164" i="2" s="1"/>
  <c r="B163" i="2"/>
  <c r="C163" i="2" s="1"/>
  <c r="B162" i="2"/>
  <c r="C162" i="2" s="1"/>
  <c r="B161" i="2"/>
  <c r="C161" i="2" s="1"/>
  <c r="B159" i="2"/>
  <c r="C159" i="2" s="1"/>
  <c r="B158" i="2"/>
  <c r="C158" i="2" s="1"/>
  <c r="B157" i="2"/>
  <c r="C157" i="2" s="1"/>
  <c r="B156" i="2"/>
  <c r="C156" i="2" s="1"/>
  <c r="B155" i="2"/>
  <c r="C155" i="2" s="1"/>
  <c r="B154" i="2"/>
  <c r="C154" i="2" s="1"/>
  <c r="B153" i="2"/>
  <c r="C153" i="2" s="1"/>
  <c r="B152" i="2"/>
  <c r="C152" i="2" s="1"/>
  <c r="B151" i="2"/>
  <c r="C151" i="2" s="1"/>
  <c r="B150" i="2"/>
  <c r="C150" i="2" s="1"/>
  <c r="B146" i="2"/>
  <c r="C146" i="2" s="1"/>
  <c r="B145" i="2"/>
  <c r="C145" i="2" s="1"/>
  <c r="B144" i="2"/>
  <c r="C144" i="2" s="1"/>
  <c r="B143" i="2"/>
  <c r="C143" i="2" s="1"/>
  <c r="B142" i="2"/>
  <c r="C142" i="2" s="1"/>
  <c r="B141" i="2"/>
  <c r="C141" i="2" s="1"/>
  <c r="B140" i="2"/>
  <c r="C140" i="2" s="1"/>
  <c r="B139" i="2"/>
  <c r="C139" i="2" s="1"/>
  <c r="B137" i="2"/>
  <c r="C137" i="2" s="1"/>
  <c r="B136" i="2"/>
  <c r="C136" i="2" s="1"/>
  <c r="B135" i="2"/>
  <c r="C135" i="2" s="1"/>
  <c r="B134" i="2"/>
  <c r="C134" i="2" s="1"/>
  <c r="B133" i="2"/>
  <c r="C133" i="2" s="1"/>
  <c r="B132" i="2"/>
  <c r="C132" i="2" s="1"/>
  <c r="B131" i="2"/>
  <c r="C131" i="2" s="1"/>
  <c r="B130" i="2"/>
  <c r="C130" i="2" s="1"/>
  <c r="B129" i="2"/>
  <c r="C129" i="2" s="1"/>
  <c r="B128" i="2"/>
  <c r="C128" i="2" s="1"/>
  <c r="B124" i="2"/>
  <c r="C124" i="2" s="1"/>
  <c r="B123" i="2"/>
  <c r="C123" i="2" s="1"/>
  <c r="B122" i="2"/>
  <c r="C122" i="2" s="1"/>
  <c r="B121" i="2"/>
  <c r="C121" i="2" s="1"/>
  <c r="B120" i="2"/>
  <c r="C120" i="2" s="1"/>
  <c r="B119" i="2"/>
  <c r="C119" i="2" s="1"/>
  <c r="B118" i="2"/>
  <c r="C118" i="2" s="1"/>
  <c r="B117" i="2"/>
  <c r="C117" i="2" s="1"/>
  <c r="B115" i="2"/>
  <c r="C115" i="2" s="1"/>
  <c r="B114" i="2"/>
  <c r="C114" i="2" s="1"/>
  <c r="B113" i="2"/>
  <c r="C113" i="2" s="1"/>
  <c r="B112" i="2"/>
  <c r="C112" i="2" s="1"/>
  <c r="B111" i="2"/>
  <c r="C111" i="2" s="1"/>
  <c r="B110" i="2"/>
  <c r="C110" i="2" s="1"/>
  <c r="B109" i="2"/>
  <c r="C109" i="2" s="1"/>
  <c r="B108" i="2"/>
  <c r="C108" i="2" s="1"/>
  <c r="B107" i="2"/>
  <c r="C107" i="2" s="1"/>
  <c r="B106" i="2"/>
  <c r="C106" i="2" s="1"/>
  <c r="B100" i="2"/>
  <c r="C100" i="2" s="1"/>
  <c r="B102" i="2"/>
  <c r="C102" i="2" s="1"/>
  <c r="B101" i="2"/>
  <c r="C101" i="2" s="1"/>
  <c r="B99" i="2"/>
  <c r="C99" i="2" s="1"/>
  <c r="B98" i="2"/>
  <c r="C98" i="2" s="1"/>
  <c r="B97" i="2"/>
  <c r="C97" i="2" s="1"/>
  <c r="B96" i="2"/>
  <c r="C96" i="2" s="1"/>
  <c r="B95" i="2"/>
  <c r="C95" i="2" s="1"/>
  <c r="B93" i="2"/>
  <c r="C93" i="2" s="1"/>
  <c r="B92" i="2"/>
  <c r="C92" i="2" s="1"/>
  <c r="B91" i="2"/>
  <c r="C91" i="2" s="1"/>
  <c r="B90" i="2"/>
  <c r="C90" i="2" s="1"/>
  <c r="B89" i="2"/>
  <c r="C89" i="2" s="1"/>
  <c r="B88" i="2"/>
  <c r="C88" i="2" s="1"/>
  <c r="B87" i="2"/>
  <c r="C87" i="2" s="1"/>
  <c r="B86" i="2"/>
  <c r="C86" i="2" s="1"/>
  <c r="B85" i="2"/>
  <c r="C85" i="2" s="1"/>
  <c r="C84" i="2"/>
  <c r="B80" i="2"/>
  <c r="C80" i="2" s="1"/>
  <c r="B79" i="2"/>
  <c r="C79" i="2" s="1"/>
  <c r="B78" i="2"/>
  <c r="C78" i="2" s="1"/>
  <c r="B77" i="2"/>
  <c r="C77" i="2" s="1"/>
  <c r="B76" i="2"/>
  <c r="C76" i="2" s="1"/>
  <c r="B75" i="2"/>
  <c r="C75" i="2" s="1"/>
  <c r="B74" i="2"/>
  <c r="C74" i="2" s="1"/>
  <c r="B73" i="2"/>
  <c r="C73" i="2" s="1"/>
  <c r="B71" i="2"/>
  <c r="C71" i="2" s="1"/>
  <c r="B70" i="2"/>
  <c r="C70" i="2" s="1"/>
  <c r="B69" i="2"/>
  <c r="C69" i="2" s="1"/>
  <c r="B68" i="2"/>
  <c r="C68" i="2" s="1"/>
  <c r="B67" i="2"/>
  <c r="C67" i="2" s="1"/>
  <c r="B66" i="2"/>
  <c r="C66" i="2" s="1"/>
  <c r="B65" i="2"/>
  <c r="C65" i="2" s="1"/>
  <c r="B64" i="2"/>
  <c r="C64" i="2" s="1"/>
  <c r="B63" i="2"/>
  <c r="C63" i="2" s="1"/>
  <c r="B62" i="2"/>
  <c r="C62" i="2" s="1"/>
  <c r="B55" i="2"/>
  <c r="C55" i="2" s="1"/>
  <c r="B58" i="2"/>
  <c r="C58" i="2" s="1"/>
  <c r="B57" i="2"/>
  <c r="C57" i="2" s="1"/>
  <c r="B56" i="2"/>
  <c r="C56" i="2" s="1"/>
  <c r="B54" i="2"/>
  <c r="C54" i="2" s="1"/>
  <c r="B53" i="2"/>
  <c r="C53" i="2" s="1"/>
  <c r="B49" i="2"/>
  <c r="C49" i="2" s="1"/>
  <c r="B48" i="2"/>
  <c r="C48" i="2" s="1"/>
  <c r="B47" i="2"/>
  <c r="C47" i="2" s="1"/>
  <c r="B46" i="2"/>
  <c r="C46" i="2" s="1"/>
  <c r="B45" i="2"/>
  <c r="B44" i="2"/>
  <c r="C44" i="2" s="1"/>
  <c r="B43" i="2"/>
  <c r="C43" i="2" s="1"/>
  <c r="B42" i="2"/>
  <c r="C42" i="2" s="1"/>
  <c r="B41" i="2"/>
  <c r="C41" i="2" s="1"/>
  <c r="B40" i="2"/>
  <c r="C40" i="2" s="1"/>
  <c r="B36" i="2"/>
  <c r="C36" i="2" s="1"/>
  <c r="B35" i="2"/>
  <c r="C35" i="2" s="1"/>
  <c r="B34" i="2"/>
  <c r="C34" i="2" s="1"/>
  <c r="C45" i="2" l="1"/>
  <c r="B183" i="2"/>
  <c r="C183" i="2" s="1"/>
</calcChain>
</file>

<file path=xl/sharedStrings.xml><?xml version="1.0" encoding="utf-8"?>
<sst xmlns="http://schemas.openxmlformats.org/spreadsheetml/2006/main" count="1605" uniqueCount="866">
  <si>
    <t>Version 1.0</t>
  </si>
  <si>
    <t>Background and context</t>
  </si>
  <si>
    <t>https://www.gov.uk/government/publications/market-sustainability-and-improvement-fund-2024-to-2025</t>
  </si>
  <si>
    <t>Instructions</t>
  </si>
  <si>
    <t>As set out in the published guidance, local authorities must use this template to report information on:</t>
  </si>
  <si>
    <t>Further details on each of the required pieces of information, including definitions can be found on the following tab.</t>
  </si>
  <si>
    <r>
      <t xml:space="preserve">Local authorities must use this Excel template to report the required information to DHSC by </t>
    </r>
    <r>
      <rPr>
        <b/>
        <sz val="12"/>
        <color theme="1"/>
        <rFont val="Arial"/>
        <family val="2"/>
      </rPr>
      <t>11:59pm on 10 June 2024.</t>
    </r>
    <r>
      <rPr>
        <sz val="12"/>
        <color theme="1"/>
        <rFont val="Arial"/>
        <family val="2"/>
      </rPr>
      <t xml:space="preserve"> This reporting template should be submitted to the department by emailing </t>
    </r>
    <r>
      <rPr>
        <b/>
        <sz val="12"/>
        <color theme="1"/>
        <rFont val="Arial"/>
        <family val="2"/>
      </rPr>
      <t>MSIFCorrespondence@dhsc.gov.uk</t>
    </r>
    <r>
      <rPr>
        <sz val="12"/>
        <color theme="1"/>
        <rFont val="Arial"/>
        <family val="2"/>
      </rPr>
      <t>. Further qualitative information will be collected in a separate template. Any questions regarding the data, template or submission process should be directed to MSIFCorrespondence@dhsc.gov.uk.</t>
    </r>
  </si>
  <si>
    <t>Conditions and data validation</t>
  </si>
  <si>
    <t>This template makes use of data validation checks to ensure that returns have provided the required information. In order for the return to meet the reporting requirements of the department, it must meet all of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t>
  </si>
  <si>
    <t>Condition</t>
  </si>
  <si>
    <t>Has the condition been met?</t>
  </si>
  <si>
    <t>General information (Question 1-3)</t>
  </si>
  <si>
    <t>Has a local authority been selected?</t>
  </si>
  <si>
    <t>Has a name and email address been provided?</t>
  </si>
  <si>
    <t>2023 to 2024 annual commissioned totals (Question 4)</t>
  </si>
  <si>
    <t>Has the required information for the number of clients accessing the following types of care been provided?</t>
  </si>
  <si>
    <t>Long Term Support - Nursing; 65+</t>
  </si>
  <si>
    <t>Long Term Support - Nursing; 18-64</t>
  </si>
  <si>
    <t>Long Term Support - Residential; 65+</t>
  </si>
  <si>
    <t>Long Term Support - Residential; 18-64</t>
  </si>
  <si>
    <t>Long Term Support - Community (Total); 65+</t>
  </si>
  <si>
    <t>Long Term Support - Community (Home Support); 65+</t>
  </si>
  <si>
    <t>Long Term Support - Community (Supported Living); 65+</t>
  </si>
  <si>
    <t>Long Term Support - Community (Total); 18-64</t>
  </si>
  <si>
    <t>Long Term Support - Community (Home Support); 18-64</t>
  </si>
  <si>
    <t>Long Term Support - Community (Supported Living); 18-64</t>
  </si>
  <si>
    <t>Has the required information for the number of bed weeks/contact hours/placements commissioned for the following types of care been provided?</t>
  </si>
  <si>
    <t>2024 to 2025 expected commissioned totals (Question 5)</t>
  </si>
  <si>
    <t>Has the required information for the number of clients expected to access the following types of care been provided?</t>
  </si>
  <si>
    <t>Has the required information for the number of bed weeks/contact hours/placements expected to be commissioned for the following types of care been provided?</t>
  </si>
  <si>
    <t>Expected commissioning methods (Question 6)</t>
  </si>
  <si>
    <t>2024 to 2025 expected commissioned totals broken down by quarter (Question 7)</t>
  </si>
  <si>
    <t>Has the required information for the number of clients expected to access the following types of care by quarter been provided?</t>
  </si>
  <si>
    <t>Has the required information for the number of bed weeks/contact hours/placements expected to be commissioned for the following types of care by quarter been provided?</t>
  </si>
  <si>
    <t>2024 to 2025 estimated available capacity (Question 8)</t>
  </si>
  <si>
    <t>Has the required information for the maximum number of bed weeks/contact hours/placements available for the following types of care been provided?</t>
  </si>
  <si>
    <t>2024 to 2025 expected capacity situation (Question 9)</t>
  </si>
  <si>
    <t>2024 to 2025 expected capacity situation by quarter (Question 10)</t>
  </si>
  <si>
    <t>Overall guidance</t>
  </si>
  <si>
    <r>
      <t xml:space="preserve">To build a holistic view of available capacity and potential challenges, local authorities must report data for the following </t>
    </r>
    <r>
      <rPr>
        <b/>
        <sz val="12"/>
        <color theme="1"/>
        <rFont val="Arial"/>
        <family val="2"/>
      </rPr>
      <t xml:space="preserve">long-term </t>
    </r>
    <r>
      <rPr>
        <sz val="12"/>
        <color theme="1"/>
        <rFont val="Arial"/>
        <family val="2"/>
      </rPr>
      <t>service types. The service types included and their definitions match those that the local authority reports as part of the existing annual Short and Long Term (SALT) data collection and through CLD:</t>
    </r>
  </si>
  <si>
    <t>Guidance on individual questions</t>
  </si>
  <si>
    <t>- block contracts or purchasing</t>
  </si>
  <si>
    <t>- spot purchasing (for example, through a framework or dynamic purchasing system)</t>
  </si>
  <si>
    <t>- in-house provision</t>
  </si>
  <si>
    <t>- other methods</t>
  </si>
  <si>
    <t>(1) Please choose your local authority from the drop down menu below.</t>
  </si>
  <si>
    <t>Description</t>
  </si>
  <si>
    <t>Data item</t>
  </si>
  <si>
    <t>Local authority name</t>
  </si>
  <si>
    <t>(2) Please enter the details of the person completing this return.</t>
  </si>
  <si>
    <t>Name</t>
  </si>
  <si>
    <t>Email address</t>
  </si>
  <si>
    <t>Please select response</t>
  </si>
  <si>
    <t xml:space="preserve">(4) Please report annual commissioned totals for 2023 to 2024 for the following long term service types. </t>
  </si>
  <si>
    <t>Service type</t>
  </si>
  <si>
    <t>Unit of measurement</t>
  </si>
  <si>
    <t>2023 to 2024 annual commissioned total</t>
  </si>
  <si>
    <t>Comments</t>
  </si>
  <si>
    <t>Number of clients accessing long term support during the year</t>
  </si>
  <si>
    <t>Number of bed weeks commissioned during the year</t>
  </si>
  <si>
    <t>Number of contact hours commissioned during the year</t>
  </si>
  <si>
    <t>Number of placements commissioned during the year</t>
  </si>
  <si>
    <t>(5) Please report your best estimate of the activity you expect to commission in 2024 to 2025 for the following long term service types.</t>
  </si>
  <si>
    <t>Best estimate of 2024 to 2025 annual commissioned total</t>
  </si>
  <si>
    <t>(6) For each service type, use the bandings provided to indicate the proportion of the overall care and support provision you expect to commission through the following methods.</t>
  </si>
  <si>
    <t>Proportion of overall care and support commissioned via:</t>
  </si>
  <si>
    <t>Block purchasing</t>
  </si>
  <si>
    <t>Spot purchasing</t>
  </si>
  <si>
    <t>In-house</t>
  </si>
  <si>
    <t>Other means</t>
  </si>
  <si>
    <t>Note: the sum of the proportions for each service type should not exceed 100%.</t>
  </si>
  <si>
    <t>(7) Report your best estimate of the activity you expect to commission in each quarter of 2024 to 2025 for each service type.</t>
  </si>
  <si>
    <t>Best estimate of quarter 1 commissioned total (Apr-Jun 2024)</t>
  </si>
  <si>
    <t>Best estimate of quarter 2 commissioned total (Jul-Sep 2024)</t>
  </si>
  <si>
    <t>Best estimate of quarter 4 commissioned total (Jan-Mar 2025)</t>
  </si>
  <si>
    <t>Best estimate of maximum available capacity in 2024 to 2025</t>
  </si>
  <si>
    <t>% of capacity expected to be used: please select the option that best describes your situation</t>
  </si>
  <si>
    <t>Maximum number of potential supported clients for 2024 to 2025</t>
  </si>
  <si>
    <t>Maximum total available bed weeks for 2024 to 2025</t>
  </si>
  <si>
    <t>Maximum total available contact hours for 2024 to 2025</t>
  </si>
  <si>
    <t>Maximum total available placements for 2024 to 2025</t>
  </si>
  <si>
    <t>Select the option that best describes your capacity situation in:</t>
  </si>
  <si>
    <t>Quarter 1 of 2024 to 2025 (Apr-Jun 2024)</t>
  </si>
  <si>
    <t>Quarter 2 of 2024 to 2025 (Jul-Sep 2024)</t>
  </si>
  <si>
    <t>Quarter 3 of 2024 to 2025 (Oct-Dec 2024)</t>
  </si>
  <si>
    <t>Quarter 4 of 2024 to 2025 (Jan-Mar 2025)</t>
  </si>
  <si>
    <t>Yes - we have co-ordinated to ensure the information is consistent</t>
  </si>
  <si>
    <t>No - we have not co-ordinated to ensure the information is consistent.</t>
  </si>
  <si>
    <t>1-10%</t>
  </si>
  <si>
    <t>11-20%</t>
  </si>
  <si>
    <t>21-30%</t>
  </si>
  <si>
    <t>31-40%</t>
  </si>
  <si>
    <t>41-50%</t>
  </si>
  <si>
    <t>51-60%</t>
  </si>
  <si>
    <t>61-70%</t>
  </si>
  <si>
    <t>71-80%</t>
  </si>
  <si>
    <t>81-90%</t>
  </si>
  <si>
    <t>91-100%</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</si>
  <si>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</si>
  <si>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</si>
  <si>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</si>
  <si>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</si>
  <si>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</si>
  <si>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</si>
  <si>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</si>
  <si>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</si>
  <si>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</si>
  <si>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</si>
  <si>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</si>
  <si>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</si>
  <si>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</si>
  <si>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</si>
  <si>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</si>
  <si>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</si>
  <si>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</si>
  <si>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</si>
  <si>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</si>
  <si>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</si>
  <si>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</si>
  <si>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</si>
  <si>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</si>
  <si>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</si>
  <si>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</si>
  <si>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</si>
  <si>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</si>
  <si>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</si>
  <si>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</si>
  <si>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</si>
  <si>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</si>
  <si>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</si>
  <si>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</si>
  <si>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</si>
  <si>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</si>
  <si>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</si>
  <si>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</si>
  <si>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</si>
  <si>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</si>
  <si>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</si>
  <si>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</si>
  <si>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</si>
  <si>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</si>
  <si>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</si>
  <si>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</si>
  <si>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</si>
  <si>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</si>
  <si>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</si>
  <si>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</si>
  <si>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</si>
  <si>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</si>
  <si>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</si>
  <si>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</si>
  <si>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</si>
  <si>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</si>
  <si>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</si>
  <si>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</si>
  <si>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</si>
  <si>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</si>
  <si>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</si>
  <si>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</si>
  <si>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</si>
  <si>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</si>
  <si>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</si>
  <si>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</si>
  <si>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</si>
  <si>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</si>
  <si>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</si>
  <si>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</si>
  <si>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</si>
  <si>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</si>
  <si>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</si>
  <si>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</si>
  <si>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</si>
  <si>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</si>
  <si>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</si>
  <si>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</si>
  <si>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</si>
  <si>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</si>
  <si>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</si>
  <si>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</si>
  <si>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</si>
  <si>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</si>
  <si>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</si>
  <si>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</si>
  <si>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</si>
  <si>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</si>
  <si>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</si>
  <si>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</si>
  <si>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</si>
  <si>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</si>
  <si>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</si>
  <si>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</si>
  <si>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</si>
  <si>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</si>
  <si>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</si>
  <si>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</si>
  <si>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</si>
  <si>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</si>
  <si>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</si>
  <si>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</si>
  <si>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</si>
  <si>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</si>
  <si>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</si>
  <si>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</si>
  <si>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</si>
  <si>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</si>
  <si>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</si>
  <si>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</si>
  <si>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</si>
  <si>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</si>
  <si>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</si>
  <si>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</si>
  <si>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</si>
  <si>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</si>
  <si>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</si>
  <si>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</si>
  <si>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</si>
  <si>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</si>
  <si>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</si>
  <si>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</si>
  <si>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</si>
  <si>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</si>
  <si>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</si>
  <si>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</si>
  <si>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</si>
  <si>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</si>
  <si>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</si>
  <si>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</si>
  <si>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</si>
  <si>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</si>
  <si>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</si>
  <si>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</si>
  <si>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</si>
  <si>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</si>
  <si>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</si>
  <si>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</si>
  <si>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</si>
  <si>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</si>
  <si>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</si>
  <si>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</si>
  <si>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</si>
  <si>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</si>
  <si>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</si>
  <si>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</si>
  <si>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</si>
  <si>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</si>
  <si>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</si>
  <si>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</si>
  <si>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</si>
  <si>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</si>
  <si>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</si>
  <si>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</si>
  <si>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</si>
  <si>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</si>
  <si>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</si>
  <si>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</si>
  <si>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</si>
  <si>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</si>
  <si>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</si>
  <si>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</si>
  <si>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</si>
  <si>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</si>
  <si>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</si>
  <si>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</si>
  <si>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</si>
  <si>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</si>
  <si>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</si>
  <si>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</si>
  <si>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</si>
  <si>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</si>
  <si>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</si>
  <si>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</si>
  <si>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</si>
  <si>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</si>
  <si>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</si>
  <si>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</si>
  <si>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</si>
  <si>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</si>
  <si>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</si>
  <si>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</si>
  <si>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</si>
  <si>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</si>
  <si>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</si>
  <si>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</si>
  <si>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</si>
  <si>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</si>
  <si>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</si>
  <si>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</si>
  <si>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</si>
  <si>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</si>
  <si>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</si>
  <si>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</si>
  <si>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</si>
  <si>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</si>
  <si>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</si>
  <si>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</si>
  <si>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</si>
  <si>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</si>
  <si>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</si>
  <si>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</si>
  <si>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</si>
  <si>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</si>
  <si>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</si>
  <si>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</si>
  <si>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</si>
  <si>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</si>
  <si>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</si>
  <si>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</si>
  <si>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</si>
  <si>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</si>
  <si>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</si>
  <si>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</si>
  <si>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</si>
  <si>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</si>
  <si>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</si>
  <si>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</si>
  <si>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</si>
  <si>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</si>
  <si>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</si>
  <si>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</si>
  <si>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</si>
  <si>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</si>
  <si>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</si>
  <si>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</si>
  <si>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</si>
  <si>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</si>
  <si>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</si>
  <si>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</si>
  <si>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</si>
  <si>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</si>
  <si>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</si>
  <si>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</si>
  <si>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</si>
  <si>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</si>
  <si>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</si>
  <si>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</si>
  <si>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</si>
  <si>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</si>
  <si>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</si>
  <si>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</si>
  <si>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</si>
  <si>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</si>
  <si>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</si>
  <si>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</si>
  <si>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</si>
  <si>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</si>
  <si>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</si>
  <si>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</si>
  <si>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</si>
  <si>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</si>
  <si>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</si>
  <si>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</si>
  <si>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</si>
  <si>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</si>
  <si>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</si>
  <si>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</si>
  <si>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</si>
  <si>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</si>
  <si>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</si>
  <si>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</si>
  <si>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</si>
  <si>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</si>
  <si>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</si>
  <si>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</si>
  <si>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</si>
  <si>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</si>
  <si>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</si>
  <si>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</si>
  <si>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</si>
  <si>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</si>
  <si>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</si>
  <si>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</si>
  <si>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</si>
  <si>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</si>
  <si>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</si>
  <si>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</si>
  <si>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</si>
  <si>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</si>
  <si>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</si>
  <si>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</si>
  <si>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</si>
  <si>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</si>
  <si>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</si>
  <si>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</si>
  <si>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</si>
  <si>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</si>
  <si>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</si>
  <si>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</si>
  <si>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</si>
  <si>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</si>
  <si>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</si>
  <si>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</si>
  <si>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</si>
  <si>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</si>
  <si>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</si>
  <si>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</si>
  <si>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</si>
  <si>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</si>
  <si>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</si>
  <si>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</si>
  <si>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</si>
  <si>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</si>
  <si>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</si>
  <si>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</si>
  <si>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</si>
  <si>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</si>
  <si>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</si>
  <si>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Has the required information for the maximum number of supported potential clients with the following types of care been provided?</t>
  </si>
  <si>
    <t>Has an option describing the expected capacity situation in each quarter for the following service types been selected?</t>
  </si>
  <si>
    <t>nurs_65</t>
  </si>
  <si>
    <t>res_65</t>
  </si>
  <si>
    <t>res_18_64</t>
  </si>
  <si>
    <t>nurs_18_64</t>
  </si>
  <si>
    <t>user_count</t>
  </si>
  <si>
    <t>bed_weeks</t>
  </si>
  <si>
    <t>contact_hours</t>
  </si>
  <si>
    <t>placements</t>
  </si>
  <si>
    <t>Question 4</t>
  </si>
  <si>
    <t>comments</t>
  </si>
  <si>
    <t>Question 5</t>
  </si>
  <si>
    <t>Additional breakdowns</t>
  </si>
  <si>
    <t>Additional breakdowns:</t>
  </si>
  <si>
    <t>Question 6</t>
  </si>
  <si>
    <t>sca</t>
  </si>
  <si>
    <t>block</t>
  </si>
  <si>
    <t>spot</t>
  </si>
  <si>
    <t>in_house</t>
  </si>
  <si>
    <t>other</t>
  </si>
  <si>
    <t>Number of clients accessing long term support during the quarter</t>
  </si>
  <si>
    <t>Number of bed weeks commissioned during the quarter</t>
  </si>
  <si>
    <t>Number of contact hours commissioned during the quarter</t>
  </si>
  <si>
    <t>Number of placements commissioned during the quarter</t>
  </si>
  <si>
    <t>q1</t>
  </si>
  <si>
    <t>q2</t>
  </si>
  <si>
    <t>q3</t>
  </si>
  <si>
    <t>q4</t>
  </si>
  <si>
    <t>Question 7</t>
  </si>
  <si>
    <t>Question 8</t>
  </si>
  <si>
    <t>Question 9</t>
  </si>
  <si>
    <t>None</t>
  </si>
  <si>
    <t>Question 10</t>
  </si>
  <si>
    <t>laname</t>
  </si>
  <si>
    <t>laonscode</t>
  </si>
  <si>
    <t>CATEGORY</t>
  </si>
  <si>
    <t>INDEX VALUES</t>
  </si>
  <si>
    <t>COMPOSITE</t>
  </si>
  <si>
    <t>NAMES</t>
  </si>
  <si>
    <t>VALUES</t>
  </si>
  <si>
    <t>LANAME</t>
  </si>
  <si>
    <t>LAONSCODE</t>
  </si>
  <si>
    <t>CONTACT</t>
  </si>
  <si>
    <t>contact_name</t>
  </si>
  <si>
    <t>contact_email</t>
  </si>
  <si>
    <t>confirm_hwb_bcf</t>
  </si>
  <si>
    <t>NAMES_COMPUTED</t>
  </si>
  <si>
    <t>Question</t>
  </si>
  <si>
    <t>Question shorthand</t>
  </si>
  <si>
    <t>Units for each service type per question</t>
  </si>
  <si>
    <t>user_count_2425</t>
  </si>
  <si>
    <t>bed_weeks_2425</t>
  </si>
  <si>
    <t>contact_hours_2425</t>
  </si>
  <si>
    <t>placements_2425</t>
  </si>
  <si>
    <t>count_2425</t>
  </si>
  <si>
    <t>max</t>
  </si>
  <si>
    <t>capacity</t>
  </si>
  <si>
    <t>method</t>
  </si>
  <si>
    <t>2425_q1</t>
  </si>
  <si>
    <t>2425_q2</t>
  </si>
  <si>
    <t>2425_q3</t>
  </si>
  <si>
    <t>2425_q4</t>
  </si>
  <si>
    <t>hu8Z4e</t>
  </si>
  <si>
    <t>template_version</t>
  </si>
  <si>
    <t>template_code</t>
  </si>
  <si>
    <t>OTHER</t>
  </si>
  <si>
    <t>nurs_65_user_count_2324</t>
  </si>
  <si>
    <t>nurs_65_bed_weeks_2324</t>
  </si>
  <si>
    <t>nurs_18_64_user_count_2324</t>
  </si>
  <si>
    <t>nurs_18_64_bed_weeks_2324</t>
  </si>
  <si>
    <t>res_65_user_count_2324</t>
  </si>
  <si>
    <t>res_65_bed_weeks_2324</t>
  </si>
  <si>
    <t>res_18_64_user_count_2324</t>
  </si>
  <si>
    <t>res_18_64_bed_weeks_2324</t>
  </si>
  <si>
    <t>nurs_65_user_count_2324_comments</t>
  </si>
  <si>
    <t>nurs_65_bed_weeks_2324_comments</t>
  </si>
  <si>
    <t>nurs_18_64_user_count_2324_comments</t>
  </si>
  <si>
    <t>nurs_18_64_bed_weeks_2324_comments</t>
  </si>
  <si>
    <t>res_65_user_count_2324_comments</t>
  </si>
  <si>
    <t>res_65_bed_weeks_2324_comments</t>
  </si>
  <si>
    <t>res_18_64_user_count_2324_comments</t>
  </si>
  <si>
    <t>res_18_64_bed_weeks_2324_comments</t>
  </si>
  <si>
    <t>nurs_65_user_count_2425</t>
  </si>
  <si>
    <t>nurs_65_bed_weeks_2425</t>
  </si>
  <si>
    <t>nurs_18_64_user_count_2425</t>
  </si>
  <si>
    <t>nurs_18_64_bed_weeks_2425</t>
  </si>
  <si>
    <t>res_65_user_count_2425</t>
  </si>
  <si>
    <t>res_65_bed_weeks_2425</t>
  </si>
  <si>
    <t>res_18_64_user_count_2425</t>
  </si>
  <si>
    <t>res_18_64_bed_weeks_2425</t>
  </si>
  <si>
    <t>nurs_65_user_count_2425_comments</t>
  </si>
  <si>
    <t>nurs_65_bed_weeks_2425_comments</t>
  </si>
  <si>
    <t>nurs_18_64_user_count_2425_comments</t>
  </si>
  <si>
    <t>nurs_18_64_bed_weeks_2425_comments</t>
  </si>
  <si>
    <t>res_65_user_count_2425_comments</t>
  </si>
  <si>
    <t>res_65_bed_weeks_2425_comments</t>
  </si>
  <si>
    <t>res_18_64_user_count_2425_comments</t>
  </si>
  <si>
    <t>res_18_64_bed_weeks_2425_comments</t>
  </si>
  <si>
    <t>nurs_65_method_sca_user_count_2425</t>
  </si>
  <si>
    <t>nurs_65_method_sca_bed_weeks_2425</t>
  </si>
  <si>
    <t>nurs_18_64_method_sca_user_count_2425</t>
  </si>
  <si>
    <t>nurs_18_64_method_sca_bed_weeks_2425</t>
  </si>
  <si>
    <t>res_65_method_sca_user_count_2425</t>
  </si>
  <si>
    <t>res_65_method_sca_bed_weeks_2425</t>
  </si>
  <si>
    <t>res_18_64_method_sca_user_count_2425</t>
  </si>
  <si>
    <t>res_18_64_method_sca_bed_weeks_2425</t>
  </si>
  <si>
    <t>nurs_65_method_block_user_count_2425</t>
  </si>
  <si>
    <t>nurs_65_method_block_bed_weeks_2425</t>
  </si>
  <si>
    <t>nurs_18_64_method_block_user_count_2425</t>
  </si>
  <si>
    <t>nurs_18_64_method_block_bed_weeks_2425</t>
  </si>
  <si>
    <t>res_65_method_block_user_count_2425</t>
  </si>
  <si>
    <t>res_65_method_block_bed_weeks_2425</t>
  </si>
  <si>
    <t>res_18_64_method_block_user_count_2425</t>
  </si>
  <si>
    <t>res_18_64_method_block_bed_weeks_2425</t>
  </si>
  <si>
    <t>nurs_65_method_spot_user_count_2425</t>
  </si>
  <si>
    <t>nurs_65_method_spot_bed_weeks_2425</t>
  </si>
  <si>
    <t>nurs_18_64_method_spot_user_count_2425</t>
  </si>
  <si>
    <t>nurs_18_64_method_spot_bed_weeks_2425</t>
  </si>
  <si>
    <t>res_65_method_spot_user_count_2425</t>
  </si>
  <si>
    <t>res_65_method_spot_bed_weeks_2425</t>
  </si>
  <si>
    <t>res_18_64_method_spot_user_count_2425</t>
  </si>
  <si>
    <t>res_18_64_method_spot_bed_weeks_2425</t>
  </si>
  <si>
    <t>nurs_65_method_in_house_user_count_2425</t>
  </si>
  <si>
    <t>nurs_65_method_in_house_bed_weeks_2425</t>
  </si>
  <si>
    <t>nurs_18_64_method_in_house_user_count_2425</t>
  </si>
  <si>
    <t>nurs_18_64_method_in_house_bed_weeks_2425</t>
  </si>
  <si>
    <t>res_65_method_in_house_user_count_2425</t>
  </si>
  <si>
    <t>res_65_method_in_house_bed_weeks_2425</t>
  </si>
  <si>
    <t>res_18_64_method_in_house_user_count_2425</t>
  </si>
  <si>
    <t>res_18_64_method_in_house_bed_weeks_2425</t>
  </si>
  <si>
    <t>nurs_65_method_other_user_count_2425</t>
  </si>
  <si>
    <t>nurs_65_method_other_bed_weeks_2425</t>
  </si>
  <si>
    <t>nurs_18_64_method_other_user_count_2425</t>
  </si>
  <si>
    <t>nurs_18_64_method_other_bed_weeks_2425</t>
  </si>
  <si>
    <t>res_65_method_other_user_count_2425</t>
  </si>
  <si>
    <t>res_65_method_other_bed_weeks_2425</t>
  </si>
  <si>
    <t>res_18_64_method_other_user_count_2425</t>
  </si>
  <si>
    <t>res_18_64_method_other_bed_weeks_2425</t>
  </si>
  <si>
    <t>nurs_65_user_count_2425_q1</t>
  </si>
  <si>
    <t>nurs_65_bed_weeks_2425_q1</t>
  </si>
  <si>
    <t>nurs_18_64_user_count_2425_q1</t>
  </si>
  <si>
    <t>nurs_18_64_bed_weeks_2425_q1</t>
  </si>
  <si>
    <t>res_65_user_count_2425_q1</t>
  </si>
  <si>
    <t>res_65_bed_weeks_2425_q1</t>
  </si>
  <si>
    <t>res_18_64_user_count_2425_q1</t>
  </si>
  <si>
    <t>res_18_64_bed_weeks_2425_q1</t>
  </si>
  <si>
    <t>nurs_65_user_count_2425_q2</t>
  </si>
  <si>
    <t>nurs_65_bed_weeks_2425_q2</t>
  </si>
  <si>
    <t>nurs_18_64_user_count_2425_q2</t>
  </si>
  <si>
    <t>nurs_18_64_bed_weeks_2425_q2</t>
  </si>
  <si>
    <t>res_65_user_count_2425_q2</t>
  </si>
  <si>
    <t>res_65_bed_weeks_2425_q2</t>
  </si>
  <si>
    <t>res_18_64_user_count_2425_q2</t>
  </si>
  <si>
    <t>res_18_64_bed_weeks_2425_q2</t>
  </si>
  <si>
    <t>nurs_65_user_count_2425_q3</t>
  </si>
  <si>
    <t>nurs_65_bed_weeks_2425_q3</t>
  </si>
  <si>
    <t>nurs_18_64_user_count_2425_q3</t>
  </si>
  <si>
    <t>nurs_18_64_bed_weeks_2425_q3</t>
  </si>
  <si>
    <t>res_65_user_count_2425_q3</t>
  </si>
  <si>
    <t>res_65_bed_weeks_2425_q3</t>
  </si>
  <si>
    <t>res_18_64_user_count_2425_q3</t>
  </si>
  <si>
    <t>res_18_64_bed_weeks_2425_q3</t>
  </si>
  <si>
    <t>nurs_65_user_count_2425_q4</t>
  </si>
  <si>
    <t>nurs_65_bed_weeks_2425_q4</t>
  </si>
  <si>
    <t>nurs_18_64_user_count_2425_q4</t>
  </si>
  <si>
    <t>nurs_18_64_bed_weeks_2425_q4</t>
  </si>
  <si>
    <t>res_65_user_count_2425_q4</t>
  </si>
  <si>
    <t>res_65_bed_weeks_2425_q4</t>
  </si>
  <si>
    <t>res_18_64_user_count_2425_q4</t>
  </si>
  <si>
    <t>res_18_64_bed_weeks_2425_q4</t>
  </si>
  <si>
    <t>nurs_65_max_user_count_2425</t>
  </si>
  <si>
    <t>nurs_65_max_bed_weeks_2425</t>
  </si>
  <si>
    <t>nurs_18_64_max_user_count_2425</t>
  </si>
  <si>
    <t>nurs_18_64_max_bed_weeks_2425</t>
  </si>
  <si>
    <t>res_65_max_user_count_2425</t>
  </si>
  <si>
    <t>res_65_max_bed_weeks_2425</t>
  </si>
  <si>
    <t>res_18_64_max_user_count_2425</t>
  </si>
  <si>
    <t>res_18_64_max_bed_weeks_2425</t>
  </si>
  <si>
    <t>nurs_65_capacity_user_count_2425</t>
  </si>
  <si>
    <t>nurs_65_capacity_bed_weeks_2425</t>
  </si>
  <si>
    <t>nurs_18_64_capacity_user_count_2425</t>
  </si>
  <si>
    <t>nurs_18_64_capacity_bed_weeks_2425</t>
  </si>
  <si>
    <t>res_65_capacity_user_count_2425</t>
  </si>
  <si>
    <t>res_65_capacity_bed_weeks_2425</t>
  </si>
  <si>
    <t>res_18_64_capacity_user_count_2425</t>
  </si>
  <si>
    <t>res_18_64_capacity_bed_weeks_2425</t>
  </si>
  <si>
    <t>nurs_65_capacity_2425_q1</t>
  </si>
  <si>
    <t>nurs_18_64_capacity_2425_q1</t>
  </si>
  <si>
    <t>res_65_capacity_2425_q1</t>
  </si>
  <si>
    <t>res_18_64_capacity_2425_q1</t>
  </si>
  <si>
    <t>nurs_65_capacity_2425_q2</t>
  </si>
  <si>
    <t>nurs_18_64_capacity_2425_q2</t>
  </si>
  <si>
    <t>res_65_capacity_2425_q2</t>
  </si>
  <si>
    <t>res_18_64_capacity_2425_q2</t>
  </si>
  <si>
    <t>nurs_65_capacity_2425_q3</t>
  </si>
  <si>
    <t>nurs_18_64_capacity_2425_q3</t>
  </si>
  <si>
    <t>res_65_capacity_2425_q3</t>
  </si>
  <si>
    <t>res_18_64_capacity_2425_q3</t>
  </si>
  <si>
    <t>nurs_65_capacity_2425_q4</t>
  </si>
  <si>
    <t>nurs_18_64_capacity_2425_q4</t>
  </si>
  <si>
    <t>res_65_capacity_2425_q4</t>
  </si>
  <si>
    <t>res_18_64_capacity_2425_q4</t>
  </si>
  <si>
    <t>For each service type, local authorities must report data on:
a) The total number of clients accessing long term care during the relevant financial year (or quarter in Question 7). This matches with what local authorities already report as part of the existing SALT data collection (see LTS001A of the existing SALT return) and provides a 'common currency' across service types.</t>
  </si>
  <si>
    <t>- a structured contractual arrangement (for example, lead care home provider for each zone)</t>
  </si>
  <si>
    <t>Structured contractual arrangement</t>
  </si>
  <si>
    <t>Has the required information for how the local authority expects to commission care (in terms of the number of bed weeks/contact hours/placements commissioned) for the following types of care been provided?</t>
  </si>
  <si>
    <t>Has the required information for how the local authority expects to commission care (in terms of the number of clients accessing care) for the following types of care been provided?</t>
  </si>
  <si>
    <t>Has an option describing the expected capacity situation for the following service types (in terms of the number of clients accessing care) been selected?</t>
  </si>
  <si>
    <t>Has an option describing the expected capacity situation for the following service types (in terms of the number of bed weeks/contact hours/placements commissioned) been selected?</t>
  </si>
  <si>
    <t>Have all the conditions been met?</t>
  </si>
  <si>
    <t>(10) From the drop-down menu, select the option that best describes the % of available capacity you expect to use and your expected capacity situation for each service type in each quarter of 2024 to 2025.</t>
  </si>
  <si>
    <t>(9) From the drop down menu, select the option that best describes the % of available capacity you expect to use and your capacity situation in 2024 to 2025 for each service type (Column D).</t>
  </si>
  <si>
    <t>A: &gt;100% - Expected activity exceeds expected available capacity and situation means most people have to wait for support and/or receive alternative support.</t>
  </si>
  <si>
    <t>C: 90% to 95% - Expected activity broadly matches expected available capacity, with some choice and only occasionally waits (Neutral option).</t>
  </si>
  <si>
    <t>D: 80% to 90% - Expected activity is lower than expected available capacity, meaning there is often choice for people about their service/provider.</t>
  </si>
  <si>
    <t>E: &lt;80% - Expected activity is substantially lower than expected available capacity, meaning there is 'over-supply' and choice for people accessing support and commissioners.</t>
  </si>
  <si>
    <t xml:space="preserve">The MSIF capacity plans will report on activity and capacity for long-term (&gt; 6 weeks) services only. Data on short term services will be collected via the Better Care Fund (BCF) capacity and demand plans. Local authorities are strongly encouraged to co-ordinate with the relevant integrated care boards through their local health and wellbeing board to ensure the information provided across both plans is consistent. As part of this return, local authorities will be asked to confirm that this co-ordination has taken place and the information is, to the best of their knowledge, consistent with what will be reported via the BCF. </t>
  </si>
  <si>
    <t>COMMISSIONED</t>
  </si>
  <si>
    <t>ACTIVITY</t>
  </si>
  <si>
    <t>METHOD</t>
  </si>
  <si>
    <t>QACTIVITY</t>
  </si>
  <si>
    <t>CAPACITY</t>
  </si>
  <si>
    <t>QCAPACITY</t>
  </si>
  <si>
    <t>Market Sustainability and Improvement Fund (MSIF) 2024 to 2025: information to be reported by each local authority</t>
  </si>
  <si>
    <t>(3) Please confirm that you have co-ordinated with your local health and wellbeing board on this return and that, to the best of your knowledge, the information provided is consistent with what will be provided on short term care via the BCF.</t>
  </si>
  <si>
    <t>Best estimate of quarter 3 commissioned total (Oct-Dec 2024)</t>
  </si>
  <si>
    <t>com_65_total</t>
  </si>
  <si>
    <t>com_65_dom</t>
  </si>
  <si>
    <t>com_65_sup_living</t>
  </si>
  <si>
    <t>com_18_64_total</t>
  </si>
  <si>
    <t>com_18_64_dom</t>
  </si>
  <si>
    <t>com_18_64_sup_living</t>
  </si>
  <si>
    <t>com_65_total_user_count_2324</t>
  </si>
  <si>
    <t>com_65_dom_user_count_2324</t>
  </si>
  <si>
    <t>com_65_dom_contact_hours_2324</t>
  </si>
  <si>
    <t>com_65_sup_living_user_count_2324</t>
  </si>
  <si>
    <t>com_65_sup_living_placements_2324</t>
  </si>
  <si>
    <t>com_18_64_total_user_count_2324</t>
  </si>
  <si>
    <t>com_18_64_dom_user_count_2324</t>
  </si>
  <si>
    <t>com_18_64_dom_contact_hours_2324</t>
  </si>
  <si>
    <t>com_18_64_sup_living_user_count_2324</t>
  </si>
  <si>
    <t>com_18_64_sup_living_placements_2324</t>
  </si>
  <si>
    <t>com_65_total_user_count_2324_comments</t>
  </si>
  <si>
    <t>com_65_dom_user_count_2324_comments</t>
  </si>
  <si>
    <t>com_65_dom_contact_hours_2324_comments</t>
  </si>
  <si>
    <t>com_65_sup_living_user_count_2324_comments</t>
  </si>
  <si>
    <t>com_65_sup_living_placements_2324_comments</t>
  </si>
  <si>
    <t>com_18_64_total_user_count_2324_comments</t>
  </si>
  <si>
    <t>com_18_64_dom_user_count_2324_comments</t>
  </si>
  <si>
    <t>com_18_64_dom_contact_hours_2324_comments</t>
  </si>
  <si>
    <t>com_18_64_sup_living_user_count_2324_comments</t>
  </si>
  <si>
    <t>com_18_64_sup_living_placements_2324_comments</t>
  </si>
  <si>
    <t>com_65_total_user_count_2425</t>
  </si>
  <si>
    <t>com_65_dom_user_count_2425</t>
  </si>
  <si>
    <t>com_65_dom_contact_hours_2425</t>
  </si>
  <si>
    <t>com_65_sup_living_user_count_2425</t>
  </si>
  <si>
    <t>com_65_sup_living_placements_2425</t>
  </si>
  <si>
    <t>com_18_64_total_user_count_2425</t>
  </si>
  <si>
    <t>com_18_64_dom_user_count_2425</t>
  </si>
  <si>
    <t>com_18_64_dom_contact_hours_2425</t>
  </si>
  <si>
    <t>com_18_64_sup_living_user_count_2425</t>
  </si>
  <si>
    <t>com_18_64_sup_living_placements_2425</t>
  </si>
  <si>
    <t>com_65_total_user_count_2425_comments</t>
  </si>
  <si>
    <t>com_65_dom_user_count_2425_comments</t>
  </si>
  <si>
    <t>com_65_dom_contact_hours_2425_comments</t>
  </si>
  <si>
    <t>com_65_sup_living_user_count_2425_comments</t>
  </si>
  <si>
    <t>com_65_sup_living_placements_2425_comments</t>
  </si>
  <si>
    <t>com_18_64_total_user_count_2425_comments</t>
  </si>
  <si>
    <t>com_18_64_dom_user_count_2425_comments</t>
  </si>
  <si>
    <t>com_18_64_dom_contact_hours_2425_comments</t>
  </si>
  <si>
    <t>com_18_64_sup_living_user_count_2425_comments</t>
  </si>
  <si>
    <t>com_18_64_sup_living_placements_2425_comments</t>
  </si>
  <si>
    <t>com_65_total_method_sca_user_count_2425</t>
  </si>
  <si>
    <t>com_65_dom_method_sca_user_count_2425</t>
  </si>
  <si>
    <t>com_65_dom_method_sca_contact_hours_2425</t>
  </si>
  <si>
    <t>com_65_sup_living_method_sca_user_count_2425</t>
  </si>
  <si>
    <t>com_65_sup_living_method_sca_placements_2425</t>
  </si>
  <si>
    <t>com_18_64_total_method_sca_user_count_2425</t>
  </si>
  <si>
    <t>com_18_64_dom_method_sca_user_count_2425</t>
  </si>
  <si>
    <t>com_18_64_dom_method_sca_contact_hours_2425</t>
  </si>
  <si>
    <t>com_18_64_sup_living_method_sca_user_count_2425</t>
  </si>
  <si>
    <t>com_18_64_sup_living_method_sca_placements_2425</t>
  </si>
  <si>
    <t>com_65_total_method_block_user_count_2425</t>
  </si>
  <si>
    <t>com_65_dom_method_block_user_count_2425</t>
  </si>
  <si>
    <t>com_65_dom_method_block_contact_hours_2425</t>
  </si>
  <si>
    <t>com_65_sup_living_method_block_user_count_2425</t>
  </si>
  <si>
    <t>com_65_sup_living_method_block_placements_2425</t>
  </si>
  <si>
    <t>com_18_64_total_method_block_user_count_2425</t>
  </si>
  <si>
    <t>com_18_64_dom_method_block_user_count_2425</t>
  </si>
  <si>
    <t>com_18_64_dom_method_block_contact_hours_2425</t>
  </si>
  <si>
    <t>com_18_64_sup_living_method_block_user_count_2425</t>
  </si>
  <si>
    <t>com_18_64_sup_living_method_block_placements_2425</t>
  </si>
  <si>
    <t>com_65_total_method_spot_user_count_2425</t>
  </si>
  <si>
    <t>com_65_dom_method_spot_user_count_2425</t>
  </si>
  <si>
    <t>com_65_dom_method_spot_contact_hours_2425</t>
  </si>
  <si>
    <t>com_65_sup_living_method_spot_user_count_2425</t>
  </si>
  <si>
    <t>com_65_sup_living_method_spot_placements_2425</t>
  </si>
  <si>
    <t>com_18_64_total_method_spot_user_count_2425</t>
  </si>
  <si>
    <t>com_18_64_dom_method_spot_user_count_2425</t>
  </si>
  <si>
    <t>com_18_64_dom_method_spot_contact_hours_2425</t>
  </si>
  <si>
    <t>com_18_64_sup_living_method_spot_user_count_2425</t>
  </si>
  <si>
    <t>com_18_64_sup_living_method_spot_placements_2425</t>
  </si>
  <si>
    <t>com_65_total_method_in_house_user_count_2425</t>
  </si>
  <si>
    <t>com_65_dom_method_in_house_user_count_2425</t>
  </si>
  <si>
    <t>com_65_dom_method_in_house_contact_hours_2425</t>
  </si>
  <si>
    <t>com_65_sup_living_method_in_house_user_count_2425</t>
  </si>
  <si>
    <t>com_65_sup_living_method_in_house_placements_2425</t>
  </si>
  <si>
    <t>com_18_64_total_method_in_house_user_count_2425</t>
  </si>
  <si>
    <t>com_18_64_dom_method_in_house_user_count_2425</t>
  </si>
  <si>
    <t>com_18_64_dom_method_in_house_contact_hours_2425</t>
  </si>
  <si>
    <t>com_18_64_sup_living_method_in_house_user_count_2425</t>
  </si>
  <si>
    <t>com_18_64_sup_living_method_in_house_placements_2425</t>
  </si>
  <si>
    <t>com_65_total_method_other_user_count_2425</t>
  </si>
  <si>
    <t>com_65_dom_method_other_user_count_2425</t>
  </si>
  <si>
    <t>com_65_dom_method_other_contact_hours_2425</t>
  </si>
  <si>
    <t>com_65_sup_living_method_other_user_count_2425</t>
  </si>
  <si>
    <t>com_65_sup_living_method_other_placements_2425</t>
  </si>
  <si>
    <t>com_18_64_total_method_other_user_count_2425</t>
  </si>
  <si>
    <t>com_18_64_dom_method_other_user_count_2425</t>
  </si>
  <si>
    <t>com_18_64_dom_method_other_contact_hours_2425</t>
  </si>
  <si>
    <t>com_18_64_sup_living_method_other_user_count_2425</t>
  </si>
  <si>
    <t>com_18_64_sup_living_method_other_placements_2425</t>
  </si>
  <si>
    <t>com_65_total_user_count_2425_q1</t>
  </si>
  <si>
    <t>com_65_dom_user_count_2425_q1</t>
  </si>
  <si>
    <t>com_65_dom_contact_hours_2425_q1</t>
  </si>
  <si>
    <t>com_65_sup_living_user_count_2425_q1</t>
  </si>
  <si>
    <t>com_65_sup_living_placements_2425_q1</t>
  </si>
  <si>
    <t>com_18_64_total_user_count_2425_q1</t>
  </si>
  <si>
    <t>com_18_64_dom_user_count_2425_q1</t>
  </si>
  <si>
    <t>com_18_64_dom_contact_hours_2425_q1</t>
  </si>
  <si>
    <t>com_18_64_sup_living_user_count_2425_q1</t>
  </si>
  <si>
    <t>com_18_64_sup_living_placements_2425_q1</t>
  </si>
  <si>
    <t>com_65_total_user_count_2425_q2</t>
  </si>
  <si>
    <t>com_65_dom_user_count_2425_q2</t>
  </si>
  <si>
    <t>com_65_dom_contact_hours_2425_q2</t>
  </si>
  <si>
    <t>com_65_sup_living_user_count_2425_q2</t>
  </si>
  <si>
    <t>com_65_sup_living_placements_2425_q2</t>
  </si>
  <si>
    <t>com_18_64_total_user_count_2425_q2</t>
  </si>
  <si>
    <t>com_18_64_dom_user_count_2425_q2</t>
  </si>
  <si>
    <t>com_18_64_dom_contact_hours_2425_q2</t>
  </si>
  <si>
    <t>com_18_64_sup_living_user_count_2425_q2</t>
  </si>
  <si>
    <t>com_18_64_sup_living_placements_2425_q2</t>
  </si>
  <si>
    <t>com_65_total_user_count_2425_q3</t>
  </si>
  <si>
    <t>com_65_dom_user_count_2425_q3</t>
  </si>
  <si>
    <t>com_65_dom_contact_hours_2425_q3</t>
  </si>
  <si>
    <t>com_65_sup_living_user_count_2425_q3</t>
  </si>
  <si>
    <t>com_65_sup_living_placements_2425_q3</t>
  </si>
  <si>
    <t>com_18_64_total_user_count_2425_q3</t>
  </si>
  <si>
    <t>com_18_64_dom_user_count_2425_q3</t>
  </si>
  <si>
    <t>com_18_64_dom_contact_hours_2425_q3</t>
  </si>
  <si>
    <t>com_18_64_sup_living_user_count_2425_q3</t>
  </si>
  <si>
    <t>com_18_64_sup_living_placements_2425_q3</t>
  </si>
  <si>
    <t>com_65_total_user_count_2425_q4</t>
  </si>
  <si>
    <t>com_65_dom_user_count_2425_q4</t>
  </si>
  <si>
    <t>com_65_dom_contact_hours_2425_q4</t>
  </si>
  <si>
    <t>com_65_sup_living_user_count_2425_q4</t>
  </si>
  <si>
    <t>com_65_sup_living_placements_2425_q4</t>
  </si>
  <si>
    <t>com_18_64_total_user_count_2425_q4</t>
  </si>
  <si>
    <t>com_18_64_dom_user_count_2425_q4</t>
  </si>
  <si>
    <t>com_18_64_dom_contact_hours_2425_q4</t>
  </si>
  <si>
    <t>com_18_64_sup_living_user_count_2425_q4</t>
  </si>
  <si>
    <t>com_18_64_sup_living_placements_2425_q4</t>
  </si>
  <si>
    <t>com_65_total_max_count_2425</t>
  </si>
  <si>
    <t>com_65_dom_max_user_count_2425</t>
  </si>
  <si>
    <t>com_65_dom_max_contact_hours_2425</t>
  </si>
  <si>
    <t>com_65_sup_living_max_user_count_2425</t>
  </si>
  <si>
    <t>com_65_sup_living_max_placements_2425</t>
  </si>
  <si>
    <t>com_18_64_total_max_user_count_2425</t>
  </si>
  <si>
    <t>com_18_64_dom_max_user_count_2425</t>
  </si>
  <si>
    <t>com_18_64_dom_max_contact_hours_2425</t>
  </si>
  <si>
    <t>com_18_64_sup_living_max_user_count_2425</t>
  </si>
  <si>
    <t>com_18_64_sup_living_max_placements_2425</t>
  </si>
  <si>
    <t>com_65_total_capacity_count_2425</t>
  </si>
  <si>
    <t>com_65_dom_capacity_user_count_2425</t>
  </si>
  <si>
    <t>com_65_dom_capacity_contact_hours_2425</t>
  </si>
  <si>
    <t>com_65_sup_living_capacity_user_count_2425</t>
  </si>
  <si>
    <t>com_65_sup_living_capacity_placements_2425</t>
  </si>
  <si>
    <t>com_18_64_total_capacity_user_count_2425</t>
  </si>
  <si>
    <t>com_18_64_dom_capacity_user_count_2425</t>
  </si>
  <si>
    <t>com_18_64_dom_capacity_contact_hours_2425</t>
  </si>
  <si>
    <t>com_18_64_sup_living_capacity_user_count_2425</t>
  </si>
  <si>
    <t>com_18_64_sup_living_capacity_placements_2425</t>
  </si>
  <si>
    <t>com_65_total_capacity_2425_q1</t>
  </si>
  <si>
    <t>com_65_dom_capacity_2425_q1</t>
  </si>
  <si>
    <t>com_65_sup_living_capacity_2425_q1</t>
  </si>
  <si>
    <t>com_18_64_total_capacity_2425_q1</t>
  </si>
  <si>
    <t>com_18_64_dom_capacity_2425_q1</t>
  </si>
  <si>
    <t>com_18_64_sup_living_capacity_2425_q1</t>
  </si>
  <si>
    <t>com_65_total_capacity_2425_q2</t>
  </si>
  <si>
    <t>com_65_dom_capacity_2425_q2</t>
  </si>
  <si>
    <t>com_65_sup_living_capacity_2425_q2</t>
  </si>
  <si>
    <t>com_18_64_total_capacity_2425_q2</t>
  </si>
  <si>
    <t>com_18_64_dom_capacity_2425_q2</t>
  </si>
  <si>
    <t>com_18_64_sup_living_capacity_2425_q2</t>
  </si>
  <si>
    <t>com_65_total_capacity_2425_q3</t>
  </si>
  <si>
    <t>com_65_dom_capacity_2425_q3</t>
  </si>
  <si>
    <t>com_65_sup_living_capacity_2425_q3</t>
  </si>
  <si>
    <t>com_18_64_total_capacity_2425_q3</t>
  </si>
  <si>
    <t>com_18_64_dom_capacity_2425_q3</t>
  </si>
  <si>
    <t>com_18_64_sup_living_capacity_2425_q3</t>
  </si>
  <si>
    <t>com_65_total_capacity_2425_q4</t>
  </si>
  <si>
    <t>com_65_dom_capacity_2425_q4</t>
  </si>
  <si>
    <t>com_65_sup_living_capacity_2425_q4</t>
  </si>
  <si>
    <t>com_18_64_total_capacity_2425_q4</t>
  </si>
  <si>
    <t>com_18_64_dom_capacity_2425_q4</t>
  </si>
  <si>
    <t>com_18_64_sup_living_capacity_2425_q4</t>
  </si>
  <si>
    <t>As part of the conditions of the Market Sustainability and Improvement Fund (MSIF) in 2024 to 2025 (condition 4), local authorities are required to submit a Capacity Plan containing quantitative and qualitative data on adult social care capacity. Further details on grant conditions can be found in the published MSIF guidance:</t>
  </si>
  <si>
    <r>
      <t xml:space="preserve">- </t>
    </r>
    <r>
      <rPr>
        <b/>
        <sz val="12"/>
        <color theme="1"/>
        <rFont val="Arial"/>
        <family val="2"/>
      </rPr>
      <t>annualised commissioned totals for 2023 to 2024 for each service type</t>
    </r>
    <r>
      <rPr>
        <sz val="12"/>
        <color theme="1"/>
        <rFont val="Arial"/>
        <family val="2"/>
      </rPr>
      <t>. This includes both the number of clients accessing long-term care during the year and the number of 'units' of each service type commissioned</t>
    </r>
  </si>
  <si>
    <r>
      <t xml:space="preserve">- </t>
    </r>
    <r>
      <rPr>
        <b/>
        <sz val="12"/>
        <color theme="1"/>
        <rFont val="Arial"/>
        <family val="2"/>
      </rPr>
      <t>best estimate of 2024 to 2025 annual commissioned total.</t>
    </r>
    <r>
      <rPr>
        <sz val="12"/>
        <color theme="1"/>
        <rFont val="Arial"/>
        <family val="2"/>
      </rPr>
      <t xml:space="preserve"> Local authorities are asked to report their best estimate of how much of each service type they expect to commission across 2024 to 2025</t>
    </r>
  </si>
  <si>
    <r>
      <rPr>
        <b/>
        <sz val="12"/>
        <color theme="1"/>
        <rFont val="Arial"/>
        <family val="2"/>
      </rPr>
      <t>- best estimate of 2024 to 2025 commissioned total by quarter.</t>
    </r>
    <r>
      <rPr>
        <sz val="12"/>
        <color theme="1"/>
        <rFont val="Arial"/>
        <family val="2"/>
      </rPr>
      <t xml:space="preserve"> To aid with 'in year' comparisons with Client Level Data (CLD), local authorities are asked to report their best estimate of the care the expect to commission across 2024 to 2025 broken down by quarter</t>
    </r>
  </si>
  <si>
    <r>
      <t xml:space="preserve">- </t>
    </r>
    <r>
      <rPr>
        <b/>
        <sz val="12"/>
        <color theme="1"/>
        <rFont val="Arial"/>
        <family val="2"/>
      </rPr>
      <t>how the local authority expects to commission this care.</t>
    </r>
    <r>
      <rPr>
        <sz val="12"/>
        <color theme="1"/>
        <rFont val="Arial"/>
        <family val="2"/>
      </rPr>
      <t xml:space="preserve"> For each service, local authorities are asked to select a banded estimate that best approximates the percentage of total care they expect to commission according to different commissioning methods</t>
    </r>
  </si>
  <si>
    <r>
      <rPr>
        <b/>
        <sz val="12"/>
        <color theme="1"/>
        <rFont val="Arial"/>
        <family val="2"/>
      </rPr>
      <t>- best estimate of available capacity across 2024 to 2025.</t>
    </r>
    <r>
      <rPr>
        <sz val="12"/>
        <color theme="1"/>
        <rFont val="Arial"/>
        <family val="2"/>
      </rPr>
      <t xml:space="preserve"> For each service type, local authorities are required to report their best estimate of the maximum capacity in their market that is available to the local authority in line with current commissioning practices</t>
    </r>
  </si>
  <si>
    <r>
      <t xml:space="preserve">- estimated percentage of available capacity that local authorities expect to use. </t>
    </r>
    <r>
      <rPr>
        <sz val="12"/>
        <color theme="1"/>
        <rFont val="Arial"/>
        <family val="2"/>
      </rPr>
      <t>Local authorities are asked to select the option that best describes their capacity situation for each service type</t>
    </r>
  </si>
  <si>
    <r>
      <rPr>
        <b/>
        <sz val="12"/>
        <color theme="1"/>
        <rFont val="Arial"/>
        <family val="2"/>
      </rPr>
      <t>- best estimate of capacity situation in each quarter of 2024 to 2025.</t>
    </r>
    <r>
      <rPr>
        <sz val="12"/>
        <color theme="1"/>
        <rFont val="Arial"/>
        <family val="2"/>
      </rPr>
      <t xml:space="preserve"> Local authorities are asked to select the option that best describes their expected capacity situation in each quarter of 2024 to 2025</t>
    </r>
  </si>
  <si>
    <r>
      <t xml:space="preserve">- for Community </t>
    </r>
    <r>
      <rPr>
        <b/>
        <sz val="12"/>
        <color theme="1"/>
        <rFont val="Arial"/>
        <family val="2"/>
      </rPr>
      <t>(Home Support),</t>
    </r>
    <r>
      <rPr>
        <sz val="12"/>
        <color theme="1"/>
        <rFont val="Arial"/>
        <family val="2"/>
      </rPr>
      <t xml:space="preserve"> the unit is the total number of </t>
    </r>
    <r>
      <rPr>
        <b/>
        <sz val="12"/>
        <color theme="1"/>
        <rFont val="Arial"/>
        <family val="2"/>
      </rPr>
      <t>contact hours</t>
    </r>
    <r>
      <rPr>
        <sz val="12"/>
        <color theme="1"/>
        <rFont val="Arial"/>
        <family val="2"/>
      </rPr>
      <t xml:space="preserve"> commissioned during the year or quarter</t>
    </r>
  </si>
  <si>
    <r>
      <t xml:space="preserve">- for Community </t>
    </r>
    <r>
      <rPr>
        <b/>
        <sz val="12"/>
        <color theme="1"/>
        <rFont val="Arial"/>
        <family val="2"/>
      </rPr>
      <t>(Supported Living)</t>
    </r>
    <r>
      <rPr>
        <sz val="12"/>
        <color theme="1"/>
        <rFont val="Arial"/>
        <family val="2"/>
      </rPr>
      <t xml:space="preserve">, the unit is the number of </t>
    </r>
    <r>
      <rPr>
        <b/>
        <sz val="12"/>
        <color theme="1"/>
        <rFont val="Arial"/>
        <family val="2"/>
      </rPr>
      <t>placements</t>
    </r>
    <r>
      <rPr>
        <sz val="12"/>
        <color theme="1"/>
        <rFont val="Arial"/>
        <family val="2"/>
      </rPr>
      <t xml:space="preserve"> commissioned during the year or quarter</t>
    </r>
  </si>
  <si>
    <t>- individuals who are self-funding their care but are commissioning via the local authority should be EXCLUDED from the data provided</t>
  </si>
  <si>
    <t>Exclusions:</t>
  </si>
  <si>
    <r>
      <t xml:space="preserve">Question 1: 
</t>
    </r>
    <r>
      <rPr>
        <sz val="12"/>
        <color theme="1"/>
        <rFont val="Arial"/>
        <family val="2"/>
      </rPr>
      <t>No further guidance, please select local authority from the drop down menu.</t>
    </r>
  </si>
  <si>
    <r>
      <rPr>
        <b/>
        <sz val="12"/>
        <color theme="1"/>
        <rFont val="Arial"/>
        <family val="2"/>
      </rPr>
      <t xml:space="preserve">Question 2: </t>
    </r>
    <r>
      <rPr>
        <sz val="12"/>
        <color theme="1"/>
        <rFont val="Arial"/>
        <family val="2"/>
      </rPr>
      <t xml:space="preserve">
Note that the email address provided here will be the one DHSC will contact for any queries relating to this return.</t>
    </r>
  </si>
  <si>
    <r>
      <rPr>
        <b/>
        <sz val="12"/>
        <color theme="1"/>
        <rFont val="Arial"/>
        <family val="2"/>
      </rPr>
      <t>Question 3:</t>
    </r>
    <r>
      <rPr>
        <sz val="12"/>
        <color theme="1"/>
        <rFont val="Arial"/>
        <family val="2"/>
      </rPr>
      <t xml:space="preserve"> 
Confirmation that local authority has co-ordinated with their health and wellbeing board to ensure the information provided in this return is consistent with that provided on short-term care via the BCF.</t>
    </r>
  </si>
  <si>
    <r>
      <t xml:space="preserve">Question 4:
</t>
    </r>
    <r>
      <rPr>
        <sz val="12"/>
        <color theme="1"/>
        <rFont val="Arial"/>
        <family val="2"/>
      </rPr>
      <t>Report the annual commissioned totals in 2023 to 2024 for each long-term service type, both in terms of clients supported and number of units.</t>
    </r>
  </si>
  <si>
    <r>
      <t xml:space="preserve">Question 8:
</t>
    </r>
    <r>
      <rPr>
        <sz val="12"/>
        <color theme="1"/>
        <rFont val="Arial"/>
        <family val="2"/>
      </rPr>
      <t>Report your best estimate of the total capacity that is available to the local authority across 2024 to 2025 in line with current commissioning practices for each service type.
For numbers of clients, this is the maximum number of clients that could be supported during 2024 to 2025 given existing and available local capacity. For units of care, this is the maximum number of bed weeks/contact hours/placements that are available and affordable across 2024 to 2025.
Local authorities should include existing and available capacity outside the local authority boundary, provided it is in line with current commissioning practices.
As above, local authorities should use reasonable assumptions, relevant intelligence and local knowledge to report their best estimate.
In cases where the same 'unit' of care could be used across multiple service types (for example, dual registration where the same 'bed weeks' could be used for either residential or nursing), local authorities should make their own estimate of how they expect to use this capacity.</t>
    </r>
  </si>
  <si>
    <r>
      <t xml:space="preserve">Question 9:
</t>
    </r>
    <r>
      <rPr>
        <sz val="12"/>
        <color theme="1"/>
        <rFont val="Arial"/>
        <family val="2"/>
      </rPr>
      <t>From the drop down menu, select the option that best describes your expected capacity situation across 2024 to 2025 for each service type.
The options combine a banded estimate of the percentage of available capacity that local authorities expect to use and a qualitative description of the capacity situation. The options provided are as follows:</t>
    </r>
  </si>
  <si>
    <t>2024 to 2025 MSIF Capacity Plan</t>
  </si>
  <si>
    <t>MSIF Capacity Plan template</t>
  </si>
  <si>
    <t>(8) Provide your best estimate of the total capacity that is available to the local authority across 2024 to 2025 in line with current commissioning practices for each service type (Column C).</t>
  </si>
  <si>
    <t>B: 95% to 100% - Expected activity is close to expected available capacity and situation means people have to occasionally wait for support and/or receive alternative support (for example due to specific needs, location, particular times of year and so on).</t>
  </si>
  <si>
    <t>- please leave any missing data cells blank. For example, do not attempt to enter '0' or 'N/A' but do leave a comment in the relevant row stating that the required data is not available</t>
  </si>
  <si>
    <t>B: 95% to 100% - Expected activity is close to expected available capacity and situation means people have to occasionally wait for support and/or receive alternative support (for example, due to specific needs, location, particular times of year and so on).</t>
  </si>
  <si>
    <t>(Optional) Comment box:</t>
  </si>
  <si>
    <t>Please use the box to provide any further comments you wish to include on your return.</t>
  </si>
  <si>
    <t>(Optional) Please use the box below to provide any further comments you wish to include as part of your return (maximum 1,000 characters).</t>
  </si>
  <si>
    <t>other_comment</t>
  </si>
  <si>
    <t>- Long Term Support - Nursing; 65+</t>
  </si>
  <si>
    <t>- Long Term Support - Nursing; 18-64</t>
  </si>
  <si>
    <t>- Long Term Support - Residential; 65+</t>
  </si>
  <si>
    <t>- Long Term Support - Residential; 18-64</t>
  </si>
  <si>
    <t>- Long Term Support - Community (Total); 65+</t>
  </si>
  <si>
    <t>- Long Term Support - Community (Home Support); 65+</t>
  </si>
  <si>
    <t>- Long Term Support - Community (Supported Living); 65+</t>
  </si>
  <si>
    <t>- Long Term Support - Community (Total); 18-64</t>
  </si>
  <si>
    <t>- Long Term Support - Community (Home Support); 18-64</t>
  </si>
  <si>
    <t>- Long Term Support - Community (Supported Living); 18-64</t>
  </si>
  <si>
    <t>b) The number of 'units' of each type of care commissioned during the relevant year or quarter. Please note that 'commissioned totals' refers to the number of cases that were live or open at any point during the year 2023 to 2024 (for example, March 2023 to June 2023, July 2023 to November 2023 and December 2023 to May 2024). This provides information on the actual commissioned units specific to each service type. Unit definitions for each service type can be found below:</t>
  </si>
  <si>
    <r>
      <t xml:space="preserve">- for </t>
    </r>
    <r>
      <rPr>
        <b/>
        <sz val="12"/>
        <color theme="1"/>
        <rFont val="Arial"/>
        <family val="2"/>
      </rPr>
      <t xml:space="preserve">residential </t>
    </r>
    <r>
      <rPr>
        <sz val="12"/>
        <color theme="1"/>
        <rFont val="Arial"/>
        <family val="2"/>
      </rPr>
      <t xml:space="preserve">and </t>
    </r>
    <r>
      <rPr>
        <b/>
        <sz val="12"/>
        <color theme="1"/>
        <rFont val="Arial"/>
        <family val="2"/>
      </rPr>
      <t xml:space="preserve">nursing </t>
    </r>
    <r>
      <rPr>
        <sz val="12"/>
        <color theme="1"/>
        <rFont val="Arial"/>
        <family val="2"/>
      </rPr>
      <t xml:space="preserve">services, the unit is the number of </t>
    </r>
    <r>
      <rPr>
        <b/>
        <sz val="12"/>
        <color theme="1"/>
        <rFont val="Arial"/>
        <family val="2"/>
      </rPr>
      <t xml:space="preserve">bed weeks </t>
    </r>
    <r>
      <rPr>
        <sz val="12"/>
        <color theme="1"/>
        <rFont val="Arial"/>
        <family val="2"/>
      </rPr>
      <t>commissioned during the year or quarter.</t>
    </r>
  </si>
  <si>
    <r>
      <t xml:space="preserve">Question 6:
</t>
    </r>
    <r>
      <rPr>
        <sz val="12"/>
        <color theme="1"/>
        <rFont val="Arial"/>
        <family val="2"/>
      </rPr>
      <t>Use the bandings provided (e.g. 0%, 1% to 10%, 11% to 20%) to report your best estimate of the proportion of total care you expect to commission (as reported in Question 5) through the following methods:</t>
    </r>
  </si>
  <si>
    <t>Please note that the selected banded estimate of the percentage of available capacity that local authorities expect to use should reflect the estimates provided for Question 5 (activity you expect to commission) and Question 8 (capacity you expect to be available). For example, if you reported that you expect to commission 65+ nursing services for 120 clients in Question 5 and that you have capacity to support 100 clients in Question 8, then you should choose response A (&gt;100%) in Question 9.</t>
  </si>
  <si>
    <t>Services collected</t>
  </si>
  <si>
    <t>Units collected</t>
  </si>
  <si>
    <t>Guidance on extra care housing</t>
  </si>
  <si>
    <t xml:space="preserve">In order to align with existing guidance on Client Level Data, care provided as part of an extra care housing scheme should be recorded under the "Community (Supported Living)" category. </t>
  </si>
  <si>
    <t>If additional home care/domiciliary care is provided alongside extra care housing, then this should be mapped to the "Community (Home Support)" category. Therefore, an individual in receipt of extra care housing with home care should be recorded as a client accessing care in both the Community (Supported Living) and Community (Home Support) categories.</t>
  </si>
  <si>
    <t>These plans will provide insight into local adult social care market capacity, and assurance that plans are in place to meet local need for different types of care. Unlike in 2023 to 2024, DHSC WILL publish a report in 2024 to 2025 summarising the key findings from the submissions. This report will be published alongside the data and information provided by local authorities in the quantitative and qualitative returns. As such, local authorities DO NOT have to publish their own MSIF Capacity Plan return for 2024 to 2025.</t>
  </si>
  <si>
    <t>Has the local authority confirmed that they co-ordinated with their local health and wellbeing board to ensure the information provided is consistent with that returned via the BCF?</t>
  </si>
  <si>
    <t>Local authorities should complete the template on the following tab to report the data required as part of the MSIF Capacity Plans. In order to meet the data validation conditions on the previous tab, information must be entered into all yellow cells. Grey cells will be automatically populated given the information provided by the local authority.</t>
  </si>
  <si>
    <r>
      <t xml:space="preserve">Question 5:
</t>
    </r>
    <r>
      <rPr>
        <sz val="12"/>
        <color theme="1"/>
        <rFont val="Arial"/>
        <family val="2"/>
      </rPr>
      <t>Report your best estimate of the</t>
    </r>
    <r>
      <rPr>
        <b/>
        <sz val="12"/>
        <color theme="1"/>
        <rFont val="Arial"/>
        <family val="2"/>
      </rPr>
      <t xml:space="preserve"> activity you expect to commission in 2024 to 2025</t>
    </r>
    <r>
      <rPr>
        <sz val="12"/>
        <color theme="1"/>
        <rFont val="Arial"/>
        <family val="2"/>
      </rPr>
      <t xml:space="preserve"> for each service type, both in terms of clients supported and number of units. 
To reach this estimate, make use of any relevant intelligence, information and reasonable assumptions available.
Once again, 'commissioned totals' refers to the number of cases that are expected to be live or open at any point during the year 2024 to 2025.
Local authorities should use the comment box provided to set out any relevant context, information or limitations regarding their estimate (for example, a summary of any data or intelligence that their estimate is based on). </t>
    </r>
  </si>
  <si>
    <r>
      <t xml:space="preserve">Question 7: 
</t>
    </r>
    <r>
      <rPr>
        <sz val="12"/>
        <color theme="1"/>
        <rFont val="Arial"/>
        <family val="2"/>
      </rPr>
      <t>Report your best estimate of the activity you expect to commission in each quarter of 2024 to 2025 for each service type. 
To better monitor the information provided by each local authority during the year, the department will be comparing expected levels of activity reported in the Capacity Plan with actual activity as reported in CLD. Since CLD is reported quarterly, to aid these comparisons, local authorities are asked to report their best estimate of the care they expect to commission in 2024 to 2025 broken down by quarter.
To reach this estimate, local authorities should make use of any relevant intelligence, information and reasonable assumptions available. This could include historic data or patterns on how activity does or does not vary across the year.
Local authorities should note that since the same individual can receive support in multiple quarters, when it comes to numbers of clients supported, we would not necessarily expect the figures provided here to sum to the total provided in Question 4. In contrast, since a 'bed week' or 'contact hour' can only be delivered in a single quarter, we would expect the data provided on those metrics for each quarter to sum to the expected annual total reported in Question 5.</t>
    </r>
  </si>
  <si>
    <r>
      <t xml:space="preserve">Question 10:
</t>
    </r>
    <r>
      <rPr>
        <sz val="12"/>
        <color theme="1"/>
        <rFont val="Arial"/>
        <family val="2"/>
      </rPr>
      <t>From the drop down menu, select the option that best describes your expected capacity situation in each quarter of 2024 to 2025.
The options provided are the same as those in Question 9. 
Selecting the same option in each quarter as in Question 9 is acceptable. This question is designed to give local authorities the opportunity to indicate whether they expect their capacity situation in a given service type to vary or change during the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</si>
</sst>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Arial"/>
      <family val="2"/>
    </font>
    <font>
      <b/>
      <sz val="11"/>
      <color theme="1"/>
      <name val="Arial"/>
      <family val="2"/>
    </font>
    <font>
      <b/>
      <sz val="12"/>
      <color theme="1"/>
      <name val="Arial"/>
      <family val="2"/>
    </font>
    <font>
      <sz val="12"/>
      <color theme="1"/>
      <name val="Arial"/>
      <family val="2"/>
    </font>
    <font>
      <b/>
      <sz val="12"/>
      <color theme="0"/>
      <name val="Arial"/>
      <family val="2"/>
    </font>
    <font>
      <u/>
      <sz val="11"/>
      <color theme="10"/>
      <name val="Calibri"/>
      <family val="2"/>
      <scheme val="minor"/>
    </font>
    <font>
      <sz val="12"/>
      <name val="Arial"/>
      <family val="2"/>
    </font>
    <font>
      <b/>
      <sz val="11"/>
      <color theme="0"/>
      <name val="Calibri"/>
      <family val="2"/>
      <scheme val="minor"/>
    </font>
    <font>
      <sz val="11"/>
      <color theme="1"/>
      <name val="Calibri"/>
      <family val="2"/>
      <scheme val="minor"/>
    </font>
    <font>
      <b/>
      <sz val="11"/>
      <color theme="1"/>
      <name val="Calibri"/>
      <family val="2"/>
      <scheme val="minor"/>
    </font>
    <font>
      <sz val="12"/>
      <color theme="0"/>
      <name val="Arial"/>
      <family val="2"/>
    </font>
    <font>
      <sz val="12"/>
      <color rgb="FFFF0000"/>
      <name val="Arial"/>
      <family val="2"/>
    </font>
    <font>
      <sz val="11"/>
      <color theme="0"/>
      <name val="Calibri"/>
      <family val="2"/>
      <scheme val="minor"/>
    </font>
    <font>
      <sz val="12"/>
      <color rgb="FF000000"/>
      <name val="Arial"/>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
      <patternFill patternType="solid">
        <fgColor theme="7"/>
        <bgColor indexed="64"/>
      </patternFill>
    </fill>
  </fills>
  <borders count="19">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9" fontId="9" fillId="0" borderId="0" applyFont="0" applyFill="0" applyBorder="0" applyAlignment="0" applyProtection="0"/>
  </cellStyleXfs>
  <cellXfs count="139">
    <xf numFmtId="0" fontId="0" fillId="0" borderId="0" xfId="0"/>
    <xf numFmtId="0" fontId="4" fillId="2" borderId="0" xfId="0" applyFont="1" applyFill="1"/>
    <xf numFmtId="0" fontId="4" fillId="3" borderId="0" xfId="0" applyFont="1" applyFill="1"/>
    <xf numFmtId="0" fontId="0" fillId="3" borderId="0" xfId="0" applyFill="1"/>
    <xf numFmtId="0" fontId="5" fillId="3" borderId="0" xfId="0" applyFont="1" applyFill="1"/>
    <xf numFmtId="0" fontId="3" fillId="2" borderId="0" xfId="0" applyFont="1" applyFill="1"/>
    <xf numFmtId="0" fontId="4" fillId="2" borderId="2" xfId="0" applyFont="1" applyFill="1" applyBorder="1"/>
    <xf numFmtId="0" fontId="4" fillId="4" borderId="3" xfId="0" applyFont="1" applyFill="1" applyBorder="1" applyAlignment="1">
      <alignment wrapText="1"/>
    </xf>
    <xf numFmtId="0" fontId="4" fillId="4" borderId="4" xfId="0" applyFont="1" applyFill="1" applyBorder="1"/>
    <xf numFmtId="0" fontId="4" fillId="4" borderId="4" xfId="0" applyFont="1" applyFill="1" applyBorder="1" applyAlignment="1">
      <alignment wrapText="1"/>
    </xf>
    <xf numFmtId="0" fontId="4" fillId="4" borderId="4" xfId="0" quotePrefix="1" applyFont="1" applyFill="1" applyBorder="1" applyAlignment="1">
      <alignment wrapText="1"/>
    </xf>
    <xf numFmtId="0" fontId="3" fillId="4" borderId="4" xfId="0" quotePrefix="1" applyFont="1" applyFill="1" applyBorder="1" applyAlignment="1">
      <alignment wrapText="1"/>
    </xf>
    <xf numFmtId="0" fontId="3" fillId="4" borderId="4" xfId="0" applyFont="1" applyFill="1" applyBorder="1"/>
    <xf numFmtId="0" fontId="4" fillId="4" borderId="5" xfId="0" applyFont="1" applyFill="1" applyBorder="1" applyAlignment="1">
      <alignment wrapText="1"/>
    </xf>
    <xf numFmtId="0" fontId="3" fillId="2" borderId="2" xfId="0" applyFont="1" applyFill="1" applyBorder="1"/>
    <xf numFmtId="0" fontId="4" fillId="2" borderId="6" xfId="0" applyFont="1" applyFill="1" applyBorder="1" applyAlignment="1">
      <alignment wrapText="1"/>
    </xf>
    <xf numFmtId="0" fontId="4" fillId="2" borderId="4" xfId="0" applyFont="1" applyFill="1" applyBorder="1"/>
    <xf numFmtId="0" fontId="4" fillId="2" borderId="6" xfId="0" applyFont="1" applyFill="1" applyBorder="1"/>
    <xf numFmtId="0" fontId="4" fillId="4" borderId="4" xfId="0" quotePrefix="1" applyFont="1" applyFill="1" applyBorder="1" applyAlignment="1">
      <alignment horizontal="left" wrapText="1" indent="1"/>
    </xf>
    <xf numFmtId="0" fontId="3" fillId="4" borderId="4" xfId="0" quotePrefix="1" applyFont="1" applyFill="1" applyBorder="1" applyAlignment="1">
      <alignment horizontal="left" wrapText="1"/>
    </xf>
    <xf numFmtId="0" fontId="4" fillId="4" borderId="4" xfId="0" quotePrefix="1" applyFont="1" applyFill="1" applyBorder="1" applyAlignment="1">
      <alignment horizontal="left" wrapText="1"/>
    </xf>
    <xf numFmtId="0" fontId="4" fillId="4" borderId="5" xfId="0" quotePrefix="1" applyFont="1" applyFill="1" applyBorder="1" applyAlignment="1">
      <alignment horizontal="left" wrapText="1"/>
    </xf>
    <xf numFmtId="0" fontId="4" fillId="2" borderId="6" xfId="0" quotePrefix="1" applyFont="1" applyFill="1" applyBorder="1" applyAlignment="1">
      <alignment horizontal="left" wrapText="1"/>
    </xf>
    <xf numFmtId="0" fontId="3" fillId="2" borderId="2" xfId="0" quotePrefix="1" applyFont="1" applyFill="1" applyBorder="1" applyAlignment="1">
      <alignment horizontal="left" wrapText="1"/>
    </xf>
    <xf numFmtId="0" fontId="8" fillId="3" borderId="0" xfId="0" applyFont="1" applyFill="1"/>
    <xf numFmtId="0" fontId="3" fillId="5" borderId="0" xfId="0" applyFont="1" applyFill="1"/>
    <xf numFmtId="0" fontId="3" fillId="5" borderId="2" xfId="0" applyFont="1" applyFill="1" applyBorder="1"/>
    <xf numFmtId="0" fontId="4" fillId="2" borderId="7" xfId="0" applyFont="1" applyFill="1" applyBorder="1"/>
    <xf numFmtId="0" fontId="4" fillId="2" borderId="8" xfId="0" applyFont="1" applyFill="1" applyBorder="1"/>
    <xf numFmtId="0" fontId="3" fillId="2" borderId="0" xfId="0" applyFont="1" applyFill="1" applyAlignment="1">
      <alignment wrapText="1"/>
    </xf>
    <xf numFmtId="0" fontId="3" fillId="5" borderId="8" xfId="0" applyFont="1" applyFill="1" applyBorder="1" applyAlignment="1">
      <alignment horizontal="center"/>
    </xf>
    <xf numFmtId="0" fontId="3" fillId="5" borderId="8" xfId="0" applyFont="1" applyFill="1" applyBorder="1" applyAlignment="1">
      <alignment horizontal="center" wrapText="1"/>
    </xf>
    <xf numFmtId="0" fontId="3" fillId="5" borderId="8" xfId="0" applyFont="1" applyFill="1" applyBorder="1"/>
    <xf numFmtId="0" fontId="4" fillId="2" borderId="3" xfId="0" applyFont="1" applyFill="1" applyBorder="1"/>
    <xf numFmtId="0" fontId="4" fillId="2" borderId="5" xfId="0" applyFont="1" applyFill="1" applyBorder="1"/>
    <xf numFmtId="0" fontId="4" fillId="2" borderId="10" xfId="0" applyFont="1" applyFill="1" applyBorder="1"/>
    <xf numFmtId="0" fontId="3" fillId="5" borderId="7" xfId="0" applyFont="1" applyFill="1" applyBorder="1" applyAlignment="1">
      <alignment horizontal="left"/>
    </xf>
    <xf numFmtId="0" fontId="3" fillId="5" borderId="8" xfId="0" applyFont="1" applyFill="1" applyBorder="1" applyAlignment="1">
      <alignment horizontal="left"/>
    </xf>
    <xf numFmtId="0" fontId="4" fillId="2" borderId="11" xfId="0" applyFont="1" applyFill="1" applyBorder="1"/>
    <xf numFmtId="0" fontId="4" fillId="2" borderId="12" xfId="0" applyFont="1" applyFill="1" applyBorder="1"/>
    <xf numFmtId="0" fontId="4" fillId="2" borderId="13" xfId="0" applyFont="1" applyFill="1" applyBorder="1"/>
    <xf numFmtId="0" fontId="4" fillId="2" borderId="14" xfId="0" applyFont="1" applyFill="1" applyBorder="1"/>
    <xf numFmtId="0" fontId="4" fillId="5" borderId="0" xfId="0" applyFont="1" applyFill="1"/>
    <xf numFmtId="0" fontId="3" fillId="5" borderId="7" xfId="0" applyFont="1" applyFill="1" applyBorder="1"/>
    <xf numFmtId="0" fontId="3" fillId="5" borderId="3" xfId="0" applyFont="1" applyFill="1" applyBorder="1"/>
    <xf numFmtId="0" fontId="4" fillId="5" borderId="5" xfId="0" applyFont="1" applyFill="1" applyBorder="1"/>
    <xf numFmtId="0" fontId="3" fillId="5" borderId="9" xfId="0" applyFont="1" applyFill="1" applyBorder="1"/>
    <xf numFmtId="0" fontId="4" fillId="5" borderId="10" xfId="0" applyFont="1" applyFill="1" applyBorder="1"/>
    <xf numFmtId="0" fontId="4" fillId="5" borderId="3" xfId="0" applyFont="1" applyFill="1" applyBorder="1"/>
    <xf numFmtId="0" fontId="3" fillId="5" borderId="5" xfId="0" applyFont="1" applyFill="1" applyBorder="1" applyAlignment="1">
      <alignment horizontal="center" wrapText="1"/>
    </xf>
    <xf numFmtId="0" fontId="3" fillId="5" borderId="10" xfId="0" applyFont="1" applyFill="1" applyBorder="1" applyAlignment="1">
      <alignment horizontal="center" wrapText="1"/>
    </xf>
    <xf numFmtId="0" fontId="3" fillId="5" borderId="0" xfId="0" applyFont="1" applyFill="1" applyAlignment="1">
      <alignment horizontal="right"/>
    </xf>
    <xf numFmtId="0" fontId="4" fillId="2" borderId="17" xfId="0" applyFont="1" applyFill="1" applyBorder="1"/>
    <xf numFmtId="0" fontId="3" fillId="5" borderId="6" xfId="0" applyFont="1" applyFill="1" applyBorder="1"/>
    <xf numFmtId="0" fontId="4" fillId="2" borderId="1" xfId="0" applyFont="1" applyFill="1" applyBorder="1"/>
    <xf numFmtId="0" fontId="3" fillId="5" borderId="0" xfId="0" applyFont="1" applyFill="1" applyAlignment="1">
      <alignment horizontal="left"/>
    </xf>
    <xf numFmtId="0" fontId="4" fillId="5" borderId="17" xfId="0" applyFont="1" applyFill="1" applyBorder="1"/>
    <xf numFmtId="0" fontId="4" fillId="2" borderId="9" xfId="0" applyFont="1" applyFill="1" applyBorder="1"/>
    <xf numFmtId="0" fontId="10" fillId="0" borderId="0" xfId="0" applyFont="1"/>
    <xf numFmtId="0" fontId="0" fillId="2" borderId="0" xfId="0" applyFill="1"/>
    <xf numFmtId="9" fontId="0" fillId="0" borderId="0" xfId="2" applyFont="1" applyAlignment="1">
      <alignment horizontal="left"/>
    </xf>
    <xf numFmtId="0" fontId="4" fillId="2" borderId="5" xfId="0" applyFont="1" applyFill="1" applyBorder="1" applyAlignment="1">
      <alignment wrapText="1"/>
    </xf>
    <xf numFmtId="0" fontId="4" fillId="2" borderId="4" xfId="0" applyFont="1" applyFill="1" applyBorder="1" applyAlignment="1">
      <alignment horizontal="left" indent="1"/>
    </xf>
    <xf numFmtId="0" fontId="4" fillId="2" borderId="3" xfId="0" applyFont="1" applyFill="1" applyBorder="1" applyAlignment="1">
      <alignment wrapText="1"/>
    </xf>
    <xf numFmtId="0" fontId="4" fillId="2" borderId="17" xfId="0" applyFont="1" applyFill="1" applyBorder="1" applyAlignment="1">
      <alignment wrapText="1"/>
    </xf>
    <xf numFmtId="0" fontId="4" fillId="2" borderId="10" xfId="0" applyFont="1" applyFill="1" applyBorder="1" applyAlignment="1">
      <alignment wrapText="1"/>
    </xf>
    <xf numFmtId="0" fontId="0" fillId="0" borderId="0" xfId="0" applyBorder="1"/>
    <xf numFmtId="0" fontId="0" fillId="0" borderId="2" xfId="0" applyBorder="1"/>
    <xf numFmtId="0" fontId="0" fillId="0" borderId="0" xfId="0" applyFill="1" applyBorder="1"/>
    <xf numFmtId="0" fontId="0" fillId="0" borderId="2" xfId="0" applyFill="1" applyBorder="1"/>
    <xf numFmtId="0" fontId="0" fillId="0" borderId="0" xfId="0" applyAlignment="1">
      <alignment wrapText="1"/>
    </xf>
    <xf numFmtId="0" fontId="0" fillId="0" borderId="0" xfId="0" applyFont="1" applyBorder="1" applyAlignment="1">
      <alignment horizontal="left"/>
    </xf>
    <xf numFmtId="0" fontId="0" fillId="0" borderId="2" xfId="0" applyFont="1" applyBorder="1" applyAlignment="1">
      <alignment horizontal="left"/>
    </xf>
    <xf numFmtId="0" fontId="0" fillId="0" borderId="0" xfId="0" applyFont="1" applyBorder="1" applyAlignment="1">
      <alignment vertical="center"/>
    </xf>
    <xf numFmtId="0" fontId="1" fillId="0" borderId="0" xfId="0" applyFont="1" applyFill="1" applyBorder="1" applyAlignment="1">
      <alignment wrapText="1"/>
    </xf>
    <xf numFmtId="0" fontId="10" fillId="0" borderId="2" xfId="0" applyFont="1" applyBorder="1"/>
    <xf numFmtId="0" fontId="10" fillId="0" borderId="0" xfId="0" applyFont="1" applyBorder="1"/>
    <xf numFmtId="0" fontId="0" fillId="0" borderId="6" xfId="0" applyFont="1" applyFill="1" applyBorder="1" applyAlignment="1">
      <alignment vertical="center"/>
    </xf>
    <xf numFmtId="0" fontId="1" fillId="0" borderId="6" xfId="0" applyFont="1" applyFill="1" applyBorder="1" applyAlignment="1">
      <alignment wrapText="1"/>
    </xf>
    <xf numFmtId="0" fontId="1" fillId="0" borderId="6" xfId="0" applyFont="1" applyFill="1" applyBorder="1" applyAlignment="1">
      <alignment horizontal="left" wrapText="1"/>
    </xf>
    <xf numFmtId="0" fontId="10" fillId="0" borderId="2" xfId="0" applyFont="1" applyFill="1" applyBorder="1" applyAlignment="1">
      <alignment horizontal="left"/>
    </xf>
    <xf numFmtId="0" fontId="10" fillId="0" borderId="2" xfId="0" applyFont="1" applyFill="1" applyBorder="1"/>
    <xf numFmtId="0" fontId="0" fillId="0" borderId="0" xfId="0" applyAlignment="1"/>
    <xf numFmtId="0" fontId="11" fillId="2" borderId="0" xfId="0" applyFont="1" applyFill="1"/>
    <xf numFmtId="0" fontId="12" fillId="2" borderId="0" xfId="0" applyFont="1" applyFill="1"/>
    <xf numFmtId="1" fontId="0" fillId="0" borderId="0" xfId="0" applyNumberFormat="1" applyAlignment="1">
      <alignment wrapText="1"/>
    </xf>
    <xf numFmtId="1" fontId="0" fillId="0" borderId="0" xfId="0" applyNumberFormat="1"/>
    <xf numFmtId="0" fontId="2" fillId="2" borderId="0" xfId="0" applyFont="1" applyFill="1"/>
    <xf numFmtId="0" fontId="14" fillId="4" borderId="4" xfId="0" applyFont="1" applyFill="1" applyBorder="1" applyAlignment="1">
      <alignment wrapText="1"/>
    </xf>
    <xf numFmtId="0" fontId="4" fillId="2" borderId="4" xfId="0" applyFont="1" applyFill="1" applyBorder="1" applyAlignment="1">
      <alignment horizontal="left" indent="2"/>
    </xf>
    <xf numFmtId="0" fontId="4" fillId="2" borderId="5" xfId="0" applyFont="1" applyFill="1" applyBorder="1" applyAlignment="1">
      <alignment horizontal="left" indent="1"/>
    </xf>
    <xf numFmtId="0" fontId="4" fillId="2" borderId="11" xfId="0" applyFont="1" applyFill="1" applyBorder="1" applyAlignment="1">
      <alignment horizontal="left" indent="1"/>
    </xf>
    <xf numFmtId="0" fontId="13" fillId="0" borderId="0" xfId="0" applyFont="1" applyAlignment="1">
      <alignment wrapText="1"/>
    </xf>
    <xf numFmtId="0" fontId="3" fillId="2" borderId="18" xfId="0" applyFont="1" applyFill="1" applyBorder="1"/>
    <xf numFmtId="3" fontId="4" fillId="2" borderId="0" xfId="0" applyNumberFormat="1" applyFont="1" applyFill="1"/>
    <xf numFmtId="0" fontId="3" fillId="4" borderId="4" xfId="0" applyFont="1" applyFill="1" applyBorder="1" applyAlignment="1">
      <alignment wrapText="1"/>
    </xf>
    <xf numFmtId="0" fontId="4" fillId="4" borderId="5" xfId="0" applyFont="1" applyFill="1" applyBorder="1"/>
    <xf numFmtId="0" fontId="4" fillId="4" borderId="7" xfId="0" applyFont="1" applyFill="1" applyBorder="1" applyAlignment="1" applyProtection="1">
      <alignment wrapText="1"/>
      <protection locked="0"/>
    </xf>
    <xf numFmtId="0" fontId="4" fillId="4" borderId="4" xfId="0" quotePrefix="1" applyFont="1" applyFill="1" applyBorder="1" applyAlignment="1">
      <alignment horizontal="left" wrapText="1" indent="2"/>
    </xf>
    <xf numFmtId="0" fontId="4" fillId="4" borderId="4" xfId="0" quotePrefix="1" applyFont="1" applyFill="1" applyBorder="1" applyAlignment="1">
      <alignment horizontal="left" wrapText="1" indent="3"/>
    </xf>
    <xf numFmtId="0" fontId="4" fillId="4" borderId="4" xfId="0" quotePrefix="1" applyFont="1" applyFill="1" applyBorder="1" applyAlignment="1">
      <alignment horizontal="left" indent="3"/>
    </xf>
    <xf numFmtId="0" fontId="3" fillId="4" borderId="4" xfId="0" quotePrefix="1" applyFont="1" applyFill="1" applyBorder="1" applyAlignment="1">
      <alignment horizontal="left"/>
    </xf>
    <xf numFmtId="0" fontId="4" fillId="2" borderId="4" xfId="0" applyFont="1" applyFill="1" applyBorder="1" applyAlignment="1">
      <alignment horizontal="left" indent="3"/>
    </xf>
    <xf numFmtId="0" fontId="4" fillId="2" borderId="5" xfId="0" applyFont="1" applyFill="1" applyBorder="1" applyAlignment="1">
      <alignment horizontal="left" indent="3"/>
    </xf>
    <xf numFmtId="0" fontId="4" fillId="2" borderId="0" xfId="0" applyFont="1" applyFill="1" applyProtection="1">
      <protection locked="0"/>
    </xf>
    <xf numFmtId="0" fontId="7" fillId="4" borderId="4" xfId="1" applyFont="1" applyFill="1" applyBorder="1" applyAlignment="1" applyProtection="1">
      <alignment wrapText="1"/>
      <protection locked="0"/>
    </xf>
    <xf numFmtId="0" fontId="4" fillId="2" borderId="10" xfId="0" applyFont="1" applyFill="1" applyBorder="1" applyAlignment="1">
      <alignment horizontal="left" indent="2"/>
    </xf>
    <xf numFmtId="0" fontId="4" fillId="2" borderId="15" xfId="0" applyFont="1" applyFill="1" applyBorder="1" applyAlignment="1">
      <alignment horizontal="left" indent="2"/>
    </xf>
    <xf numFmtId="0" fontId="4" fillId="2" borderId="12" xfId="0" applyFont="1" applyFill="1" applyBorder="1" applyAlignment="1">
      <alignment horizontal="left" indent="2"/>
    </xf>
    <xf numFmtId="0" fontId="4" fillId="2" borderId="11" xfId="0" applyFont="1" applyFill="1" applyBorder="1" applyAlignment="1">
      <alignment horizontal="left" indent="2"/>
    </xf>
    <xf numFmtId="0" fontId="4" fillId="2" borderId="1" xfId="0" applyFont="1" applyFill="1" applyBorder="1" applyAlignment="1">
      <alignment horizontal="left" indent="2"/>
    </xf>
    <xf numFmtId="0" fontId="4" fillId="6" borderId="8" xfId="0" applyFont="1" applyFill="1" applyBorder="1" applyProtection="1">
      <protection locked="0"/>
    </xf>
    <xf numFmtId="3" fontId="4" fillId="6" borderId="8" xfId="0" applyNumberFormat="1" applyFont="1" applyFill="1" applyBorder="1" applyProtection="1">
      <protection locked="0"/>
    </xf>
    <xf numFmtId="0" fontId="4" fillId="4" borderId="8" xfId="0" applyFont="1" applyFill="1" applyBorder="1" applyProtection="1">
      <protection locked="0"/>
    </xf>
    <xf numFmtId="164" fontId="4" fillId="6" borderId="12" xfId="0" applyNumberFormat="1" applyFont="1" applyFill="1" applyBorder="1" applyProtection="1">
      <protection locked="0"/>
    </xf>
    <xf numFmtId="0" fontId="4" fillId="4" borderId="12" xfId="0" applyFont="1" applyFill="1" applyBorder="1" applyProtection="1">
      <protection locked="0"/>
    </xf>
    <xf numFmtId="3" fontId="4" fillId="6" borderId="10" xfId="0" applyNumberFormat="1" applyFont="1" applyFill="1" applyBorder="1" applyProtection="1">
      <protection locked="0"/>
    </xf>
    <xf numFmtId="0" fontId="4" fillId="4" borderId="10" xfId="0" applyFont="1" applyFill="1" applyBorder="1" applyProtection="1">
      <protection locked="0"/>
    </xf>
    <xf numFmtId="3" fontId="4" fillId="6" borderId="14" xfId="0" applyNumberFormat="1" applyFont="1" applyFill="1" applyBorder="1" applyProtection="1">
      <protection locked="0"/>
    </xf>
    <xf numFmtId="0" fontId="4" fillId="4" borderId="14" xfId="0" applyFont="1" applyFill="1" applyBorder="1" applyProtection="1">
      <protection locked="0"/>
    </xf>
    <xf numFmtId="164" fontId="4" fillId="6" borderId="15" xfId="0" applyNumberFormat="1" applyFont="1" applyFill="1" applyBorder="1" applyProtection="1">
      <protection locked="0"/>
    </xf>
    <xf numFmtId="0" fontId="4" fillId="4" borderId="15" xfId="0" applyFont="1" applyFill="1" applyBorder="1" applyProtection="1">
      <protection locked="0"/>
    </xf>
    <xf numFmtId="164" fontId="4" fillId="6" borderId="10" xfId="0" applyNumberFormat="1" applyFont="1" applyFill="1" applyBorder="1" applyProtection="1">
      <protection locked="0"/>
    </xf>
    <xf numFmtId="9" fontId="4" fillId="6" borderId="8" xfId="2" applyFont="1" applyFill="1" applyBorder="1" applyAlignment="1" applyProtection="1">
      <alignment horizontal="left"/>
      <protection locked="0"/>
    </xf>
    <xf numFmtId="9" fontId="4" fillId="6" borderId="7" xfId="2" applyFont="1" applyFill="1" applyBorder="1" applyAlignment="1" applyProtection="1">
      <alignment horizontal="left"/>
      <protection locked="0"/>
    </xf>
    <xf numFmtId="9" fontId="4" fillId="6" borderId="12" xfId="2" applyFont="1" applyFill="1" applyBorder="1" applyAlignment="1" applyProtection="1">
      <alignment horizontal="left"/>
      <protection locked="0"/>
    </xf>
    <xf numFmtId="9" fontId="4" fillId="6" borderId="16" xfId="2" applyFont="1" applyFill="1" applyBorder="1" applyAlignment="1" applyProtection="1">
      <alignment horizontal="left"/>
      <protection locked="0"/>
    </xf>
    <xf numFmtId="9" fontId="4" fillId="6" borderId="10" xfId="2" applyFont="1" applyFill="1" applyBorder="1" applyAlignment="1" applyProtection="1">
      <alignment horizontal="left"/>
      <protection locked="0"/>
    </xf>
    <xf numFmtId="9" fontId="4" fillId="6" borderId="5" xfId="2" applyFont="1" applyFill="1" applyBorder="1" applyAlignment="1" applyProtection="1">
      <alignment horizontal="left"/>
      <protection locked="0"/>
    </xf>
    <xf numFmtId="9" fontId="4" fillId="6" borderId="14" xfId="2" applyFont="1" applyFill="1" applyBorder="1" applyAlignment="1" applyProtection="1">
      <alignment horizontal="left"/>
      <protection locked="0"/>
    </xf>
    <xf numFmtId="9" fontId="4" fillId="6" borderId="13" xfId="2" applyFont="1" applyFill="1" applyBorder="1" applyAlignment="1" applyProtection="1">
      <alignment horizontal="left"/>
      <protection locked="0"/>
    </xf>
    <xf numFmtId="0" fontId="4" fillId="6" borderId="8" xfId="0" applyFont="1" applyFill="1" applyBorder="1" applyAlignment="1" applyProtection="1">
      <alignment wrapText="1"/>
      <protection locked="0"/>
    </xf>
    <xf numFmtId="0" fontId="4" fillId="6" borderId="12" xfId="0" applyFont="1" applyFill="1" applyBorder="1" applyAlignment="1" applyProtection="1">
      <alignment wrapText="1"/>
      <protection locked="0"/>
    </xf>
    <xf numFmtId="0" fontId="4" fillId="6" borderId="10" xfId="0" applyFont="1" applyFill="1" applyBorder="1" applyAlignment="1" applyProtection="1">
      <alignment wrapText="1"/>
      <protection locked="0"/>
    </xf>
    <xf numFmtId="0" fontId="4" fillId="6" borderId="14" xfId="0" applyFont="1" applyFill="1" applyBorder="1" applyAlignment="1" applyProtection="1">
      <alignment wrapText="1"/>
      <protection locked="0"/>
    </xf>
    <xf numFmtId="164" fontId="4" fillId="6" borderId="8" xfId="0" applyNumberFormat="1" applyFont="1" applyFill="1" applyBorder="1" applyProtection="1">
      <protection locked="0"/>
    </xf>
    <xf numFmtId="0" fontId="4" fillId="6" borderId="7" xfId="0" applyFont="1" applyFill="1" applyBorder="1" applyAlignment="1" applyProtection="1">
      <alignment wrapText="1"/>
      <protection locked="0"/>
    </xf>
    <xf numFmtId="0" fontId="4" fillId="6" borderId="5" xfId="0" applyFont="1" applyFill="1" applyBorder="1" applyAlignment="1" applyProtection="1">
      <alignment wrapText="1"/>
      <protection locked="0"/>
    </xf>
    <xf numFmtId="0" fontId="10" fillId="0" borderId="0" xfId="0" applyFont="1" applyBorder="1" applyAlignment="1">
      <alignment horizontal="left" vertical="top"/>
    </xf>
  </cellXfs>
  <cellStyles count="3">
    <cellStyle name="Hyperlink" xfId="1" builtinId="8"/>
    <cellStyle name="Normal" xfId="0" builtinId="0"/>
    <cellStyle name="Percent" xfId="2" builtinId="5"/>
  </cellStyles>
  <dxfs count="2">
    <dxf>
      <fill>
        <patternFill>
          <bgColor rgb="FFFFC7CE"/>
        </patternFill>
      </fill>
    </dxf>
    <dxf>
      <fill>
        <patternFill>
          <bgColor rgb="FFC6EFCE"/>
        </patternFill>
      </fill>
    </dxf>
  </dxfs>
  <tableStyles count="0" defaultTableStyle="TableStyleMedium2" defaultPivotStyle="PivotStyleLight16"/>
  <colors>
    <mruColors>
      <color rgb="FFFFC7CE"/>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2024-to-202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19C6F-146B-49EA-8CBA-57EBFA5790D9}">
  <sheetPr>
    <tabColor theme="0" tint="-0.14999847407452621"/>
  </sheetPr>
  <dimension ref="A1:AZ183"/>
  <sheetViews>
    <sheetView tabSelected="1" zoomScaleNormal="100" workbookViewId="0">
      <selection activeCell="A2" sqref="A2"/>
    </sheetView>
  </sheetViews>
  <sheetFormatPr defaultRowHeight="15.5" x14ac:dyDescent="0.35"/>
  <cols>
    <col min="1" max="1" width="122.1796875" style="1" customWidth="1"/>
    <col min="2" max="2" width="10.81640625" style="1" hidden="1" customWidth="1"/>
    <col min="3" max="3" width="33.1796875" style="1" bestFit="1" customWidth="1"/>
    <col min="4" max="52" width="9.1796875" style="1"/>
  </cols>
  <sheetData>
    <row r="1" spans="1:52" s="3" customFormat="1" x14ac:dyDescent="0.35">
      <c r="A1" s="4" t="s">
        <v>630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2" x14ac:dyDescent="0.35">
      <c r="A2" s="104"/>
    </row>
    <row r="3" spans="1:52" x14ac:dyDescent="0.35">
      <c r="A3" s="5" t="s">
        <v>831</v>
      </c>
    </row>
    <row r="5" spans="1:52" x14ac:dyDescent="0.35">
      <c r="A5" s="5" t="s">
        <v>0</v>
      </c>
    </row>
    <row r="6" spans="1:52" x14ac:dyDescent="0.35">
      <c r="A6" s="5"/>
    </row>
    <row r="7" spans="1:52" x14ac:dyDescent="0.35">
      <c r="A7" s="14" t="s">
        <v>1</v>
      </c>
    </row>
    <row r="8" spans="1:52" ht="46.5" x14ac:dyDescent="0.35">
      <c r="A8" s="7" t="s">
        <v>813</v>
      </c>
    </row>
    <row r="9" spans="1:52" x14ac:dyDescent="0.35">
      <c r="A9" s="105" t="s">
        <v>2</v>
      </c>
    </row>
    <row r="10" spans="1:52" x14ac:dyDescent="0.35">
      <c r="A10" s="8"/>
    </row>
    <row r="11" spans="1:52" ht="77.5" x14ac:dyDescent="0.35">
      <c r="A11" s="88" t="s">
        <v>860</v>
      </c>
    </row>
    <row r="12" spans="1:52" x14ac:dyDescent="0.35">
      <c r="A12" s="8"/>
    </row>
    <row r="13" spans="1:52" ht="98.25" customHeight="1" x14ac:dyDescent="0.35">
      <c r="A13" s="13" t="s">
        <v>623</v>
      </c>
    </row>
    <row r="14" spans="1:52" x14ac:dyDescent="0.35">
      <c r="A14" s="15"/>
    </row>
    <row r="15" spans="1:52" x14ac:dyDescent="0.35">
      <c r="A15" s="14" t="s">
        <v>3</v>
      </c>
    </row>
    <row r="16" spans="1:52" x14ac:dyDescent="0.35">
      <c r="A16" s="8" t="s">
        <v>4</v>
      </c>
    </row>
    <row r="17" spans="1:3" ht="31" x14ac:dyDescent="0.35">
      <c r="A17" s="10" t="s">
        <v>814</v>
      </c>
    </row>
    <row r="18" spans="1:3" ht="31" x14ac:dyDescent="0.35">
      <c r="A18" s="10" t="s">
        <v>815</v>
      </c>
    </row>
    <row r="19" spans="1:3" ht="46.5" x14ac:dyDescent="0.35">
      <c r="A19" s="10" t="s">
        <v>816</v>
      </c>
    </row>
    <row r="20" spans="1:3" ht="46.5" x14ac:dyDescent="0.35">
      <c r="A20" s="10" t="s">
        <v>817</v>
      </c>
    </row>
    <row r="21" spans="1:3" ht="46.5" x14ac:dyDescent="0.35">
      <c r="A21" s="10" t="s">
        <v>818</v>
      </c>
    </row>
    <row r="22" spans="1:3" ht="31" x14ac:dyDescent="0.35">
      <c r="A22" s="11" t="s">
        <v>819</v>
      </c>
    </row>
    <row r="23" spans="1:3" ht="31" x14ac:dyDescent="0.35">
      <c r="A23" s="10" t="s">
        <v>820</v>
      </c>
    </row>
    <row r="24" spans="1:3" x14ac:dyDescent="0.35">
      <c r="A24" s="8"/>
    </row>
    <row r="25" spans="1:3" x14ac:dyDescent="0.35">
      <c r="A25" s="9" t="s">
        <v>5</v>
      </c>
    </row>
    <row r="26" spans="1:3" x14ac:dyDescent="0.35">
      <c r="A26" s="8"/>
    </row>
    <row r="27" spans="1:3" ht="62" x14ac:dyDescent="0.35">
      <c r="A27" s="13" t="s">
        <v>6</v>
      </c>
    </row>
    <row r="28" spans="1:3" x14ac:dyDescent="0.35">
      <c r="A28" s="17"/>
    </row>
    <row r="29" spans="1:3" x14ac:dyDescent="0.35">
      <c r="A29" s="14" t="s">
        <v>7</v>
      </c>
    </row>
    <row r="30" spans="1:3" ht="77.5" x14ac:dyDescent="0.35">
      <c r="A30" s="13" t="s">
        <v>8</v>
      </c>
    </row>
    <row r="32" spans="1:3" x14ac:dyDescent="0.35">
      <c r="A32" s="5" t="s">
        <v>9</v>
      </c>
      <c r="C32" s="5" t="s">
        <v>10</v>
      </c>
    </row>
    <row r="33" spans="1:3" x14ac:dyDescent="0.35">
      <c r="A33" s="14" t="s">
        <v>11</v>
      </c>
      <c r="B33" s="6"/>
      <c r="C33" s="6"/>
    </row>
    <row r="34" spans="1:3" x14ac:dyDescent="0.35">
      <c r="A34" s="33" t="s">
        <v>12</v>
      </c>
      <c r="B34" s="57">
        <f>IF('Capacity template'!B7="",0,1)</f>
        <v>0</v>
      </c>
      <c r="C34" s="33" t="str">
        <f>IF(B34=1, "Yes", "No")</f>
        <v>No</v>
      </c>
    </row>
    <row r="35" spans="1:3" x14ac:dyDescent="0.35">
      <c r="A35" s="16" t="s">
        <v>13</v>
      </c>
      <c r="B35" s="52">
        <f>IF(ISBLANK('Capacity template'!B12),0,1)*IF(ISNUMBER(SEARCH("@",'Capacity template'!B13)),1,0)</f>
        <v>0</v>
      </c>
      <c r="C35" s="16" t="str">
        <f t="shared" ref="C35:C36" si="0">IF(B35=1, "Yes", "No")</f>
        <v>No</v>
      </c>
    </row>
    <row r="36" spans="1:3" ht="31" x14ac:dyDescent="0.35">
      <c r="A36" s="61" t="s">
        <v>861</v>
      </c>
      <c r="B36" s="35">
        <f>IF('Capacity template'!B18="Yes - we have co-ordinated to ensure the information is consistent",1,0)</f>
        <v>0</v>
      </c>
      <c r="C36" s="34" t="str">
        <f t="shared" si="0"/>
        <v>No</v>
      </c>
    </row>
    <row r="38" spans="1:3" x14ac:dyDescent="0.35">
      <c r="A38" s="14" t="s">
        <v>14</v>
      </c>
      <c r="B38" s="6"/>
      <c r="C38" s="6"/>
    </row>
    <row r="39" spans="1:3" x14ac:dyDescent="0.35">
      <c r="A39" s="33" t="s">
        <v>15</v>
      </c>
      <c r="B39" s="57"/>
      <c r="C39" s="57"/>
    </row>
    <row r="40" spans="1:3" x14ac:dyDescent="0.35">
      <c r="A40" s="62" t="s">
        <v>16</v>
      </c>
      <c r="B40" s="52">
        <f>IF(OR(ISBLANK('Capacity template'!C23),ISTEXT('Capacity template'!C23),'Capacity template'!C23&lt;0),0,1)</f>
        <v>0</v>
      </c>
      <c r="C40" s="16" t="str">
        <f t="shared" ref="C40:C49" si="1">IF(B40=1, "Yes", "No")</f>
        <v>No</v>
      </c>
    </row>
    <row r="41" spans="1:3" x14ac:dyDescent="0.35">
      <c r="A41" s="62" t="s">
        <v>17</v>
      </c>
      <c r="B41" s="52">
        <f>IF(OR(ISBLANK('Capacity template'!C25),ISTEXT('Capacity template'!C25),'Capacity template'!C25&lt;0),0,1)</f>
        <v>0</v>
      </c>
      <c r="C41" s="16" t="str">
        <f t="shared" si="1"/>
        <v>No</v>
      </c>
    </row>
    <row r="42" spans="1:3" x14ac:dyDescent="0.35">
      <c r="A42" s="62" t="s">
        <v>18</v>
      </c>
      <c r="B42" s="52">
        <f>IF(OR(ISBLANK('Capacity template'!C27),ISTEXT('Capacity template'!C27),'Capacity template'!C27&lt;0),0,1)</f>
        <v>0</v>
      </c>
      <c r="C42" s="16" t="str">
        <f t="shared" si="1"/>
        <v>No</v>
      </c>
    </row>
    <row r="43" spans="1:3" x14ac:dyDescent="0.35">
      <c r="A43" s="62" t="s">
        <v>19</v>
      </c>
      <c r="B43" s="52">
        <f>IF(OR(ISBLANK('Capacity template'!C29),ISTEXT('Capacity template'!C29),'Capacity template'!C29&lt;0),0,1)</f>
        <v>0</v>
      </c>
      <c r="C43" s="16" t="str">
        <f t="shared" si="1"/>
        <v>No</v>
      </c>
    </row>
    <row r="44" spans="1:3" x14ac:dyDescent="0.35">
      <c r="A44" s="62" t="s">
        <v>20</v>
      </c>
      <c r="B44" s="52">
        <f>IF(OR(ISBLANK('Capacity template'!C31),ISTEXT('Capacity template'!C31),'Capacity template'!C31&lt;0),0,1)</f>
        <v>0</v>
      </c>
      <c r="C44" s="16" t="str">
        <f t="shared" si="1"/>
        <v>No</v>
      </c>
    </row>
    <row r="45" spans="1:3" x14ac:dyDescent="0.35">
      <c r="A45" s="102" t="s">
        <v>21</v>
      </c>
      <c r="B45" s="52">
        <f>IF(OR(ISBLANK('Capacity template'!C32),ISTEXT('Capacity template'!C32),'Capacity template'!C32&lt;0),0,1)</f>
        <v>0</v>
      </c>
      <c r="C45" s="16" t="str">
        <f t="shared" si="1"/>
        <v>No</v>
      </c>
    </row>
    <row r="46" spans="1:3" x14ac:dyDescent="0.35">
      <c r="A46" s="102" t="s">
        <v>22</v>
      </c>
      <c r="B46" s="52">
        <f>IF(OR(ISBLANK('Capacity template'!C34),ISTEXT('Capacity template'!C34),'Capacity template'!C34&lt;0),0,1)</f>
        <v>0</v>
      </c>
      <c r="C46" s="16" t="str">
        <f t="shared" si="1"/>
        <v>No</v>
      </c>
    </row>
    <row r="47" spans="1:3" x14ac:dyDescent="0.35">
      <c r="A47" s="62" t="s">
        <v>23</v>
      </c>
      <c r="B47" s="52">
        <f>IF(OR(ISBLANK('Capacity template'!C36),ISTEXT('Capacity template'!C36),'Capacity template'!C36&lt;0),0,1)</f>
        <v>0</v>
      </c>
      <c r="C47" s="16" t="str">
        <f t="shared" si="1"/>
        <v>No</v>
      </c>
    </row>
    <row r="48" spans="1:3" x14ac:dyDescent="0.35">
      <c r="A48" s="102" t="s">
        <v>24</v>
      </c>
      <c r="B48" s="52">
        <f>IF(OR(ISBLANK('Capacity template'!C37),ISTEXT('Capacity template'!C37),'Capacity template'!C37&lt;0),0,1)</f>
        <v>0</v>
      </c>
      <c r="C48" s="16" t="str">
        <f t="shared" si="1"/>
        <v>No</v>
      </c>
    </row>
    <row r="49" spans="1:3" x14ac:dyDescent="0.35">
      <c r="A49" s="103" t="s">
        <v>25</v>
      </c>
      <c r="B49" s="52">
        <f>IF(OR(ISBLANK('Capacity template'!C39),ISTEXT('Capacity template'!C39),'Capacity template'!C39&lt;0),0,1)</f>
        <v>0</v>
      </c>
      <c r="C49" s="34" t="str">
        <f t="shared" si="1"/>
        <v>No</v>
      </c>
    </row>
    <row r="50" spans="1:3" ht="31" x14ac:dyDescent="0.35">
      <c r="A50" s="63" t="s">
        <v>26</v>
      </c>
      <c r="B50" s="57"/>
      <c r="C50" s="57"/>
    </row>
    <row r="51" spans="1:3" x14ac:dyDescent="0.35">
      <c r="A51" s="62" t="s">
        <v>16</v>
      </c>
      <c r="B51" s="64">
        <f>IF(OR(ISBLANK('Capacity template'!C24),ISTEXT('Capacity template'!C24),'Capacity template'!C24&lt;0),0,1)</f>
        <v>0</v>
      </c>
      <c r="C51" s="52" t="str">
        <f>IF(B51=1, "Yes", "No")</f>
        <v>No</v>
      </c>
    </row>
    <row r="52" spans="1:3" x14ac:dyDescent="0.35">
      <c r="A52" s="62" t="s">
        <v>17</v>
      </c>
      <c r="B52" s="64">
        <f>IF(OR(ISBLANK('Capacity template'!C26),ISTEXT('Capacity template'!C26),'Capacity template'!C26&lt;0),0,1)</f>
        <v>0</v>
      </c>
      <c r="C52" s="52" t="str">
        <f>IF(B52=1, "Yes", "No")</f>
        <v>No</v>
      </c>
    </row>
    <row r="53" spans="1:3" x14ac:dyDescent="0.35">
      <c r="A53" s="62" t="s">
        <v>18</v>
      </c>
      <c r="B53" s="64">
        <f>IF(OR(ISBLANK('Capacity template'!C28),ISTEXT('Capacity template'!C28),'Capacity template'!C28&lt;0),0,1)</f>
        <v>0</v>
      </c>
      <c r="C53" s="52" t="str">
        <f t="shared" ref="C53:C58" si="2">IF(B53=1, "Yes", "No")</f>
        <v>No</v>
      </c>
    </row>
    <row r="54" spans="1:3" x14ac:dyDescent="0.35">
      <c r="A54" s="62" t="s">
        <v>19</v>
      </c>
      <c r="B54" s="64">
        <f>IF(OR(ISBLANK('Capacity template'!C30),ISTEXT('Capacity template'!C30),'Capacity template'!C30&lt;0),0,1)</f>
        <v>0</v>
      </c>
      <c r="C54" s="52" t="str">
        <f t="shared" si="2"/>
        <v>No</v>
      </c>
    </row>
    <row r="55" spans="1:3" x14ac:dyDescent="0.35">
      <c r="A55" s="62" t="s">
        <v>21</v>
      </c>
      <c r="B55" s="64">
        <f>IF(OR(ISBLANK('Capacity template'!C33),ISTEXT('Capacity template'!C33),'Capacity template'!C33&lt;0),0,1)</f>
        <v>0</v>
      </c>
      <c r="C55" s="52" t="str">
        <f t="shared" si="2"/>
        <v>No</v>
      </c>
    </row>
    <row r="56" spans="1:3" x14ac:dyDescent="0.35">
      <c r="A56" s="62" t="s">
        <v>22</v>
      </c>
      <c r="B56" s="64">
        <f>IF(OR(ISBLANK('Capacity template'!C35),ISTEXT('Capacity template'!C35),'Capacity template'!C35&lt;0),0,1)</f>
        <v>0</v>
      </c>
      <c r="C56" s="52" t="str">
        <f t="shared" si="2"/>
        <v>No</v>
      </c>
    </row>
    <row r="57" spans="1:3" x14ac:dyDescent="0.35">
      <c r="A57" s="62" t="s">
        <v>24</v>
      </c>
      <c r="B57" s="64">
        <f>IF(OR(ISBLANK('Capacity template'!C38),ISTEXT('Capacity template'!C38),'Capacity template'!C38&lt;0),0,1)</f>
        <v>0</v>
      </c>
      <c r="C57" s="52" t="str">
        <f t="shared" si="2"/>
        <v>No</v>
      </c>
    </row>
    <row r="58" spans="1:3" x14ac:dyDescent="0.35">
      <c r="A58" s="90" t="s">
        <v>25</v>
      </c>
      <c r="B58" s="65">
        <f>IF(OR(ISBLANK('Capacity template'!C40),ISTEXT('Capacity template'!C40),'Capacity template'!C40&lt;0),0,1)</f>
        <v>0</v>
      </c>
      <c r="C58" s="35" t="str">
        <f t="shared" si="2"/>
        <v>No</v>
      </c>
    </row>
    <row r="60" spans="1:3" x14ac:dyDescent="0.35">
      <c r="A60" s="14" t="s">
        <v>27</v>
      </c>
      <c r="B60" s="6"/>
      <c r="C60" s="6"/>
    </row>
    <row r="61" spans="1:3" x14ac:dyDescent="0.35">
      <c r="A61" s="33" t="s">
        <v>28</v>
      </c>
      <c r="B61" s="57"/>
      <c r="C61" s="33"/>
    </row>
    <row r="62" spans="1:3" x14ac:dyDescent="0.35">
      <c r="A62" s="62" t="s">
        <v>16</v>
      </c>
      <c r="B62" s="52">
        <f>IF(OR(ISBLANK('Capacity template'!C45),ISTEXT('Capacity template'!C45),'Capacity template'!C45&lt;0),0,1)</f>
        <v>0</v>
      </c>
      <c r="C62" s="16" t="str">
        <f t="shared" ref="C62:C71" si="3">IF(B62=1, "Yes", "No")</f>
        <v>No</v>
      </c>
    </row>
    <row r="63" spans="1:3" x14ac:dyDescent="0.35">
      <c r="A63" s="62" t="s">
        <v>17</v>
      </c>
      <c r="B63" s="52">
        <f>IF(OR(ISBLANK('Capacity template'!C47),ISTEXT('Capacity template'!C47),'Capacity template'!C47&lt;0),0,1)</f>
        <v>0</v>
      </c>
      <c r="C63" s="16" t="str">
        <f t="shared" si="3"/>
        <v>No</v>
      </c>
    </row>
    <row r="64" spans="1:3" x14ac:dyDescent="0.35">
      <c r="A64" s="62" t="s">
        <v>18</v>
      </c>
      <c r="B64" s="52">
        <f>IF(OR(ISBLANK('Capacity template'!C49),ISTEXT('Capacity template'!C49),'Capacity template'!C49&lt;0),0,1)</f>
        <v>0</v>
      </c>
      <c r="C64" s="16" t="str">
        <f t="shared" si="3"/>
        <v>No</v>
      </c>
    </row>
    <row r="65" spans="1:3" x14ac:dyDescent="0.35">
      <c r="A65" s="62" t="s">
        <v>19</v>
      </c>
      <c r="B65" s="52">
        <f>IF(OR(ISBLANK('Capacity template'!C51),ISTEXT('Capacity template'!C51),'Capacity template'!C51&lt;0),0,1)</f>
        <v>0</v>
      </c>
      <c r="C65" s="16" t="str">
        <f t="shared" si="3"/>
        <v>No</v>
      </c>
    </row>
    <row r="66" spans="1:3" x14ac:dyDescent="0.35">
      <c r="A66" s="62" t="s">
        <v>20</v>
      </c>
      <c r="B66" s="52">
        <f>IF(OR(ISBLANK('Capacity template'!C53),ISTEXT('Capacity template'!C53),'Capacity template'!C53&lt;0),0,1)</f>
        <v>0</v>
      </c>
      <c r="C66" s="16" t="str">
        <f t="shared" si="3"/>
        <v>No</v>
      </c>
    </row>
    <row r="67" spans="1:3" x14ac:dyDescent="0.35">
      <c r="A67" s="102" t="s">
        <v>21</v>
      </c>
      <c r="B67" s="52">
        <f>IF(OR(ISBLANK('Capacity template'!C54),ISTEXT('Capacity template'!C54),'Capacity template'!C54&lt;0),0,1)</f>
        <v>0</v>
      </c>
      <c r="C67" s="16" t="str">
        <f t="shared" si="3"/>
        <v>No</v>
      </c>
    </row>
    <row r="68" spans="1:3" x14ac:dyDescent="0.35">
      <c r="A68" s="102" t="s">
        <v>22</v>
      </c>
      <c r="B68" s="52">
        <f>IF(OR(ISBLANK('Capacity template'!C56),ISTEXT('Capacity template'!C56),'Capacity template'!C56&lt;0),0,1)</f>
        <v>0</v>
      </c>
      <c r="C68" s="16" t="str">
        <f t="shared" si="3"/>
        <v>No</v>
      </c>
    </row>
    <row r="69" spans="1:3" x14ac:dyDescent="0.35">
      <c r="A69" s="62" t="s">
        <v>23</v>
      </c>
      <c r="B69" s="52">
        <f>IF(OR(ISBLANK('Capacity template'!C58),ISTEXT('Capacity template'!C58),'Capacity template'!C58&lt;0),0,1)</f>
        <v>0</v>
      </c>
      <c r="C69" s="16" t="str">
        <f t="shared" si="3"/>
        <v>No</v>
      </c>
    </row>
    <row r="70" spans="1:3" x14ac:dyDescent="0.35">
      <c r="A70" s="102" t="s">
        <v>24</v>
      </c>
      <c r="B70" s="52">
        <f>IF(OR(ISBLANK('Capacity template'!C59),ISTEXT('Capacity template'!C59),'Capacity template'!C59&lt;0),0,1)</f>
        <v>0</v>
      </c>
      <c r="C70" s="16" t="str">
        <f t="shared" si="3"/>
        <v>No</v>
      </c>
    </row>
    <row r="71" spans="1:3" x14ac:dyDescent="0.35">
      <c r="A71" s="103" t="s">
        <v>25</v>
      </c>
      <c r="B71" s="52">
        <f>IF(OR(ISBLANK('Capacity template'!C61),ISTEXT('Capacity template'!C61),'Capacity template'!C61&lt;0),0,1)</f>
        <v>0</v>
      </c>
      <c r="C71" s="34" t="str">
        <f t="shared" si="3"/>
        <v>No</v>
      </c>
    </row>
    <row r="72" spans="1:3" ht="31" x14ac:dyDescent="0.35">
      <c r="A72" s="63" t="s">
        <v>29</v>
      </c>
      <c r="B72" s="57"/>
      <c r="C72" s="57"/>
    </row>
    <row r="73" spans="1:3" x14ac:dyDescent="0.35">
      <c r="A73" s="62" t="s">
        <v>16</v>
      </c>
      <c r="B73" s="52">
        <f>IF(OR(ISBLANK('Capacity template'!C46),ISTEXT('Capacity template'!C46),'Capacity template'!C46&lt;0),0,1)</f>
        <v>0</v>
      </c>
      <c r="C73" s="52" t="str">
        <f t="shared" ref="C73:C80" si="4">IF(B73=1, "Yes", "No")</f>
        <v>No</v>
      </c>
    </row>
    <row r="74" spans="1:3" x14ac:dyDescent="0.35">
      <c r="A74" s="62" t="s">
        <v>17</v>
      </c>
      <c r="B74" s="52">
        <f>IF(OR(ISBLANK('Capacity template'!C48),ISTEXT('Capacity template'!C48),'Capacity template'!C48&lt;0),0,1)</f>
        <v>0</v>
      </c>
      <c r="C74" s="52" t="str">
        <f t="shared" si="4"/>
        <v>No</v>
      </c>
    </row>
    <row r="75" spans="1:3" x14ac:dyDescent="0.35">
      <c r="A75" s="62" t="s">
        <v>18</v>
      </c>
      <c r="B75" s="52">
        <f>IF(OR(ISBLANK('Capacity template'!C50),ISTEXT('Capacity template'!C50),'Capacity template'!C50&lt;0),0,1)</f>
        <v>0</v>
      </c>
      <c r="C75" s="52" t="str">
        <f t="shared" si="4"/>
        <v>No</v>
      </c>
    </row>
    <row r="76" spans="1:3" x14ac:dyDescent="0.35">
      <c r="A76" s="62" t="s">
        <v>19</v>
      </c>
      <c r="B76" s="52">
        <f>IF(OR(ISBLANK('Capacity template'!C52),ISTEXT('Capacity template'!C52),'Capacity template'!C52&lt;0),0,1)</f>
        <v>0</v>
      </c>
      <c r="C76" s="52" t="str">
        <f t="shared" si="4"/>
        <v>No</v>
      </c>
    </row>
    <row r="77" spans="1:3" x14ac:dyDescent="0.35">
      <c r="A77" s="62" t="s">
        <v>21</v>
      </c>
      <c r="B77" s="52">
        <f>IF(OR(ISBLANK('Capacity template'!C55),ISTEXT('Capacity template'!C55),'Capacity template'!C55&lt;0),0,1)</f>
        <v>0</v>
      </c>
      <c r="C77" s="52" t="str">
        <f t="shared" si="4"/>
        <v>No</v>
      </c>
    </row>
    <row r="78" spans="1:3" x14ac:dyDescent="0.35">
      <c r="A78" s="62" t="s">
        <v>22</v>
      </c>
      <c r="B78" s="52">
        <f>IF(OR(ISBLANK('Capacity template'!C57),ISTEXT('Capacity template'!C57),'Capacity template'!C57&lt;0),0,1)</f>
        <v>0</v>
      </c>
      <c r="C78" s="52" t="str">
        <f t="shared" si="4"/>
        <v>No</v>
      </c>
    </row>
    <row r="79" spans="1:3" x14ac:dyDescent="0.35">
      <c r="A79" s="62" t="s">
        <v>24</v>
      </c>
      <c r="B79" s="52">
        <f>IF(OR(ISBLANK('Capacity template'!C60),ISTEXT('Capacity template'!C60),'Capacity template'!C60&lt;0),0,1)</f>
        <v>0</v>
      </c>
      <c r="C79" s="52" t="str">
        <f t="shared" si="4"/>
        <v>No</v>
      </c>
    </row>
    <row r="80" spans="1:3" x14ac:dyDescent="0.35">
      <c r="A80" s="90" t="s">
        <v>25</v>
      </c>
      <c r="B80" s="35">
        <f>IF(OR(ISBLANK('Capacity template'!C62),ISTEXT('Capacity template'!C62),'Capacity template'!C62&lt;0),0,1)</f>
        <v>0</v>
      </c>
      <c r="C80" s="35" t="str">
        <f t="shared" si="4"/>
        <v>No</v>
      </c>
    </row>
    <row r="82" spans="1:3" x14ac:dyDescent="0.35">
      <c r="A82" s="14" t="s">
        <v>30</v>
      </c>
      <c r="B82" s="6"/>
      <c r="C82" s="6"/>
    </row>
    <row r="83" spans="1:3" ht="31" x14ac:dyDescent="0.35">
      <c r="A83" s="63" t="s">
        <v>613</v>
      </c>
      <c r="B83" s="57"/>
      <c r="C83" s="57"/>
    </row>
    <row r="84" spans="1:3" x14ac:dyDescent="0.35">
      <c r="A84" s="62" t="s">
        <v>16</v>
      </c>
      <c r="B84" s="52">
        <f>IF(COUNTBLANK('Capacity template'!C68:G68)=0,1,0)</f>
        <v>0</v>
      </c>
      <c r="C84" s="52" t="str">
        <f t="shared" ref="C84:C93" si="5">IF(B84=1, "Yes", "No")</f>
        <v>No</v>
      </c>
    </row>
    <row r="85" spans="1:3" x14ac:dyDescent="0.35">
      <c r="A85" s="62" t="s">
        <v>17</v>
      </c>
      <c r="B85" s="52">
        <f>IF(COUNTBLANK('Capacity template'!C70:G70)=0,1,0)</f>
        <v>0</v>
      </c>
      <c r="C85" s="52" t="str">
        <f t="shared" si="5"/>
        <v>No</v>
      </c>
    </row>
    <row r="86" spans="1:3" x14ac:dyDescent="0.35">
      <c r="A86" s="62" t="s">
        <v>18</v>
      </c>
      <c r="B86" s="52">
        <f>IF(COUNTBLANK('Capacity template'!C72:G72)=0,1,0)</f>
        <v>0</v>
      </c>
      <c r="C86" s="52" t="str">
        <f t="shared" si="5"/>
        <v>No</v>
      </c>
    </row>
    <row r="87" spans="1:3" x14ac:dyDescent="0.35">
      <c r="A87" s="62" t="s">
        <v>19</v>
      </c>
      <c r="B87" s="52">
        <f>IF(COUNTBLANK('Capacity template'!C74:G74)=0,1,0)</f>
        <v>0</v>
      </c>
      <c r="C87" s="52" t="str">
        <f t="shared" si="5"/>
        <v>No</v>
      </c>
    </row>
    <row r="88" spans="1:3" x14ac:dyDescent="0.35">
      <c r="A88" s="62" t="s">
        <v>20</v>
      </c>
      <c r="B88" s="52">
        <f>IF(COUNTBLANK('Capacity template'!C76:G76)=0,1,0)</f>
        <v>0</v>
      </c>
      <c r="C88" s="52" t="str">
        <f t="shared" si="5"/>
        <v>No</v>
      </c>
    </row>
    <row r="89" spans="1:3" x14ac:dyDescent="0.35">
      <c r="A89" s="102" t="s">
        <v>21</v>
      </c>
      <c r="B89" s="52">
        <f>IF(COUNTBLANK('Capacity template'!C77:G77)=0,1,0)</f>
        <v>0</v>
      </c>
      <c r="C89" s="52" t="str">
        <f t="shared" si="5"/>
        <v>No</v>
      </c>
    </row>
    <row r="90" spans="1:3" x14ac:dyDescent="0.35">
      <c r="A90" s="102" t="s">
        <v>22</v>
      </c>
      <c r="B90" s="52">
        <f>IF(COUNTBLANK('Capacity template'!C79:G79)=0,1,0)</f>
        <v>0</v>
      </c>
      <c r="C90" s="52" t="str">
        <f t="shared" si="5"/>
        <v>No</v>
      </c>
    </row>
    <row r="91" spans="1:3" x14ac:dyDescent="0.35">
      <c r="A91" s="62" t="s">
        <v>23</v>
      </c>
      <c r="B91" s="52">
        <f>IF(COUNTBLANK('Capacity template'!C81:G81)=0,1,0)</f>
        <v>0</v>
      </c>
      <c r="C91" s="52" t="str">
        <f t="shared" si="5"/>
        <v>No</v>
      </c>
    </row>
    <row r="92" spans="1:3" x14ac:dyDescent="0.35">
      <c r="A92" s="102" t="s">
        <v>24</v>
      </c>
      <c r="B92" s="52">
        <f>IF(COUNTBLANK('Capacity template'!C82:G82)=0,1,0)</f>
        <v>0</v>
      </c>
      <c r="C92" s="52" t="str">
        <f t="shared" si="5"/>
        <v>No</v>
      </c>
    </row>
    <row r="93" spans="1:3" x14ac:dyDescent="0.35">
      <c r="A93" s="103" t="s">
        <v>25</v>
      </c>
      <c r="B93" s="52">
        <f>IF(COUNTBLANK('Capacity template'!C84:G84)=0,1,0)</f>
        <v>0</v>
      </c>
      <c r="C93" s="35" t="str">
        <f t="shared" si="5"/>
        <v>No</v>
      </c>
    </row>
    <row r="94" spans="1:3" ht="31" x14ac:dyDescent="0.35">
      <c r="A94" s="63" t="s">
        <v>612</v>
      </c>
      <c r="B94" s="57"/>
      <c r="C94" s="57"/>
    </row>
    <row r="95" spans="1:3" x14ac:dyDescent="0.35">
      <c r="A95" s="62" t="s">
        <v>16</v>
      </c>
      <c r="B95" s="52">
        <f>IF(COUNTBLANK('Capacity template'!C69:G69)=0,1,0)</f>
        <v>0</v>
      </c>
      <c r="C95" s="52" t="str">
        <f t="shared" ref="C95:C102" si="6">IF(B95=1, "Yes", "No")</f>
        <v>No</v>
      </c>
    </row>
    <row r="96" spans="1:3" x14ac:dyDescent="0.35">
      <c r="A96" s="62" t="s">
        <v>17</v>
      </c>
      <c r="B96" s="52">
        <f>IF(COUNTBLANK('Capacity template'!C71:G71)=0,1,0)</f>
        <v>0</v>
      </c>
      <c r="C96" s="52" t="str">
        <f t="shared" si="6"/>
        <v>No</v>
      </c>
    </row>
    <row r="97" spans="1:3" x14ac:dyDescent="0.35">
      <c r="A97" s="62" t="s">
        <v>18</v>
      </c>
      <c r="B97" s="52">
        <f>IF(COUNTBLANK('Capacity template'!C73:G73)=0,1,0)</f>
        <v>0</v>
      </c>
      <c r="C97" s="52" t="str">
        <f t="shared" si="6"/>
        <v>No</v>
      </c>
    </row>
    <row r="98" spans="1:3" x14ac:dyDescent="0.35">
      <c r="A98" s="62" t="s">
        <v>19</v>
      </c>
      <c r="B98" s="52">
        <f>IF(COUNTBLANK('Capacity template'!C75:G75)=0,1,0)</f>
        <v>0</v>
      </c>
      <c r="C98" s="52" t="str">
        <f t="shared" si="6"/>
        <v>No</v>
      </c>
    </row>
    <row r="99" spans="1:3" x14ac:dyDescent="0.35">
      <c r="A99" s="62" t="s">
        <v>21</v>
      </c>
      <c r="B99" s="52">
        <f>IF(COUNTBLANK('Capacity template'!C78:G78)=0,1,0)</f>
        <v>0</v>
      </c>
      <c r="C99" s="52" t="str">
        <f t="shared" si="6"/>
        <v>No</v>
      </c>
    </row>
    <row r="100" spans="1:3" x14ac:dyDescent="0.35">
      <c r="A100" s="62" t="s">
        <v>22</v>
      </c>
      <c r="B100" s="52">
        <f>IF(COUNTBLANK('Capacity template'!C80:G80)=0,1,0)</f>
        <v>0</v>
      </c>
      <c r="C100" s="52" t="str">
        <f t="shared" si="6"/>
        <v>No</v>
      </c>
    </row>
    <row r="101" spans="1:3" x14ac:dyDescent="0.35">
      <c r="A101" s="62" t="s">
        <v>24</v>
      </c>
      <c r="B101" s="52">
        <f>IF(COUNTBLANK('Capacity template'!C83:G83)=0,1,0)</f>
        <v>0</v>
      </c>
      <c r="C101" s="52" t="str">
        <f t="shared" si="6"/>
        <v>No</v>
      </c>
    </row>
    <row r="102" spans="1:3" x14ac:dyDescent="0.35">
      <c r="A102" s="90" t="s">
        <v>25</v>
      </c>
      <c r="B102" s="35">
        <f>IF(COUNTBLANK('Capacity template'!C85:G85)=0,1,0)</f>
        <v>0</v>
      </c>
      <c r="C102" s="35" t="str">
        <f t="shared" si="6"/>
        <v>No</v>
      </c>
    </row>
    <row r="104" spans="1:3" x14ac:dyDescent="0.35">
      <c r="A104" s="5" t="s">
        <v>31</v>
      </c>
      <c r="B104" s="6"/>
      <c r="C104" s="6"/>
    </row>
    <row r="105" spans="1:3" ht="31" x14ac:dyDescent="0.35">
      <c r="A105" s="63" t="s">
        <v>32</v>
      </c>
      <c r="B105" s="57"/>
      <c r="C105" s="57"/>
    </row>
    <row r="106" spans="1:3" x14ac:dyDescent="0.35">
      <c r="A106" s="62" t="s">
        <v>16</v>
      </c>
      <c r="B106" s="52">
        <f>IF(COUNTBLANK('Capacity template'!C91:F91)=0,1,0)</f>
        <v>0</v>
      </c>
      <c r="C106" s="52" t="str">
        <f t="shared" ref="C106:C115" si="7">IF(B106=1, "Yes", "No")</f>
        <v>No</v>
      </c>
    </row>
    <row r="107" spans="1:3" x14ac:dyDescent="0.35">
      <c r="A107" s="62" t="s">
        <v>17</v>
      </c>
      <c r="B107" s="52">
        <f>IF(COUNTBLANK('Capacity template'!C93:F93)=0,1,0)</f>
        <v>0</v>
      </c>
      <c r="C107" s="52" t="str">
        <f t="shared" si="7"/>
        <v>No</v>
      </c>
    </row>
    <row r="108" spans="1:3" x14ac:dyDescent="0.35">
      <c r="A108" s="62" t="s">
        <v>18</v>
      </c>
      <c r="B108" s="52">
        <f>IF(COUNTBLANK('Capacity template'!C95:F95)=0,1,0)</f>
        <v>0</v>
      </c>
      <c r="C108" s="52" t="str">
        <f t="shared" si="7"/>
        <v>No</v>
      </c>
    </row>
    <row r="109" spans="1:3" x14ac:dyDescent="0.35">
      <c r="A109" s="62" t="s">
        <v>19</v>
      </c>
      <c r="B109" s="52">
        <f>IF(COUNTBLANK('Capacity template'!C97:F97)=0,1,0)</f>
        <v>0</v>
      </c>
      <c r="C109" s="52" t="str">
        <f t="shared" si="7"/>
        <v>No</v>
      </c>
    </row>
    <row r="110" spans="1:3" x14ac:dyDescent="0.35">
      <c r="A110" s="62" t="s">
        <v>20</v>
      </c>
      <c r="B110" s="52">
        <f>IF(COUNTBLANK('Capacity template'!C99:F99)=0,1,0)</f>
        <v>0</v>
      </c>
      <c r="C110" s="52" t="str">
        <f t="shared" si="7"/>
        <v>No</v>
      </c>
    </row>
    <row r="111" spans="1:3" x14ac:dyDescent="0.35">
      <c r="A111" s="102" t="s">
        <v>21</v>
      </c>
      <c r="B111" s="52">
        <f>IF(COUNTBLANK('Capacity template'!C100:F100)=0,1,0)</f>
        <v>0</v>
      </c>
      <c r="C111" s="52" t="str">
        <f t="shared" si="7"/>
        <v>No</v>
      </c>
    </row>
    <row r="112" spans="1:3" x14ac:dyDescent="0.35">
      <c r="A112" s="102" t="s">
        <v>22</v>
      </c>
      <c r="B112" s="52">
        <f>IF(COUNTBLANK('Capacity template'!C102:F102)=0,1,0)</f>
        <v>0</v>
      </c>
      <c r="C112" s="52" t="str">
        <f t="shared" si="7"/>
        <v>No</v>
      </c>
    </row>
    <row r="113" spans="1:3" x14ac:dyDescent="0.35">
      <c r="A113" s="62" t="s">
        <v>23</v>
      </c>
      <c r="B113" s="52">
        <f>IF(COUNTBLANK('Capacity template'!C104:F104)=0,1,0)</f>
        <v>0</v>
      </c>
      <c r="C113" s="52" t="str">
        <f t="shared" si="7"/>
        <v>No</v>
      </c>
    </row>
    <row r="114" spans="1:3" x14ac:dyDescent="0.35">
      <c r="A114" s="102" t="s">
        <v>24</v>
      </c>
      <c r="B114" s="52">
        <f>IF(COUNTBLANK('Capacity template'!C105:F105)=0,1,0)</f>
        <v>0</v>
      </c>
      <c r="C114" s="52" t="str">
        <f t="shared" si="7"/>
        <v>No</v>
      </c>
    </row>
    <row r="115" spans="1:3" x14ac:dyDescent="0.35">
      <c r="A115" s="103" t="s">
        <v>25</v>
      </c>
      <c r="B115" s="35">
        <f>IF(COUNTBLANK('Capacity template'!C107:F107)=0,1,0)</f>
        <v>0</v>
      </c>
      <c r="C115" s="35" t="str">
        <f t="shared" si="7"/>
        <v>No</v>
      </c>
    </row>
    <row r="116" spans="1:3" ht="31" x14ac:dyDescent="0.35">
      <c r="A116" s="63" t="s">
        <v>33</v>
      </c>
      <c r="B116" s="52"/>
      <c r="C116" s="52"/>
    </row>
    <row r="117" spans="1:3" x14ac:dyDescent="0.35">
      <c r="A117" s="62" t="s">
        <v>16</v>
      </c>
      <c r="B117" s="52">
        <f>IF(COUNTBLANK('Capacity template'!C92:F92)=0,1,0)</f>
        <v>0</v>
      </c>
      <c r="C117" s="52" t="str">
        <f t="shared" ref="C117:C124" si="8">IF(B117=1, "Yes", "No")</f>
        <v>No</v>
      </c>
    </row>
    <row r="118" spans="1:3" x14ac:dyDescent="0.35">
      <c r="A118" s="62" t="s">
        <v>17</v>
      </c>
      <c r="B118" s="52">
        <f>IF(COUNTBLANK('Capacity template'!C94:F94)=0,1,0)</f>
        <v>0</v>
      </c>
      <c r="C118" s="52" t="str">
        <f t="shared" si="8"/>
        <v>No</v>
      </c>
    </row>
    <row r="119" spans="1:3" x14ac:dyDescent="0.35">
      <c r="A119" s="62" t="s">
        <v>18</v>
      </c>
      <c r="B119" s="52">
        <f>IF(COUNTBLANK('Capacity template'!C96:F96)=0,1,0)</f>
        <v>0</v>
      </c>
      <c r="C119" s="52" t="str">
        <f t="shared" si="8"/>
        <v>No</v>
      </c>
    </row>
    <row r="120" spans="1:3" x14ac:dyDescent="0.35">
      <c r="A120" s="62" t="s">
        <v>19</v>
      </c>
      <c r="B120" s="52">
        <f>IF(COUNTBLANK('Capacity template'!C98:F98)=0,1,0)</f>
        <v>0</v>
      </c>
      <c r="C120" s="52" t="str">
        <f t="shared" si="8"/>
        <v>No</v>
      </c>
    </row>
    <row r="121" spans="1:3" x14ac:dyDescent="0.35">
      <c r="A121" s="62" t="s">
        <v>21</v>
      </c>
      <c r="B121" s="52">
        <f>IF(COUNTBLANK('Capacity template'!C101:F101)=0,1,0)</f>
        <v>0</v>
      </c>
      <c r="C121" s="52" t="str">
        <f t="shared" si="8"/>
        <v>No</v>
      </c>
    </row>
    <row r="122" spans="1:3" x14ac:dyDescent="0.35">
      <c r="A122" s="62" t="s">
        <v>22</v>
      </c>
      <c r="B122" s="52">
        <f>IF(COUNTBLANK('Capacity template'!C103:F103)=0,1,0)</f>
        <v>0</v>
      </c>
      <c r="C122" s="52" t="str">
        <f t="shared" si="8"/>
        <v>No</v>
      </c>
    </row>
    <row r="123" spans="1:3" x14ac:dyDescent="0.35">
      <c r="A123" s="62" t="s">
        <v>24</v>
      </c>
      <c r="B123" s="52">
        <f>IF(COUNTBLANK('Capacity template'!C106:F106)=0,1,0)</f>
        <v>0</v>
      </c>
      <c r="C123" s="52" t="str">
        <f t="shared" si="8"/>
        <v>No</v>
      </c>
    </row>
    <row r="124" spans="1:3" x14ac:dyDescent="0.35">
      <c r="A124" s="90" t="s">
        <v>25</v>
      </c>
      <c r="B124" s="35">
        <f>IF(COUNTBLANK('Capacity template'!C108:F108)=0,1,0)</f>
        <v>0</v>
      </c>
      <c r="C124" s="35" t="str">
        <f t="shared" si="8"/>
        <v>No</v>
      </c>
    </row>
    <row r="126" spans="1:3" x14ac:dyDescent="0.35">
      <c r="A126" s="14" t="s">
        <v>34</v>
      </c>
      <c r="B126" s="6"/>
      <c r="C126" s="6"/>
    </row>
    <row r="127" spans="1:3" ht="31" x14ac:dyDescent="0.35">
      <c r="A127" s="63" t="s">
        <v>406</v>
      </c>
      <c r="B127" s="57"/>
      <c r="C127" s="57"/>
    </row>
    <row r="128" spans="1:3" x14ac:dyDescent="0.35">
      <c r="A128" s="62" t="s">
        <v>16</v>
      </c>
      <c r="B128" s="52">
        <f>IF(OR(ISBLANK('Capacity template'!C114),ISTEXT('Capacity template'!C114),'Capacity template'!C114&lt;0),0,1)</f>
        <v>0</v>
      </c>
      <c r="C128" s="52" t="str">
        <f t="shared" ref="C128:C137" si="9">IF(B128=1, "Yes", "No")</f>
        <v>No</v>
      </c>
    </row>
    <row r="129" spans="1:3" x14ac:dyDescent="0.35">
      <c r="A129" s="62" t="s">
        <v>17</v>
      </c>
      <c r="B129" s="52">
        <f>IF(OR(ISBLANK('Capacity template'!C116),ISTEXT('Capacity template'!C116),'Capacity template'!C116&lt;0),0,1)</f>
        <v>0</v>
      </c>
      <c r="C129" s="52" t="str">
        <f t="shared" si="9"/>
        <v>No</v>
      </c>
    </row>
    <row r="130" spans="1:3" x14ac:dyDescent="0.35">
      <c r="A130" s="62" t="s">
        <v>18</v>
      </c>
      <c r="B130" s="52">
        <f>IF(OR(ISBLANK('Capacity template'!C118),ISTEXT('Capacity template'!C118),'Capacity template'!C118&lt;0),0,1)</f>
        <v>0</v>
      </c>
      <c r="C130" s="52" t="str">
        <f t="shared" si="9"/>
        <v>No</v>
      </c>
    </row>
    <row r="131" spans="1:3" x14ac:dyDescent="0.35">
      <c r="A131" s="62" t="s">
        <v>19</v>
      </c>
      <c r="B131" s="52">
        <f>IF(OR(ISBLANK('Capacity template'!C120),ISTEXT('Capacity template'!C120),'Capacity template'!C120&lt;0),0,1)</f>
        <v>0</v>
      </c>
      <c r="C131" s="52" t="str">
        <f t="shared" si="9"/>
        <v>No</v>
      </c>
    </row>
    <row r="132" spans="1:3" x14ac:dyDescent="0.35">
      <c r="A132" s="62" t="s">
        <v>20</v>
      </c>
      <c r="B132" s="52">
        <f>IF(OR(ISBLANK('Capacity template'!C122),ISTEXT('Capacity template'!C122),'Capacity template'!C122&lt;0),0,1)</f>
        <v>0</v>
      </c>
      <c r="C132" s="52" t="str">
        <f t="shared" si="9"/>
        <v>No</v>
      </c>
    </row>
    <row r="133" spans="1:3" x14ac:dyDescent="0.35">
      <c r="A133" s="102" t="s">
        <v>21</v>
      </c>
      <c r="B133" s="52">
        <f>IF(OR(ISBLANK('Capacity template'!C123),ISTEXT('Capacity template'!C123),'Capacity template'!C123&lt;0),0,1)</f>
        <v>0</v>
      </c>
      <c r="C133" s="52" t="str">
        <f t="shared" si="9"/>
        <v>No</v>
      </c>
    </row>
    <row r="134" spans="1:3" x14ac:dyDescent="0.35">
      <c r="A134" s="102" t="s">
        <v>22</v>
      </c>
      <c r="B134" s="52">
        <f>IF(OR(ISBLANK('Capacity template'!C125),ISTEXT('Capacity template'!C125),'Capacity template'!C125&lt;0),0,1)</f>
        <v>0</v>
      </c>
      <c r="C134" s="52" t="str">
        <f t="shared" si="9"/>
        <v>No</v>
      </c>
    </row>
    <row r="135" spans="1:3" x14ac:dyDescent="0.35">
      <c r="A135" s="62" t="s">
        <v>23</v>
      </c>
      <c r="B135" s="52">
        <f>IF(OR(ISBLANK('Capacity template'!C127),ISTEXT('Capacity template'!C127),'Capacity template'!C127&lt;0),0,1)</f>
        <v>0</v>
      </c>
      <c r="C135" s="52" t="str">
        <f t="shared" si="9"/>
        <v>No</v>
      </c>
    </row>
    <row r="136" spans="1:3" x14ac:dyDescent="0.35">
      <c r="A136" s="102" t="s">
        <v>24</v>
      </c>
      <c r="B136" s="52">
        <f>IF(OR(ISBLANK('Capacity template'!C128),ISTEXT('Capacity template'!C128),'Capacity template'!C128&lt;0),0,1)</f>
        <v>0</v>
      </c>
      <c r="C136" s="52" t="str">
        <f t="shared" si="9"/>
        <v>No</v>
      </c>
    </row>
    <row r="137" spans="1:3" x14ac:dyDescent="0.35">
      <c r="A137" s="103" t="s">
        <v>25</v>
      </c>
      <c r="B137" s="35">
        <f>IF(OR(ISBLANK('Capacity template'!C130),ISTEXT('Capacity template'!C130),'Capacity template'!C130&lt;0),0,1)</f>
        <v>0</v>
      </c>
      <c r="C137" s="35" t="str">
        <f t="shared" si="9"/>
        <v>No</v>
      </c>
    </row>
    <row r="138" spans="1:3" ht="31" x14ac:dyDescent="0.35">
      <c r="A138" s="63" t="s">
        <v>35</v>
      </c>
      <c r="B138" s="52"/>
      <c r="C138" s="52"/>
    </row>
    <row r="139" spans="1:3" x14ac:dyDescent="0.35">
      <c r="A139" s="62" t="s">
        <v>16</v>
      </c>
      <c r="B139" s="52">
        <f>IF(OR(ISBLANK('Capacity template'!C115),ISTEXT('Capacity template'!C115),'Capacity template'!C115&lt;0),0,1)</f>
        <v>0</v>
      </c>
      <c r="C139" s="52" t="str">
        <f t="shared" ref="C139:C146" si="10">IF(B139=1, "Yes", "No")</f>
        <v>No</v>
      </c>
    </row>
    <row r="140" spans="1:3" x14ac:dyDescent="0.35">
      <c r="A140" s="62" t="s">
        <v>17</v>
      </c>
      <c r="B140" s="52">
        <f>IF(OR(ISBLANK('Capacity template'!C117),ISTEXT('Capacity template'!C117),'Capacity template'!C117&lt;0),0,1)</f>
        <v>0</v>
      </c>
      <c r="C140" s="52" t="str">
        <f t="shared" si="10"/>
        <v>No</v>
      </c>
    </row>
    <row r="141" spans="1:3" x14ac:dyDescent="0.35">
      <c r="A141" s="62" t="s">
        <v>18</v>
      </c>
      <c r="B141" s="52">
        <f>IF(OR(ISBLANK('Capacity template'!C119),ISTEXT('Capacity template'!C119),'Capacity template'!C119&lt;0),0,1)</f>
        <v>0</v>
      </c>
      <c r="C141" s="52" t="str">
        <f t="shared" si="10"/>
        <v>No</v>
      </c>
    </row>
    <row r="142" spans="1:3" x14ac:dyDescent="0.35">
      <c r="A142" s="62" t="s">
        <v>19</v>
      </c>
      <c r="B142" s="52">
        <f>IF(OR(ISBLANK('Capacity template'!C121),ISTEXT('Capacity template'!C121),'Capacity template'!C121&lt;0),0,1)</f>
        <v>0</v>
      </c>
      <c r="C142" s="52" t="str">
        <f t="shared" si="10"/>
        <v>No</v>
      </c>
    </row>
    <row r="143" spans="1:3" x14ac:dyDescent="0.35">
      <c r="A143" s="62" t="s">
        <v>21</v>
      </c>
      <c r="B143" s="52">
        <f>IF(OR(ISBLANK('Capacity template'!C124),ISTEXT('Capacity template'!C124),'Capacity template'!C124&lt;0),0,1)</f>
        <v>0</v>
      </c>
      <c r="C143" s="52" t="str">
        <f t="shared" si="10"/>
        <v>No</v>
      </c>
    </row>
    <row r="144" spans="1:3" x14ac:dyDescent="0.35">
      <c r="A144" s="62" t="s">
        <v>22</v>
      </c>
      <c r="B144" s="52">
        <f>IF(OR(ISBLANK('Capacity template'!C126),ISTEXT('Capacity template'!C126),'Capacity template'!C126&lt;0),0,1)</f>
        <v>0</v>
      </c>
      <c r="C144" s="52" t="str">
        <f t="shared" si="10"/>
        <v>No</v>
      </c>
    </row>
    <row r="145" spans="1:3" x14ac:dyDescent="0.35">
      <c r="A145" s="62" t="s">
        <v>24</v>
      </c>
      <c r="B145" s="52">
        <f>IF(OR(ISBLANK('Capacity template'!C129),ISTEXT('Capacity template'!C129),'Capacity template'!C129&lt;0),0,1)</f>
        <v>0</v>
      </c>
      <c r="C145" s="52" t="str">
        <f t="shared" si="10"/>
        <v>No</v>
      </c>
    </row>
    <row r="146" spans="1:3" x14ac:dyDescent="0.35">
      <c r="A146" s="90" t="s">
        <v>25</v>
      </c>
      <c r="B146" s="35">
        <f>IF(OR(ISBLANK('Capacity template'!C131),ISTEXT('Capacity template'!C131),'Capacity template'!C131&lt;0),0,1)</f>
        <v>0</v>
      </c>
      <c r="C146" s="35" t="str">
        <f t="shared" si="10"/>
        <v>No</v>
      </c>
    </row>
    <row r="148" spans="1:3" x14ac:dyDescent="0.35">
      <c r="A148" s="14" t="s">
        <v>36</v>
      </c>
      <c r="B148" s="6"/>
      <c r="C148" s="6"/>
    </row>
    <row r="149" spans="1:3" ht="31" x14ac:dyDescent="0.35">
      <c r="A149" s="63" t="s">
        <v>614</v>
      </c>
      <c r="B149" s="57"/>
      <c r="C149" s="57"/>
    </row>
    <row r="150" spans="1:3" x14ac:dyDescent="0.35">
      <c r="A150" s="62" t="s">
        <v>16</v>
      </c>
      <c r="B150" s="52">
        <f>IF('Capacity template'!D114="",0,1)</f>
        <v>0</v>
      </c>
      <c r="C150" s="52" t="str">
        <f t="shared" ref="C150" si="11">IF(B150=1, "Yes", "No")</f>
        <v>No</v>
      </c>
    </row>
    <row r="151" spans="1:3" x14ac:dyDescent="0.35">
      <c r="A151" s="62" t="s">
        <v>17</v>
      </c>
      <c r="B151" s="52">
        <f>IF('Capacity template'!D116="",0,1)</f>
        <v>0</v>
      </c>
      <c r="C151" s="52" t="str">
        <f t="shared" ref="C151:C159" si="12">IF(B151=1, "Yes", "No")</f>
        <v>No</v>
      </c>
    </row>
    <row r="152" spans="1:3" x14ac:dyDescent="0.35">
      <c r="A152" s="62" t="s">
        <v>18</v>
      </c>
      <c r="B152" s="52">
        <f>IF('Capacity template'!D118="",0,1)</f>
        <v>0</v>
      </c>
      <c r="C152" s="52" t="str">
        <f t="shared" si="12"/>
        <v>No</v>
      </c>
    </row>
    <row r="153" spans="1:3" x14ac:dyDescent="0.35">
      <c r="A153" s="62" t="s">
        <v>19</v>
      </c>
      <c r="B153" s="52">
        <f>IF('Capacity template'!D120="",0,1)</f>
        <v>0</v>
      </c>
      <c r="C153" s="52" t="str">
        <f t="shared" si="12"/>
        <v>No</v>
      </c>
    </row>
    <row r="154" spans="1:3" x14ac:dyDescent="0.35">
      <c r="A154" s="62" t="s">
        <v>20</v>
      </c>
      <c r="B154" s="52">
        <f>IF('Capacity template'!D122="",0,1)</f>
        <v>0</v>
      </c>
      <c r="C154" s="52" t="str">
        <f t="shared" si="12"/>
        <v>No</v>
      </c>
    </row>
    <row r="155" spans="1:3" x14ac:dyDescent="0.35">
      <c r="A155" s="102" t="s">
        <v>21</v>
      </c>
      <c r="B155" s="52">
        <f>IF('Capacity template'!D123="",0,1)</f>
        <v>0</v>
      </c>
      <c r="C155" s="52" t="str">
        <f t="shared" si="12"/>
        <v>No</v>
      </c>
    </row>
    <row r="156" spans="1:3" x14ac:dyDescent="0.35">
      <c r="A156" s="102" t="s">
        <v>22</v>
      </c>
      <c r="B156" s="52">
        <f>IF('Capacity template'!D125="",0,1)</f>
        <v>0</v>
      </c>
      <c r="C156" s="52" t="str">
        <f t="shared" si="12"/>
        <v>No</v>
      </c>
    </row>
    <row r="157" spans="1:3" x14ac:dyDescent="0.35">
      <c r="A157" s="62" t="s">
        <v>23</v>
      </c>
      <c r="B157" s="52">
        <f>IF('Capacity template'!D127="",0,1)</f>
        <v>0</v>
      </c>
      <c r="C157" s="52" t="str">
        <f t="shared" si="12"/>
        <v>No</v>
      </c>
    </row>
    <row r="158" spans="1:3" x14ac:dyDescent="0.35">
      <c r="A158" s="102" t="s">
        <v>24</v>
      </c>
      <c r="B158" s="52">
        <f>IF('Capacity template'!D128="",0,1)</f>
        <v>0</v>
      </c>
      <c r="C158" s="52" t="str">
        <f t="shared" si="12"/>
        <v>No</v>
      </c>
    </row>
    <row r="159" spans="1:3" x14ac:dyDescent="0.35">
      <c r="A159" s="103" t="s">
        <v>25</v>
      </c>
      <c r="B159" s="35">
        <f>IF('Capacity template'!D130="",0,1)</f>
        <v>0</v>
      </c>
      <c r="C159" s="35" t="str">
        <f t="shared" si="12"/>
        <v>No</v>
      </c>
    </row>
    <row r="160" spans="1:3" ht="31" x14ac:dyDescent="0.35">
      <c r="A160" s="63" t="s">
        <v>615</v>
      </c>
      <c r="B160" s="52"/>
      <c r="C160" s="52"/>
    </row>
    <row r="161" spans="1:3" x14ac:dyDescent="0.35">
      <c r="A161" s="62" t="s">
        <v>16</v>
      </c>
      <c r="B161" s="52">
        <f>IF('Capacity template'!D115="",0,1)</f>
        <v>0</v>
      </c>
      <c r="C161" s="52" t="str">
        <f t="shared" ref="C161" si="13">IF(B161=1, "Yes", "No")</f>
        <v>No</v>
      </c>
    </row>
    <row r="162" spans="1:3" x14ac:dyDescent="0.35">
      <c r="A162" s="62" t="s">
        <v>17</v>
      </c>
      <c r="B162" s="52">
        <f>IF('Capacity template'!D117="",0,1)</f>
        <v>0</v>
      </c>
      <c r="C162" s="52" t="str">
        <f t="shared" ref="C162:C168" si="14">IF(B162=1, "Yes", "No")</f>
        <v>No</v>
      </c>
    </row>
    <row r="163" spans="1:3" x14ac:dyDescent="0.35">
      <c r="A163" s="62" t="s">
        <v>18</v>
      </c>
      <c r="B163" s="52">
        <f>IF('Capacity template'!D119="",0,1)</f>
        <v>0</v>
      </c>
      <c r="C163" s="52" t="str">
        <f t="shared" si="14"/>
        <v>No</v>
      </c>
    </row>
    <row r="164" spans="1:3" x14ac:dyDescent="0.35">
      <c r="A164" s="62" t="s">
        <v>19</v>
      </c>
      <c r="B164" s="52">
        <f>IF('Capacity template'!D121="",0,1)</f>
        <v>0</v>
      </c>
      <c r="C164" s="52" t="str">
        <f t="shared" si="14"/>
        <v>No</v>
      </c>
    </row>
    <row r="165" spans="1:3" x14ac:dyDescent="0.35">
      <c r="A165" s="62" t="s">
        <v>21</v>
      </c>
      <c r="B165" s="52">
        <f>IF('Capacity template'!D124="",0,1)</f>
        <v>0</v>
      </c>
      <c r="C165" s="52" t="str">
        <f t="shared" si="14"/>
        <v>No</v>
      </c>
    </row>
    <row r="166" spans="1:3" x14ac:dyDescent="0.35">
      <c r="A166" s="62" t="s">
        <v>22</v>
      </c>
      <c r="B166" s="52">
        <f>IF('Capacity template'!D126="",0,1)</f>
        <v>0</v>
      </c>
      <c r="C166" s="52" t="str">
        <f t="shared" si="14"/>
        <v>No</v>
      </c>
    </row>
    <row r="167" spans="1:3" x14ac:dyDescent="0.35">
      <c r="A167" s="62" t="s">
        <v>24</v>
      </c>
      <c r="B167" s="52">
        <f>IF('Capacity template'!D129="",0,1)</f>
        <v>0</v>
      </c>
      <c r="C167" s="52" t="str">
        <f t="shared" si="14"/>
        <v>No</v>
      </c>
    </row>
    <row r="168" spans="1:3" x14ac:dyDescent="0.35">
      <c r="A168" s="90" t="s">
        <v>25</v>
      </c>
      <c r="B168" s="35">
        <f>IF('Capacity template'!D131="",0,1)</f>
        <v>0</v>
      </c>
      <c r="C168" s="35" t="str">
        <f t="shared" si="14"/>
        <v>No</v>
      </c>
    </row>
    <row r="170" spans="1:3" x14ac:dyDescent="0.35">
      <c r="A170" s="14" t="s">
        <v>37</v>
      </c>
      <c r="B170" s="6"/>
      <c r="C170" s="6"/>
    </row>
    <row r="171" spans="1:3" x14ac:dyDescent="0.35">
      <c r="A171" s="63" t="s">
        <v>407</v>
      </c>
      <c r="B171" s="57"/>
      <c r="C171" s="57"/>
    </row>
    <row r="172" spans="1:3" x14ac:dyDescent="0.35">
      <c r="A172" s="62" t="s">
        <v>16</v>
      </c>
      <c r="B172" s="52">
        <f>IF(COUNTBLANK('Capacity template'!C137:F137)=0,1,0)</f>
        <v>0</v>
      </c>
      <c r="C172" s="52" t="str">
        <f t="shared" ref="C172:C181" si="15">IF(B172=1, "Yes", "No")</f>
        <v>No</v>
      </c>
    </row>
    <row r="173" spans="1:3" x14ac:dyDescent="0.35">
      <c r="A173" s="62" t="s">
        <v>17</v>
      </c>
      <c r="B173" s="52">
        <f>IF(COUNTBLANK('Capacity template'!C138:F138)=0,1,0)</f>
        <v>0</v>
      </c>
      <c r="C173" s="52" t="str">
        <f t="shared" si="15"/>
        <v>No</v>
      </c>
    </row>
    <row r="174" spans="1:3" x14ac:dyDescent="0.35">
      <c r="A174" s="62" t="s">
        <v>18</v>
      </c>
      <c r="B174" s="52">
        <f>IF(COUNTBLANK('Capacity template'!C139:F139)=0,1,0)</f>
        <v>0</v>
      </c>
      <c r="C174" s="52" t="str">
        <f t="shared" si="15"/>
        <v>No</v>
      </c>
    </row>
    <row r="175" spans="1:3" x14ac:dyDescent="0.35">
      <c r="A175" s="62" t="s">
        <v>19</v>
      </c>
      <c r="B175" s="52">
        <f>IF(COUNTBLANK('Capacity template'!C140:F140)=0,1,0)</f>
        <v>0</v>
      </c>
      <c r="C175" s="52" t="str">
        <f t="shared" si="15"/>
        <v>No</v>
      </c>
    </row>
    <row r="176" spans="1:3" x14ac:dyDescent="0.35">
      <c r="A176" s="62" t="s">
        <v>20</v>
      </c>
      <c r="B176" s="52">
        <f>IF(COUNTBLANK('Capacity template'!C141:F141)=0,1,0)</f>
        <v>0</v>
      </c>
      <c r="C176" s="52" t="str">
        <f t="shared" si="15"/>
        <v>No</v>
      </c>
    </row>
    <row r="177" spans="1:3" x14ac:dyDescent="0.35">
      <c r="A177" s="102" t="s">
        <v>21</v>
      </c>
      <c r="B177" s="52">
        <f>IF(COUNTBLANK('Capacity template'!C142:F142)=0,1,0)</f>
        <v>0</v>
      </c>
      <c r="C177" s="52" t="str">
        <f t="shared" si="15"/>
        <v>No</v>
      </c>
    </row>
    <row r="178" spans="1:3" x14ac:dyDescent="0.35">
      <c r="A178" s="102" t="s">
        <v>22</v>
      </c>
      <c r="B178" s="52">
        <f>IF(COUNTBLANK('Capacity template'!C143:F143)=0,1,0)</f>
        <v>0</v>
      </c>
      <c r="C178" s="52" t="str">
        <f t="shared" si="15"/>
        <v>No</v>
      </c>
    </row>
    <row r="179" spans="1:3" x14ac:dyDescent="0.35">
      <c r="A179" s="62" t="s">
        <v>23</v>
      </c>
      <c r="B179" s="52">
        <f>IF(COUNTBLANK('Capacity template'!C144:F144)=0,1,0)</f>
        <v>0</v>
      </c>
      <c r="C179" s="52" t="str">
        <f t="shared" si="15"/>
        <v>No</v>
      </c>
    </row>
    <row r="180" spans="1:3" x14ac:dyDescent="0.35">
      <c r="A180" s="102" t="s">
        <v>24</v>
      </c>
      <c r="B180" s="52">
        <f>IF(COUNTBLANK('Capacity template'!C145:F145)=0,1,0)</f>
        <v>0</v>
      </c>
      <c r="C180" s="52" t="str">
        <f t="shared" si="15"/>
        <v>No</v>
      </c>
    </row>
    <row r="181" spans="1:3" x14ac:dyDescent="0.35">
      <c r="A181" s="103" t="s">
        <v>25</v>
      </c>
      <c r="B181" s="35">
        <f>IF(COUNTBLANK('Capacity template'!C146:F146)=0,1,0)</f>
        <v>0</v>
      </c>
      <c r="C181" s="35" t="str">
        <f t="shared" si="15"/>
        <v>No</v>
      </c>
    </row>
    <row r="183" spans="1:3" x14ac:dyDescent="0.35">
      <c r="A183" s="93" t="s">
        <v>616</v>
      </c>
      <c r="B183" s="28">
        <f>IF(PRODUCT(B34:B36,B40:B49,B51:B58,B62:B71,B73:B80,B84:B93,B95:B102,B106:B115,B117:B124,B128:B137,B139:B146,B150:B159,B161:B168,B172:B181)&gt;0,1,0)</f>
        <v>0</v>
      </c>
      <c r="C183" s="27" t="str">
        <f>IF(B183=1, "Yes", "No")</f>
        <v>No</v>
      </c>
    </row>
  </sheetData>
  <sheetProtection algorithmName="SHA-512" hashValue="WSwGZOUtu0//6x/tYWzzrpxx48ZLMWtHIkq85gk9JmeTLqYcSzhtBsCwnZUiOn7hDtXYuNxR4lt5EbiP8UIC4A==" saltValue="2NevmWPN9FCXr0y6JROSbg==" spinCount="100000" sheet="1" objects="1" scenarios="1" selectLockedCells="1"/>
  <conditionalFormatting sqref="C34:C36 C40:C49 C51:C58 C62:C71 C73:C80 C84:C93 C95:C102 C106:C115 C117:C124 C128:C137 C139:C146 C150:C159 C172:C181 C161:C168 C183">
    <cfRule type="containsText" dxfId="1" priority="1" operator="containsText" text="Yes">
      <formula>NOT(ISERROR(SEARCH("Yes",C34)))</formula>
    </cfRule>
    <cfRule type="containsText" dxfId="0" priority="2" operator="containsText" text="No">
      <formula>NOT(ISERROR(SEARCH("No",C34)))</formula>
    </cfRule>
  </conditionalFormatting>
  <hyperlinks>
    <hyperlink ref="A9" r:id="rId1" xr:uid="{A6B552B6-2AE0-4516-861D-AC8687E8396F}"/>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6EB81-F598-42C7-9FA1-DAFCD581FC71}">
  <sheetPr>
    <tabColor theme="0" tint="-0.14999847407452621"/>
    <pageSetUpPr autoPageBreaks="0"/>
  </sheetPr>
  <dimension ref="A1:BM57"/>
  <sheetViews>
    <sheetView topLeftCell="A34" zoomScaleNormal="100" workbookViewId="0">
      <selection activeCell="A2" sqref="A2"/>
    </sheetView>
  </sheetViews>
  <sheetFormatPr defaultRowHeight="15.5" x14ac:dyDescent="0.35"/>
  <cols>
    <col min="1" max="1" width="122.1796875" style="1" customWidth="1"/>
    <col min="2" max="65" width="9.1796875" style="1"/>
  </cols>
  <sheetData>
    <row r="1" spans="1:65" s="3" customFormat="1" x14ac:dyDescent="0.35">
      <c r="A1" s="4" t="s">
        <v>630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1:65" x14ac:dyDescent="0.35">
      <c r="A2" s="104"/>
    </row>
    <row r="3" spans="1:65" x14ac:dyDescent="0.35">
      <c r="A3" s="14" t="s">
        <v>38</v>
      </c>
    </row>
    <row r="4" spans="1:65" ht="46.5" x14ac:dyDescent="0.35">
      <c r="A4" s="7" t="s">
        <v>862</v>
      </c>
    </row>
    <row r="5" spans="1:65" x14ac:dyDescent="0.35">
      <c r="A5" s="8"/>
    </row>
    <row r="6" spans="1:65" x14ac:dyDescent="0.35">
      <c r="A6" s="12" t="s">
        <v>855</v>
      </c>
    </row>
    <row r="7" spans="1:65" ht="46.5" x14ac:dyDescent="0.35">
      <c r="A7" s="9" t="s">
        <v>39</v>
      </c>
    </row>
    <row r="8" spans="1:65" x14ac:dyDescent="0.35">
      <c r="A8" s="10" t="s">
        <v>841</v>
      </c>
    </row>
    <row r="9" spans="1:65" x14ac:dyDescent="0.35">
      <c r="A9" s="10" t="s">
        <v>842</v>
      </c>
    </row>
    <row r="10" spans="1:65" x14ac:dyDescent="0.35">
      <c r="A10" s="10" t="s">
        <v>843</v>
      </c>
    </row>
    <row r="11" spans="1:65" x14ac:dyDescent="0.35">
      <c r="A11" s="10" t="s">
        <v>844</v>
      </c>
    </row>
    <row r="12" spans="1:65" x14ac:dyDescent="0.35">
      <c r="A12" s="10" t="s">
        <v>845</v>
      </c>
    </row>
    <row r="13" spans="1:65" x14ac:dyDescent="0.35">
      <c r="A13" s="99" t="s">
        <v>846</v>
      </c>
    </row>
    <row r="14" spans="1:65" x14ac:dyDescent="0.35">
      <c r="A14" s="99" t="s">
        <v>847</v>
      </c>
    </row>
    <row r="15" spans="1:65" x14ac:dyDescent="0.35">
      <c r="A15" s="10" t="s">
        <v>848</v>
      </c>
    </row>
    <row r="16" spans="1:65" x14ac:dyDescent="0.35">
      <c r="A16" s="99" t="s">
        <v>849</v>
      </c>
    </row>
    <row r="17" spans="1:1" x14ac:dyDescent="0.35">
      <c r="A17" s="100" t="s">
        <v>850</v>
      </c>
    </row>
    <row r="18" spans="1:1" x14ac:dyDescent="0.35">
      <c r="A18" s="100"/>
    </row>
    <row r="19" spans="1:1" x14ac:dyDescent="0.35">
      <c r="A19" s="101" t="s">
        <v>857</v>
      </c>
    </row>
    <row r="20" spans="1:1" ht="31" x14ac:dyDescent="0.35">
      <c r="A20" s="20" t="s">
        <v>858</v>
      </c>
    </row>
    <row r="21" spans="1:1" ht="62" x14ac:dyDescent="0.35">
      <c r="A21" s="20" t="s">
        <v>859</v>
      </c>
    </row>
    <row r="22" spans="1:1" x14ac:dyDescent="0.35">
      <c r="A22" s="9"/>
    </row>
    <row r="23" spans="1:1" x14ac:dyDescent="0.35">
      <c r="A23" s="12" t="s">
        <v>856</v>
      </c>
    </row>
    <row r="24" spans="1:1" ht="62" x14ac:dyDescent="0.35">
      <c r="A24" s="9" t="s">
        <v>609</v>
      </c>
    </row>
    <row r="25" spans="1:1" ht="77.5" x14ac:dyDescent="0.35">
      <c r="A25" s="9" t="s">
        <v>851</v>
      </c>
    </row>
    <row r="26" spans="1:1" x14ac:dyDescent="0.35">
      <c r="A26" s="18" t="s">
        <v>852</v>
      </c>
    </row>
    <row r="27" spans="1:1" ht="31" x14ac:dyDescent="0.35">
      <c r="A27" s="18" t="s">
        <v>821</v>
      </c>
    </row>
    <row r="28" spans="1:1" x14ac:dyDescent="0.35">
      <c r="A28" s="18" t="s">
        <v>822</v>
      </c>
    </row>
    <row r="29" spans="1:1" x14ac:dyDescent="0.35">
      <c r="A29" s="18"/>
    </row>
    <row r="30" spans="1:1" x14ac:dyDescent="0.35">
      <c r="A30" s="19" t="s">
        <v>824</v>
      </c>
    </row>
    <row r="31" spans="1:1" ht="31" x14ac:dyDescent="0.35">
      <c r="A31" s="20" t="s">
        <v>823</v>
      </c>
    </row>
    <row r="32" spans="1:1" ht="31" x14ac:dyDescent="0.35">
      <c r="A32" s="21" t="s">
        <v>835</v>
      </c>
    </row>
    <row r="33" spans="1:1" x14ac:dyDescent="0.35">
      <c r="A33" s="22"/>
    </row>
    <row r="34" spans="1:1" x14ac:dyDescent="0.35">
      <c r="A34" s="23" t="s">
        <v>40</v>
      </c>
    </row>
    <row r="35" spans="1:1" ht="31" x14ac:dyDescent="0.35">
      <c r="A35" s="19" t="s">
        <v>825</v>
      </c>
    </row>
    <row r="36" spans="1:1" ht="31" x14ac:dyDescent="0.35">
      <c r="A36" s="20" t="s">
        <v>826</v>
      </c>
    </row>
    <row r="37" spans="1:1" ht="46.5" x14ac:dyDescent="0.35">
      <c r="A37" s="20" t="s">
        <v>827</v>
      </c>
    </row>
    <row r="38" spans="1:1" ht="46.5" x14ac:dyDescent="0.35">
      <c r="A38" s="19" t="s">
        <v>828</v>
      </c>
    </row>
    <row r="39" spans="1:1" ht="124" x14ac:dyDescent="0.35">
      <c r="A39" s="19" t="s">
        <v>863</v>
      </c>
    </row>
    <row r="40" spans="1:1" ht="46.5" x14ac:dyDescent="0.35">
      <c r="A40" s="19" t="s">
        <v>853</v>
      </c>
    </row>
    <row r="41" spans="1:1" x14ac:dyDescent="0.35">
      <c r="A41" s="18" t="s">
        <v>610</v>
      </c>
    </row>
    <row r="42" spans="1:1" x14ac:dyDescent="0.35">
      <c r="A42" s="18" t="s">
        <v>41</v>
      </c>
    </row>
    <row r="43" spans="1:1" x14ac:dyDescent="0.35">
      <c r="A43" s="18" t="s">
        <v>42</v>
      </c>
    </row>
    <row r="44" spans="1:1" x14ac:dyDescent="0.35">
      <c r="A44" s="18" t="s">
        <v>43</v>
      </c>
    </row>
    <row r="45" spans="1:1" x14ac:dyDescent="0.35">
      <c r="A45" s="18" t="s">
        <v>44</v>
      </c>
    </row>
    <row r="46" spans="1:1" ht="186" x14ac:dyDescent="0.35">
      <c r="A46" s="19" t="s">
        <v>864</v>
      </c>
    </row>
    <row r="47" spans="1:1" ht="201.5" x14ac:dyDescent="0.35">
      <c r="A47" s="19" t="s">
        <v>829</v>
      </c>
    </row>
    <row r="48" spans="1:1" ht="77.5" x14ac:dyDescent="0.35">
      <c r="A48" s="19" t="s">
        <v>830</v>
      </c>
    </row>
    <row r="49" spans="1:1" ht="31" x14ac:dyDescent="0.35">
      <c r="A49" s="98" t="s">
        <v>619</v>
      </c>
    </row>
    <row r="50" spans="1:1" ht="46.5" x14ac:dyDescent="0.35">
      <c r="A50" s="98" t="s">
        <v>836</v>
      </c>
    </row>
    <row r="51" spans="1:1" ht="31" x14ac:dyDescent="0.35">
      <c r="A51" s="98" t="s">
        <v>620</v>
      </c>
    </row>
    <row r="52" spans="1:1" ht="31" x14ac:dyDescent="0.35">
      <c r="A52" s="98" t="s">
        <v>621</v>
      </c>
    </row>
    <row r="53" spans="1:1" ht="31" x14ac:dyDescent="0.35">
      <c r="A53" s="98" t="s">
        <v>622</v>
      </c>
    </row>
    <row r="54" spans="1:1" ht="77.5" x14ac:dyDescent="0.35">
      <c r="A54" s="20" t="s">
        <v>854</v>
      </c>
    </row>
    <row r="55" spans="1:1" ht="108.5" x14ac:dyDescent="0.35">
      <c r="A55" s="95" t="s">
        <v>865</v>
      </c>
    </row>
    <row r="56" spans="1:1" x14ac:dyDescent="0.35">
      <c r="A56" s="12" t="s">
        <v>837</v>
      </c>
    </row>
    <row r="57" spans="1:1" x14ac:dyDescent="0.35">
      <c r="A57" s="96" t="s">
        <v>838</v>
      </c>
    </row>
  </sheetData>
  <sheetProtection algorithmName="SHA-512" hashValue="nSYChJVUbBQtfgmwQGU8are+k55kFkIUOejxwgOOwUq7YIRsMmvElqHG0qDZFfsZLIyN7//otkbZtUO591G5hw==" saltValue="8ja9t/eJTypXEoIG+N2EBA==" spinCount="100000" sheet="1" objects="1" scenarios="1" select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96E10-7911-43CF-AF70-1E082A6446CD}">
  <sheetPr>
    <tabColor theme="7"/>
  </sheetPr>
  <dimension ref="A1:BB524"/>
  <sheetViews>
    <sheetView topLeftCell="A7" zoomScaleNormal="100" workbookViewId="0">
      <selection activeCell="B7" sqref="B7"/>
    </sheetView>
  </sheetViews>
  <sheetFormatPr defaultRowHeight="15.5" x14ac:dyDescent="0.35"/>
  <cols>
    <col min="1" max="1" width="70" style="1" customWidth="1"/>
    <col min="2" max="2" width="67.81640625" style="1" customWidth="1"/>
    <col min="3" max="7" width="25.7265625" style="1" customWidth="1"/>
    <col min="8" max="54" width="9.1796875" style="1"/>
  </cols>
  <sheetData>
    <row r="1" spans="1:54" s="24" customFormat="1" x14ac:dyDescent="0.35">
      <c r="A1" s="4" t="s">
        <v>630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row>
    <row r="2" spans="1:54" x14ac:dyDescent="0.35">
      <c r="A2" s="104"/>
    </row>
    <row r="3" spans="1:54" x14ac:dyDescent="0.35">
      <c r="A3" s="5" t="s">
        <v>832</v>
      </c>
    </row>
    <row r="5" spans="1:54" x14ac:dyDescent="0.35">
      <c r="A5" s="5" t="s">
        <v>45</v>
      </c>
    </row>
    <row r="6" spans="1:54" x14ac:dyDescent="0.35">
      <c r="A6" s="26" t="s">
        <v>46</v>
      </c>
      <c r="B6" s="26" t="s">
        <v>47</v>
      </c>
    </row>
    <row r="7" spans="1:54" x14ac:dyDescent="0.35">
      <c r="A7" s="27" t="s">
        <v>48</v>
      </c>
      <c r="B7" s="111"/>
    </row>
    <row r="10" spans="1:54" x14ac:dyDescent="0.35">
      <c r="A10" s="5" t="s">
        <v>49</v>
      </c>
    </row>
    <row r="11" spans="1:54" x14ac:dyDescent="0.35">
      <c r="A11" s="26" t="s">
        <v>46</v>
      </c>
      <c r="B11" s="26" t="s">
        <v>47</v>
      </c>
    </row>
    <row r="12" spans="1:54" x14ac:dyDescent="0.35">
      <c r="A12" s="27" t="s">
        <v>50</v>
      </c>
      <c r="B12" s="111"/>
    </row>
    <row r="13" spans="1:54" x14ac:dyDescent="0.35">
      <c r="A13" s="27" t="s">
        <v>51</v>
      </c>
      <c r="B13" s="111"/>
    </row>
    <row r="16" spans="1:54" ht="62" x14ac:dyDescent="0.35">
      <c r="A16" s="29" t="s">
        <v>631</v>
      </c>
    </row>
    <row r="17" spans="1:5" x14ac:dyDescent="0.35">
      <c r="A17" s="26" t="s">
        <v>46</v>
      </c>
      <c r="B17" s="26" t="s">
        <v>47</v>
      </c>
    </row>
    <row r="18" spans="1:5" x14ac:dyDescent="0.35">
      <c r="A18" s="27" t="s">
        <v>52</v>
      </c>
      <c r="B18" s="111"/>
    </row>
    <row r="21" spans="1:5" x14ac:dyDescent="0.35">
      <c r="A21" s="14" t="s">
        <v>53</v>
      </c>
      <c r="B21" s="6"/>
      <c r="C21" s="6"/>
      <c r="D21" s="6"/>
    </row>
    <row r="22" spans="1:5" ht="31" x14ac:dyDescent="0.35">
      <c r="A22" s="36" t="s">
        <v>54</v>
      </c>
      <c r="B22" s="37" t="s">
        <v>55</v>
      </c>
      <c r="C22" s="31" t="s">
        <v>56</v>
      </c>
      <c r="D22" s="30" t="s">
        <v>57</v>
      </c>
    </row>
    <row r="23" spans="1:5" x14ac:dyDescent="0.35">
      <c r="A23" s="33" t="s">
        <v>16</v>
      </c>
      <c r="B23" s="28" t="s">
        <v>58</v>
      </c>
      <c r="C23" s="112"/>
      <c r="D23" s="113"/>
    </row>
    <row r="24" spans="1:5" ht="16" thickBot="1" x14ac:dyDescent="0.4">
      <c r="A24" s="38"/>
      <c r="B24" s="39" t="s">
        <v>59</v>
      </c>
      <c r="C24" s="114"/>
      <c r="D24" s="115"/>
    </row>
    <row r="25" spans="1:5" x14ac:dyDescent="0.35">
      <c r="A25" s="16" t="s">
        <v>17</v>
      </c>
      <c r="B25" s="35" t="s">
        <v>58</v>
      </c>
      <c r="C25" s="116"/>
      <c r="D25" s="117"/>
    </row>
    <row r="26" spans="1:5" ht="16" thickBot="1" x14ac:dyDescent="0.4">
      <c r="A26" s="38"/>
      <c r="B26" s="39" t="s">
        <v>59</v>
      </c>
      <c r="C26" s="114"/>
      <c r="D26" s="115"/>
    </row>
    <row r="27" spans="1:5" x14ac:dyDescent="0.35">
      <c r="A27" s="16" t="s">
        <v>18</v>
      </c>
      <c r="B27" s="35" t="s">
        <v>58</v>
      </c>
      <c r="C27" s="116"/>
      <c r="D27" s="117"/>
    </row>
    <row r="28" spans="1:5" ht="16" thickBot="1" x14ac:dyDescent="0.4">
      <c r="A28" s="38"/>
      <c r="B28" s="39" t="s">
        <v>59</v>
      </c>
      <c r="C28" s="114"/>
      <c r="D28" s="115"/>
    </row>
    <row r="29" spans="1:5" x14ac:dyDescent="0.35">
      <c r="A29" s="16" t="s">
        <v>19</v>
      </c>
      <c r="B29" s="35" t="s">
        <v>58</v>
      </c>
      <c r="C29" s="116"/>
      <c r="D29" s="117"/>
    </row>
    <row r="30" spans="1:5" ht="16" thickBot="1" x14ac:dyDescent="0.4">
      <c r="A30" s="38"/>
      <c r="B30" s="39" t="s">
        <v>59</v>
      </c>
      <c r="C30" s="114"/>
      <c r="D30" s="115"/>
    </row>
    <row r="31" spans="1:5" ht="16" thickBot="1" x14ac:dyDescent="0.4">
      <c r="A31" s="40" t="s">
        <v>20</v>
      </c>
      <c r="B31" s="41" t="s">
        <v>58</v>
      </c>
      <c r="C31" s="118"/>
      <c r="D31" s="119"/>
      <c r="E31" s="84" t="str">
        <f>IFERROR(IF(C32&gt;C31,"Warning: subtotals exceed overall total for community care.",""),"")</f>
        <v/>
      </c>
    </row>
    <row r="32" spans="1:5" x14ac:dyDescent="0.35">
      <c r="A32" s="89" t="s">
        <v>21</v>
      </c>
      <c r="B32" s="106" t="s">
        <v>58</v>
      </c>
      <c r="C32" s="116"/>
      <c r="D32" s="117"/>
    </row>
    <row r="33" spans="1:5" ht="16" thickBot="1" x14ac:dyDescent="0.4">
      <c r="A33" s="109"/>
      <c r="B33" s="107" t="s">
        <v>60</v>
      </c>
      <c r="C33" s="120"/>
      <c r="D33" s="121"/>
    </row>
    <row r="34" spans="1:5" x14ac:dyDescent="0.35">
      <c r="A34" s="89" t="s">
        <v>22</v>
      </c>
      <c r="B34" s="106" t="s">
        <v>58</v>
      </c>
      <c r="C34" s="116"/>
      <c r="D34" s="117"/>
    </row>
    <row r="35" spans="1:5" ht="16" thickBot="1" x14ac:dyDescent="0.4">
      <c r="A35" s="91"/>
      <c r="B35" s="108" t="s">
        <v>61</v>
      </c>
      <c r="C35" s="114"/>
      <c r="D35" s="115"/>
    </row>
    <row r="36" spans="1:5" ht="16" thickBot="1" x14ac:dyDescent="0.4">
      <c r="A36" s="40" t="s">
        <v>23</v>
      </c>
      <c r="B36" s="41" t="s">
        <v>58</v>
      </c>
      <c r="C36" s="118"/>
      <c r="D36" s="119"/>
      <c r="E36" s="84" t="str">
        <f>IFERROR(IF(SUM(C37,C39)&gt;C36,"Warning: subtotals exceed overall total for community care.",""),"")</f>
        <v/>
      </c>
    </row>
    <row r="37" spans="1:5" x14ac:dyDescent="0.35">
      <c r="A37" s="89" t="s">
        <v>24</v>
      </c>
      <c r="B37" s="106" t="s">
        <v>58</v>
      </c>
      <c r="C37" s="116"/>
      <c r="D37" s="117"/>
    </row>
    <row r="38" spans="1:5" ht="16" thickBot="1" x14ac:dyDescent="0.4">
      <c r="A38" s="91"/>
      <c r="B38" s="108" t="s">
        <v>60</v>
      </c>
      <c r="C38" s="114"/>
      <c r="D38" s="115"/>
    </row>
    <row r="39" spans="1:5" x14ac:dyDescent="0.35">
      <c r="A39" s="89" t="s">
        <v>25</v>
      </c>
      <c r="B39" s="106" t="s">
        <v>58</v>
      </c>
      <c r="C39" s="116"/>
      <c r="D39" s="117"/>
    </row>
    <row r="40" spans="1:5" x14ac:dyDescent="0.35">
      <c r="A40" s="90"/>
      <c r="B40" s="106" t="s">
        <v>61</v>
      </c>
      <c r="C40" s="122"/>
      <c r="D40" s="117"/>
    </row>
    <row r="43" spans="1:5" x14ac:dyDescent="0.35">
      <c r="A43" s="14" t="s">
        <v>62</v>
      </c>
      <c r="B43" s="6"/>
      <c r="C43" s="6"/>
      <c r="D43" s="6"/>
    </row>
    <row r="44" spans="1:5" ht="46.5" x14ac:dyDescent="0.35">
      <c r="A44" s="43" t="s">
        <v>54</v>
      </c>
      <c r="B44" s="32" t="s">
        <v>55</v>
      </c>
      <c r="C44" s="31" t="s">
        <v>63</v>
      </c>
      <c r="D44" s="30" t="s">
        <v>57</v>
      </c>
    </row>
    <row r="45" spans="1:5" x14ac:dyDescent="0.35">
      <c r="A45" s="33" t="s">
        <v>16</v>
      </c>
      <c r="B45" s="28" t="s">
        <v>58</v>
      </c>
      <c r="C45" s="112"/>
      <c r="D45" s="113"/>
    </row>
    <row r="46" spans="1:5" ht="16" thickBot="1" x14ac:dyDescent="0.4">
      <c r="A46" s="38"/>
      <c r="B46" s="39" t="s">
        <v>59</v>
      </c>
      <c r="C46" s="114"/>
      <c r="D46" s="115"/>
    </row>
    <row r="47" spans="1:5" x14ac:dyDescent="0.35">
      <c r="A47" s="16" t="s">
        <v>17</v>
      </c>
      <c r="B47" s="35" t="s">
        <v>58</v>
      </c>
      <c r="C47" s="112"/>
      <c r="D47" s="117"/>
    </row>
    <row r="48" spans="1:5" ht="16" thickBot="1" x14ac:dyDescent="0.4">
      <c r="A48" s="38"/>
      <c r="B48" s="39" t="s">
        <v>59</v>
      </c>
      <c r="C48" s="114"/>
      <c r="D48" s="115"/>
    </row>
    <row r="49" spans="1:5" x14ac:dyDescent="0.35">
      <c r="A49" s="16" t="s">
        <v>18</v>
      </c>
      <c r="B49" s="35" t="s">
        <v>58</v>
      </c>
      <c r="C49" s="112"/>
      <c r="D49" s="117"/>
    </row>
    <row r="50" spans="1:5" ht="16" thickBot="1" x14ac:dyDescent="0.4">
      <c r="A50" s="38"/>
      <c r="B50" s="39" t="s">
        <v>59</v>
      </c>
      <c r="C50" s="114"/>
      <c r="D50" s="115"/>
    </row>
    <row r="51" spans="1:5" x14ac:dyDescent="0.35">
      <c r="A51" s="16" t="s">
        <v>19</v>
      </c>
      <c r="B51" s="35" t="s">
        <v>58</v>
      </c>
      <c r="C51" s="112"/>
      <c r="D51" s="117"/>
    </row>
    <row r="52" spans="1:5" ht="16" thickBot="1" x14ac:dyDescent="0.4">
      <c r="A52" s="38"/>
      <c r="B52" s="39" t="s">
        <v>59</v>
      </c>
      <c r="C52" s="114"/>
      <c r="D52" s="115"/>
    </row>
    <row r="53" spans="1:5" ht="16" thickBot="1" x14ac:dyDescent="0.4">
      <c r="A53" s="40" t="s">
        <v>20</v>
      </c>
      <c r="B53" s="41" t="s">
        <v>58</v>
      </c>
      <c r="C53" s="118"/>
      <c r="D53" s="119"/>
      <c r="E53" s="84" t="str">
        <f>IFERROR(IF(SUM(C54,C56)&gt;C53,"Warning: subtotals exceed overall total for community care.",""),"")</f>
        <v/>
      </c>
    </row>
    <row r="54" spans="1:5" x14ac:dyDescent="0.35">
      <c r="A54" s="89" t="s">
        <v>21</v>
      </c>
      <c r="B54" s="106" t="s">
        <v>58</v>
      </c>
      <c r="C54" s="116"/>
      <c r="D54" s="117"/>
      <c r="E54" s="84"/>
    </row>
    <row r="55" spans="1:5" ht="16" thickBot="1" x14ac:dyDescent="0.4">
      <c r="A55" s="109"/>
      <c r="B55" s="107" t="s">
        <v>60</v>
      </c>
      <c r="C55" s="120"/>
      <c r="D55" s="121"/>
      <c r="E55" s="94"/>
    </row>
    <row r="56" spans="1:5" x14ac:dyDescent="0.35">
      <c r="A56" s="89" t="s">
        <v>22</v>
      </c>
      <c r="B56" s="106" t="s">
        <v>58</v>
      </c>
      <c r="C56" s="116"/>
      <c r="D56" s="117"/>
    </row>
    <row r="57" spans="1:5" ht="16" thickBot="1" x14ac:dyDescent="0.4">
      <c r="A57" s="91"/>
      <c r="B57" s="108" t="s">
        <v>61</v>
      </c>
      <c r="C57" s="114"/>
      <c r="D57" s="115"/>
    </row>
    <row r="58" spans="1:5" ht="16" thickBot="1" x14ac:dyDescent="0.4">
      <c r="A58" s="40" t="s">
        <v>23</v>
      </c>
      <c r="B58" s="41" t="s">
        <v>58</v>
      </c>
      <c r="C58" s="118"/>
      <c r="D58" s="119"/>
      <c r="E58" s="84" t="str">
        <f>IFERROR(IF(SUM(C59,C61)&gt;C58,"Warning: subtotals exceed overall total for community care.",""),"")</f>
        <v/>
      </c>
    </row>
    <row r="59" spans="1:5" x14ac:dyDescent="0.35">
      <c r="A59" s="89" t="s">
        <v>24</v>
      </c>
      <c r="B59" s="106" t="s">
        <v>58</v>
      </c>
      <c r="C59" s="116"/>
      <c r="D59" s="117"/>
    </row>
    <row r="60" spans="1:5" ht="16" thickBot="1" x14ac:dyDescent="0.4">
      <c r="A60" s="91"/>
      <c r="B60" s="108" t="s">
        <v>60</v>
      </c>
      <c r="C60" s="114"/>
      <c r="D60" s="115"/>
    </row>
    <row r="61" spans="1:5" x14ac:dyDescent="0.35">
      <c r="A61" s="89" t="s">
        <v>25</v>
      </c>
      <c r="B61" s="106" t="s">
        <v>58</v>
      </c>
      <c r="C61" s="116"/>
      <c r="D61" s="117"/>
    </row>
    <row r="62" spans="1:5" x14ac:dyDescent="0.35">
      <c r="A62" s="90"/>
      <c r="B62" s="106" t="s">
        <v>61</v>
      </c>
      <c r="C62" s="122"/>
      <c r="D62" s="117"/>
    </row>
    <row r="65" spans="1:7" x14ac:dyDescent="0.35">
      <c r="A65" s="5" t="s">
        <v>64</v>
      </c>
      <c r="C65" s="6"/>
      <c r="D65" s="6"/>
      <c r="E65" s="6"/>
      <c r="F65" s="6"/>
      <c r="G65" s="6"/>
    </row>
    <row r="66" spans="1:7" x14ac:dyDescent="0.35">
      <c r="A66" s="44" t="s">
        <v>54</v>
      </c>
      <c r="B66" s="46" t="s">
        <v>55</v>
      </c>
      <c r="C66" s="42"/>
      <c r="D66" s="25" t="s">
        <v>65</v>
      </c>
      <c r="E66" s="42"/>
      <c r="F66" s="42"/>
      <c r="G66" s="48"/>
    </row>
    <row r="67" spans="1:7" ht="31" x14ac:dyDescent="0.35">
      <c r="A67" s="45"/>
      <c r="B67" s="47"/>
      <c r="C67" s="50" t="s">
        <v>611</v>
      </c>
      <c r="D67" s="50" t="s">
        <v>66</v>
      </c>
      <c r="E67" s="50" t="s">
        <v>67</v>
      </c>
      <c r="F67" s="50" t="s">
        <v>68</v>
      </c>
      <c r="G67" s="49" t="s">
        <v>69</v>
      </c>
    </row>
    <row r="68" spans="1:7" x14ac:dyDescent="0.35">
      <c r="A68" s="33" t="s">
        <v>16</v>
      </c>
      <c r="B68" s="28" t="s">
        <v>58</v>
      </c>
      <c r="C68" s="123"/>
      <c r="D68" s="123"/>
      <c r="E68" s="123"/>
      <c r="F68" s="123"/>
      <c r="G68" s="124"/>
    </row>
    <row r="69" spans="1:7" ht="16" thickBot="1" x14ac:dyDescent="0.4">
      <c r="A69" s="38"/>
      <c r="B69" s="39" t="s">
        <v>59</v>
      </c>
      <c r="C69" s="125"/>
      <c r="D69" s="125"/>
      <c r="E69" s="125"/>
      <c r="F69" s="125"/>
      <c r="G69" s="126"/>
    </row>
    <row r="70" spans="1:7" x14ac:dyDescent="0.35">
      <c r="A70" s="16" t="s">
        <v>17</v>
      </c>
      <c r="B70" s="35" t="s">
        <v>58</v>
      </c>
      <c r="C70" s="127"/>
      <c r="D70" s="127"/>
      <c r="E70" s="127"/>
      <c r="F70" s="127"/>
      <c r="G70" s="128"/>
    </row>
    <row r="71" spans="1:7" ht="16" thickBot="1" x14ac:dyDescent="0.4">
      <c r="A71" s="38"/>
      <c r="B71" s="39" t="s">
        <v>59</v>
      </c>
      <c r="C71" s="126"/>
      <c r="D71" s="125"/>
      <c r="E71" s="125"/>
      <c r="F71" s="125"/>
      <c r="G71" s="126"/>
    </row>
    <row r="72" spans="1:7" x14ac:dyDescent="0.35">
      <c r="A72" s="16" t="s">
        <v>18</v>
      </c>
      <c r="B72" s="35" t="s">
        <v>58</v>
      </c>
      <c r="C72" s="127"/>
      <c r="D72" s="127"/>
      <c r="E72" s="127"/>
      <c r="F72" s="127"/>
      <c r="G72" s="128"/>
    </row>
    <row r="73" spans="1:7" ht="16" thickBot="1" x14ac:dyDescent="0.4">
      <c r="A73" s="38"/>
      <c r="B73" s="39" t="s">
        <v>59</v>
      </c>
      <c r="C73" s="125"/>
      <c r="D73" s="125"/>
      <c r="E73" s="125"/>
      <c r="F73" s="125"/>
      <c r="G73" s="126"/>
    </row>
    <row r="74" spans="1:7" x14ac:dyDescent="0.35">
      <c r="A74" s="16" t="s">
        <v>19</v>
      </c>
      <c r="B74" s="35" t="s">
        <v>58</v>
      </c>
      <c r="C74" s="127"/>
      <c r="D74" s="127"/>
      <c r="E74" s="127"/>
      <c r="F74" s="127"/>
      <c r="G74" s="128"/>
    </row>
    <row r="75" spans="1:7" ht="16" thickBot="1" x14ac:dyDescent="0.4">
      <c r="A75" s="38"/>
      <c r="B75" s="39" t="s">
        <v>59</v>
      </c>
      <c r="C75" s="125"/>
      <c r="D75" s="125"/>
      <c r="E75" s="125"/>
      <c r="F75" s="125"/>
      <c r="G75" s="126"/>
    </row>
    <row r="76" spans="1:7" ht="16" thickBot="1" x14ac:dyDescent="0.4">
      <c r="A76" s="40" t="s">
        <v>20</v>
      </c>
      <c r="B76" s="41" t="s">
        <v>58</v>
      </c>
      <c r="C76" s="129"/>
      <c r="D76" s="129"/>
      <c r="E76" s="129"/>
      <c r="F76" s="129"/>
      <c r="G76" s="130"/>
    </row>
    <row r="77" spans="1:7" x14ac:dyDescent="0.35">
      <c r="A77" s="89" t="s">
        <v>21</v>
      </c>
      <c r="B77" s="106" t="s">
        <v>58</v>
      </c>
      <c r="C77" s="127"/>
      <c r="D77" s="127"/>
      <c r="E77" s="127"/>
      <c r="F77" s="127"/>
      <c r="G77" s="128"/>
    </row>
    <row r="78" spans="1:7" ht="16" thickBot="1" x14ac:dyDescent="0.4">
      <c r="A78" s="109"/>
      <c r="B78" s="107" t="s">
        <v>60</v>
      </c>
      <c r="C78" s="125"/>
      <c r="D78" s="125"/>
      <c r="E78" s="125"/>
      <c r="F78" s="125"/>
      <c r="G78" s="126"/>
    </row>
    <row r="79" spans="1:7" x14ac:dyDescent="0.35">
      <c r="A79" s="89" t="s">
        <v>22</v>
      </c>
      <c r="B79" s="106" t="s">
        <v>58</v>
      </c>
      <c r="C79" s="127"/>
      <c r="D79" s="127"/>
      <c r="E79" s="127"/>
      <c r="F79" s="127"/>
      <c r="G79" s="128"/>
    </row>
    <row r="80" spans="1:7" ht="16" thickBot="1" x14ac:dyDescent="0.4">
      <c r="A80" s="91"/>
      <c r="B80" s="108" t="s">
        <v>61</v>
      </c>
      <c r="C80" s="125"/>
      <c r="D80" s="125"/>
      <c r="E80" s="125"/>
      <c r="F80" s="125"/>
      <c r="G80" s="126"/>
    </row>
    <row r="81" spans="1:7" ht="16" thickBot="1" x14ac:dyDescent="0.4">
      <c r="A81" s="40" t="s">
        <v>23</v>
      </c>
      <c r="B81" s="41" t="s">
        <v>58</v>
      </c>
      <c r="C81" s="129"/>
      <c r="D81" s="129"/>
      <c r="E81" s="129"/>
      <c r="F81" s="129"/>
      <c r="G81" s="130"/>
    </row>
    <row r="82" spans="1:7" x14ac:dyDescent="0.35">
      <c r="A82" s="89" t="s">
        <v>24</v>
      </c>
      <c r="B82" s="106" t="s">
        <v>58</v>
      </c>
      <c r="C82" s="127"/>
      <c r="D82" s="127"/>
      <c r="E82" s="127"/>
      <c r="F82" s="127"/>
      <c r="G82" s="128"/>
    </row>
    <row r="83" spans="1:7" ht="16" thickBot="1" x14ac:dyDescent="0.4">
      <c r="A83" s="91"/>
      <c r="B83" s="108" t="s">
        <v>60</v>
      </c>
      <c r="C83" s="125"/>
      <c r="D83" s="125"/>
      <c r="E83" s="125"/>
      <c r="F83" s="125"/>
      <c r="G83" s="126"/>
    </row>
    <row r="84" spans="1:7" x14ac:dyDescent="0.35">
      <c r="A84" s="89" t="s">
        <v>25</v>
      </c>
      <c r="B84" s="106" t="s">
        <v>58</v>
      </c>
      <c r="C84" s="127"/>
      <c r="D84" s="127"/>
      <c r="E84" s="127"/>
      <c r="F84" s="127"/>
      <c r="G84" s="128"/>
    </row>
    <row r="85" spans="1:7" x14ac:dyDescent="0.35">
      <c r="A85" s="90"/>
      <c r="B85" s="106" t="s">
        <v>61</v>
      </c>
      <c r="C85" s="127"/>
      <c r="D85" s="127"/>
      <c r="E85" s="127"/>
      <c r="F85" s="127"/>
      <c r="G85" s="128"/>
    </row>
    <row r="86" spans="1:7" x14ac:dyDescent="0.35">
      <c r="A86" s="87" t="s">
        <v>70</v>
      </c>
    </row>
    <row r="89" spans="1:7" x14ac:dyDescent="0.35">
      <c r="A89" s="5" t="s">
        <v>71</v>
      </c>
    </row>
    <row r="90" spans="1:7" ht="62" x14ac:dyDescent="0.35">
      <c r="A90" s="43" t="s">
        <v>54</v>
      </c>
      <c r="B90" s="32" t="s">
        <v>55</v>
      </c>
      <c r="C90" s="31" t="s">
        <v>72</v>
      </c>
      <c r="D90" s="31" t="s">
        <v>73</v>
      </c>
      <c r="E90" s="31" t="s">
        <v>632</v>
      </c>
      <c r="F90" s="31" t="s">
        <v>74</v>
      </c>
    </row>
    <row r="91" spans="1:7" x14ac:dyDescent="0.35">
      <c r="A91" s="33" t="s">
        <v>16</v>
      </c>
      <c r="B91" s="28" t="s">
        <v>427</v>
      </c>
      <c r="C91" s="112"/>
      <c r="D91" s="112"/>
      <c r="E91" s="112"/>
      <c r="F91" s="112"/>
    </row>
    <row r="92" spans="1:7" ht="16" thickBot="1" x14ac:dyDescent="0.4">
      <c r="A92" s="38"/>
      <c r="B92" s="39" t="s">
        <v>428</v>
      </c>
      <c r="C92" s="114"/>
      <c r="D92" s="114"/>
      <c r="E92" s="114"/>
      <c r="F92" s="114"/>
    </row>
    <row r="93" spans="1:7" x14ac:dyDescent="0.35">
      <c r="A93" s="16" t="s">
        <v>17</v>
      </c>
      <c r="B93" s="35" t="s">
        <v>427</v>
      </c>
      <c r="C93" s="116"/>
      <c r="D93" s="116"/>
      <c r="E93" s="116"/>
      <c r="F93" s="116"/>
    </row>
    <row r="94" spans="1:7" ht="16" thickBot="1" x14ac:dyDescent="0.4">
      <c r="A94" s="38"/>
      <c r="B94" s="39" t="s">
        <v>428</v>
      </c>
      <c r="C94" s="114"/>
      <c r="D94" s="114"/>
      <c r="E94" s="114"/>
      <c r="F94" s="114"/>
    </row>
    <row r="95" spans="1:7" x14ac:dyDescent="0.35">
      <c r="A95" s="16" t="s">
        <v>18</v>
      </c>
      <c r="B95" s="35" t="s">
        <v>427</v>
      </c>
      <c r="C95" s="116"/>
      <c r="D95" s="116"/>
      <c r="E95" s="116"/>
      <c r="F95" s="116"/>
    </row>
    <row r="96" spans="1:7" ht="16" thickBot="1" x14ac:dyDescent="0.4">
      <c r="A96" s="38"/>
      <c r="B96" s="39" t="s">
        <v>428</v>
      </c>
      <c r="C96" s="114"/>
      <c r="D96" s="114"/>
      <c r="E96" s="114"/>
      <c r="F96" s="114"/>
    </row>
    <row r="97" spans="1:7" x14ac:dyDescent="0.35">
      <c r="A97" s="16" t="s">
        <v>19</v>
      </c>
      <c r="B97" s="35" t="s">
        <v>427</v>
      </c>
      <c r="C97" s="116"/>
      <c r="D97" s="116"/>
      <c r="E97" s="116"/>
      <c r="F97" s="116"/>
    </row>
    <row r="98" spans="1:7" ht="16" thickBot="1" x14ac:dyDescent="0.4">
      <c r="A98" s="38"/>
      <c r="B98" s="39" t="s">
        <v>428</v>
      </c>
      <c r="C98" s="114"/>
      <c r="D98" s="114"/>
      <c r="E98" s="114"/>
      <c r="F98" s="114"/>
    </row>
    <row r="99" spans="1:7" ht="16" thickBot="1" x14ac:dyDescent="0.4">
      <c r="A99" s="40" t="s">
        <v>20</v>
      </c>
      <c r="B99" s="41" t="s">
        <v>427</v>
      </c>
      <c r="C99" s="118"/>
      <c r="D99" s="118"/>
      <c r="E99" s="118"/>
      <c r="F99" s="118"/>
      <c r="G99" s="84" t="str">
        <f>IFERROR(IF(OR(SUM(C100,C102)&gt;C99,SUM(D100,D102)&gt;D99,SUM(E100,E102)&gt;E99,SUM(F100,F102)&gt;F99),"Warning: subtotals exceed overall total for community care.",""),"")</f>
        <v/>
      </c>
    </row>
    <row r="100" spans="1:7" x14ac:dyDescent="0.35">
      <c r="A100" s="89" t="s">
        <v>21</v>
      </c>
      <c r="B100" s="106" t="s">
        <v>427</v>
      </c>
      <c r="C100" s="116"/>
      <c r="D100" s="116"/>
      <c r="E100" s="116"/>
      <c r="F100" s="116"/>
    </row>
    <row r="101" spans="1:7" ht="16" thickBot="1" x14ac:dyDescent="0.4">
      <c r="A101" s="109"/>
      <c r="B101" s="107" t="s">
        <v>429</v>
      </c>
      <c r="C101" s="120"/>
      <c r="D101" s="120"/>
      <c r="E101" s="120"/>
      <c r="F101" s="120"/>
    </row>
    <row r="102" spans="1:7" x14ac:dyDescent="0.35">
      <c r="A102" s="89" t="s">
        <v>22</v>
      </c>
      <c r="B102" s="106" t="s">
        <v>427</v>
      </c>
      <c r="C102" s="116"/>
      <c r="D102" s="116"/>
      <c r="E102" s="116"/>
      <c r="F102" s="116"/>
    </row>
    <row r="103" spans="1:7" ht="16" thickBot="1" x14ac:dyDescent="0.4">
      <c r="A103" s="91"/>
      <c r="B103" s="108" t="s">
        <v>430</v>
      </c>
      <c r="C103" s="114"/>
      <c r="D103" s="114"/>
      <c r="E103" s="114"/>
      <c r="F103" s="114"/>
    </row>
    <row r="104" spans="1:7" ht="16" thickBot="1" x14ac:dyDescent="0.4">
      <c r="A104" s="40" t="s">
        <v>23</v>
      </c>
      <c r="B104" s="41" t="s">
        <v>427</v>
      </c>
      <c r="C104" s="118"/>
      <c r="D104" s="118"/>
      <c r="E104" s="118"/>
      <c r="F104" s="118"/>
      <c r="G104" s="84" t="str">
        <f>IFERROR(IF(OR(SUM(C105,C107)&gt;C104,SUM(D105,D107)&gt;D104,SUM(E105,E107)&gt;E104,SUM(F105,F107)&gt;F104),"Warning: subtotals exceed overall total for community care.",""),"")</f>
        <v/>
      </c>
    </row>
    <row r="105" spans="1:7" x14ac:dyDescent="0.35">
      <c r="A105" s="89" t="s">
        <v>24</v>
      </c>
      <c r="B105" s="106" t="s">
        <v>427</v>
      </c>
      <c r="C105" s="116"/>
      <c r="D105" s="116"/>
      <c r="E105" s="116"/>
      <c r="F105" s="116"/>
    </row>
    <row r="106" spans="1:7" ht="16" thickBot="1" x14ac:dyDescent="0.4">
      <c r="A106" s="91"/>
      <c r="B106" s="108" t="s">
        <v>429</v>
      </c>
      <c r="C106" s="114"/>
      <c r="D106" s="114"/>
      <c r="E106" s="114"/>
      <c r="F106" s="114"/>
    </row>
    <row r="107" spans="1:7" x14ac:dyDescent="0.35">
      <c r="A107" s="89" t="s">
        <v>25</v>
      </c>
      <c r="B107" s="106" t="s">
        <v>427</v>
      </c>
      <c r="C107" s="116"/>
      <c r="D107" s="116"/>
      <c r="E107" s="116"/>
      <c r="F107" s="116"/>
    </row>
    <row r="108" spans="1:7" x14ac:dyDescent="0.35">
      <c r="A108" s="90"/>
      <c r="B108" s="106" t="s">
        <v>430</v>
      </c>
      <c r="C108" s="122"/>
      <c r="D108" s="122"/>
      <c r="E108" s="122"/>
      <c r="F108" s="122"/>
    </row>
    <row r="111" spans="1:7" x14ac:dyDescent="0.35">
      <c r="A111" s="5" t="s">
        <v>833</v>
      </c>
    </row>
    <row r="112" spans="1:7" x14ac:dyDescent="0.35">
      <c r="A112" s="5" t="s">
        <v>618</v>
      </c>
      <c r="C112" s="6"/>
      <c r="D112" s="6"/>
    </row>
    <row r="113" spans="1:5" ht="77.5" x14ac:dyDescent="0.35">
      <c r="A113" s="43" t="s">
        <v>54</v>
      </c>
      <c r="B113" s="32" t="s">
        <v>55</v>
      </c>
      <c r="C113" s="31" t="s">
        <v>75</v>
      </c>
      <c r="D113" s="31" t="s">
        <v>76</v>
      </c>
    </row>
    <row r="114" spans="1:5" x14ac:dyDescent="0.35">
      <c r="A114" s="33" t="s">
        <v>16</v>
      </c>
      <c r="B114" s="28" t="s">
        <v>77</v>
      </c>
      <c r="C114" s="112"/>
      <c r="D114" s="131"/>
    </row>
    <row r="115" spans="1:5" ht="16" thickBot="1" x14ac:dyDescent="0.4">
      <c r="A115" s="38"/>
      <c r="B115" s="39" t="s">
        <v>78</v>
      </c>
      <c r="C115" s="114"/>
      <c r="D115" s="132"/>
    </row>
    <row r="116" spans="1:5" x14ac:dyDescent="0.35">
      <c r="A116" s="16" t="s">
        <v>17</v>
      </c>
      <c r="B116" s="35" t="s">
        <v>77</v>
      </c>
      <c r="C116" s="116"/>
      <c r="D116" s="133"/>
    </row>
    <row r="117" spans="1:5" ht="16" thickBot="1" x14ac:dyDescent="0.4">
      <c r="A117" s="38"/>
      <c r="B117" s="39" t="s">
        <v>78</v>
      </c>
      <c r="C117" s="114"/>
      <c r="D117" s="132"/>
    </row>
    <row r="118" spans="1:5" x14ac:dyDescent="0.35">
      <c r="A118" s="16" t="s">
        <v>18</v>
      </c>
      <c r="B118" s="35" t="s">
        <v>77</v>
      </c>
      <c r="C118" s="116"/>
      <c r="D118" s="133"/>
    </row>
    <row r="119" spans="1:5" ht="16" thickBot="1" x14ac:dyDescent="0.4">
      <c r="A119" s="38"/>
      <c r="B119" s="39" t="s">
        <v>78</v>
      </c>
      <c r="C119" s="114"/>
      <c r="D119" s="132"/>
    </row>
    <row r="120" spans="1:5" x14ac:dyDescent="0.35">
      <c r="A120" s="16" t="s">
        <v>19</v>
      </c>
      <c r="B120" s="35" t="s">
        <v>77</v>
      </c>
      <c r="C120" s="116"/>
      <c r="D120" s="133"/>
    </row>
    <row r="121" spans="1:5" ht="16" thickBot="1" x14ac:dyDescent="0.4">
      <c r="A121" s="38"/>
      <c r="B121" s="39" t="s">
        <v>78</v>
      </c>
      <c r="C121" s="114"/>
      <c r="D121" s="132"/>
    </row>
    <row r="122" spans="1:5" ht="16" thickBot="1" x14ac:dyDescent="0.4">
      <c r="A122" s="40" t="s">
        <v>20</v>
      </c>
      <c r="B122" s="41" t="s">
        <v>77</v>
      </c>
      <c r="C122" s="118"/>
      <c r="D122" s="134"/>
      <c r="E122" s="84" t="str">
        <f>IFERROR(IF(SUM(C123,C125)&gt;C122,"Warning: subtotals exceed overall total for community care.",""),"1")</f>
        <v/>
      </c>
    </row>
    <row r="123" spans="1:5" x14ac:dyDescent="0.35">
      <c r="A123" s="89" t="s">
        <v>21</v>
      </c>
      <c r="B123" s="106" t="s">
        <v>77</v>
      </c>
      <c r="C123" s="116"/>
      <c r="D123" s="133"/>
    </row>
    <row r="124" spans="1:5" ht="16" thickBot="1" x14ac:dyDescent="0.4">
      <c r="A124" s="109"/>
      <c r="B124" s="107" t="s">
        <v>79</v>
      </c>
      <c r="C124" s="114"/>
      <c r="D124" s="132"/>
    </row>
    <row r="125" spans="1:5" x14ac:dyDescent="0.35">
      <c r="A125" s="89" t="s">
        <v>22</v>
      </c>
      <c r="B125" s="106" t="s">
        <v>77</v>
      </c>
      <c r="C125" s="116"/>
      <c r="D125" s="133"/>
    </row>
    <row r="126" spans="1:5" ht="16" thickBot="1" x14ac:dyDescent="0.4">
      <c r="A126" s="91"/>
      <c r="B126" s="108" t="s">
        <v>80</v>
      </c>
      <c r="C126" s="114"/>
      <c r="D126" s="132"/>
    </row>
    <row r="127" spans="1:5" ht="16" thickBot="1" x14ac:dyDescent="0.4">
      <c r="A127" s="40" t="s">
        <v>23</v>
      </c>
      <c r="B127" s="41" t="s">
        <v>77</v>
      </c>
      <c r="C127" s="118"/>
      <c r="D127" s="134"/>
      <c r="E127" s="84" t="str">
        <f>IFERROR(IF(SUM(C128,C130)&gt;C127,"Warning: subtotals exceed overall total for community care.",""),"")</f>
        <v/>
      </c>
    </row>
    <row r="128" spans="1:5" x14ac:dyDescent="0.35">
      <c r="A128" s="89" t="s">
        <v>24</v>
      </c>
      <c r="B128" s="106" t="s">
        <v>77</v>
      </c>
      <c r="C128" s="116"/>
      <c r="D128" s="133"/>
    </row>
    <row r="129" spans="1:6" ht="16" thickBot="1" x14ac:dyDescent="0.4">
      <c r="A129" s="91"/>
      <c r="B129" s="108" t="s">
        <v>79</v>
      </c>
      <c r="C129" s="114"/>
      <c r="D129" s="132"/>
    </row>
    <row r="130" spans="1:6" x14ac:dyDescent="0.35">
      <c r="A130" s="89" t="s">
        <v>25</v>
      </c>
      <c r="B130" s="106" t="s">
        <v>77</v>
      </c>
      <c r="C130" s="116"/>
      <c r="D130" s="133"/>
    </row>
    <row r="131" spans="1:6" x14ac:dyDescent="0.35">
      <c r="A131" s="90"/>
      <c r="B131" s="106" t="s">
        <v>80</v>
      </c>
      <c r="C131" s="135"/>
      <c r="D131" s="131"/>
    </row>
    <row r="134" spans="1:6" x14ac:dyDescent="0.35">
      <c r="A134" s="14" t="s">
        <v>617</v>
      </c>
      <c r="B134" s="6"/>
      <c r="C134" s="6"/>
      <c r="D134" s="6"/>
      <c r="E134" s="6"/>
      <c r="F134" s="6"/>
    </row>
    <row r="135" spans="1:6" x14ac:dyDescent="0.35">
      <c r="A135" s="53"/>
      <c r="B135" s="44"/>
      <c r="C135" s="51"/>
      <c r="D135" s="55" t="s">
        <v>81</v>
      </c>
      <c r="E135" s="44"/>
      <c r="F135" s="56"/>
    </row>
    <row r="136" spans="1:6" ht="31" x14ac:dyDescent="0.35">
      <c r="A136" s="26" t="s">
        <v>54</v>
      </c>
      <c r="B136" s="49"/>
      <c r="C136" s="50" t="s">
        <v>82</v>
      </c>
      <c r="D136" s="50" t="s">
        <v>83</v>
      </c>
      <c r="E136" s="50" t="s">
        <v>84</v>
      </c>
      <c r="F136" s="49" t="s">
        <v>85</v>
      </c>
    </row>
    <row r="137" spans="1:6" x14ac:dyDescent="0.35">
      <c r="A137" s="6" t="s">
        <v>16</v>
      </c>
      <c r="B137" s="27"/>
      <c r="C137" s="131"/>
      <c r="D137" s="131"/>
      <c r="E137" s="136"/>
      <c r="F137" s="131"/>
    </row>
    <row r="138" spans="1:6" x14ac:dyDescent="0.35">
      <c r="A138" s="54" t="s">
        <v>17</v>
      </c>
      <c r="B138" s="27"/>
      <c r="C138" s="131"/>
      <c r="D138" s="131"/>
      <c r="E138" s="136"/>
      <c r="F138" s="131"/>
    </row>
    <row r="139" spans="1:6" x14ac:dyDescent="0.35">
      <c r="A139" s="54" t="s">
        <v>18</v>
      </c>
      <c r="B139" s="27"/>
      <c r="C139" s="131"/>
      <c r="D139" s="131"/>
      <c r="E139" s="136"/>
      <c r="F139" s="131"/>
    </row>
    <row r="140" spans="1:6" x14ac:dyDescent="0.35">
      <c r="A140" s="54" t="s">
        <v>19</v>
      </c>
      <c r="B140" s="27"/>
      <c r="C140" s="131"/>
      <c r="D140" s="131"/>
      <c r="E140" s="136"/>
      <c r="F140" s="131"/>
    </row>
    <row r="141" spans="1:6" x14ac:dyDescent="0.35">
      <c r="A141" s="54" t="s">
        <v>20</v>
      </c>
      <c r="B141" s="27"/>
      <c r="C141" s="131"/>
      <c r="D141" s="131"/>
      <c r="E141" s="136"/>
      <c r="F141" s="131"/>
    </row>
    <row r="142" spans="1:6" x14ac:dyDescent="0.35">
      <c r="A142" s="110" t="s">
        <v>21</v>
      </c>
      <c r="B142" s="27"/>
      <c r="C142" s="131"/>
      <c r="D142" s="131"/>
      <c r="E142" s="136"/>
      <c r="F142" s="131"/>
    </row>
    <row r="143" spans="1:6" x14ac:dyDescent="0.35">
      <c r="A143" s="110" t="s">
        <v>22</v>
      </c>
      <c r="B143" s="27"/>
      <c r="C143" s="131"/>
      <c r="D143" s="131"/>
      <c r="E143" s="136"/>
      <c r="F143" s="131"/>
    </row>
    <row r="144" spans="1:6" x14ac:dyDescent="0.35">
      <c r="A144" s="54" t="s">
        <v>23</v>
      </c>
      <c r="B144" s="27"/>
      <c r="C144" s="131"/>
      <c r="D144" s="131"/>
      <c r="E144" s="136"/>
      <c r="F144" s="131"/>
    </row>
    <row r="145" spans="1:6" x14ac:dyDescent="0.35">
      <c r="A145" s="110" t="s">
        <v>24</v>
      </c>
      <c r="B145" s="27"/>
      <c r="C145" s="131"/>
      <c r="D145" s="131"/>
      <c r="E145" s="136"/>
      <c r="F145" s="131"/>
    </row>
    <row r="146" spans="1:6" x14ac:dyDescent="0.35">
      <c r="A146" s="110" t="s">
        <v>25</v>
      </c>
      <c r="B146" s="34"/>
      <c r="C146" s="133"/>
      <c r="D146" s="133"/>
      <c r="E146" s="137"/>
      <c r="F146" s="133"/>
    </row>
    <row r="149" spans="1:6" x14ac:dyDescent="0.35">
      <c r="A149" s="5" t="s">
        <v>839</v>
      </c>
    </row>
    <row r="150" spans="1:6" ht="187.5" customHeight="1" x14ac:dyDescent="0.35">
      <c r="A150" s="97"/>
    </row>
    <row r="524" spans="47:47" x14ac:dyDescent="0.35">
      <c r="AU524" s="83" t="s">
        <v>469</v>
      </c>
    </row>
  </sheetData>
  <sheetProtection algorithmName="SHA-512" hashValue="ezsmNgN+GtA33dsOqsqDsGUh7w4umKwbKldhZOAq0+T1Y+k8qUITTxVp3GCwgIITLO48S28Thw4Uq+3XQbFWrg==" saltValue="J4wTG+NDz5W2KWQx4yIt0A==" spinCount="100000" sheet="1" objects="1" scenarios="1" selectLockedCells="1"/>
  <dataValidations count="4">
    <dataValidation type="custom" allowBlank="1" showInputMessage="1" showErrorMessage="1" errorTitle="Invalid input" error="Please enter text" sqref="B12" xr:uid="{CA86ED2D-171F-4C1D-9F98-C7F9E3983E29}">
      <formula1>ISTEXT(B12)</formula1>
    </dataValidation>
    <dataValidation type="custom" allowBlank="1" showInputMessage="1" showErrorMessage="1" errorTitle="Invalid input" error="Please enter a valid email address" sqref="B13" xr:uid="{FA49AE3A-5CA4-4051-891C-FBD793E80B92}">
      <formula1>FIND("@",B13)&gt;0</formula1>
    </dataValidation>
    <dataValidation type="custom" allowBlank="1" showInputMessage="1" showErrorMessage="1" errorTitle="Invalid input" error="Please enter a number greater than or equal to 0." sqref="C23:C40 C45:C62 C91:F108 C114:C131" xr:uid="{9C84EA42-1728-4F83-9087-C1959CB88DE6}">
      <formula1>AND(ISNUMBER(C23), C23&gt;=0)</formula1>
    </dataValidation>
    <dataValidation type="textLength" errorStyle="warning" operator="lessThan" allowBlank="1" showInputMessage="1" showErrorMessage="1" errorTitle="Invalid Input" error="Please enter text (maximum 1,000 characters)." sqref="A150" xr:uid="{C75D1EE3-A164-4743-B103-1A8A6E8CF55B}">
      <formula1>1000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4CE56A78-45FF-43F8-A8CF-CED0DB507C05}">
          <x14:formula1>
            <xm:f>'Source - LA List'!$A$2:$A$154</xm:f>
          </x14:formula1>
          <xm:sqref>B7</xm:sqref>
        </x14:dataValidation>
        <x14:dataValidation type="list" allowBlank="1" showInputMessage="1" showErrorMessage="1" xr:uid="{78DB8F28-FB61-4FB7-A661-7D47EE71AF93}">
          <x14:formula1>
            <xm:f>'Source - Dropdowns'!$A$1:$A$2</xm:f>
          </x14:formula1>
          <xm:sqref>B18</xm:sqref>
        </x14:dataValidation>
        <x14:dataValidation type="list" allowBlank="1" showInputMessage="1" showErrorMessage="1" xr:uid="{88EA4154-315E-467A-BE71-B8577A4D3CC4}">
          <x14:formula1>
            <xm:f>'Source - Dropdowns'!$A$6:$A$16</xm:f>
          </x14:formula1>
          <xm:sqref>C68:G85</xm:sqref>
        </x14:dataValidation>
        <x14:dataValidation type="list" allowBlank="1" showInputMessage="1" showErrorMessage="1" xr:uid="{492C67E4-F834-406A-BAC3-AEA0EA60AC15}">
          <x14:formula1>
            <xm:f>'Source - Dropdowns'!$A$20:$A$24</xm:f>
          </x14:formula1>
          <xm:sqref>D114:D131 C137:F146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736E2-3CB0-4FB0-B1FB-5BCCD2685892}">
  <dimension ref="A1:LH24"/>
  <sheetViews>
    <sheetView workbookViewId="0">
      <selection activeCell="LA11" sqref="LA11"/>
    </sheetView>
  </sheetViews>
  <sheetFormatPr defaultRowHeight="14.5" x14ac:dyDescent="0.35"/>
  <cols>
    <col min="1" max="1" width="21.1796875" customWidth="1"/>
    <col min="2" max="28" width="14.26953125" style="70" customWidth="1"/>
  </cols>
  <sheetData>
    <row r="1" spans="1:320" ht="29" x14ac:dyDescent="0.35">
      <c r="A1" t="s">
        <v>442</v>
      </c>
      <c r="B1" s="70" t="s">
        <v>447</v>
      </c>
      <c r="C1" s="70" t="s">
        <v>448</v>
      </c>
      <c r="D1" s="70" t="s">
        <v>449</v>
      </c>
      <c r="E1" s="70" t="s">
        <v>449</v>
      </c>
      <c r="F1" s="70" t="s">
        <v>472</v>
      </c>
      <c r="G1" s="70" t="s">
        <v>472</v>
      </c>
      <c r="H1" s="92" t="s">
        <v>472</v>
      </c>
      <c r="I1" s="70" t="s">
        <v>624</v>
      </c>
      <c r="J1" s="70" t="s">
        <v>624</v>
      </c>
      <c r="K1" s="70" t="s">
        <v>624</v>
      </c>
      <c r="L1" s="70" t="s">
        <v>624</v>
      </c>
      <c r="M1" s="70" t="s">
        <v>624</v>
      </c>
      <c r="N1" s="70" t="s">
        <v>624</v>
      </c>
      <c r="O1" s="70" t="s">
        <v>624</v>
      </c>
      <c r="P1" s="70" t="s">
        <v>624</v>
      </c>
      <c r="Q1" s="70" t="s">
        <v>624</v>
      </c>
      <c r="R1" s="70" t="s">
        <v>624</v>
      </c>
      <c r="S1" s="70" t="s">
        <v>624</v>
      </c>
      <c r="T1" s="70" t="s">
        <v>624</v>
      </c>
      <c r="U1" s="70" t="s">
        <v>624</v>
      </c>
      <c r="V1" s="70" t="s">
        <v>624</v>
      </c>
      <c r="W1" s="70" t="s">
        <v>624</v>
      </c>
      <c r="X1" s="70" t="s">
        <v>624</v>
      </c>
      <c r="Y1" s="70" t="s">
        <v>624</v>
      </c>
      <c r="Z1" s="70" t="s">
        <v>624</v>
      </c>
      <c r="AA1" s="70" t="s">
        <v>624</v>
      </c>
      <c r="AB1" s="70" t="s">
        <v>624</v>
      </c>
      <c r="AC1" s="70" t="s">
        <v>624</v>
      </c>
      <c r="AD1" s="70" t="s">
        <v>624</v>
      </c>
      <c r="AE1" s="70" t="s">
        <v>624</v>
      </c>
      <c r="AF1" s="70" t="s">
        <v>624</v>
      </c>
      <c r="AG1" s="70" t="s">
        <v>624</v>
      </c>
      <c r="AH1" s="70" t="s">
        <v>624</v>
      </c>
      <c r="AI1" s="70" t="s">
        <v>624</v>
      </c>
      <c r="AJ1" s="70" t="s">
        <v>624</v>
      </c>
      <c r="AK1" s="70" t="s">
        <v>624</v>
      </c>
      <c r="AL1" s="70" t="s">
        <v>624</v>
      </c>
      <c r="AM1" s="70" t="s">
        <v>624</v>
      </c>
      <c r="AN1" s="70" t="s">
        <v>624</v>
      </c>
      <c r="AO1" s="70" t="s">
        <v>624</v>
      </c>
      <c r="AP1" s="70" t="s">
        <v>624</v>
      </c>
      <c r="AQ1" s="70" t="s">
        <v>624</v>
      </c>
      <c r="AR1" s="70" t="s">
        <v>624</v>
      </c>
      <c r="AS1" s="70" t="s">
        <v>625</v>
      </c>
      <c r="AT1" s="70" t="s">
        <v>625</v>
      </c>
      <c r="AU1" s="70" t="s">
        <v>625</v>
      </c>
      <c r="AV1" s="70" t="s">
        <v>625</v>
      </c>
      <c r="AW1" s="70" t="s">
        <v>625</v>
      </c>
      <c r="AX1" s="70" t="s">
        <v>625</v>
      </c>
      <c r="AY1" s="70" t="s">
        <v>625</v>
      </c>
      <c r="AZ1" s="70" t="s">
        <v>625</v>
      </c>
      <c r="BA1" s="70" t="s">
        <v>625</v>
      </c>
      <c r="BB1" s="70" t="s">
        <v>625</v>
      </c>
      <c r="BC1" s="70" t="s">
        <v>625</v>
      </c>
      <c r="BD1" s="70" t="s">
        <v>625</v>
      </c>
      <c r="BE1" s="70" t="s">
        <v>625</v>
      </c>
      <c r="BF1" s="70" t="s">
        <v>625</v>
      </c>
      <c r="BG1" s="70" t="s">
        <v>625</v>
      </c>
      <c r="BH1" s="70" t="s">
        <v>625</v>
      </c>
      <c r="BI1" s="70" t="s">
        <v>625</v>
      </c>
      <c r="BJ1" s="70" t="s">
        <v>625</v>
      </c>
      <c r="BK1" s="70" t="s">
        <v>625</v>
      </c>
      <c r="BL1" s="70" t="s">
        <v>625</v>
      </c>
      <c r="BM1" s="70" t="s">
        <v>625</v>
      </c>
      <c r="BN1" s="70" t="s">
        <v>625</v>
      </c>
      <c r="BO1" s="70" t="s">
        <v>625</v>
      </c>
      <c r="BP1" s="70" t="s">
        <v>625</v>
      </c>
      <c r="BQ1" s="70" t="s">
        <v>625</v>
      </c>
      <c r="BR1" s="70" t="s">
        <v>625</v>
      </c>
      <c r="BS1" s="70" t="s">
        <v>625</v>
      </c>
      <c r="BT1" s="70" t="s">
        <v>625</v>
      </c>
      <c r="BU1" s="70" t="s">
        <v>625</v>
      </c>
      <c r="BV1" s="70" t="s">
        <v>625</v>
      </c>
      <c r="BW1" s="70" t="s">
        <v>625</v>
      </c>
      <c r="BX1" s="70" t="s">
        <v>625</v>
      </c>
      <c r="BY1" s="70" t="s">
        <v>625</v>
      </c>
      <c r="BZ1" s="70" t="s">
        <v>625</v>
      </c>
      <c r="CA1" s="70" t="s">
        <v>625</v>
      </c>
      <c r="CB1" s="70" t="s">
        <v>625</v>
      </c>
      <c r="CC1" s="70" t="s">
        <v>626</v>
      </c>
      <c r="CD1" s="70" t="s">
        <v>626</v>
      </c>
      <c r="CE1" s="70" t="s">
        <v>626</v>
      </c>
      <c r="CF1" s="70" t="s">
        <v>626</v>
      </c>
      <c r="CG1" s="70" t="s">
        <v>626</v>
      </c>
      <c r="CH1" s="70" t="s">
        <v>626</v>
      </c>
      <c r="CI1" s="70" t="s">
        <v>626</v>
      </c>
      <c r="CJ1" s="70" t="s">
        <v>626</v>
      </c>
      <c r="CK1" s="70" t="s">
        <v>626</v>
      </c>
      <c r="CL1" s="70" t="s">
        <v>626</v>
      </c>
      <c r="CM1" s="70" t="s">
        <v>626</v>
      </c>
      <c r="CN1" s="70" t="s">
        <v>626</v>
      </c>
      <c r="CO1" s="70" t="s">
        <v>626</v>
      </c>
      <c r="CP1" s="70" t="s">
        <v>626</v>
      </c>
      <c r="CQ1" s="70" t="s">
        <v>626</v>
      </c>
      <c r="CR1" s="70" t="s">
        <v>626</v>
      </c>
      <c r="CS1" s="70" t="s">
        <v>626</v>
      </c>
      <c r="CT1" s="70" t="s">
        <v>626</v>
      </c>
      <c r="CU1" s="70" t="s">
        <v>626</v>
      </c>
      <c r="CV1" s="70" t="s">
        <v>626</v>
      </c>
      <c r="CW1" s="70" t="s">
        <v>626</v>
      </c>
      <c r="CX1" s="70" t="s">
        <v>626</v>
      </c>
      <c r="CY1" s="70" t="s">
        <v>626</v>
      </c>
      <c r="CZ1" s="70" t="s">
        <v>626</v>
      </c>
      <c r="DA1" s="70" t="s">
        <v>626</v>
      </c>
      <c r="DB1" s="70" t="s">
        <v>626</v>
      </c>
      <c r="DC1" s="70" t="s">
        <v>626</v>
      </c>
      <c r="DD1" s="70" t="s">
        <v>626</v>
      </c>
      <c r="DE1" s="70" t="s">
        <v>626</v>
      </c>
      <c r="DF1" s="70" t="s">
        <v>626</v>
      </c>
      <c r="DG1" s="70" t="s">
        <v>626</v>
      </c>
      <c r="DH1" s="70" t="s">
        <v>626</v>
      </c>
      <c r="DI1" s="70" t="s">
        <v>626</v>
      </c>
      <c r="DJ1" s="70" t="s">
        <v>626</v>
      </c>
      <c r="DK1" s="70" t="s">
        <v>626</v>
      </c>
      <c r="DL1" s="70" t="s">
        <v>626</v>
      </c>
      <c r="DM1" s="70" t="s">
        <v>626</v>
      </c>
      <c r="DN1" s="70" t="s">
        <v>626</v>
      </c>
      <c r="DO1" s="70" t="s">
        <v>626</v>
      </c>
      <c r="DP1" s="70" t="s">
        <v>626</v>
      </c>
      <c r="DQ1" s="70" t="s">
        <v>626</v>
      </c>
      <c r="DR1" s="70" t="s">
        <v>626</v>
      </c>
      <c r="DS1" s="70" t="s">
        <v>626</v>
      </c>
      <c r="DT1" s="70" t="s">
        <v>626</v>
      </c>
      <c r="DU1" s="70" t="s">
        <v>626</v>
      </c>
      <c r="DV1" s="70" t="s">
        <v>626</v>
      </c>
      <c r="DW1" s="70" t="s">
        <v>626</v>
      </c>
      <c r="DX1" s="70" t="s">
        <v>626</v>
      </c>
      <c r="DY1" s="70" t="s">
        <v>626</v>
      </c>
      <c r="DZ1" s="70" t="s">
        <v>626</v>
      </c>
      <c r="EA1" s="70" t="s">
        <v>626</v>
      </c>
      <c r="EB1" s="70" t="s">
        <v>626</v>
      </c>
      <c r="EC1" s="70" t="s">
        <v>626</v>
      </c>
      <c r="ED1" s="70" t="s">
        <v>626</v>
      </c>
      <c r="EE1" s="70" t="s">
        <v>626</v>
      </c>
      <c r="EF1" s="70" t="s">
        <v>626</v>
      </c>
      <c r="EG1" s="70" t="s">
        <v>626</v>
      </c>
      <c r="EH1" s="70" t="s">
        <v>626</v>
      </c>
      <c r="EI1" s="70" t="s">
        <v>626</v>
      </c>
      <c r="EJ1" s="70" t="s">
        <v>626</v>
      </c>
      <c r="EK1" s="70" t="s">
        <v>626</v>
      </c>
      <c r="EL1" s="70" t="s">
        <v>626</v>
      </c>
      <c r="EM1" s="70" t="s">
        <v>626</v>
      </c>
      <c r="EN1" s="70" t="s">
        <v>626</v>
      </c>
      <c r="EO1" s="70" t="s">
        <v>626</v>
      </c>
      <c r="EP1" s="70" t="s">
        <v>626</v>
      </c>
      <c r="EQ1" s="70" t="s">
        <v>626</v>
      </c>
      <c r="ER1" s="70" t="s">
        <v>626</v>
      </c>
      <c r="ES1" s="70" t="s">
        <v>626</v>
      </c>
      <c r="ET1" s="70" t="s">
        <v>626</v>
      </c>
      <c r="EU1" s="70" t="s">
        <v>626</v>
      </c>
      <c r="EV1" s="70" t="s">
        <v>626</v>
      </c>
      <c r="EW1" s="70" t="s">
        <v>626</v>
      </c>
      <c r="EX1" s="70" t="s">
        <v>626</v>
      </c>
      <c r="EY1" s="70" t="s">
        <v>626</v>
      </c>
      <c r="EZ1" s="70" t="s">
        <v>626</v>
      </c>
      <c r="FA1" s="70" t="s">
        <v>626</v>
      </c>
      <c r="FB1" s="70" t="s">
        <v>626</v>
      </c>
      <c r="FC1" s="70" t="s">
        <v>626</v>
      </c>
      <c r="FD1" s="70" t="s">
        <v>626</v>
      </c>
      <c r="FE1" s="70" t="s">
        <v>626</v>
      </c>
      <c r="FF1" s="70" t="s">
        <v>626</v>
      </c>
      <c r="FG1" s="70" t="s">
        <v>626</v>
      </c>
      <c r="FH1" s="70" t="s">
        <v>626</v>
      </c>
      <c r="FI1" s="70" t="s">
        <v>626</v>
      </c>
      <c r="FJ1" s="70" t="s">
        <v>626</v>
      </c>
      <c r="FK1" s="70" t="s">
        <v>626</v>
      </c>
      <c r="FL1" s="70" t="s">
        <v>626</v>
      </c>
      <c r="FM1" s="70" t="s">
        <v>626</v>
      </c>
      <c r="FN1" s="70" t="s">
        <v>626</v>
      </c>
      <c r="FO1" s="70" t="s">
        <v>627</v>
      </c>
      <c r="FP1" s="70" t="s">
        <v>627</v>
      </c>
      <c r="FQ1" s="70" t="s">
        <v>627</v>
      </c>
      <c r="FR1" s="70" t="s">
        <v>627</v>
      </c>
      <c r="FS1" s="70" t="s">
        <v>627</v>
      </c>
      <c r="FT1" s="70" t="s">
        <v>627</v>
      </c>
      <c r="FU1" s="70" t="s">
        <v>627</v>
      </c>
      <c r="FV1" s="70" t="s">
        <v>627</v>
      </c>
      <c r="FW1" s="70" t="s">
        <v>627</v>
      </c>
      <c r="FX1" s="70" t="s">
        <v>627</v>
      </c>
      <c r="FY1" s="70" t="s">
        <v>627</v>
      </c>
      <c r="FZ1" s="70" t="s">
        <v>627</v>
      </c>
      <c r="GA1" s="70" t="s">
        <v>627</v>
      </c>
      <c r="GB1" s="70" t="s">
        <v>627</v>
      </c>
      <c r="GC1" s="70" t="s">
        <v>627</v>
      </c>
      <c r="GD1" s="70" t="s">
        <v>627</v>
      </c>
      <c r="GE1" s="70" t="s">
        <v>627</v>
      </c>
      <c r="GF1" s="70" t="s">
        <v>627</v>
      </c>
      <c r="GG1" s="70" t="s">
        <v>627</v>
      </c>
      <c r="GH1" s="70" t="s">
        <v>627</v>
      </c>
      <c r="GI1" s="70" t="s">
        <v>627</v>
      </c>
      <c r="GJ1" s="70" t="s">
        <v>627</v>
      </c>
      <c r="GK1" s="70" t="s">
        <v>627</v>
      </c>
      <c r="GL1" s="70" t="s">
        <v>627</v>
      </c>
      <c r="GM1" s="70" t="s">
        <v>627</v>
      </c>
      <c r="GN1" s="70" t="s">
        <v>627</v>
      </c>
      <c r="GO1" s="70" t="s">
        <v>627</v>
      </c>
      <c r="GP1" s="70" t="s">
        <v>627</v>
      </c>
      <c r="GQ1" s="70" t="s">
        <v>627</v>
      </c>
      <c r="GR1" s="70" t="s">
        <v>627</v>
      </c>
      <c r="GS1" s="70" t="s">
        <v>627</v>
      </c>
      <c r="GT1" s="70" t="s">
        <v>627</v>
      </c>
      <c r="GU1" s="70" t="s">
        <v>627</v>
      </c>
      <c r="GV1" s="70" t="s">
        <v>627</v>
      </c>
      <c r="GW1" s="70" t="s">
        <v>627</v>
      </c>
      <c r="GX1" s="70" t="s">
        <v>627</v>
      </c>
      <c r="GY1" s="70" t="s">
        <v>627</v>
      </c>
      <c r="GZ1" s="70" t="s">
        <v>627</v>
      </c>
      <c r="HA1" s="70" t="s">
        <v>627</v>
      </c>
      <c r="HB1" s="70" t="s">
        <v>627</v>
      </c>
      <c r="HC1" s="70" t="s">
        <v>627</v>
      </c>
      <c r="HD1" s="70" t="s">
        <v>627</v>
      </c>
      <c r="HE1" s="70" t="s">
        <v>627</v>
      </c>
      <c r="HF1" s="70" t="s">
        <v>627</v>
      </c>
      <c r="HG1" s="70" t="s">
        <v>627</v>
      </c>
      <c r="HH1" s="70" t="s">
        <v>627</v>
      </c>
      <c r="HI1" s="70" t="s">
        <v>627</v>
      </c>
      <c r="HJ1" s="70" t="s">
        <v>627</v>
      </c>
      <c r="HK1" s="70" t="s">
        <v>627</v>
      </c>
      <c r="HL1" s="70" t="s">
        <v>627</v>
      </c>
      <c r="HM1" s="70" t="s">
        <v>627</v>
      </c>
      <c r="HN1" s="70" t="s">
        <v>627</v>
      </c>
      <c r="HO1" s="70" t="s">
        <v>627</v>
      </c>
      <c r="HP1" s="70" t="s">
        <v>627</v>
      </c>
      <c r="HQ1" s="70" t="s">
        <v>627</v>
      </c>
      <c r="HR1" s="70" t="s">
        <v>627</v>
      </c>
      <c r="HS1" s="70" t="s">
        <v>627</v>
      </c>
      <c r="HT1" s="70" t="s">
        <v>627</v>
      </c>
      <c r="HU1" s="70" t="s">
        <v>627</v>
      </c>
      <c r="HV1" s="70" t="s">
        <v>627</v>
      </c>
      <c r="HW1" s="70" t="s">
        <v>627</v>
      </c>
      <c r="HX1" s="70" t="s">
        <v>627</v>
      </c>
      <c r="HY1" s="70" t="s">
        <v>627</v>
      </c>
      <c r="HZ1" s="70" t="s">
        <v>627</v>
      </c>
      <c r="IA1" s="70" t="s">
        <v>627</v>
      </c>
      <c r="IB1" s="70" t="s">
        <v>627</v>
      </c>
      <c r="IC1" s="70" t="s">
        <v>627</v>
      </c>
      <c r="ID1" s="70" t="s">
        <v>627</v>
      </c>
      <c r="IE1" s="70" t="s">
        <v>627</v>
      </c>
      <c r="IF1" s="70" t="s">
        <v>627</v>
      </c>
      <c r="IG1" s="70" t="s">
        <v>627</v>
      </c>
      <c r="IH1" s="70" t="s">
        <v>627</v>
      </c>
      <c r="II1" s="70" t="s">
        <v>628</v>
      </c>
      <c r="IJ1" s="70" t="s">
        <v>628</v>
      </c>
      <c r="IK1" s="70" t="s">
        <v>628</v>
      </c>
      <c r="IL1" s="70" t="s">
        <v>628</v>
      </c>
      <c r="IM1" s="70" t="s">
        <v>628</v>
      </c>
      <c r="IN1" s="70" t="s">
        <v>628</v>
      </c>
      <c r="IO1" s="70" t="s">
        <v>628</v>
      </c>
      <c r="IP1" s="70" t="s">
        <v>628</v>
      </c>
      <c r="IQ1" s="70" t="s">
        <v>628</v>
      </c>
      <c r="IR1" s="70" t="s">
        <v>628</v>
      </c>
      <c r="IS1" s="70" t="s">
        <v>628</v>
      </c>
      <c r="IT1" s="70" t="s">
        <v>628</v>
      </c>
      <c r="IU1" s="70" t="s">
        <v>628</v>
      </c>
      <c r="IV1" s="70" t="s">
        <v>628</v>
      </c>
      <c r="IW1" s="70" t="s">
        <v>628</v>
      </c>
      <c r="IX1" s="70" t="s">
        <v>628</v>
      </c>
      <c r="IY1" s="70" t="s">
        <v>628</v>
      </c>
      <c r="IZ1" s="70" t="s">
        <v>628</v>
      </c>
      <c r="JA1" s="70" t="s">
        <v>628</v>
      </c>
      <c r="JB1" s="70" t="s">
        <v>628</v>
      </c>
      <c r="JC1" s="70" t="s">
        <v>628</v>
      </c>
      <c r="JD1" s="70" t="s">
        <v>628</v>
      </c>
      <c r="JE1" s="70" t="s">
        <v>628</v>
      </c>
      <c r="JF1" s="70" t="s">
        <v>628</v>
      </c>
      <c r="JG1" s="70" t="s">
        <v>628</v>
      </c>
      <c r="JH1" s="70" t="s">
        <v>628</v>
      </c>
      <c r="JI1" s="70" t="s">
        <v>628</v>
      </c>
      <c r="JJ1" s="70" t="s">
        <v>628</v>
      </c>
      <c r="JK1" s="70" t="s">
        <v>628</v>
      </c>
      <c r="JL1" s="70" t="s">
        <v>628</v>
      </c>
      <c r="JM1" s="70" t="s">
        <v>628</v>
      </c>
      <c r="JN1" s="70" t="s">
        <v>628</v>
      </c>
      <c r="JO1" s="70" t="s">
        <v>628</v>
      </c>
      <c r="JP1" s="70" t="s">
        <v>628</v>
      </c>
      <c r="JQ1" s="70" t="s">
        <v>628</v>
      </c>
      <c r="JR1" s="70" t="s">
        <v>628</v>
      </c>
      <c r="JS1" s="70" t="s">
        <v>629</v>
      </c>
      <c r="JT1" s="70" t="s">
        <v>629</v>
      </c>
      <c r="JU1" s="70" t="s">
        <v>629</v>
      </c>
      <c r="JV1" s="70" t="s">
        <v>629</v>
      </c>
      <c r="JW1" s="70" t="s">
        <v>629</v>
      </c>
      <c r="JX1" s="70" t="s">
        <v>629</v>
      </c>
      <c r="JY1" s="70" t="s">
        <v>629</v>
      </c>
      <c r="JZ1" s="70" t="s">
        <v>629</v>
      </c>
      <c r="KA1" s="70" t="s">
        <v>629</v>
      </c>
      <c r="KB1" s="70" t="s">
        <v>629</v>
      </c>
      <c r="KC1" s="70" t="s">
        <v>629</v>
      </c>
      <c r="KD1" s="70" t="s">
        <v>629</v>
      </c>
      <c r="KE1" s="70" t="s">
        <v>629</v>
      </c>
      <c r="KF1" s="70" t="s">
        <v>629</v>
      </c>
      <c r="KG1" s="70" t="s">
        <v>629</v>
      </c>
      <c r="KH1" s="70" t="s">
        <v>629</v>
      </c>
      <c r="KI1" s="70" t="s">
        <v>629</v>
      </c>
      <c r="KJ1" s="70" t="s">
        <v>629</v>
      </c>
      <c r="KK1" s="70" t="s">
        <v>629</v>
      </c>
      <c r="KL1" s="70" t="s">
        <v>629</v>
      </c>
      <c r="KM1" s="70" t="s">
        <v>629</v>
      </c>
      <c r="KN1" s="70" t="s">
        <v>629</v>
      </c>
      <c r="KO1" s="70" t="s">
        <v>629</v>
      </c>
      <c r="KP1" s="70" t="s">
        <v>629</v>
      </c>
      <c r="KQ1" s="70" t="s">
        <v>629</v>
      </c>
      <c r="KR1" s="70" t="s">
        <v>629</v>
      </c>
      <c r="KS1" s="70" t="s">
        <v>629</v>
      </c>
      <c r="KT1" s="70" t="s">
        <v>629</v>
      </c>
      <c r="KU1" s="70" t="s">
        <v>629</v>
      </c>
      <c r="KV1" s="70" t="s">
        <v>629</v>
      </c>
      <c r="KW1" s="70" t="s">
        <v>629</v>
      </c>
      <c r="KX1" s="70" t="s">
        <v>629</v>
      </c>
      <c r="KY1" s="70" t="s">
        <v>629</v>
      </c>
      <c r="KZ1" s="70" t="s">
        <v>629</v>
      </c>
      <c r="LA1" s="70" t="s">
        <v>629</v>
      </c>
      <c r="LB1" s="70" t="s">
        <v>629</v>
      </c>
      <c r="LC1" s="70" t="s">
        <v>629</v>
      </c>
      <c r="LD1" s="70" t="s">
        <v>629</v>
      </c>
      <c r="LE1" s="70" t="s">
        <v>629</v>
      </c>
      <c r="LF1" s="70" t="s">
        <v>629</v>
      </c>
      <c r="LG1" s="70" t="s">
        <v>472</v>
      </c>
    </row>
    <row r="2" spans="1:320" x14ac:dyDescent="0.35">
      <c r="A2" t="s">
        <v>443</v>
      </c>
      <c r="B2" s="70">
        <v>1</v>
      </c>
      <c r="C2" s="70">
        <v>1</v>
      </c>
      <c r="D2" s="70">
        <v>1</v>
      </c>
      <c r="E2" s="70">
        <v>2</v>
      </c>
      <c r="F2" s="70">
        <v>1</v>
      </c>
      <c r="G2" s="70">
        <v>2</v>
      </c>
      <c r="H2" s="92">
        <v>3</v>
      </c>
      <c r="I2" s="70">
        <v>1</v>
      </c>
      <c r="J2" s="70">
        <v>2</v>
      </c>
      <c r="K2" s="70">
        <v>3</v>
      </c>
      <c r="L2" s="70">
        <v>4</v>
      </c>
      <c r="M2" s="70">
        <v>5</v>
      </c>
      <c r="N2" s="70">
        <v>6</v>
      </c>
      <c r="O2" s="70">
        <v>7</v>
      </c>
      <c r="P2" s="70">
        <v>8</v>
      </c>
      <c r="Q2" s="70">
        <v>9</v>
      </c>
      <c r="R2" s="70">
        <v>10</v>
      </c>
      <c r="S2" s="70">
        <v>11</v>
      </c>
      <c r="T2" s="70">
        <v>12</v>
      </c>
      <c r="U2" s="70">
        <v>13</v>
      </c>
      <c r="V2" s="70">
        <v>14</v>
      </c>
      <c r="W2" s="70">
        <v>15</v>
      </c>
      <c r="X2" s="70">
        <v>16</v>
      </c>
      <c r="Y2" s="70">
        <v>17</v>
      </c>
      <c r="Z2" s="70">
        <v>18</v>
      </c>
      <c r="AA2" s="70">
        <v>19</v>
      </c>
      <c r="AB2" s="70">
        <v>20</v>
      </c>
      <c r="AC2" s="70">
        <v>21</v>
      </c>
      <c r="AD2" s="70">
        <v>22</v>
      </c>
      <c r="AE2" s="70">
        <v>23</v>
      </c>
      <c r="AF2" s="70">
        <v>24</v>
      </c>
      <c r="AG2" s="70">
        <v>25</v>
      </c>
      <c r="AH2" s="70">
        <v>26</v>
      </c>
      <c r="AI2" s="70">
        <v>27</v>
      </c>
      <c r="AJ2" s="70">
        <v>28</v>
      </c>
      <c r="AK2" s="70">
        <v>29</v>
      </c>
      <c r="AL2" s="70">
        <v>30</v>
      </c>
      <c r="AM2" s="70">
        <v>31</v>
      </c>
      <c r="AN2" s="70">
        <v>32</v>
      </c>
      <c r="AO2" s="70">
        <v>33</v>
      </c>
      <c r="AP2" s="70">
        <v>34</v>
      </c>
      <c r="AQ2" s="70">
        <v>35</v>
      </c>
      <c r="AR2" s="70">
        <v>36</v>
      </c>
      <c r="AS2" s="70">
        <v>1</v>
      </c>
      <c r="AT2" s="70">
        <v>2</v>
      </c>
      <c r="AU2" s="70">
        <v>3</v>
      </c>
      <c r="AV2" s="70">
        <v>4</v>
      </c>
      <c r="AW2" s="70">
        <v>5</v>
      </c>
      <c r="AX2" s="70">
        <v>6</v>
      </c>
      <c r="AY2" s="70">
        <v>7</v>
      </c>
      <c r="AZ2" s="70">
        <v>8</v>
      </c>
      <c r="BA2" s="70">
        <v>9</v>
      </c>
      <c r="BB2" s="70">
        <v>10</v>
      </c>
      <c r="BC2" s="70">
        <v>11</v>
      </c>
      <c r="BD2" s="70">
        <v>12</v>
      </c>
      <c r="BE2" s="70">
        <v>13</v>
      </c>
      <c r="BF2" s="70">
        <v>14</v>
      </c>
      <c r="BG2" s="70">
        <v>15</v>
      </c>
      <c r="BH2" s="70">
        <v>16</v>
      </c>
      <c r="BI2" s="70">
        <v>17</v>
      </c>
      <c r="BJ2" s="70">
        <v>18</v>
      </c>
      <c r="BK2" s="70">
        <v>19</v>
      </c>
      <c r="BL2" s="70">
        <v>20</v>
      </c>
      <c r="BM2" s="70">
        <v>21</v>
      </c>
      <c r="BN2" s="70">
        <v>22</v>
      </c>
      <c r="BO2" s="70">
        <v>23</v>
      </c>
      <c r="BP2" s="70">
        <v>24</v>
      </c>
      <c r="BQ2" s="70">
        <v>25</v>
      </c>
      <c r="BR2" s="70">
        <v>26</v>
      </c>
      <c r="BS2" s="70">
        <v>27</v>
      </c>
      <c r="BT2" s="70">
        <v>28</v>
      </c>
      <c r="BU2" s="70">
        <v>29</v>
      </c>
      <c r="BV2" s="70">
        <v>30</v>
      </c>
      <c r="BW2" s="70">
        <v>31</v>
      </c>
      <c r="BX2" s="70">
        <v>32</v>
      </c>
      <c r="BY2" s="70">
        <v>33</v>
      </c>
      <c r="BZ2" s="70">
        <v>34</v>
      </c>
      <c r="CA2" s="70">
        <v>35</v>
      </c>
      <c r="CB2" s="70">
        <v>36</v>
      </c>
      <c r="CC2" s="70">
        <v>1</v>
      </c>
      <c r="CD2" s="70">
        <v>2</v>
      </c>
      <c r="CE2" s="70">
        <v>3</v>
      </c>
      <c r="CF2" s="70">
        <v>4</v>
      </c>
      <c r="CG2" s="70">
        <v>5</v>
      </c>
      <c r="CH2" s="70">
        <v>6</v>
      </c>
      <c r="CI2" s="70">
        <v>7</v>
      </c>
      <c r="CJ2" s="70">
        <v>8</v>
      </c>
      <c r="CK2" s="70">
        <v>9</v>
      </c>
      <c r="CL2" s="70">
        <v>10</v>
      </c>
      <c r="CM2" s="70">
        <v>11</v>
      </c>
      <c r="CN2" s="70">
        <v>12</v>
      </c>
      <c r="CO2" s="70">
        <v>13</v>
      </c>
      <c r="CP2" s="70">
        <v>14</v>
      </c>
      <c r="CQ2" s="70">
        <v>15</v>
      </c>
      <c r="CR2" s="70">
        <v>16</v>
      </c>
      <c r="CS2" s="70">
        <v>17</v>
      </c>
      <c r="CT2" s="70">
        <v>18</v>
      </c>
      <c r="CU2" s="70">
        <v>19</v>
      </c>
      <c r="CV2" s="70">
        <v>20</v>
      </c>
      <c r="CW2" s="70">
        <v>21</v>
      </c>
      <c r="CX2" s="70">
        <v>22</v>
      </c>
      <c r="CY2" s="70">
        <v>23</v>
      </c>
      <c r="CZ2" s="70">
        <v>24</v>
      </c>
      <c r="DA2" s="70">
        <v>25</v>
      </c>
      <c r="DB2" s="70">
        <v>26</v>
      </c>
      <c r="DC2" s="70">
        <v>27</v>
      </c>
      <c r="DD2" s="70">
        <v>28</v>
      </c>
      <c r="DE2" s="70">
        <v>29</v>
      </c>
      <c r="DF2" s="70">
        <v>30</v>
      </c>
      <c r="DG2" s="70">
        <v>31</v>
      </c>
      <c r="DH2" s="70">
        <v>32</v>
      </c>
      <c r="DI2" s="70">
        <v>33</v>
      </c>
      <c r="DJ2" s="70">
        <v>34</v>
      </c>
      <c r="DK2" s="70">
        <v>35</v>
      </c>
      <c r="DL2" s="70">
        <v>36</v>
      </c>
      <c r="DM2" s="70">
        <v>37</v>
      </c>
      <c r="DN2" s="70">
        <v>38</v>
      </c>
      <c r="DO2" s="70">
        <v>39</v>
      </c>
      <c r="DP2" s="70">
        <v>40</v>
      </c>
      <c r="DQ2" s="70">
        <v>41</v>
      </c>
      <c r="DR2" s="70">
        <v>42</v>
      </c>
      <c r="DS2" s="70">
        <v>43</v>
      </c>
      <c r="DT2" s="70">
        <v>44</v>
      </c>
      <c r="DU2" s="70">
        <v>45</v>
      </c>
      <c r="DV2" s="70">
        <v>46</v>
      </c>
      <c r="DW2" s="70">
        <v>47</v>
      </c>
      <c r="DX2" s="70">
        <v>48</v>
      </c>
      <c r="DY2" s="70">
        <v>49</v>
      </c>
      <c r="DZ2" s="70">
        <v>50</v>
      </c>
      <c r="EA2" s="70">
        <v>51</v>
      </c>
      <c r="EB2" s="70">
        <v>52</v>
      </c>
      <c r="EC2" s="70">
        <v>53</v>
      </c>
      <c r="ED2" s="70">
        <v>54</v>
      </c>
      <c r="EE2" s="70">
        <v>55</v>
      </c>
      <c r="EF2" s="70">
        <v>56</v>
      </c>
      <c r="EG2" s="70">
        <v>57</v>
      </c>
      <c r="EH2" s="70">
        <v>58</v>
      </c>
      <c r="EI2" s="70">
        <v>59</v>
      </c>
      <c r="EJ2" s="70">
        <v>60</v>
      </c>
      <c r="EK2" s="70">
        <v>61</v>
      </c>
      <c r="EL2" s="70">
        <v>62</v>
      </c>
      <c r="EM2" s="70">
        <v>63</v>
      </c>
      <c r="EN2" s="70">
        <v>64</v>
      </c>
      <c r="EO2" s="70">
        <v>65</v>
      </c>
      <c r="EP2" s="70">
        <v>66</v>
      </c>
      <c r="EQ2" s="70">
        <v>67</v>
      </c>
      <c r="ER2" s="70">
        <v>68</v>
      </c>
      <c r="ES2" s="70">
        <v>69</v>
      </c>
      <c r="ET2" s="70">
        <v>70</v>
      </c>
      <c r="EU2" s="70">
        <v>71</v>
      </c>
      <c r="EV2" s="70">
        <v>72</v>
      </c>
      <c r="EW2" s="70">
        <v>73</v>
      </c>
      <c r="EX2" s="70">
        <v>74</v>
      </c>
      <c r="EY2" s="70">
        <v>75</v>
      </c>
      <c r="EZ2" s="70">
        <v>76</v>
      </c>
      <c r="FA2" s="70">
        <v>77</v>
      </c>
      <c r="FB2" s="70">
        <v>78</v>
      </c>
      <c r="FC2" s="70">
        <v>79</v>
      </c>
      <c r="FD2" s="70">
        <v>80</v>
      </c>
      <c r="FE2" s="70">
        <v>81</v>
      </c>
      <c r="FF2" s="70">
        <v>82</v>
      </c>
      <c r="FG2" s="70">
        <v>83</v>
      </c>
      <c r="FH2" s="70">
        <v>84</v>
      </c>
      <c r="FI2" s="70">
        <v>85</v>
      </c>
      <c r="FJ2" s="70">
        <v>86</v>
      </c>
      <c r="FK2" s="70">
        <v>87</v>
      </c>
      <c r="FL2" s="70">
        <v>88</v>
      </c>
      <c r="FM2" s="70">
        <v>89</v>
      </c>
      <c r="FN2" s="70">
        <v>90</v>
      </c>
      <c r="FO2" s="70">
        <v>1</v>
      </c>
      <c r="FP2" s="70">
        <v>2</v>
      </c>
      <c r="FQ2" s="70">
        <v>3</v>
      </c>
      <c r="FR2" s="70">
        <v>4</v>
      </c>
      <c r="FS2" s="70">
        <v>5</v>
      </c>
      <c r="FT2" s="70">
        <v>6</v>
      </c>
      <c r="FU2" s="70">
        <v>7</v>
      </c>
      <c r="FV2" s="70">
        <v>8</v>
      </c>
      <c r="FW2" s="70">
        <v>9</v>
      </c>
      <c r="FX2" s="70">
        <v>10</v>
      </c>
      <c r="FY2" s="70">
        <v>11</v>
      </c>
      <c r="FZ2" s="70">
        <v>12</v>
      </c>
      <c r="GA2" s="70">
        <v>13</v>
      </c>
      <c r="GB2" s="70">
        <v>14</v>
      </c>
      <c r="GC2" s="70">
        <v>15</v>
      </c>
      <c r="GD2" s="70">
        <v>16</v>
      </c>
      <c r="GE2" s="70">
        <v>17</v>
      </c>
      <c r="GF2" s="70">
        <v>18</v>
      </c>
      <c r="GG2" s="70">
        <v>19</v>
      </c>
      <c r="GH2" s="70">
        <v>20</v>
      </c>
      <c r="GI2" s="70">
        <v>21</v>
      </c>
      <c r="GJ2" s="70">
        <v>22</v>
      </c>
      <c r="GK2" s="70">
        <v>23</v>
      </c>
      <c r="GL2" s="70">
        <v>24</v>
      </c>
      <c r="GM2" s="70">
        <v>25</v>
      </c>
      <c r="GN2" s="70">
        <v>26</v>
      </c>
      <c r="GO2" s="70">
        <v>27</v>
      </c>
      <c r="GP2" s="70">
        <v>28</v>
      </c>
      <c r="GQ2" s="70">
        <v>29</v>
      </c>
      <c r="GR2" s="70">
        <v>30</v>
      </c>
      <c r="GS2" s="70">
        <v>31</v>
      </c>
      <c r="GT2" s="70">
        <v>32</v>
      </c>
      <c r="GU2" s="70">
        <v>33</v>
      </c>
      <c r="GV2" s="70">
        <v>34</v>
      </c>
      <c r="GW2" s="70">
        <v>35</v>
      </c>
      <c r="GX2" s="70">
        <v>36</v>
      </c>
      <c r="GY2" s="70">
        <v>37</v>
      </c>
      <c r="GZ2" s="70">
        <v>38</v>
      </c>
      <c r="HA2" s="70">
        <v>39</v>
      </c>
      <c r="HB2" s="70">
        <v>40</v>
      </c>
      <c r="HC2" s="70">
        <v>41</v>
      </c>
      <c r="HD2" s="70">
        <v>42</v>
      </c>
      <c r="HE2" s="70">
        <v>43</v>
      </c>
      <c r="HF2" s="70">
        <v>44</v>
      </c>
      <c r="HG2" s="70">
        <v>45</v>
      </c>
      <c r="HH2" s="70">
        <v>46</v>
      </c>
      <c r="HI2" s="70">
        <v>47</v>
      </c>
      <c r="HJ2" s="70">
        <v>48</v>
      </c>
      <c r="HK2" s="70">
        <v>49</v>
      </c>
      <c r="HL2" s="70">
        <v>50</v>
      </c>
      <c r="HM2" s="70">
        <v>51</v>
      </c>
      <c r="HN2" s="70">
        <v>52</v>
      </c>
      <c r="HO2" s="70">
        <v>53</v>
      </c>
      <c r="HP2" s="70">
        <v>54</v>
      </c>
      <c r="HQ2" s="70">
        <v>55</v>
      </c>
      <c r="HR2" s="70">
        <v>56</v>
      </c>
      <c r="HS2" s="70">
        <v>57</v>
      </c>
      <c r="HT2" s="70">
        <v>58</v>
      </c>
      <c r="HU2" s="70">
        <v>59</v>
      </c>
      <c r="HV2" s="70">
        <v>60</v>
      </c>
      <c r="HW2" s="70">
        <v>61</v>
      </c>
      <c r="HX2" s="70">
        <v>62</v>
      </c>
      <c r="HY2" s="70">
        <v>63</v>
      </c>
      <c r="HZ2" s="70">
        <v>64</v>
      </c>
      <c r="IA2" s="70">
        <v>65</v>
      </c>
      <c r="IB2" s="70">
        <v>66</v>
      </c>
      <c r="IC2" s="70">
        <v>67</v>
      </c>
      <c r="ID2" s="70">
        <v>68</v>
      </c>
      <c r="IE2" s="70">
        <v>69</v>
      </c>
      <c r="IF2" s="70">
        <v>70</v>
      </c>
      <c r="IG2" s="70">
        <v>71</v>
      </c>
      <c r="IH2" s="70">
        <v>72</v>
      </c>
      <c r="II2" s="70">
        <v>1</v>
      </c>
      <c r="IJ2" s="70">
        <v>2</v>
      </c>
      <c r="IK2" s="70">
        <v>3</v>
      </c>
      <c r="IL2" s="70">
        <v>4</v>
      </c>
      <c r="IM2" s="70">
        <v>5</v>
      </c>
      <c r="IN2" s="70">
        <v>6</v>
      </c>
      <c r="IO2" s="70">
        <v>7</v>
      </c>
      <c r="IP2" s="70">
        <v>8</v>
      </c>
      <c r="IQ2" s="70">
        <v>9</v>
      </c>
      <c r="IR2" s="70">
        <v>10</v>
      </c>
      <c r="IS2" s="70">
        <v>11</v>
      </c>
      <c r="IT2" s="70">
        <v>12</v>
      </c>
      <c r="IU2" s="70">
        <v>13</v>
      </c>
      <c r="IV2" s="70">
        <v>14</v>
      </c>
      <c r="IW2" s="70">
        <v>15</v>
      </c>
      <c r="IX2" s="70">
        <v>16</v>
      </c>
      <c r="IY2" s="70">
        <v>17</v>
      </c>
      <c r="IZ2" s="70">
        <v>18</v>
      </c>
      <c r="JA2" s="70">
        <v>19</v>
      </c>
      <c r="JB2" s="70">
        <v>20</v>
      </c>
      <c r="JC2" s="70">
        <v>21</v>
      </c>
      <c r="JD2" s="70">
        <v>22</v>
      </c>
      <c r="JE2" s="70">
        <v>23</v>
      </c>
      <c r="JF2" s="70">
        <v>24</v>
      </c>
      <c r="JG2" s="70">
        <v>25</v>
      </c>
      <c r="JH2" s="70">
        <v>26</v>
      </c>
      <c r="JI2" s="70">
        <v>27</v>
      </c>
      <c r="JJ2" s="70">
        <v>28</v>
      </c>
      <c r="JK2" s="70">
        <v>29</v>
      </c>
      <c r="JL2" s="70">
        <v>30</v>
      </c>
      <c r="JM2" s="70">
        <v>31</v>
      </c>
      <c r="JN2" s="70">
        <v>32</v>
      </c>
      <c r="JO2" s="70">
        <v>33</v>
      </c>
      <c r="JP2" s="70">
        <v>34</v>
      </c>
      <c r="JQ2" s="70">
        <v>35</v>
      </c>
      <c r="JR2" s="70">
        <v>36</v>
      </c>
      <c r="JS2" s="70">
        <v>1</v>
      </c>
      <c r="JT2" s="70">
        <v>2</v>
      </c>
      <c r="JU2" s="70">
        <v>3</v>
      </c>
      <c r="JV2" s="70">
        <v>4</v>
      </c>
      <c r="JW2" s="70">
        <v>5</v>
      </c>
      <c r="JX2" s="70">
        <v>6</v>
      </c>
      <c r="JY2" s="70">
        <v>7</v>
      </c>
      <c r="JZ2" s="70">
        <v>8</v>
      </c>
      <c r="KA2" s="70">
        <v>9</v>
      </c>
      <c r="KB2" s="70">
        <v>10</v>
      </c>
      <c r="KC2" s="70">
        <v>11</v>
      </c>
      <c r="KD2" s="70">
        <v>12</v>
      </c>
      <c r="KE2" s="70">
        <v>13</v>
      </c>
      <c r="KF2" s="70">
        <v>14</v>
      </c>
      <c r="KG2" s="70">
        <v>15</v>
      </c>
      <c r="KH2" s="70">
        <v>16</v>
      </c>
      <c r="KI2" s="70">
        <v>17</v>
      </c>
      <c r="KJ2" s="70">
        <v>18</v>
      </c>
      <c r="KK2" s="70">
        <v>19</v>
      </c>
      <c r="KL2" s="70">
        <v>20</v>
      </c>
      <c r="KM2" s="70">
        <v>21</v>
      </c>
      <c r="KN2" s="70">
        <v>22</v>
      </c>
      <c r="KO2" s="70">
        <v>23</v>
      </c>
      <c r="KP2" s="70">
        <v>24</v>
      </c>
      <c r="KQ2" s="70">
        <v>25</v>
      </c>
      <c r="KR2" s="70">
        <v>26</v>
      </c>
      <c r="KS2" s="70">
        <v>27</v>
      </c>
      <c r="KT2" s="70">
        <v>28</v>
      </c>
      <c r="KU2" s="70">
        <v>29</v>
      </c>
      <c r="KV2" s="70">
        <v>30</v>
      </c>
      <c r="KW2" s="70">
        <v>31</v>
      </c>
      <c r="KX2" s="70">
        <v>32</v>
      </c>
      <c r="KY2" s="70">
        <v>33</v>
      </c>
      <c r="KZ2" s="70">
        <v>34</v>
      </c>
      <c r="LA2" s="70">
        <v>35</v>
      </c>
      <c r="LB2" s="70">
        <v>36</v>
      </c>
      <c r="LC2" s="70">
        <v>37</v>
      </c>
      <c r="LD2" s="70">
        <v>38</v>
      </c>
      <c r="LE2" s="70">
        <v>39</v>
      </c>
      <c r="LF2" s="70">
        <v>40</v>
      </c>
      <c r="LG2" s="70">
        <v>4</v>
      </c>
    </row>
    <row r="3" spans="1:320" ht="43.5" x14ac:dyDescent="0.35">
      <c r="A3" t="s">
        <v>444</v>
      </c>
      <c r="B3" s="70" t="str">
        <f>B1&amp;"."&amp;B2</f>
        <v>LANAME.1</v>
      </c>
      <c r="C3" s="70" t="str">
        <f t="shared" ref="C3:BN3" si="0">C1&amp;"."&amp;C2</f>
        <v>LAONSCODE.1</v>
      </c>
      <c r="D3" s="70" t="str">
        <f t="shared" si="0"/>
        <v>CONTACT.1</v>
      </c>
      <c r="E3" s="70" t="str">
        <f t="shared" si="0"/>
        <v>CONTACT.2</v>
      </c>
      <c r="F3" s="70" t="str">
        <f t="shared" si="0"/>
        <v>OTHER.1</v>
      </c>
      <c r="G3" s="70" t="str">
        <f t="shared" si="0"/>
        <v>OTHER.2</v>
      </c>
      <c r="H3" s="92" t="str">
        <f t="shared" si="0"/>
        <v>OTHER.3</v>
      </c>
      <c r="I3" s="70" t="str">
        <f t="shared" si="0"/>
        <v>COMMISSIONED.1</v>
      </c>
      <c r="J3" s="70" t="str">
        <f t="shared" si="0"/>
        <v>COMMISSIONED.2</v>
      </c>
      <c r="K3" s="70" t="str">
        <f t="shared" si="0"/>
        <v>COMMISSIONED.3</v>
      </c>
      <c r="L3" s="70" t="str">
        <f t="shared" si="0"/>
        <v>COMMISSIONED.4</v>
      </c>
      <c r="M3" s="70" t="str">
        <f t="shared" si="0"/>
        <v>COMMISSIONED.5</v>
      </c>
      <c r="N3" s="70" t="str">
        <f t="shared" si="0"/>
        <v>COMMISSIONED.6</v>
      </c>
      <c r="O3" s="70" t="str">
        <f t="shared" si="0"/>
        <v>COMMISSIONED.7</v>
      </c>
      <c r="P3" s="70" t="str">
        <f t="shared" si="0"/>
        <v>COMMISSIONED.8</v>
      </c>
      <c r="Q3" s="70" t="str">
        <f t="shared" si="0"/>
        <v>COMMISSIONED.9</v>
      </c>
      <c r="R3" s="70" t="str">
        <f t="shared" si="0"/>
        <v>COMMISSIONED.10</v>
      </c>
      <c r="S3" s="70" t="str">
        <f t="shared" si="0"/>
        <v>COMMISSIONED.11</v>
      </c>
      <c r="T3" s="70" t="str">
        <f t="shared" si="0"/>
        <v>COMMISSIONED.12</v>
      </c>
      <c r="U3" s="70" t="str">
        <f t="shared" si="0"/>
        <v>COMMISSIONED.13</v>
      </c>
      <c r="V3" s="70" t="str">
        <f t="shared" si="0"/>
        <v>COMMISSIONED.14</v>
      </c>
      <c r="W3" s="70" t="str">
        <f t="shared" si="0"/>
        <v>COMMISSIONED.15</v>
      </c>
      <c r="X3" s="70" t="str">
        <f t="shared" si="0"/>
        <v>COMMISSIONED.16</v>
      </c>
      <c r="Y3" s="70" t="str">
        <f t="shared" si="0"/>
        <v>COMMISSIONED.17</v>
      </c>
      <c r="Z3" s="70" t="str">
        <f t="shared" si="0"/>
        <v>COMMISSIONED.18</v>
      </c>
      <c r="AA3" s="70" t="str">
        <f t="shared" si="0"/>
        <v>COMMISSIONED.19</v>
      </c>
      <c r="AB3" s="70" t="str">
        <f t="shared" si="0"/>
        <v>COMMISSIONED.20</v>
      </c>
      <c r="AC3" s="70" t="str">
        <f t="shared" si="0"/>
        <v>COMMISSIONED.21</v>
      </c>
      <c r="AD3" s="70" t="str">
        <f t="shared" si="0"/>
        <v>COMMISSIONED.22</v>
      </c>
      <c r="AE3" s="70" t="str">
        <f t="shared" si="0"/>
        <v>COMMISSIONED.23</v>
      </c>
      <c r="AF3" s="70" t="str">
        <f t="shared" si="0"/>
        <v>COMMISSIONED.24</v>
      </c>
      <c r="AG3" s="70" t="str">
        <f t="shared" si="0"/>
        <v>COMMISSIONED.25</v>
      </c>
      <c r="AH3" s="70" t="str">
        <f t="shared" si="0"/>
        <v>COMMISSIONED.26</v>
      </c>
      <c r="AI3" s="70" t="str">
        <f t="shared" si="0"/>
        <v>COMMISSIONED.27</v>
      </c>
      <c r="AJ3" s="70" t="str">
        <f t="shared" si="0"/>
        <v>COMMISSIONED.28</v>
      </c>
      <c r="AK3" s="70" t="str">
        <f t="shared" si="0"/>
        <v>COMMISSIONED.29</v>
      </c>
      <c r="AL3" s="70" t="str">
        <f t="shared" si="0"/>
        <v>COMMISSIONED.30</v>
      </c>
      <c r="AM3" s="70" t="str">
        <f t="shared" si="0"/>
        <v>COMMISSIONED.31</v>
      </c>
      <c r="AN3" s="70" t="str">
        <f t="shared" si="0"/>
        <v>COMMISSIONED.32</v>
      </c>
      <c r="AO3" s="70" t="str">
        <f t="shared" si="0"/>
        <v>COMMISSIONED.33</v>
      </c>
      <c r="AP3" s="70" t="str">
        <f t="shared" si="0"/>
        <v>COMMISSIONED.34</v>
      </c>
      <c r="AQ3" s="70" t="str">
        <f t="shared" si="0"/>
        <v>COMMISSIONED.35</v>
      </c>
      <c r="AR3" s="70" t="str">
        <f t="shared" si="0"/>
        <v>COMMISSIONED.36</v>
      </c>
      <c r="AS3" s="70" t="str">
        <f t="shared" si="0"/>
        <v>ACTIVITY.1</v>
      </c>
      <c r="AT3" s="70" t="str">
        <f t="shared" si="0"/>
        <v>ACTIVITY.2</v>
      </c>
      <c r="AU3" s="70" t="str">
        <f t="shared" si="0"/>
        <v>ACTIVITY.3</v>
      </c>
      <c r="AV3" s="70" t="str">
        <f t="shared" si="0"/>
        <v>ACTIVITY.4</v>
      </c>
      <c r="AW3" s="70" t="str">
        <f t="shared" si="0"/>
        <v>ACTIVITY.5</v>
      </c>
      <c r="AX3" s="70" t="str">
        <f t="shared" si="0"/>
        <v>ACTIVITY.6</v>
      </c>
      <c r="AY3" s="70" t="str">
        <f t="shared" si="0"/>
        <v>ACTIVITY.7</v>
      </c>
      <c r="AZ3" s="70" t="str">
        <f t="shared" si="0"/>
        <v>ACTIVITY.8</v>
      </c>
      <c r="BA3" s="70" t="str">
        <f t="shared" si="0"/>
        <v>ACTIVITY.9</v>
      </c>
      <c r="BB3" s="70" t="str">
        <f t="shared" si="0"/>
        <v>ACTIVITY.10</v>
      </c>
      <c r="BC3" s="70" t="str">
        <f t="shared" si="0"/>
        <v>ACTIVITY.11</v>
      </c>
      <c r="BD3" s="70" t="str">
        <f t="shared" si="0"/>
        <v>ACTIVITY.12</v>
      </c>
      <c r="BE3" s="70" t="str">
        <f t="shared" si="0"/>
        <v>ACTIVITY.13</v>
      </c>
      <c r="BF3" s="70" t="str">
        <f t="shared" si="0"/>
        <v>ACTIVITY.14</v>
      </c>
      <c r="BG3" s="70" t="str">
        <f t="shared" si="0"/>
        <v>ACTIVITY.15</v>
      </c>
      <c r="BH3" s="70" t="str">
        <f t="shared" si="0"/>
        <v>ACTIVITY.16</v>
      </c>
      <c r="BI3" s="70" t="str">
        <f t="shared" si="0"/>
        <v>ACTIVITY.17</v>
      </c>
      <c r="BJ3" s="70" t="str">
        <f t="shared" si="0"/>
        <v>ACTIVITY.18</v>
      </c>
      <c r="BK3" s="70" t="str">
        <f t="shared" si="0"/>
        <v>ACTIVITY.19</v>
      </c>
      <c r="BL3" s="70" t="str">
        <f t="shared" si="0"/>
        <v>ACTIVITY.20</v>
      </c>
      <c r="BM3" s="70" t="str">
        <f t="shared" si="0"/>
        <v>ACTIVITY.21</v>
      </c>
      <c r="BN3" s="70" t="str">
        <f t="shared" si="0"/>
        <v>ACTIVITY.22</v>
      </c>
      <c r="BO3" s="70" t="str">
        <f t="shared" ref="BO3:DZ3" si="1">BO1&amp;"."&amp;BO2</f>
        <v>ACTIVITY.23</v>
      </c>
      <c r="BP3" s="70" t="str">
        <f t="shared" si="1"/>
        <v>ACTIVITY.24</v>
      </c>
      <c r="BQ3" s="70" t="str">
        <f t="shared" si="1"/>
        <v>ACTIVITY.25</v>
      </c>
      <c r="BR3" s="70" t="str">
        <f t="shared" si="1"/>
        <v>ACTIVITY.26</v>
      </c>
      <c r="BS3" s="70" t="str">
        <f t="shared" si="1"/>
        <v>ACTIVITY.27</v>
      </c>
      <c r="BT3" s="70" t="str">
        <f t="shared" si="1"/>
        <v>ACTIVITY.28</v>
      </c>
      <c r="BU3" s="70" t="str">
        <f t="shared" si="1"/>
        <v>ACTIVITY.29</v>
      </c>
      <c r="BV3" s="70" t="str">
        <f t="shared" si="1"/>
        <v>ACTIVITY.30</v>
      </c>
      <c r="BW3" s="70" t="str">
        <f t="shared" si="1"/>
        <v>ACTIVITY.31</v>
      </c>
      <c r="BX3" s="70" t="str">
        <f t="shared" si="1"/>
        <v>ACTIVITY.32</v>
      </c>
      <c r="BY3" s="70" t="str">
        <f t="shared" si="1"/>
        <v>ACTIVITY.33</v>
      </c>
      <c r="BZ3" s="70" t="str">
        <f t="shared" si="1"/>
        <v>ACTIVITY.34</v>
      </c>
      <c r="CA3" s="70" t="str">
        <f t="shared" si="1"/>
        <v>ACTIVITY.35</v>
      </c>
      <c r="CB3" s="70" t="str">
        <f t="shared" si="1"/>
        <v>ACTIVITY.36</v>
      </c>
      <c r="CC3" s="70" t="str">
        <f t="shared" si="1"/>
        <v>METHOD.1</v>
      </c>
      <c r="CD3" s="70" t="str">
        <f t="shared" si="1"/>
        <v>METHOD.2</v>
      </c>
      <c r="CE3" s="70" t="str">
        <f t="shared" si="1"/>
        <v>METHOD.3</v>
      </c>
      <c r="CF3" s="70" t="str">
        <f t="shared" si="1"/>
        <v>METHOD.4</v>
      </c>
      <c r="CG3" s="70" t="str">
        <f t="shared" si="1"/>
        <v>METHOD.5</v>
      </c>
      <c r="CH3" s="70" t="str">
        <f t="shared" si="1"/>
        <v>METHOD.6</v>
      </c>
      <c r="CI3" s="70" t="str">
        <f t="shared" si="1"/>
        <v>METHOD.7</v>
      </c>
      <c r="CJ3" s="70" t="str">
        <f t="shared" si="1"/>
        <v>METHOD.8</v>
      </c>
      <c r="CK3" s="70" t="str">
        <f t="shared" si="1"/>
        <v>METHOD.9</v>
      </c>
      <c r="CL3" s="70" t="str">
        <f t="shared" si="1"/>
        <v>METHOD.10</v>
      </c>
      <c r="CM3" s="70" t="str">
        <f t="shared" si="1"/>
        <v>METHOD.11</v>
      </c>
      <c r="CN3" s="70" t="str">
        <f t="shared" si="1"/>
        <v>METHOD.12</v>
      </c>
      <c r="CO3" s="70" t="str">
        <f t="shared" si="1"/>
        <v>METHOD.13</v>
      </c>
      <c r="CP3" s="70" t="str">
        <f t="shared" si="1"/>
        <v>METHOD.14</v>
      </c>
      <c r="CQ3" s="70" t="str">
        <f t="shared" si="1"/>
        <v>METHOD.15</v>
      </c>
      <c r="CR3" s="70" t="str">
        <f t="shared" si="1"/>
        <v>METHOD.16</v>
      </c>
      <c r="CS3" s="70" t="str">
        <f t="shared" si="1"/>
        <v>METHOD.17</v>
      </c>
      <c r="CT3" s="70" t="str">
        <f t="shared" si="1"/>
        <v>METHOD.18</v>
      </c>
      <c r="CU3" s="70" t="str">
        <f t="shared" si="1"/>
        <v>METHOD.19</v>
      </c>
      <c r="CV3" s="70" t="str">
        <f t="shared" si="1"/>
        <v>METHOD.20</v>
      </c>
      <c r="CW3" s="70" t="str">
        <f t="shared" si="1"/>
        <v>METHOD.21</v>
      </c>
      <c r="CX3" s="70" t="str">
        <f t="shared" si="1"/>
        <v>METHOD.22</v>
      </c>
      <c r="CY3" s="70" t="str">
        <f t="shared" si="1"/>
        <v>METHOD.23</v>
      </c>
      <c r="CZ3" s="70" t="str">
        <f t="shared" si="1"/>
        <v>METHOD.24</v>
      </c>
      <c r="DA3" s="70" t="str">
        <f t="shared" si="1"/>
        <v>METHOD.25</v>
      </c>
      <c r="DB3" s="70" t="str">
        <f t="shared" si="1"/>
        <v>METHOD.26</v>
      </c>
      <c r="DC3" s="70" t="str">
        <f t="shared" si="1"/>
        <v>METHOD.27</v>
      </c>
      <c r="DD3" s="70" t="str">
        <f t="shared" si="1"/>
        <v>METHOD.28</v>
      </c>
      <c r="DE3" s="70" t="str">
        <f t="shared" si="1"/>
        <v>METHOD.29</v>
      </c>
      <c r="DF3" s="70" t="str">
        <f t="shared" si="1"/>
        <v>METHOD.30</v>
      </c>
      <c r="DG3" s="70" t="str">
        <f t="shared" si="1"/>
        <v>METHOD.31</v>
      </c>
      <c r="DH3" s="70" t="str">
        <f t="shared" si="1"/>
        <v>METHOD.32</v>
      </c>
      <c r="DI3" s="70" t="str">
        <f t="shared" si="1"/>
        <v>METHOD.33</v>
      </c>
      <c r="DJ3" s="70" t="str">
        <f t="shared" si="1"/>
        <v>METHOD.34</v>
      </c>
      <c r="DK3" s="70" t="str">
        <f t="shared" si="1"/>
        <v>METHOD.35</v>
      </c>
      <c r="DL3" s="70" t="str">
        <f t="shared" si="1"/>
        <v>METHOD.36</v>
      </c>
      <c r="DM3" s="70" t="str">
        <f t="shared" si="1"/>
        <v>METHOD.37</v>
      </c>
      <c r="DN3" s="70" t="str">
        <f t="shared" si="1"/>
        <v>METHOD.38</v>
      </c>
      <c r="DO3" s="70" t="str">
        <f t="shared" si="1"/>
        <v>METHOD.39</v>
      </c>
      <c r="DP3" s="70" t="str">
        <f t="shared" si="1"/>
        <v>METHOD.40</v>
      </c>
      <c r="DQ3" s="70" t="str">
        <f t="shared" si="1"/>
        <v>METHOD.41</v>
      </c>
      <c r="DR3" s="70" t="str">
        <f t="shared" si="1"/>
        <v>METHOD.42</v>
      </c>
      <c r="DS3" s="70" t="str">
        <f t="shared" si="1"/>
        <v>METHOD.43</v>
      </c>
      <c r="DT3" s="70" t="str">
        <f t="shared" si="1"/>
        <v>METHOD.44</v>
      </c>
      <c r="DU3" s="70" t="str">
        <f t="shared" si="1"/>
        <v>METHOD.45</v>
      </c>
      <c r="DV3" s="70" t="str">
        <f t="shared" si="1"/>
        <v>METHOD.46</v>
      </c>
      <c r="DW3" s="70" t="str">
        <f t="shared" si="1"/>
        <v>METHOD.47</v>
      </c>
      <c r="DX3" s="70" t="str">
        <f t="shared" si="1"/>
        <v>METHOD.48</v>
      </c>
      <c r="DY3" s="70" t="str">
        <f t="shared" si="1"/>
        <v>METHOD.49</v>
      </c>
      <c r="DZ3" s="70" t="str">
        <f t="shared" si="1"/>
        <v>METHOD.50</v>
      </c>
      <c r="EA3" s="70" t="str">
        <f t="shared" ref="EA3:GL3" si="2">EA1&amp;"."&amp;EA2</f>
        <v>METHOD.51</v>
      </c>
      <c r="EB3" s="70" t="str">
        <f t="shared" si="2"/>
        <v>METHOD.52</v>
      </c>
      <c r="EC3" s="70" t="str">
        <f t="shared" si="2"/>
        <v>METHOD.53</v>
      </c>
      <c r="ED3" s="70" t="str">
        <f t="shared" si="2"/>
        <v>METHOD.54</v>
      </c>
      <c r="EE3" s="70" t="str">
        <f t="shared" si="2"/>
        <v>METHOD.55</v>
      </c>
      <c r="EF3" s="70" t="str">
        <f t="shared" si="2"/>
        <v>METHOD.56</v>
      </c>
      <c r="EG3" s="70" t="str">
        <f t="shared" si="2"/>
        <v>METHOD.57</v>
      </c>
      <c r="EH3" s="70" t="str">
        <f t="shared" si="2"/>
        <v>METHOD.58</v>
      </c>
      <c r="EI3" s="70" t="str">
        <f t="shared" si="2"/>
        <v>METHOD.59</v>
      </c>
      <c r="EJ3" s="70" t="str">
        <f t="shared" si="2"/>
        <v>METHOD.60</v>
      </c>
      <c r="EK3" s="70" t="str">
        <f t="shared" si="2"/>
        <v>METHOD.61</v>
      </c>
      <c r="EL3" s="70" t="str">
        <f t="shared" si="2"/>
        <v>METHOD.62</v>
      </c>
      <c r="EM3" s="70" t="str">
        <f t="shared" si="2"/>
        <v>METHOD.63</v>
      </c>
      <c r="EN3" s="70" t="str">
        <f t="shared" si="2"/>
        <v>METHOD.64</v>
      </c>
      <c r="EO3" s="70" t="str">
        <f t="shared" si="2"/>
        <v>METHOD.65</v>
      </c>
      <c r="EP3" s="70" t="str">
        <f t="shared" si="2"/>
        <v>METHOD.66</v>
      </c>
      <c r="EQ3" s="70" t="str">
        <f t="shared" si="2"/>
        <v>METHOD.67</v>
      </c>
      <c r="ER3" s="70" t="str">
        <f t="shared" si="2"/>
        <v>METHOD.68</v>
      </c>
      <c r="ES3" s="70" t="str">
        <f t="shared" si="2"/>
        <v>METHOD.69</v>
      </c>
      <c r="ET3" s="70" t="str">
        <f t="shared" si="2"/>
        <v>METHOD.70</v>
      </c>
      <c r="EU3" s="70" t="str">
        <f t="shared" si="2"/>
        <v>METHOD.71</v>
      </c>
      <c r="EV3" s="70" t="str">
        <f t="shared" si="2"/>
        <v>METHOD.72</v>
      </c>
      <c r="EW3" s="70" t="str">
        <f t="shared" si="2"/>
        <v>METHOD.73</v>
      </c>
      <c r="EX3" s="70" t="str">
        <f t="shared" si="2"/>
        <v>METHOD.74</v>
      </c>
      <c r="EY3" s="70" t="str">
        <f t="shared" si="2"/>
        <v>METHOD.75</v>
      </c>
      <c r="EZ3" s="70" t="str">
        <f t="shared" si="2"/>
        <v>METHOD.76</v>
      </c>
      <c r="FA3" s="70" t="str">
        <f t="shared" si="2"/>
        <v>METHOD.77</v>
      </c>
      <c r="FB3" s="70" t="str">
        <f t="shared" si="2"/>
        <v>METHOD.78</v>
      </c>
      <c r="FC3" s="70" t="str">
        <f t="shared" si="2"/>
        <v>METHOD.79</v>
      </c>
      <c r="FD3" s="70" t="str">
        <f t="shared" si="2"/>
        <v>METHOD.80</v>
      </c>
      <c r="FE3" s="70" t="str">
        <f t="shared" si="2"/>
        <v>METHOD.81</v>
      </c>
      <c r="FF3" s="70" t="str">
        <f t="shared" si="2"/>
        <v>METHOD.82</v>
      </c>
      <c r="FG3" s="70" t="str">
        <f t="shared" si="2"/>
        <v>METHOD.83</v>
      </c>
      <c r="FH3" s="70" t="str">
        <f t="shared" si="2"/>
        <v>METHOD.84</v>
      </c>
      <c r="FI3" s="70" t="str">
        <f t="shared" si="2"/>
        <v>METHOD.85</v>
      </c>
      <c r="FJ3" s="70" t="str">
        <f t="shared" si="2"/>
        <v>METHOD.86</v>
      </c>
      <c r="FK3" s="70" t="str">
        <f t="shared" si="2"/>
        <v>METHOD.87</v>
      </c>
      <c r="FL3" s="70" t="str">
        <f t="shared" si="2"/>
        <v>METHOD.88</v>
      </c>
      <c r="FM3" s="70" t="str">
        <f t="shared" si="2"/>
        <v>METHOD.89</v>
      </c>
      <c r="FN3" s="70" t="str">
        <f t="shared" si="2"/>
        <v>METHOD.90</v>
      </c>
      <c r="FO3" s="70" t="str">
        <f t="shared" si="2"/>
        <v>QACTIVITY.1</v>
      </c>
      <c r="FP3" s="70" t="str">
        <f t="shared" si="2"/>
        <v>QACTIVITY.2</v>
      </c>
      <c r="FQ3" s="70" t="str">
        <f t="shared" si="2"/>
        <v>QACTIVITY.3</v>
      </c>
      <c r="FR3" s="70" t="str">
        <f t="shared" si="2"/>
        <v>QACTIVITY.4</v>
      </c>
      <c r="FS3" s="70" t="str">
        <f t="shared" si="2"/>
        <v>QACTIVITY.5</v>
      </c>
      <c r="FT3" s="70" t="str">
        <f t="shared" si="2"/>
        <v>QACTIVITY.6</v>
      </c>
      <c r="FU3" s="70" t="str">
        <f t="shared" si="2"/>
        <v>QACTIVITY.7</v>
      </c>
      <c r="FV3" s="70" t="str">
        <f t="shared" si="2"/>
        <v>QACTIVITY.8</v>
      </c>
      <c r="FW3" s="70" t="str">
        <f t="shared" si="2"/>
        <v>QACTIVITY.9</v>
      </c>
      <c r="FX3" s="70" t="str">
        <f t="shared" si="2"/>
        <v>QACTIVITY.10</v>
      </c>
      <c r="FY3" s="70" t="str">
        <f t="shared" si="2"/>
        <v>QACTIVITY.11</v>
      </c>
      <c r="FZ3" s="70" t="str">
        <f t="shared" si="2"/>
        <v>QACTIVITY.12</v>
      </c>
      <c r="GA3" s="70" t="str">
        <f t="shared" si="2"/>
        <v>QACTIVITY.13</v>
      </c>
      <c r="GB3" s="70" t="str">
        <f t="shared" si="2"/>
        <v>QACTIVITY.14</v>
      </c>
      <c r="GC3" s="70" t="str">
        <f t="shared" si="2"/>
        <v>QACTIVITY.15</v>
      </c>
      <c r="GD3" s="70" t="str">
        <f t="shared" si="2"/>
        <v>QACTIVITY.16</v>
      </c>
      <c r="GE3" s="70" t="str">
        <f t="shared" si="2"/>
        <v>QACTIVITY.17</v>
      </c>
      <c r="GF3" s="70" t="str">
        <f t="shared" si="2"/>
        <v>QACTIVITY.18</v>
      </c>
      <c r="GG3" s="70" t="str">
        <f t="shared" si="2"/>
        <v>QACTIVITY.19</v>
      </c>
      <c r="GH3" s="70" t="str">
        <f t="shared" si="2"/>
        <v>QACTIVITY.20</v>
      </c>
      <c r="GI3" s="70" t="str">
        <f t="shared" si="2"/>
        <v>QACTIVITY.21</v>
      </c>
      <c r="GJ3" s="70" t="str">
        <f t="shared" si="2"/>
        <v>QACTIVITY.22</v>
      </c>
      <c r="GK3" s="70" t="str">
        <f t="shared" si="2"/>
        <v>QACTIVITY.23</v>
      </c>
      <c r="GL3" s="70" t="str">
        <f t="shared" si="2"/>
        <v>QACTIVITY.24</v>
      </c>
      <c r="GM3" s="70" t="str">
        <f t="shared" ref="GM3:IX3" si="3">GM1&amp;"."&amp;GM2</f>
        <v>QACTIVITY.25</v>
      </c>
      <c r="GN3" s="70" t="str">
        <f t="shared" si="3"/>
        <v>QACTIVITY.26</v>
      </c>
      <c r="GO3" s="70" t="str">
        <f t="shared" si="3"/>
        <v>QACTIVITY.27</v>
      </c>
      <c r="GP3" s="70" t="str">
        <f t="shared" si="3"/>
        <v>QACTIVITY.28</v>
      </c>
      <c r="GQ3" s="70" t="str">
        <f t="shared" si="3"/>
        <v>QACTIVITY.29</v>
      </c>
      <c r="GR3" s="70" t="str">
        <f t="shared" si="3"/>
        <v>QACTIVITY.30</v>
      </c>
      <c r="GS3" s="70" t="str">
        <f t="shared" si="3"/>
        <v>QACTIVITY.31</v>
      </c>
      <c r="GT3" s="70" t="str">
        <f t="shared" si="3"/>
        <v>QACTIVITY.32</v>
      </c>
      <c r="GU3" s="70" t="str">
        <f t="shared" si="3"/>
        <v>QACTIVITY.33</v>
      </c>
      <c r="GV3" s="70" t="str">
        <f t="shared" si="3"/>
        <v>QACTIVITY.34</v>
      </c>
      <c r="GW3" s="70" t="str">
        <f t="shared" si="3"/>
        <v>QACTIVITY.35</v>
      </c>
      <c r="GX3" s="70" t="str">
        <f t="shared" si="3"/>
        <v>QACTIVITY.36</v>
      </c>
      <c r="GY3" s="70" t="str">
        <f t="shared" si="3"/>
        <v>QACTIVITY.37</v>
      </c>
      <c r="GZ3" s="70" t="str">
        <f t="shared" si="3"/>
        <v>QACTIVITY.38</v>
      </c>
      <c r="HA3" s="70" t="str">
        <f t="shared" si="3"/>
        <v>QACTIVITY.39</v>
      </c>
      <c r="HB3" s="70" t="str">
        <f t="shared" si="3"/>
        <v>QACTIVITY.40</v>
      </c>
      <c r="HC3" s="70" t="str">
        <f t="shared" si="3"/>
        <v>QACTIVITY.41</v>
      </c>
      <c r="HD3" s="70" t="str">
        <f t="shared" si="3"/>
        <v>QACTIVITY.42</v>
      </c>
      <c r="HE3" s="70" t="str">
        <f t="shared" si="3"/>
        <v>QACTIVITY.43</v>
      </c>
      <c r="HF3" s="70" t="str">
        <f t="shared" si="3"/>
        <v>QACTIVITY.44</v>
      </c>
      <c r="HG3" s="70" t="str">
        <f t="shared" si="3"/>
        <v>QACTIVITY.45</v>
      </c>
      <c r="HH3" s="70" t="str">
        <f t="shared" si="3"/>
        <v>QACTIVITY.46</v>
      </c>
      <c r="HI3" s="70" t="str">
        <f t="shared" si="3"/>
        <v>QACTIVITY.47</v>
      </c>
      <c r="HJ3" s="70" t="str">
        <f t="shared" si="3"/>
        <v>QACTIVITY.48</v>
      </c>
      <c r="HK3" s="70" t="str">
        <f t="shared" si="3"/>
        <v>QACTIVITY.49</v>
      </c>
      <c r="HL3" s="70" t="str">
        <f t="shared" si="3"/>
        <v>QACTIVITY.50</v>
      </c>
      <c r="HM3" s="70" t="str">
        <f t="shared" si="3"/>
        <v>QACTIVITY.51</v>
      </c>
      <c r="HN3" s="70" t="str">
        <f t="shared" si="3"/>
        <v>QACTIVITY.52</v>
      </c>
      <c r="HO3" s="70" t="str">
        <f t="shared" si="3"/>
        <v>QACTIVITY.53</v>
      </c>
      <c r="HP3" s="70" t="str">
        <f t="shared" si="3"/>
        <v>QACTIVITY.54</v>
      </c>
      <c r="HQ3" s="70" t="str">
        <f t="shared" si="3"/>
        <v>QACTIVITY.55</v>
      </c>
      <c r="HR3" s="70" t="str">
        <f t="shared" si="3"/>
        <v>QACTIVITY.56</v>
      </c>
      <c r="HS3" s="70" t="str">
        <f t="shared" si="3"/>
        <v>QACTIVITY.57</v>
      </c>
      <c r="HT3" s="70" t="str">
        <f t="shared" si="3"/>
        <v>QACTIVITY.58</v>
      </c>
      <c r="HU3" s="70" t="str">
        <f t="shared" si="3"/>
        <v>QACTIVITY.59</v>
      </c>
      <c r="HV3" s="70" t="str">
        <f t="shared" si="3"/>
        <v>QACTIVITY.60</v>
      </c>
      <c r="HW3" s="70" t="str">
        <f t="shared" si="3"/>
        <v>QACTIVITY.61</v>
      </c>
      <c r="HX3" s="70" t="str">
        <f t="shared" si="3"/>
        <v>QACTIVITY.62</v>
      </c>
      <c r="HY3" s="70" t="str">
        <f t="shared" si="3"/>
        <v>QACTIVITY.63</v>
      </c>
      <c r="HZ3" s="70" t="str">
        <f t="shared" si="3"/>
        <v>QACTIVITY.64</v>
      </c>
      <c r="IA3" s="70" t="str">
        <f t="shared" si="3"/>
        <v>QACTIVITY.65</v>
      </c>
      <c r="IB3" s="70" t="str">
        <f t="shared" si="3"/>
        <v>QACTIVITY.66</v>
      </c>
      <c r="IC3" s="70" t="str">
        <f t="shared" si="3"/>
        <v>QACTIVITY.67</v>
      </c>
      <c r="ID3" s="70" t="str">
        <f t="shared" si="3"/>
        <v>QACTIVITY.68</v>
      </c>
      <c r="IE3" s="70" t="str">
        <f t="shared" si="3"/>
        <v>QACTIVITY.69</v>
      </c>
      <c r="IF3" s="70" t="str">
        <f t="shared" si="3"/>
        <v>QACTIVITY.70</v>
      </c>
      <c r="IG3" s="70" t="str">
        <f t="shared" si="3"/>
        <v>QACTIVITY.71</v>
      </c>
      <c r="IH3" s="70" t="str">
        <f t="shared" si="3"/>
        <v>QACTIVITY.72</v>
      </c>
      <c r="II3" s="70" t="str">
        <f t="shared" si="3"/>
        <v>CAPACITY.1</v>
      </c>
      <c r="IJ3" s="70" t="str">
        <f t="shared" si="3"/>
        <v>CAPACITY.2</v>
      </c>
      <c r="IK3" s="70" t="str">
        <f t="shared" si="3"/>
        <v>CAPACITY.3</v>
      </c>
      <c r="IL3" s="70" t="str">
        <f t="shared" si="3"/>
        <v>CAPACITY.4</v>
      </c>
      <c r="IM3" s="70" t="str">
        <f t="shared" si="3"/>
        <v>CAPACITY.5</v>
      </c>
      <c r="IN3" s="70" t="str">
        <f t="shared" si="3"/>
        <v>CAPACITY.6</v>
      </c>
      <c r="IO3" s="70" t="str">
        <f t="shared" si="3"/>
        <v>CAPACITY.7</v>
      </c>
      <c r="IP3" s="70" t="str">
        <f t="shared" si="3"/>
        <v>CAPACITY.8</v>
      </c>
      <c r="IQ3" s="70" t="str">
        <f t="shared" si="3"/>
        <v>CAPACITY.9</v>
      </c>
      <c r="IR3" s="70" t="str">
        <f t="shared" si="3"/>
        <v>CAPACITY.10</v>
      </c>
      <c r="IS3" s="70" t="str">
        <f t="shared" si="3"/>
        <v>CAPACITY.11</v>
      </c>
      <c r="IT3" s="70" t="str">
        <f t="shared" si="3"/>
        <v>CAPACITY.12</v>
      </c>
      <c r="IU3" s="70" t="str">
        <f t="shared" si="3"/>
        <v>CAPACITY.13</v>
      </c>
      <c r="IV3" s="70" t="str">
        <f t="shared" si="3"/>
        <v>CAPACITY.14</v>
      </c>
      <c r="IW3" s="70" t="str">
        <f t="shared" si="3"/>
        <v>CAPACITY.15</v>
      </c>
      <c r="IX3" s="70" t="str">
        <f t="shared" si="3"/>
        <v>CAPACITY.16</v>
      </c>
      <c r="IY3" s="70" t="str">
        <f t="shared" ref="IY3:LG3" si="4">IY1&amp;"."&amp;IY2</f>
        <v>CAPACITY.17</v>
      </c>
      <c r="IZ3" s="70" t="str">
        <f t="shared" si="4"/>
        <v>CAPACITY.18</v>
      </c>
      <c r="JA3" s="70" t="str">
        <f t="shared" si="4"/>
        <v>CAPACITY.19</v>
      </c>
      <c r="JB3" s="70" t="str">
        <f t="shared" si="4"/>
        <v>CAPACITY.20</v>
      </c>
      <c r="JC3" s="70" t="str">
        <f t="shared" si="4"/>
        <v>CAPACITY.21</v>
      </c>
      <c r="JD3" s="70" t="str">
        <f t="shared" si="4"/>
        <v>CAPACITY.22</v>
      </c>
      <c r="JE3" s="70" t="str">
        <f t="shared" si="4"/>
        <v>CAPACITY.23</v>
      </c>
      <c r="JF3" s="70" t="str">
        <f t="shared" si="4"/>
        <v>CAPACITY.24</v>
      </c>
      <c r="JG3" s="70" t="str">
        <f t="shared" si="4"/>
        <v>CAPACITY.25</v>
      </c>
      <c r="JH3" s="70" t="str">
        <f t="shared" si="4"/>
        <v>CAPACITY.26</v>
      </c>
      <c r="JI3" s="70" t="str">
        <f t="shared" si="4"/>
        <v>CAPACITY.27</v>
      </c>
      <c r="JJ3" s="70" t="str">
        <f t="shared" si="4"/>
        <v>CAPACITY.28</v>
      </c>
      <c r="JK3" s="70" t="str">
        <f t="shared" si="4"/>
        <v>CAPACITY.29</v>
      </c>
      <c r="JL3" s="70" t="str">
        <f t="shared" si="4"/>
        <v>CAPACITY.30</v>
      </c>
      <c r="JM3" s="70" t="str">
        <f t="shared" si="4"/>
        <v>CAPACITY.31</v>
      </c>
      <c r="JN3" s="70" t="str">
        <f t="shared" si="4"/>
        <v>CAPACITY.32</v>
      </c>
      <c r="JO3" s="70" t="str">
        <f t="shared" si="4"/>
        <v>CAPACITY.33</v>
      </c>
      <c r="JP3" s="70" t="str">
        <f t="shared" si="4"/>
        <v>CAPACITY.34</v>
      </c>
      <c r="JQ3" s="70" t="str">
        <f t="shared" si="4"/>
        <v>CAPACITY.35</v>
      </c>
      <c r="JR3" s="70" t="str">
        <f t="shared" si="4"/>
        <v>CAPACITY.36</v>
      </c>
      <c r="JS3" s="70" t="str">
        <f t="shared" si="4"/>
        <v>QCAPACITY.1</v>
      </c>
      <c r="JT3" s="70" t="str">
        <f t="shared" si="4"/>
        <v>QCAPACITY.2</v>
      </c>
      <c r="JU3" s="70" t="str">
        <f t="shared" si="4"/>
        <v>QCAPACITY.3</v>
      </c>
      <c r="JV3" s="70" t="str">
        <f t="shared" si="4"/>
        <v>QCAPACITY.4</v>
      </c>
      <c r="JW3" s="70" t="str">
        <f t="shared" si="4"/>
        <v>QCAPACITY.5</v>
      </c>
      <c r="JX3" s="70" t="str">
        <f t="shared" si="4"/>
        <v>QCAPACITY.6</v>
      </c>
      <c r="JY3" s="70" t="str">
        <f t="shared" si="4"/>
        <v>QCAPACITY.7</v>
      </c>
      <c r="JZ3" s="70" t="str">
        <f t="shared" si="4"/>
        <v>QCAPACITY.8</v>
      </c>
      <c r="KA3" s="70" t="str">
        <f t="shared" si="4"/>
        <v>QCAPACITY.9</v>
      </c>
      <c r="KB3" s="70" t="str">
        <f t="shared" si="4"/>
        <v>QCAPACITY.10</v>
      </c>
      <c r="KC3" s="70" t="str">
        <f t="shared" si="4"/>
        <v>QCAPACITY.11</v>
      </c>
      <c r="KD3" s="70" t="str">
        <f t="shared" si="4"/>
        <v>QCAPACITY.12</v>
      </c>
      <c r="KE3" s="70" t="str">
        <f t="shared" si="4"/>
        <v>QCAPACITY.13</v>
      </c>
      <c r="KF3" s="70" t="str">
        <f t="shared" si="4"/>
        <v>QCAPACITY.14</v>
      </c>
      <c r="KG3" s="70" t="str">
        <f t="shared" si="4"/>
        <v>QCAPACITY.15</v>
      </c>
      <c r="KH3" s="70" t="str">
        <f t="shared" si="4"/>
        <v>QCAPACITY.16</v>
      </c>
      <c r="KI3" s="70" t="str">
        <f t="shared" si="4"/>
        <v>QCAPACITY.17</v>
      </c>
      <c r="KJ3" s="70" t="str">
        <f t="shared" si="4"/>
        <v>QCAPACITY.18</v>
      </c>
      <c r="KK3" s="70" t="str">
        <f t="shared" si="4"/>
        <v>QCAPACITY.19</v>
      </c>
      <c r="KL3" s="70" t="str">
        <f t="shared" si="4"/>
        <v>QCAPACITY.20</v>
      </c>
      <c r="KM3" s="70" t="str">
        <f t="shared" si="4"/>
        <v>QCAPACITY.21</v>
      </c>
      <c r="KN3" s="70" t="str">
        <f t="shared" si="4"/>
        <v>QCAPACITY.22</v>
      </c>
      <c r="KO3" s="70" t="str">
        <f t="shared" si="4"/>
        <v>QCAPACITY.23</v>
      </c>
      <c r="KP3" s="70" t="str">
        <f t="shared" si="4"/>
        <v>QCAPACITY.24</v>
      </c>
      <c r="KQ3" s="70" t="str">
        <f t="shared" si="4"/>
        <v>QCAPACITY.25</v>
      </c>
      <c r="KR3" s="70" t="str">
        <f t="shared" si="4"/>
        <v>QCAPACITY.26</v>
      </c>
      <c r="KS3" s="70" t="str">
        <f t="shared" si="4"/>
        <v>QCAPACITY.27</v>
      </c>
      <c r="KT3" s="70" t="str">
        <f t="shared" si="4"/>
        <v>QCAPACITY.28</v>
      </c>
      <c r="KU3" s="70" t="str">
        <f t="shared" si="4"/>
        <v>QCAPACITY.29</v>
      </c>
      <c r="KV3" s="70" t="str">
        <f t="shared" si="4"/>
        <v>QCAPACITY.30</v>
      </c>
      <c r="KW3" s="70" t="str">
        <f t="shared" si="4"/>
        <v>QCAPACITY.31</v>
      </c>
      <c r="KX3" s="70" t="str">
        <f t="shared" si="4"/>
        <v>QCAPACITY.32</v>
      </c>
      <c r="KY3" s="70" t="str">
        <f t="shared" si="4"/>
        <v>QCAPACITY.33</v>
      </c>
      <c r="KZ3" s="70" t="str">
        <f t="shared" si="4"/>
        <v>QCAPACITY.34</v>
      </c>
      <c r="LA3" s="70" t="str">
        <f t="shared" si="4"/>
        <v>QCAPACITY.35</v>
      </c>
      <c r="LB3" s="70" t="str">
        <f t="shared" si="4"/>
        <v>QCAPACITY.36</v>
      </c>
      <c r="LC3" s="70" t="str">
        <f t="shared" si="4"/>
        <v>QCAPACITY.37</v>
      </c>
      <c r="LD3" s="70" t="str">
        <f t="shared" si="4"/>
        <v>QCAPACITY.38</v>
      </c>
      <c r="LE3" s="70" t="str">
        <f t="shared" si="4"/>
        <v>QCAPACITY.39</v>
      </c>
      <c r="LF3" s="70" t="str">
        <f t="shared" si="4"/>
        <v>QCAPACITY.40</v>
      </c>
      <c r="LG3" s="70" t="str">
        <f t="shared" si="4"/>
        <v>OTHER.4</v>
      </c>
    </row>
    <row r="4" spans="1:320" ht="101.5" x14ac:dyDescent="0.35">
      <c r="A4" t="s">
        <v>453</v>
      </c>
      <c r="B4" s="70" t="s">
        <v>440</v>
      </c>
      <c r="C4" s="70" t="s">
        <v>441</v>
      </c>
      <c r="D4" s="70" t="s">
        <v>450</v>
      </c>
      <c r="E4" s="70" t="s">
        <v>451</v>
      </c>
      <c r="F4" s="70" t="s">
        <v>452</v>
      </c>
      <c r="G4" s="70" t="s">
        <v>470</v>
      </c>
      <c r="H4" s="92" t="s">
        <v>471</v>
      </c>
      <c r="I4" s="70" t="str">
        <f>_xlfn.CONCAT('Source - Output'!D6,"_",'Source - Output'!D7,"_",'Source - Output'!$C$7)</f>
        <v>nurs_65_user_count_2324</v>
      </c>
      <c r="J4" s="70" t="str">
        <f>_xlfn.CONCAT('Source - Output'!E6,"_",'Source - Output'!E7,"_",'Source - Output'!$C$7)</f>
        <v>nurs_65_bed_weeks_2324</v>
      </c>
      <c r="K4" s="70" t="str">
        <f>_xlfn.CONCAT('Source - Output'!F6,"_",'Source - Output'!F7,"_",'Source - Output'!$C$7)</f>
        <v>nurs_18_64_user_count_2324</v>
      </c>
      <c r="L4" s="70" t="str">
        <f>_xlfn.CONCAT('Source - Output'!G6,"_",'Source - Output'!G7,"_",'Source - Output'!$C$7)</f>
        <v>nurs_18_64_bed_weeks_2324</v>
      </c>
      <c r="M4" s="70" t="str">
        <f>_xlfn.CONCAT('Source - Output'!H6,"_",'Source - Output'!H7,"_",'Source - Output'!$C$7)</f>
        <v>res_65_user_count_2324</v>
      </c>
      <c r="N4" s="70" t="str">
        <f>_xlfn.CONCAT('Source - Output'!I6,"_",'Source - Output'!I7,"_",'Source - Output'!$C$7)</f>
        <v>res_65_bed_weeks_2324</v>
      </c>
      <c r="O4" s="70" t="str">
        <f>_xlfn.CONCAT('Source - Output'!J6,"_",'Source - Output'!J7,"_",'Source - Output'!$C$7)</f>
        <v>res_18_64_user_count_2324</v>
      </c>
      <c r="P4" s="70" t="str">
        <f>_xlfn.CONCAT('Source - Output'!K6,"_",'Source - Output'!K7,"_",'Source - Output'!$C$7)</f>
        <v>res_18_64_bed_weeks_2324</v>
      </c>
      <c r="Q4" s="70" t="str">
        <f>_xlfn.CONCAT('Source - Output'!L6,"_",'Source - Output'!L7,"_",'Source - Output'!$C$7)</f>
        <v>com_65_total_user_count_2324</v>
      </c>
      <c r="R4" s="70" t="str">
        <f>_xlfn.CONCAT('Source - Output'!M6,"_",'Source - Output'!M7,"_",'Source - Output'!$C$7)</f>
        <v>com_65_dom_user_count_2324</v>
      </c>
      <c r="S4" s="70" t="str">
        <f>_xlfn.CONCAT('Source - Output'!N6,"_",'Source - Output'!N7,"_",'Source - Output'!$C$7)</f>
        <v>com_65_dom_contact_hours_2324</v>
      </c>
      <c r="T4" s="70" t="str">
        <f>_xlfn.CONCAT('Source - Output'!O6,"_",'Source - Output'!O7,"_",'Source - Output'!$C$7)</f>
        <v>com_65_sup_living_user_count_2324</v>
      </c>
      <c r="U4" s="70" t="str">
        <f>_xlfn.CONCAT('Source - Output'!P6,"_",'Source - Output'!P7,"_",'Source - Output'!$C$7)</f>
        <v>com_65_sup_living_placements_2324</v>
      </c>
      <c r="V4" s="70" t="str">
        <f>_xlfn.CONCAT('Source - Output'!Q6,"_",'Source - Output'!Q7,"_",'Source - Output'!$C$7)</f>
        <v>com_18_64_total_user_count_2324</v>
      </c>
      <c r="W4" s="70" t="str">
        <f>_xlfn.CONCAT('Source - Output'!R6,"_",'Source - Output'!R7,"_",'Source - Output'!$C$7)</f>
        <v>com_18_64_dom_user_count_2324</v>
      </c>
      <c r="X4" s="70" t="str">
        <f>_xlfn.CONCAT('Source - Output'!S6,"_",'Source - Output'!S7,"_",'Source - Output'!$C$7)</f>
        <v>com_18_64_dom_contact_hours_2324</v>
      </c>
      <c r="Y4" s="70" t="str">
        <f>_xlfn.CONCAT('Source - Output'!T6,"_",'Source - Output'!T7,"_",'Source - Output'!$C$7)</f>
        <v>com_18_64_sup_living_user_count_2324</v>
      </c>
      <c r="Z4" s="70" t="str">
        <f>_xlfn.CONCAT('Source - Output'!U6,"_",'Source - Output'!U7,"_",'Source - Output'!$C$7)</f>
        <v>com_18_64_sup_living_placements_2324</v>
      </c>
      <c r="AA4" s="70" t="str">
        <f>_xlfn.CONCAT('Source - Output'!D6,"_",'Source - Output'!D7,"_",'Source - Output'!$C$7,"_",'Source - Output'!$C$15)</f>
        <v>nurs_65_user_count_2324_comments</v>
      </c>
      <c r="AB4" s="70" t="str">
        <f>_xlfn.CONCAT('Source - Output'!E6,"_",'Source - Output'!E7,"_",'Source - Output'!$C$7,"_",'Source - Output'!$C$15)</f>
        <v>nurs_65_bed_weeks_2324_comments</v>
      </c>
      <c r="AC4" s="70" t="str">
        <f>_xlfn.CONCAT('Source - Output'!F6,"_",'Source - Output'!F7,"_",'Source - Output'!$C$7,"_",'Source - Output'!$C$15)</f>
        <v>nurs_18_64_user_count_2324_comments</v>
      </c>
      <c r="AD4" s="70" t="str">
        <f>_xlfn.CONCAT('Source - Output'!G6,"_",'Source - Output'!G7,"_",'Source - Output'!$C$7,"_",'Source - Output'!$C$15)</f>
        <v>nurs_18_64_bed_weeks_2324_comments</v>
      </c>
      <c r="AE4" s="70" t="str">
        <f>_xlfn.CONCAT('Source - Output'!H6,"_",'Source - Output'!H7,"_",'Source - Output'!$C$7,"_",'Source - Output'!$C$15)</f>
        <v>res_65_user_count_2324_comments</v>
      </c>
      <c r="AF4" s="70" t="str">
        <f>_xlfn.CONCAT('Source - Output'!I6,"_",'Source - Output'!I7,"_",'Source - Output'!$C$7,"_",'Source - Output'!$C$15)</f>
        <v>res_65_bed_weeks_2324_comments</v>
      </c>
      <c r="AG4" s="70" t="str">
        <f>_xlfn.CONCAT('Source - Output'!J6,"_",'Source - Output'!J7,"_",'Source - Output'!$C$7,"_",'Source - Output'!$C$15)</f>
        <v>res_18_64_user_count_2324_comments</v>
      </c>
      <c r="AH4" s="70" t="str">
        <f>_xlfn.CONCAT('Source - Output'!K6,"_",'Source - Output'!K7,"_",'Source - Output'!$C$7,"_",'Source - Output'!$C$15)</f>
        <v>res_18_64_bed_weeks_2324_comments</v>
      </c>
      <c r="AI4" s="70" t="str">
        <f>_xlfn.CONCAT('Source - Output'!L6,"_",'Source - Output'!L7,"_",'Source - Output'!$C$7,"_",'Source - Output'!$C$15)</f>
        <v>com_65_total_user_count_2324_comments</v>
      </c>
      <c r="AJ4" s="70" t="str">
        <f>_xlfn.CONCAT('Source - Output'!M6,"_",'Source - Output'!M7,"_",'Source - Output'!$C$7,"_",'Source - Output'!$C$15)</f>
        <v>com_65_dom_user_count_2324_comments</v>
      </c>
      <c r="AK4" s="70" t="str">
        <f>_xlfn.CONCAT('Source - Output'!N6,"_",'Source - Output'!N7,"_",'Source - Output'!$C$7,"_",'Source - Output'!$C$15)</f>
        <v>com_65_dom_contact_hours_2324_comments</v>
      </c>
      <c r="AL4" s="70" t="str">
        <f>_xlfn.CONCAT('Source - Output'!O6,"_",'Source - Output'!O7,"_",'Source - Output'!$C$7,"_",'Source - Output'!$C$15)</f>
        <v>com_65_sup_living_user_count_2324_comments</v>
      </c>
      <c r="AM4" s="70" t="str">
        <f>_xlfn.CONCAT('Source - Output'!P6,"_",'Source - Output'!P7,"_",'Source - Output'!$C$7,"_",'Source - Output'!$C$15)</f>
        <v>com_65_sup_living_placements_2324_comments</v>
      </c>
      <c r="AN4" s="70" t="str">
        <f>_xlfn.CONCAT('Source - Output'!Q6,"_",'Source - Output'!Q7,"_",'Source - Output'!$C$7,"_",'Source - Output'!$C$15)</f>
        <v>com_18_64_total_user_count_2324_comments</v>
      </c>
      <c r="AO4" s="70" t="str">
        <f>_xlfn.CONCAT('Source - Output'!R6,"_",'Source - Output'!R7,"_",'Source - Output'!$C$7,"_",'Source - Output'!$C$15)</f>
        <v>com_18_64_dom_user_count_2324_comments</v>
      </c>
      <c r="AP4" s="70" t="str">
        <f>_xlfn.CONCAT('Source - Output'!S6,"_",'Source - Output'!S7,"_",'Source - Output'!$C$7,"_",'Source - Output'!$C$15)</f>
        <v>com_18_64_dom_contact_hours_2324_comments</v>
      </c>
      <c r="AQ4" s="70" t="str">
        <f>_xlfn.CONCAT('Source - Output'!T6,"_",'Source - Output'!T7,"_",'Source - Output'!$C$7,"_",'Source - Output'!$C$15)</f>
        <v>com_18_64_sup_living_user_count_2324_comments</v>
      </c>
      <c r="AR4" s="70" t="str">
        <f>_xlfn.CONCAT('Source - Output'!U6,"_",'Source - Output'!U7,"_",'Source - Output'!$C$7,"_",'Source - Output'!$C$15)</f>
        <v>com_18_64_sup_living_placements_2324_comments</v>
      </c>
      <c r="AS4" s="70" t="str">
        <f>_xlfn.CONCAT('Source - Output'!D6,"_",'Source - Output'!D8,"_",'Source - Output'!$C$8)</f>
        <v>nurs_65_user_count_2425</v>
      </c>
      <c r="AT4" s="70" t="str">
        <f>_xlfn.CONCAT('Source - Output'!E6,"_",'Source - Output'!E8,"_",'Source - Output'!$C$8)</f>
        <v>nurs_65_bed_weeks_2425</v>
      </c>
      <c r="AU4" s="70" t="str">
        <f>_xlfn.CONCAT('Source - Output'!F6,"_",'Source - Output'!F8,"_",'Source - Output'!$C$8)</f>
        <v>nurs_18_64_user_count_2425</v>
      </c>
      <c r="AV4" s="70" t="str">
        <f>_xlfn.CONCAT('Source - Output'!G6,"_",'Source - Output'!G8,"_",'Source - Output'!$C$8)</f>
        <v>nurs_18_64_bed_weeks_2425</v>
      </c>
      <c r="AW4" s="70" t="str">
        <f>_xlfn.CONCAT('Source - Output'!H6,"_",'Source - Output'!H8,"_",'Source - Output'!$C$8)</f>
        <v>res_65_user_count_2425</v>
      </c>
      <c r="AX4" s="70" t="str">
        <f>_xlfn.CONCAT('Source - Output'!I6,"_",'Source - Output'!I8,"_",'Source - Output'!$C$8)</f>
        <v>res_65_bed_weeks_2425</v>
      </c>
      <c r="AY4" s="70" t="str">
        <f>_xlfn.CONCAT('Source - Output'!J6,"_",'Source - Output'!J8,"_",'Source - Output'!$C$8)</f>
        <v>res_18_64_user_count_2425</v>
      </c>
      <c r="AZ4" s="70" t="str">
        <f>_xlfn.CONCAT('Source - Output'!K6,"_",'Source - Output'!K8,"_",'Source - Output'!$C$8)</f>
        <v>res_18_64_bed_weeks_2425</v>
      </c>
      <c r="BA4" s="70" t="str">
        <f>_xlfn.CONCAT('Source - Output'!L6,"_",'Source - Output'!L8,"_",'Source - Output'!$C$8)</f>
        <v>com_65_total_user_count_2425</v>
      </c>
      <c r="BB4" s="70" t="str">
        <f>_xlfn.CONCAT('Source - Output'!M6,"_",'Source - Output'!M8,"_",'Source - Output'!$C$8)</f>
        <v>com_65_dom_user_count_2425</v>
      </c>
      <c r="BC4" s="70" t="str">
        <f>_xlfn.CONCAT('Source - Output'!N6,"_",'Source - Output'!N8,"_",'Source - Output'!$C$8)</f>
        <v>com_65_dom_contact_hours_2425</v>
      </c>
      <c r="BD4" s="70" t="str">
        <f>_xlfn.CONCAT('Source - Output'!O6,"_",'Source - Output'!O8,"_",'Source - Output'!$C$8)</f>
        <v>com_65_sup_living_user_count_2425</v>
      </c>
      <c r="BE4" s="70" t="str">
        <f>_xlfn.CONCAT('Source - Output'!P6,"_",'Source - Output'!P8,"_",'Source - Output'!$C$8)</f>
        <v>com_65_sup_living_placements_2425</v>
      </c>
      <c r="BF4" s="70" t="str">
        <f>_xlfn.CONCAT('Source - Output'!Q6,"_",'Source - Output'!Q8,"_",'Source - Output'!$C$8)</f>
        <v>com_18_64_total_user_count_2425</v>
      </c>
      <c r="BG4" s="70" t="str">
        <f>_xlfn.CONCAT('Source - Output'!R6,"_",'Source - Output'!R8,"_",'Source - Output'!$C$8)</f>
        <v>com_18_64_dom_user_count_2425</v>
      </c>
      <c r="BH4" s="70" t="str">
        <f>_xlfn.CONCAT('Source - Output'!S6,"_",'Source - Output'!S8,"_",'Source - Output'!$C$8)</f>
        <v>com_18_64_dom_contact_hours_2425</v>
      </c>
      <c r="BI4" s="70" t="str">
        <f>_xlfn.CONCAT('Source - Output'!T6,"_",'Source - Output'!T8,"_",'Source - Output'!$C$8)</f>
        <v>com_18_64_sup_living_user_count_2425</v>
      </c>
      <c r="BJ4" s="70" t="str">
        <f>_xlfn.CONCAT('Source - Output'!U6,"_",'Source - Output'!U8,"_",'Source - Output'!$C$8)</f>
        <v>com_18_64_sup_living_placements_2425</v>
      </c>
      <c r="BK4" s="70" t="str">
        <f>_xlfn.CONCAT('Source - Output'!D6,"_",'Source - Output'!D8,"_",'Source - Output'!$C$8,"_",'Source - Output'!$C$16)</f>
        <v>nurs_65_user_count_2425_comments</v>
      </c>
      <c r="BL4" s="70" t="str">
        <f>_xlfn.CONCAT('Source - Output'!E6,"_",'Source - Output'!E8,"_",'Source - Output'!$C$8,"_",'Source - Output'!$C$16)</f>
        <v>nurs_65_bed_weeks_2425_comments</v>
      </c>
      <c r="BM4" s="70" t="str">
        <f>_xlfn.CONCAT('Source - Output'!F6,"_",'Source - Output'!F8,"_",'Source - Output'!$C$8,"_",'Source - Output'!$C$16)</f>
        <v>nurs_18_64_user_count_2425_comments</v>
      </c>
      <c r="BN4" s="70" t="str">
        <f>_xlfn.CONCAT('Source - Output'!G6,"_",'Source - Output'!G8,"_",'Source - Output'!$C$8,"_",'Source - Output'!$C$16)</f>
        <v>nurs_18_64_bed_weeks_2425_comments</v>
      </c>
      <c r="BO4" s="70" t="str">
        <f>_xlfn.CONCAT('Source - Output'!H6,"_",'Source - Output'!H8,"_",'Source - Output'!$C$8,"_",'Source - Output'!$C$16)</f>
        <v>res_65_user_count_2425_comments</v>
      </c>
      <c r="BP4" s="70" t="str">
        <f>_xlfn.CONCAT('Source - Output'!I6,"_",'Source - Output'!I8,"_",'Source - Output'!$C$8,"_",'Source - Output'!$C$16)</f>
        <v>res_65_bed_weeks_2425_comments</v>
      </c>
      <c r="BQ4" s="70" t="str">
        <f>_xlfn.CONCAT('Source - Output'!J6,"_",'Source - Output'!J8,"_",'Source - Output'!$C$8,"_",'Source - Output'!$C$16)</f>
        <v>res_18_64_user_count_2425_comments</v>
      </c>
      <c r="BR4" s="70" t="str">
        <f>_xlfn.CONCAT('Source - Output'!K6,"_",'Source - Output'!K8,"_",'Source - Output'!$C$8,"_",'Source - Output'!$C$16)</f>
        <v>res_18_64_bed_weeks_2425_comments</v>
      </c>
      <c r="BS4" s="70" t="str">
        <f>_xlfn.CONCAT('Source - Output'!L6,"_",'Source - Output'!L8,"_",'Source - Output'!$C$8,"_",'Source - Output'!$C$16)</f>
        <v>com_65_total_user_count_2425_comments</v>
      </c>
      <c r="BT4" s="70" t="str">
        <f>_xlfn.CONCAT('Source - Output'!M6,"_",'Source - Output'!M8,"_",'Source - Output'!$C$8,"_",'Source - Output'!$C$16)</f>
        <v>com_65_dom_user_count_2425_comments</v>
      </c>
      <c r="BU4" s="70" t="str">
        <f>_xlfn.CONCAT('Source - Output'!N6,"_",'Source - Output'!N8,"_",'Source - Output'!$C$8,"_",'Source - Output'!$C$16)</f>
        <v>com_65_dom_contact_hours_2425_comments</v>
      </c>
      <c r="BV4" s="70" t="str">
        <f>_xlfn.CONCAT('Source - Output'!O6,"_",'Source - Output'!O8,"_",'Source - Output'!$C$8,"_",'Source - Output'!$C$16)</f>
        <v>com_65_sup_living_user_count_2425_comments</v>
      </c>
      <c r="BW4" s="70" t="str">
        <f>_xlfn.CONCAT('Source - Output'!P6,"_",'Source - Output'!P8,"_",'Source - Output'!$C$8,"_",'Source - Output'!$C$16)</f>
        <v>com_65_sup_living_placements_2425_comments</v>
      </c>
      <c r="BX4" s="70" t="str">
        <f>_xlfn.CONCAT('Source - Output'!Q6,"_",'Source - Output'!Q8,"_",'Source - Output'!$C$8,"_",'Source - Output'!$C$16)</f>
        <v>com_18_64_total_user_count_2425_comments</v>
      </c>
      <c r="BY4" s="70" t="str">
        <f>_xlfn.CONCAT('Source - Output'!R6,"_",'Source - Output'!R8,"_",'Source - Output'!$C$8,"_",'Source - Output'!$C$16)</f>
        <v>com_18_64_dom_user_count_2425_comments</v>
      </c>
      <c r="BZ4" s="70" t="str">
        <f>_xlfn.CONCAT('Source - Output'!S6,"_",'Source - Output'!S8,"_",'Source - Output'!$C$8,"_",'Source - Output'!$C$16)</f>
        <v>com_18_64_dom_contact_hours_2425_comments</v>
      </c>
      <c r="CA4" s="70" t="str">
        <f>_xlfn.CONCAT('Source - Output'!T6,"_",'Source - Output'!T8,"_",'Source - Output'!$C$8,"_",'Source - Output'!$C$16)</f>
        <v>com_18_64_sup_living_user_count_2425_comments</v>
      </c>
      <c r="CB4" s="70" t="str">
        <f>_xlfn.CONCAT('Source - Output'!U6,"_",'Source - Output'!U8,"_",'Source - Output'!$C$8,"_",'Source - Output'!$C$16)</f>
        <v>com_18_64_sup_living_placements_2425_comments</v>
      </c>
      <c r="CC4" s="70" t="str">
        <f>_xlfn.CONCAT('Source - Output'!D6,"_",'Source - Output'!$C$9,"_",'Source - Output'!$C$17,"_",'Source - Output'!D9)</f>
        <v>nurs_65_method_sca_user_count_2425</v>
      </c>
      <c r="CD4" s="70" t="str">
        <f>_xlfn.CONCAT('Source - Output'!E6,"_",'Source - Output'!$C$9,"_",'Source - Output'!$C$17,"_",'Source - Output'!E9)</f>
        <v>nurs_65_method_sca_bed_weeks_2425</v>
      </c>
      <c r="CE4" s="70" t="str">
        <f>_xlfn.CONCAT('Source - Output'!F6,"_",'Source - Output'!$C$9,"_",'Source - Output'!$C$17,"_",'Source - Output'!F9)</f>
        <v>nurs_18_64_method_sca_user_count_2425</v>
      </c>
      <c r="CF4" s="70" t="str">
        <f>_xlfn.CONCAT('Source - Output'!G6,"_",'Source - Output'!$C$9,"_",'Source - Output'!$C$17,"_",'Source - Output'!G9)</f>
        <v>nurs_18_64_method_sca_bed_weeks_2425</v>
      </c>
      <c r="CG4" s="70" t="str">
        <f>_xlfn.CONCAT('Source - Output'!H6,"_",'Source - Output'!$C$9,"_",'Source - Output'!$C$17,"_",'Source - Output'!H9)</f>
        <v>res_65_method_sca_user_count_2425</v>
      </c>
      <c r="CH4" s="70" t="str">
        <f>_xlfn.CONCAT('Source - Output'!I6,"_",'Source - Output'!$C$9,"_",'Source - Output'!$C$17,"_",'Source - Output'!I9)</f>
        <v>res_65_method_sca_bed_weeks_2425</v>
      </c>
      <c r="CI4" s="70" t="str">
        <f>_xlfn.CONCAT('Source - Output'!J6,"_",'Source - Output'!$C$9,"_",'Source - Output'!$C$17,"_",'Source - Output'!J9)</f>
        <v>res_18_64_method_sca_user_count_2425</v>
      </c>
      <c r="CJ4" s="70" t="str">
        <f>_xlfn.CONCAT('Source - Output'!K6,"_",'Source - Output'!$C$9,"_",'Source - Output'!$C$17,"_",'Source - Output'!K9)</f>
        <v>res_18_64_method_sca_bed_weeks_2425</v>
      </c>
      <c r="CK4" s="70" t="str">
        <f>_xlfn.CONCAT('Source - Output'!L6,"_",'Source - Output'!$C$9,"_",'Source - Output'!$C$17,"_",'Source - Output'!L9)</f>
        <v>com_65_total_method_sca_user_count_2425</v>
      </c>
      <c r="CL4" s="70" t="str">
        <f>_xlfn.CONCAT('Source - Output'!M6,"_",'Source - Output'!$C$9,"_",'Source - Output'!$C$17,"_",'Source - Output'!M9)</f>
        <v>com_65_dom_method_sca_user_count_2425</v>
      </c>
      <c r="CM4" s="70" t="str">
        <f>_xlfn.CONCAT('Source - Output'!N6,"_",'Source - Output'!$C$9,"_",'Source - Output'!$C$17,"_",'Source - Output'!N9)</f>
        <v>com_65_dom_method_sca_contact_hours_2425</v>
      </c>
      <c r="CN4" s="70" t="str">
        <f>_xlfn.CONCAT('Source - Output'!O6,"_",'Source - Output'!$C$9,"_",'Source - Output'!$C$17,"_",'Source - Output'!O9)</f>
        <v>com_65_sup_living_method_sca_user_count_2425</v>
      </c>
      <c r="CO4" s="70" t="str">
        <f>_xlfn.CONCAT('Source - Output'!P6,"_",'Source - Output'!$C$9,"_",'Source - Output'!$C$17,"_",'Source - Output'!P9)</f>
        <v>com_65_sup_living_method_sca_placements_2425</v>
      </c>
      <c r="CP4" s="70" t="str">
        <f>_xlfn.CONCAT('Source - Output'!Q6,"_",'Source - Output'!$C$9,"_",'Source - Output'!$C$17,"_",'Source - Output'!Q9)</f>
        <v>com_18_64_total_method_sca_user_count_2425</v>
      </c>
      <c r="CQ4" s="70" t="str">
        <f>_xlfn.CONCAT('Source - Output'!R6,"_",'Source - Output'!$C$9,"_",'Source - Output'!$C$17,"_",'Source - Output'!R9)</f>
        <v>com_18_64_dom_method_sca_user_count_2425</v>
      </c>
      <c r="CR4" s="70" t="str">
        <f>_xlfn.CONCAT('Source - Output'!S6,"_",'Source - Output'!$C$9,"_",'Source - Output'!$C$17,"_",'Source - Output'!S9)</f>
        <v>com_18_64_dom_method_sca_contact_hours_2425</v>
      </c>
      <c r="CS4" s="70" t="str">
        <f>_xlfn.CONCAT('Source - Output'!T6,"_",'Source - Output'!$C$9,"_",'Source - Output'!$C$17,"_",'Source - Output'!T9)</f>
        <v>com_18_64_sup_living_method_sca_user_count_2425</v>
      </c>
      <c r="CT4" s="70" t="str">
        <f>_xlfn.CONCAT('Source - Output'!U6,"_",'Source - Output'!$C$9,"_",'Source - Output'!$C$17,"_",'Source - Output'!U9)</f>
        <v>com_18_64_sup_living_method_sca_placements_2425</v>
      </c>
      <c r="CU4" s="70" t="str">
        <f>_xlfn.CONCAT('Source - Output'!D6,"_",'Source - Output'!$C$9,"_",'Source - Output'!$D$17,"_",'Source - Output'!D9)</f>
        <v>nurs_65_method_block_user_count_2425</v>
      </c>
      <c r="CV4" s="70" t="str">
        <f>_xlfn.CONCAT('Source - Output'!E6,"_",'Source - Output'!$C$9,"_",'Source - Output'!$D$17,"_",'Source - Output'!E9)</f>
        <v>nurs_65_method_block_bed_weeks_2425</v>
      </c>
      <c r="CW4" s="70" t="str">
        <f>_xlfn.CONCAT('Source - Output'!F6,"_",'Source - Output'!$C$9,"_",'Source - Output'!$D$17,"_",'Source - Output'!F9)</f>
        <v>nurs_18_64_method_block_user_count_2425</v>
      </c>
      <c r="CX4" s="70" t="str">
        <f>_xlfn.CONCAT('Source - Output'!G6,"_",'Source - Output'!$C$9,"_",'Source - Output'!$D$17,"_",'Source - Output'!G9)</f>
        <v>nurs_18_64_method_block_bed_weeks_2425</v>
      </c>
      <c r="CY4" s="70" t="str">
        <f>_xlfn.CONCAT('Source - Output'!H6,"_",'Source - Output'!$C$9,"_",'Source - Output'!$D$17,"_",'Source - Output'!H9)</f>
        <v>res_65_method_block_user_count_2425</v>
      </c>
      <c r="CZ4" s="70" t="str">
        <f>_xlfn.CONCAT('Source - Output'!I6,"_",'Source - Output'!$C$9,"_",'Source - Output'!$D$17,"_",'Source - Output'!I9)</f>
        <v>res_65_method_block_bed_weeks_2425</v>
      </c>
      <c r="DA4" s="70" t="str">
        <f>_xlfn.CONCAT('Source - Output'!J6,"_",'Source - Output'!$C$9,"_",'Source - Output'!$D$17,"_",'Source - Output'!J9)</f>
        <v>res_18_64_method_block_user_count_2425</v>
      </c>
      <c r="DB4" s="70" t="str">
        <f>_xlfn.CONCAT('Source - Output'!K6,"_",'Source - Output'!$C$9,"_",'Source - Output'!$D$17,"_",'Source - Output'!K9)</f>
        <v>res_18_64_method_block_bed_weeks_2425</v>
      </c>
      <c r="DC4" s="70" t="str">
        <f>_xlfn.CONCAT('Source - Output'!L6,"_",'Source - Output'!$C$9,"_",'Source - Output'!$D$17,"_",'Source - Output'!L9)</f>
        <v>com_65_total_method_block_user_count_2425</v>
      </c>
      <c r="DD4" s="70" t="str">
        <f>_xlfn.CONCAT('Source - Output'!M6,"_",'Source - Output'!$C$9,"_",'Source - Output'!$D$17,"_",'Source - Output'!M9)</f>
        <v>com_65_dom_method_block_user_count_2425</v>
      </c>
      <c r="DE4" s="70" t="str">
        <f>_xlfn.CONCAT('Source - Output'!N6,"_",'Source - Output'!$C$9,"_",'Source - Output'!$D$17,"_",'Source - Output'!N9)</f>
        <v>com_65_dom_method_block_contact_hours_2425</v>
      </c>
      <c r="DF4" s="70" t="str">
        <f>_xlfn.CONCAT('Source - Output'!O6,"_",'Source - Output'!$C$9,"_",'Source - Output'!$D$17,"_",'Source - Output'!O9)</f>
        <v>com_65_sup_living_method_block_user_count_2425</v>
      </c>
      <c r="DG4" s="70" t="str">
        <f>_xlfn.CONCAT('Source - Output'!P6,"_",'Source - Output'!$C$9,"_",'Source - Output'!$D$17,"_",'Source - Output'!P9)</f>
        <v>com_65_sup_living_method_block_placements_2425</v>
      </c>
      <c r="DH4" s="70" t="str">
        <f>_xlfn.CONCAT('Source - Output'!Q6,"_",'Source - Output'!$C$9,"_",'Source - Output'!$D$17,"_",'Source - Output'!Q9)</f>
        <v>com_18_64_total_method_block_user_count_2425</v>
      </c>
      <c r="DI4" s="70" t="str">
        <f>_xlfn.CONCAT('Source - Output'!R6,"_",'Source - Output'!$C$9,"_",'Source - Output'!$D$17,"_",'Source - Output'!R9)</f>
        <v>com_18_64_dom_method_block_user_count_2425</v>
      </c>
      <c r="DJ4" s="70" t="str">
        <f>_xlfn.CONCAT('Source - Output'!S6,"_",'Source - Output'!$C$9,"_",'Source - Output'!$D$17,"_",'Source - Output'!S9)</f>
        <v>com_18_64_dom_method_block_contact_hours_2425</v>
      </c>
      <c r="DK4" s="70" t="str">
        <f>_xlfn.CONCAT('Source - Output'!T6,"_",'Source - Output'!$C$9,"_",'Source - Output'!$D$17,"_",'Source - Output'!T9)</f>
        <v>com_18_64_sup_living_method_block_user_count_2425</v>
      </c>
      <c r="DL4" s="70" t="str">
        <f>_xlfn.CONCAT('Source - Output'!U6,"_",'Source - Output'!$C$9,"_",'Source - Output'!$D$17,"_",'Source - Output'!U9)</f>
        <v>com_18_64_sup_living_method_block_placements_2425</v>
      </c>
      <c r="DM4" s="70" t="str">
        <f>_xlfn.CONCAT('Source - Output'!D6,"_",'Source - Output'!$C$9,"_",'Source - Output'!$E$17,"_",'Source - Output'!D9)</f>
        <v>nurs_65_method_spot_user_count_2425</v>
      </c>
      <c r="DN4" s="70" t="str">
        <f>_xlfn.CONCAT('Source - Output'!E6,"_",'Source - Output'!$C$9,"_",'Source - Output'!$E$17,"_",'Source - Output'!E9)</f>
        <v>nurs_65_method_spot_bed_weeks_2425</v>
      </c>
      <c r="DO4" s="70" t="str">
        <f>_xlfn.CONCAT('Source - Output'!F6,"_",'Source - Output'!$C$9,"_",'Source - Output'!$E$17,"_",'Source - Output'!F9)</f>
        <v>nurs_18_64_method_spot_user_count_2425</v>
      </c>
      <c r="DP4" s="70" t="str">
        <f>_xlfn.CONCAT('Source - Output'!G6,"_",'Source - Output'!$C$9,"_",'Source - Output'!$E$17,"_",'Source - Output'!G9)</f>
        <v>nurs_18_64_method_spot_bed_weeks_2425</v>
      </c>
      <c r="DQ4" s="70" t="str">
        <f>_xlfn.CONCAT('Source - Output'!H6,"_",'Source - Output'!$C$9,"_",'Source - Output'!$E$17,"_",'Source - Output'!H9)</f>
        <v>res_65_method_spot_user_count_2425</v>
      </c>
      <c r="DR4" s="70" t="str">
        <f>_xlfn.CONCAT('Source - Output'!I6,"_",'Source - Output'!$C$9,"_",'Source - Output'!$E$17,"_",'Source - Output'!I9)</f>
        <v>res_65_method_spot_bed_weeks_2425</v>
      </c>
      <c r="DS4" s="70" t="str">
        <f>_xlfn.CONCAT('Source - Output'!J6,"_",'Source - Output'!$C$9,"_",'Source - Output'!$E$17,"_",'Source - Output'!J9)</f>
        <v>res_18_64_method_spot_user_count_2425</v>
      </c>
      <c r="DT4" s="70" t="str">
        <f>_xlfn.CONCAT('Source - Output'!K6,"_",'Source - Output'!$C$9,"_",'Source - Output'!$E$17,"_",'Source - Output'!K9)</f>
        <v>res_18_64_method_spot_bed_weeks_2425</v>
      </c>
      <c r="DU4" s="70" t="str">
        <f>_xlfn.CONCAT('Source - Output'!L6,"_",'Source - Output'!$C$9,"_",'Source - Output'!$E$17,"_",'Source - Output'!L9)</f>
        <v>com_65_total_method_spot_user_count_2425</v>
      </c>
      <c r="DV4" s="70" t="str">
        <f>_xlfn.CONCAT('Source - Output'!M6,"_",'Source - Output'!$C$9,"_",'Source - Output'!$E$17,"_",'Source - Output'!M9)</f>
        <v>com_65_dom_method_spot_user_count_2425</v>
      </c>
      <c r="DW4" s="70" t="str">
        <f>_xlfn.CONCAT('Source - Output'!N6,"_",'Source - Output'!$C$9,"_",'Source - Output'!$E$17,"_",'Source - Output'!N9)</f>
        <v>com_65_dom_method_spot_contact_hours_2425</v>
      </c>
      <c r="DX4" s="70" t="str">
        <f>_xlfn.CONCAT('Source - Output'!O6,"_",'Source - Output'!$C$9,"_",'Source - Output'!$E$17,"_",'Source - Output'!O9)</f>
        <v>com_65_sup_living_method_spot_user_count_2425</v>
      </c>
      <c r="DY4" s="70" t="str">
        <f>_xlfn.CONCAT('Source - Output'!P6,"_",'Source - Output'!$C$9,"_",'Source - Output'!$E$17,"_",'Source - Output'!P9)</f>
        <v>com_65_sup_living_method_spot_placements_2425</v>
      </c>
      <c r="DZ4" s="70" t="str">
        <f>_xlfn.CONCAT('Source - Output'!Q6,"_",'Source - Output'!$C$9,"_",'Source - Output'!$E$17,"_",'Source - Output'!Q9)</f>
        <v>com_18_64_total_method_spot_user_count_2425</v>
      </c>
      <c r="EA4" s="70" t="str">
        <f>_xlfn.CONCAT('Source - Output'!R6,"_",'Source - Output'!$C$9,"_",'Source - Output'!$E$17,"_",'Source - Output'!R9)</f>
        <v>com_18_64_dom_method_spot_user_count_2425</v>
      </c>
      <c r="EB4" s="70" t="str">
        <f>_xlfn.CONCAT('Source - Output'!S6,"_",'Source - Output'!$C$9,"_",'Source - Output'!$E$17,"_",'Source - Output'!S9)</f>
        <v>com_18_64_dom_method_spot_contact_hours_2425</v>
      </c>
      <c r="EC4" s="70" t="str">
        <f>_xlfn.CONCAT('Source - Output'!T6,"_",'Source - Output'!$C$9,"_",'Source - Output'!$E$17,"_",'Source - Output'!T9)</f>
        <v>com_18_64_sup_living_method_spot_user_count_2425</v>
      </c>
      <c r="ED4" s="70" t="str">
        <f>_xlfn.CONCAT('Source - Output'!U6,"_",'Source - Output'!$C$9,"_",'Source - Output'!$E$17,"_",'Source - Output'!U9)</f>
        <v>com_18_64_sup_living_method_spot_placements_2425</v>
      </c>
      <c r="EE4" s="70" t="str">
        <f>_xlfn.CONCAT('Source - Output'!D6,"_",'Source - Output'!$C$9,"_",'Source - Output'!$F$17,"_",'Source - Output'!D9)</f>
        <v>nurs_65_method_in_house_user_count_2425</v>
      </c>
      <c r="EF4" s="70" t="str">
        <f>_xlfn.CONCAT('Source - Output'!E6,"_",'Source - Output'!$C$9,"_",'Source - Output'!$F$17,"_",'Source - Output'!E9)</f>
        <v>nurs_65_method_in_house_bed_weeks_2425</v>
      </c>
      <c r="EG4" s="70" t="str">
        <f>_xlfn.CONCAT('Source - Output'!F6,"_",'Source - Output'!$C$9,"_",'Source - Output'!$F$17,"_",'Source - Output'!F9)</f>
        <v>nurs_18_64_method_in_house_user_count_2425</v>
      </c>
      <c r="EH4" s="70" t="str">
        <f>_xlfn.CONCAT('Source - Output'!G6,"_",'Source - Output'!$C$9,"_",'Source - Output'!$F$17,"_",'Source - Output'!G9)</f>
        <v>nurs_18_64_method_in_house_bed_weeks_2425</v>
      </c>
      <c r="EI4" s="70" t="str">
        <f>_xlfn.CONCAT('Source - Output'!H6,"_",'Source - Output'!$C$9,"_",'Source - Output'!$F$17,"_",'Source - Output'!H9)</f>
        <v>res_65_method_in_house_user_count_2425</v>
      </c>
      <c r="EJ4" s="70" t="str">
        <f>_xlfn.CONCAT('Source - Output'!I6,"_",'Source - Output'!$C$9,"_",'Source - Output'!$F$17,"_",'Source - Output'!I9)</f>
        <v>res_65_method_in_house_bed_weeks_2425</v>
      </c>
      <c r="EK4" s="70" t="str">
        <f>_xlfn.CONCAT('Source - Output'!J6,"_",'Source - Output'!$C$9,"_",'Source - Output'!$F$17,"_",'Source - Output'!J9)</f>
        <v>res_18_64_method_in_house_user_count_2425</v>
      </c>
      <c r="EL4" s="70" t="str">
        <f>_xlfn.CONCAT('Source - Output'!K6,"_",'Source - Output'!$C$9,"_",'Source - Output'!$F$17,"_",'Source - Output'!K9)</f>
        <v>res_18_64_method_in_house_bed_weeks_2425</v>
      </c>
      <c r="EM4" s="70" t="str">
        <f>_xlfn.CONCAT('Source - Output'!L6,"_",'Source - Output'!$C$9,"_",'Source - Output'!$F$17,"_",'Source - Output'!L9)</f>
        <v>com_65_total_method_in_house_user_count_2425</v>
      </c>
      <c r="EN4" s="70" t="str">
        <f>_xlfn.CONCAT('Source - Output'!M6,"_",'Source - Output'!$C$9,"_",'Source - Output'!$F$17,"_",'Source - Output'!M9)</f>
        <v>com_65_dom_method_in_house_user_count_2425</v>
      </c>
      <c r="EO4" s="70" t="str">
        <f>_xlfn.CONCAT('Source - Output'!N6,"_",'Source - Output'!$C$9,"_",'Source - Output'!$F$17,"_",'Source - Output'!N9)</f>
        <v>com_65_dom_method_in_house_contact_hours_2425</v>
      </c>
      <c r="EP4" s="70" t="str">
        <f>_xlfn.CONCAT('Source - Output'!O6,"_",'Source - Output'!$C$9,"_",'Source - Output'!$F$17,"_",'Source - Output'!O9)</f>
        <v>com_65_sup_living_method_in_house_user_count_2425</v>
      </c>
      <c r="EQ4" s="70" t="str">
        <f>_xlfn.CONCAT('Source - Output'!P6,"_",'Source - Output'!$C$9,"_",'Source - Output'!$F$17,"_",'Source - Output'!P9)</f>
        <v>com_65_sup_living_method_in_house_placements_2425</v>
      </c>
      <c r="ER4" s="70" t="str">
        <f>_xlfn.CONCAT('Source - Output'!Q6,"_",'Source - Output'!$C$9,"_",'Source - Output'!$F$17,"_",'Source - Output'!Q9)</f>
        <v>com_18_64_total_method_in_house_user_count_2425</v>
      </c>
      <c r="ES4" s="70" t="str">
        <f>_xlfn.CONCAT('Source - Output'!R6,"_",'Source - Output'!$C$9,"_",'Source - Output'!$F$17,"_",'Source - Output'!R9)</f>
        <v>com_18_64_dom_method_in_house_user_count_2425</v>
      </c>
      <c r="ET4" s="70" t="str">
        <f>_xlfn.CONCAT('Source - Output'!S6,"_",'Source - Output'!$C$9,"_",'Source - Output'!$F$17,"_",'Source - Output'!S9)</f>
        <v>com_18_64_dom_method_in_house_contact_hours_2425</v>
      </c>
      <c r="EU4" s="70" t="str">
        <f>_xlfn.CONCAT('Source - Output'!T6,"_",'Source - Output'!$C$9,"_",'Source - Output'!$F$17,"_",'Source - Output'!T9)</f>
        <v>com_18_64_sup_living_method_in_house_user_count_2425</v>
      </c>
      <c r="EV4" s="70" t="str">
        <f>_xlfn.CONCAT('Source - Output'!U6,"_",'Source - Output'!$C$9,"_",'Source - Output'!$F$17,"_",'Source - Output'!U9)</f>
        <v>com_18_64_sup_living_method_in_house_placements_2425</v>
      </c>
      <c r="EW4" s="70" t="str">
        <f>_xlfn.CONCAT('Source - Output'!D6,"_",'Source - Output'!$C$9,"_",'Source - Output'!$G$17,"_",'Source - Output'!D9)</f>
        <v>nurs_65_method_other_user_count_2425</v>
      </c>
      <c r="EX4" s="70" t="str">
        <f>_xlfn.CONCAT('Source - Output'!E6,"_",'Source - Output'!$C$9,"_",'Source - Output'!$G$17,"_",'Source - Output'!E9)</f>
        <v>nurs_65_method_other_bed_weeks_2425</v>
      </c>
      <c r="EY4" s="70" t="str">
        <f>_xlfn.CONCAT('Source - Output'!F6,"_",'Source - Output'!$C$9,"_",'Source - Output'!$G$17,"_",'Source - Output'!F9)</f>
        <v>nurs_18_64_method_other_user_count_2425</v>
      </c>
      <c r="EZ4" s="70" t="str">
        <f>_xlfn.CONCAT('Source - Output'!G6,"_",'Source - Output'!$C$9,"_",'Source - Output'!$G$17,"_",'Source - Output'!G9)</f>
        <v>nurs_18_64_method_other_bed_weeks_2425</v>
      </c>
      <c r="FA4" s="70" t="str">
        <f>_xlfn.CONCAT('Source - Output'!H6,"_",'Source - Output'!$C$9,"_",'Source - Output'!$G$17,"_",'Source - Output'!H9)</f>
        <v>res_65_method_other_user_count_2425</v>
      </c>
      <c r="FB4" s="70" t="str">
        <f>_xlfn.CONCAT('Source - Output'!I6,"_",'Source - Output'!$C$9,"_",'Source - Output'!$G$17,"_",'Source - Output'!I9)</f>
        <v>res_65_method_other_bed_weeks_2425</v>
      </c>
      <c r="FC4" s="70" t="str">
        <f>_xlfn.CONCAT('Source - Output'!J6,"_",'Source - Output'!$C$9,"_",'Source - Output'!$G$17,"_",'Source - Output'!J9)</f>
        <v>res_18_64_method_other_user_count_2425</v>
      </c>
      <c r="FD4" s="70" t="str">
        <f>_xlfn.CONCAT('Source - Output'!K6,"_",'Source - Output'!$C$9,"_",'Source - Output'!$G$17,"_",'Source - Output'!K9)</f>
        <v>res_18_64_method_other_bed_weeks_2425</v>
      </c>
      <c r="FE4" s="70" t="str">
        <f>_xlfn.CONCAT('Source - Output'!L6,"_",'Source - Output'!$C$9,"_",'Source - Output'!$G$17,"_",'Source - Output'!L9)</f>
        <v>com_65_total_method_other_user_count_2425</v>
      </c>
      <c r="FF4" s="70" t="str">
        <f>_xlfn.CONCAT('Source - Output'!M6,"_",'Source - Output'!$C$9,"_",'Source - Output'!$G$17,"_",'Source - Output'!M9)</f>
        <v>com_65_dom_method_other_user_count_2425</v>
      </c>
      <c r="FG4" s="70" t="str">
        <f>_xlfn.CONCAT('Source - Output'!N6,"_",'Source - Output'!$C$9,"_",'Source - Output'!$G$17,"_",'Source - Output'!N9)</f>
        <v>com_65_dom_method_other_contact_hours_2425</v>
      </c>
      <c r="FH4" s="70" t="str">
        <f>_xlfn.CONCAT('Source - Output'!O6,"_",'Source - Output'!$C$9,"_",'Source - Output'!$G$17,"_",'Source - Output'!O9)</f>
        <v>com_65_sup_living_method_other_user_count_2425</v>
      </c>
      <c r="FI4" s="70" t="str">
        <f>_xlfn.CONCAT('Source - Output'!P6,"_",'Source - Output'!$C$9,"_",'Source - Output'!$G$17,"_",'Source - Output'!P9)</f>
        <v>com_65_sup_living_method_other_placements_2425</v>
      </c>
      <c r="FJ4" s="70" t="str">
        <f>_xlfn.CONCAT('Source - Output'!Q6,"_",'Source - Output'!$C$9,"_",'Source - Output'!$G$17,"_",'Source - Output'!Q9)</f>
        <v>com_18_64_total_method_other_user_count_2425</v>
      </c>
      <c r="FK4" s="70" t="str">
        <f>_xlfn.CONCAT('Source - Output'!R6,"_",'Source - Output'!$C$9,"_",'Source - Output'!$G$17,"_",'Source - Output'!R9)</f>
        <v>com_18_64_dom_method_other_user_count_2425</v>
      </c>
      <c r="FL4" s="70" t="str">
        <f>_xlfn.CONCAT('Source - Output'!S6,"_",'Source - Output'!$C$9,"_",'Source - Output'!$G$17,"_",'Source - Output'!S9)</f>
        <v>com_18_64_dom_method_other_contact_hours_2425</v>
      </c>
      <c r="FM4" s="70" t="str">
        <f>_xlfn.CONCAT('Source - Output'!T6,"_",'Source - Output'!$C$9,"_",'Source - Output'!$G$17,"_",'Source - Output'!T9)</f>
        <v>com_18_64_sup_living_method_other_user_count_2425</v>
      </c>
      <c r="FN4" s="70" t="str">
        <f>_xlfn.CONCAT('Source - Output'!U6,"_",'Source - Output'!$C$9,"_",'Source - Output'!$G$17,"_",'Source - Output'!U9)</f>
        <v>com_18_64_sup_living_method_other_placements_2425</v>
      </c>
      <c r="FO4" s="70" t="str">
        <f>_xlfn.CONCAT('Source - Output'!D6,"_",'Source - Output'!D10,"_",'Source - Output'!$C$10,"_",'Source - Output'!$C$18)</f>
        <v>nurs_65_user_count_2425_q1</v>
      </c>
      <c r="FP4" s="70" t="str">
        <f>_xlfn.CONCAT('Source - Output'!E6,"_",'Source - Output'!E10,"_",'Source - Output'!$C$10,"_",'Source - Output'!$C$18)</f>
        <v>nurs_65_bed_weeks_2425_q1</v>
      </c>
      <c r="FQ4" s="70" t="str">
        <f>_xlfn.CONCAT('Source - Output'!F6,"_",'Source - Output'!F10,"_",'Source - Output'!$C$10,"_",'Source - Output'!$C$18)</f>
        <v>nurs_18_64_user_count_2425_q1</v>
      </c>
      <c r="FR4" s="70" t="str">
        <f>_xlfn.CONCAT('Source - Output'!G6,"_",'Source - Output'!G10,"_",'Source - Output'!$C$10,"_",'Source - Output'!$C$18)</f>
        <v>nurs_18_64_bed_weeks_2425_q1</v>
      </c>
      <c r="FS4" s="70" t="str">
        <f>_xlfn.CONCAT('Source - Output'!H6,"_",'Source - Output'!H10,"_",'Source - Output'!$C$10,"_",'Source - Output'!$C$18)</f>
        <v>res_65_user_count_2425_q1</v>
      </c>
      <c r="FT4" s="70" t="str">
        <f>_xlfn.CONCAT('Source - Output'!I6,"_",'Source - Output'!I10,"_",'Source - Output'!$C$10,"_",'Source - Output'!$C$18)</f>
        <v>res_65_bed_weeks_2425_q1</v>
      </c>
      <c r="FU4" s="70" t="str">
        <f>_xlfn.CONCAT('Source - Output'!J6,"_",'Source - Output'!J10,"_",'Source - Output'!$C$10,"_",'Source - Output'!$C$18)</f>
        <v>res_18_64_user_count_2425_q1</v>
      </c>
      <c r="FV4" s="70" t="str">
        <f>_xlfn.CONCAT('Source - Output'!K6,"_",'Source - Output'!K10,"_",'Source - Output'!$C$10,"_",'Source - Output'!$C$18)</f>
        <v>res_18_64_bed_weeks_2425_q1</v>
      </c>
      <c r="FW4" s="70" t="str">
        <f>_xlfn.CONCAT('Source - Output'!L6,"_",'Source - Output'!L10,"_",'Source - Output'!$C$10,"_",'Source - Output'!$C$18)</f>
        <v>com_65_total_user_count_2425_q1</v>
      </c>
      <c r="FX4" s="70" t="str">
        <f>_xlfn.CONCAT('Source - Output'!M6,"_",'Source - Output'!M10,"_",'Source - Output'!$C$10,"_",'Source - Output'!$C$18)</f>
        <v>com_65_dom_user_count_2425_q1</v>
      </c>
      <c r="FY4" s="70" t="str">
        <f>_xlfn.CONCAT('Source - Output'!N6,"_",'Source - Output'!N10,"_",'Source - Output'!$C$10,"_",'Source - Output'!$C$18)</f>
        <v>com_65_dom_contact_hours_2425_q1</v>
      </c>
      <c r="FZ4" s="70" t="str">
        <f>_xlfn.CONCAT('Source - Output'!O6,"_",'Source - Output'!O10,"_",'Source - Output'!$C$10,"_",'Source - Output'!$C$18)</f>
        <v>com_65_sup_living_user_count_2425_q1</v>
      </c>
      <c r="GA4" s="70" t="str">
        <f>_xlfn.CONCAT('Source - Output'!P6,"_",'Source - Output'!P10,"_",'Source - Output'!$C$10,"_",'Source - Output'!$C$18)</f>
        <v>com_65_sup_living_placements_2425_q1</v>
      </c>
      <c r="GB4" s="70" t="str">
        <f>_xlfn.CONCAT('Source - Output'!Q6,"_",'Source - Output'!Q10,"_",'Source - Output'!$C$10,"_",'Source - Output'!$C$18)</f>
        <v>com_18_64_total_user_count_2425_q1</v>
      </c>
      <c r="GC4" s="70" t="str">
        <f>_xlfn.CONCAT('Source - Output'!R6,"_",'Source - Output'!R10,"_",'Source - Output'!$C$10,"_",'Source - Output'!$C$18)</f>
        <v>com_18_64_dom_user_count_2425_q1</v>
      </c>
      <c r="GD4" s="70" t="str">
        <f>_xlfn.CONCAT('Source - Output'!S6,"_",'Source - Output'!S10,"_",'Source - Output'!$C$10,"_",'Source - Output'!$C$18)</f>
        <v>com_18_64_dom_contact_hours_2425_q1</v>
      </c>
      <c r="GE4" s="70" t="str">
        <f>_xlfn.CONCAT('Source - Output'!T6,"_",'Source - Output'!T10,"_",'Source - Output'!$C$10,"_",'Source - Output'!$C$18)</f>
        <v>com_18_64_sup_living_user_count_2425_q1</v>
      </c>
      <c r="GF4" s="70" t="str">
        <f>_xlfn.CONCAT('Source - Output'!U6,"_",'Source - Output'!U10,"_",'Source - Output'!$C$10,"_",'Source - Output'!$C$18)</f>
        <v>com_18_64_sup_living_placements_2425_q1</v>
      </c>
      <c r="GG4" s="70" t="str">
        <f>_xlfn.CONCAT('Source - Output'!D6,"_",'Source - Output'!D10,"_",'Source - Output'!$C$10,"_",'Source - Output'!$D$18)</f>
        <v>nurs_65_user_count_2425_q2</v>
      </c>
      <c r="GH4" s="70" t="str">
        <f>_xlfn.CONCAT('Source - Output'!E6,"_",'Source - Output'!E10,"_",'Source - Output'!$C$10,"_",'Source - Output'!$D$18)</f>
        <v>nurs_65_bed_weeks_2425_q2</v>
      </c>
      <c r="GI4" s="70" t="str">
        <f>_xlfn.CONCAT('Source - Output'!F6,"_",'Source - Output'!F10,"_",'Source - Output'!$C$10,"_",'Source - Output'!$D$18)</f>
        <v>nurs_18_64_user_count_2425_q2</v>
      </c>
      <c r="GJ4" s="70" t="str">
        <f>_xlfn.CONCAT('Source - Output'!G6,"_",'Source - Output'!G10,"_",'Source - Output'!$C$10,"_",'Source - Output'!$D$18)</f>
        <v>nurs_18_64_bed_weeks_2425_q2</v>
      </c>
      <c r="GK4" s="70" t="str">
        <f>_xlfn.CONCAT('Source - Output'!H6,"_",'Source - Output'!H10,"_",'Source - Output'!$C$10,"_",'Source - Output'!$D$18)</f>
        <v>res_65_user_count_2425_q2</v>
      </c>
      <c r="GL4" s="70" t="str">
        <f>_xlfn.CONCAT('Source - Output'!I6,"_",'Source - Output'!I10,"_",'Source - Output'!$C$10,"_",'Source - Output'!$D$18)</f>
        <v>res_65_bed_weeks_2425_q2</v>
      </c>
      <c r="GM4" s="70" t="str">
        <f>_xlfn.CONCAT('Source - Output'!J6,"_",'Source - Output'!J10,"_",'Source - Output'!$C$10,"_",'Source - Output'!$D$18)</f>
        <v>res_18_64_user_count_2425_q2</v>
      </c>
      <c r="GN4" s="70" t="str">
        <f>_xlfn.CONCAT('Source - Output'!K6,"_",'Source - Output'!K10,"_",'Source - Output'!$C$10,"_",'Source - Output'!$D$18)</f>
        <v>res_18_64_bed_weeks_2425_q2</v>
      </c>
      <c r="GO4" s="70" t="str">
        <f>_xlfn.CONCAT('Source - Output'!L6,"_",'Source - Output'!L10,"_",'Source - Output'!$C$10,"_",'Source - Output'!$D$18)</f>
        <v>com_65_total_user_count_2425_q2</v>
      </c>
      <c r="GP4" s="70" t="str">
        <f>_xlfn.CONCAT('Source - Output'!M6,"_",'Source - Output'!M10,"_",'Source - Output'!$C$10,"_",'Source - Output'!$D$18)</f>
        <v>com_65_dom_user_count_2425_q2</v>
      </c>
      <c r="GQ4" s="70" t="str">
        <f>_xlfn.CONCAT('Source - Output'!N6,"_",'Source - Output'!N10,"_",'Source - Output'!$C$10,"_",'Source - Output'!$D$18)</f>
        <v>com_65_dom_contact_hours_2425_q2</v>
      </c>
      <c r="GR4" s="70" t="str">
        <f>_xlfn.CONCAT('Source - Output'!O6,"_",'Source - Output'!O10,"_",'Source - Output'!$C$10,"_",'Source - Output'!$D$18)</f>
        <v>com_65_sup_living_user_count_2425_q2</v>
      </c>
      <c r="GS4" s="70" t="str">
        <f>_xlfn.CONCAT('Source - Output'!P6,"_",'Source - Output'!P10,"_",'Source - Output'!$C$10,"_",'Source - Output'!$D$18)</f>
        <v>com_65_sup_living_placements_2425_q2</v>
      </c>
      <c r="GT4" s="70" t="str">
        <f>_xlfn.CONCAT('Source - Output'!Q6,"_",'Source - Output'!Q10,"_",'Source - Output'!$C$10,"_",'Source - Output'!$D$18)</f>
        <v>com_18_64_total_user_count_2425_q2</v>
      </c>
      <c r="GU4" s="70" t="str">
        <f>_xlfn.CONCAT('Source - Output'!R6,"_",'Source - Output'!R10,"_",'Source - Output'!$C$10,"_",'Source - Output'!$D$18)</f>
        <v>com_18_64_dom_user_count_2425_q2</v>
      </c>
      <c r="GV4" s="70" t="str">
        <f>_xlfn.CONCAT('Source - Output'!S6,"_",'Source - Output'!S10,"_",'Source - Output'!$C$10,"_",'Source - Output'!$D$18)</f>
        <v>com_18_64_dom_contact_hours_2425_q2</v>
      </c>
      <c r="GW4" s="70" t="str">
        <f>_xlfn.CONCAT('Source - Output'!T6,"_",'Source - Output'!T10,"_",'Source - Output'!$C$10,"_",'Source - Output'!$D$18)</f>
        <v>com_18_64_sup_living_user_count_2425_q2</v>
      </c>
      <c r="GX4" s="70" t="str">
        <f>_xlfn.CONCAT('Source - Output'!U6,"_",'Source - Output'!U10,"_",'Source - Output'!$C$10,"_",'Source - Output'!$D$18)</f>
        <v>com_18_64_sup_living_placements_2425_q2</v>
      </c>
      <c r="GY4" s="70" t="str">
        <f>_xlfn.CONCAT('Source - Output'!D6,"_",'Source - Output'!D10,"_",'Source - Output'!$C$10,"_",'Source - Output'!$E$18)</f>
        <v>nurs_65_user_count_2425_q3</v>
      </c>
      <c r="GZ4" s="70" t="str">
        <f>_xlfn.CONCAT('Source - Output'!E6,"_",'Source - Output'!E10,"_",'Source - Output'!$C$10,"_",'Source - Output'!$E$18)</f>
        <v>nurs_65_bed_weeks_2425_q3</v>
      </c>
      <c r="HA4" s="70" t="str">
        <f>_xlfn.CONCAT('Source - Output'!F6,"_",'Source - Output'!F10,"_",'Source - Output'!$C$10,"_",'Source - Output'!$E$18)</f>
        <v>nurs_18_64_user_count_2425_q3</v>
      </c>
      <c r="HB4" s="70" t="str">
        <f>_xlfn.CONCAT('Source - Output'!G6,"_",'Source - Output'!G10,"_",'Source - Output'!$C$10,"_",'Source - Output'!$E$18)</f>
        <v>nurs_18_64_bed_weeks_2425_q3</v>
      </c>
      <c r="HC4" s="70" t="str">
        <f>_xlfn.CONCAT('Source - Output'!H6,"_",'Source - Output'!H10,"_",'Source - Output'!$C$10,"_",'Source - Output'!$E$18)</f>
        <v>res_65_user_count_2425_q3</v>
      </c>
      <c r="HD4" s="70" t="str">
        <f>_xlfn.CONCAT('Source - Output'!I6,"_",'Source - Output'!I10,"_",'Source - Output'!$C$10,"_",'Source - Output'!$E$18)</f>
        <v>res_65_bed_weeks_2425_q3</v>
      </c>
      <c r="HE4" s="70" t="str">
        <f>_xlfn.CONCAT('Source - Output'!J6,"_",'Source - Output'!J10,"_",'Source - Output'!$C$10,"_",'Source - Output'!$E$18)</f>
        <v>res_18_64_user_count_2425_q3</v>
      </c>
      <c r="HF4" s="70" t="str">
        <f>_xlfn.CONCAT('Source - Output'!K6,"_",'Source - Output'!K10,"_",'Source - Output'!$C$10,"_",'Source - Output'!$E$18)</f>
        <v>res_18_64_bed_weeks_2425_q3</v>
      </c>
      <c r="HG4" s="70" t="str">
        <f>_xlfn.CONCAT('Source - Output'!L6,"_",'Source - Output'!L10,"_",'Source - Output'!$C$10,"_",'Source - Output'!$E$18)</f>
        <v>com_65_total_user_count_2425_q3</v>
      </c>
      <c r="HH4" s="70" t="str">
        <f>_xlfn.CONCAT('Source - Output'!M6,"_",'Source - Output'!M10,"_",'Source - Output'!$C$10,"_",'Source - Output'!$E$18)</f>
        <v>com_65_dom_user_count_2425_q3</v>
      </c>
      <c r="HI4" s="70" t="str">
        <f>_xlfn.CONCAT('Source - Output'!N6,"_",'Source - Output'!N10,"_",'Source - Output'!$C$10,"_",'Source - Output'!$E$18)</f>
        <v>com_65_dom_contact_hours_2425_q3</v>
      </c>
      <c r="HJ4" s="70" t="str">
        <f>_xlfn.CONCAT('Source - Output'!O6,"_",'Source - Output'!O10,"_",'Source - Output'!$C$10,"_",'Source - Output'!$E$18)</f>
        <v>com_65_sup_living_user_count_2425_q3</v>
      </c>
      <c r="HK4" s="70" t="str">
        <f>_xlfn.CONCAT('Source - Output'!P6,"_",'Source - Output'!P10,"_",'Source - Output'!$C$10,"_",'Source - Output'!$E$18)</f>
        <v>com_65_sup_living_placements_2425_q3</v>
      </c>
      <c r="HL4" s="70" t="str">
        <f>_xlfn.CONCAT('Source - Output'!Q6,"_",'Source - Output'!Q10,"_",'Source - Output'!$C$10,"_",'Source - Output'!$E$18)</f>
        <v>com_18_64_total_user_count_2425_q3</v>
      </c>
      <c r="HM4" s="70" t="str">
        <f>_xlfn.CONCAT('Source - Output'!R6,"_",'Source - Output'!R10,"_",'Source - Output'!$C$10,"_",'Source - Output'!$E$18)</f>
        <v>com_18_64_dom_user_count_2425_q3</v>
      </c>
      <c r="HN4" s="70" t="str">
        <f>_xlfn.CONCAT('Source - Output'!S6,"_",'Source - Output'!S10,"_",'Source - Output'!$C$10,"_",'Source - Output'!$E$18)</f>
        <v>com_18_64_dom_contact_hours_2425_q3</v>
      </c>
      <c r="HO4" s="70" t="str">
        <f>_xlfn.CONCAT('Source - Output'!T6,"_",'Source - Output'!T10,"_",'Source - Output'!$C$10,"_",'Source - Output'!$E$18)</f>
        <v>com_18_64_sup_living_user_count_2425_q3</v>
      </c>
      <c r="HP4" s="70" t="str">
        <f>_xlfn.CONCAT('Source - Output'!U6,"_",'Source - Output'!U10,"_",'Source - Output'!$C$10,"_",'Source - Output'!$E$18)</f>
        <v>com_18_64_sup_living_placements_2425_q3</v>
      </c>
      <c r="HQ4" s="70" t="str">
        <f>_xlfn.CONCAT('Source - Output'!D6,"_",'Source - Output'!D10,"_",'Source - Output'!$C$10,"_",'Source - Output'!$F$18)</f>
        <v>nurs_65_user_count_2425_q4</v>
      </c>
      <c r="HR4" s="70" t="str">
        <f>_xlfn.CONCAT('Source - Output'!E6,"_",'Source - Output'!E10,"_",'Source - Output'!$C$10,"_",'Source - Output'!$F$18)</f>
        <v>nurs_65_bed_weeks_2425_q4</v>
      </c>
      <c r="HS4" s="70" t="str">
        <f>_xlfn.CONCAT('Source - Output'!F6,"_",'Source - Output'!F10,"_",'Source - Output'!$C$10,"_",'Source - Output'!$F$18)</f>
        <v>nurs_18_64_user_count_2425_q4</v>
      </c>
      <c r="HT4" s="70" t="str">
        <f>_xlfn.CONCAT('Source - Output'!G6,"_",'Source - Output'!G10,"_",'Source - Output'!$C$10,"_",'Source - Output'!$F$18)</f>
        <v>nurs_18_64_bed_weeks_2425_q4</v>
      </c>
      <c r="HU4" s="70" t="str">
        <f>_xlfn.CONCAT('Source - Output'!H6,"_",'Source - Output'!H10,"_",'Source - Output'!$C$10,"_",'Source - Output'!$F$18)</f>
        <v>res_65_user_count_2425_q4</v>
      </c>
      <c r="HV4" s="70" t="str">
        <f>_xlfn.CONCAT('Source - Output'!I6,"_",'Source - Output'!I10,"_",'Source - Output'!$C$10,"_",'Source - Output'!$F$18)</f>
        <v>res_65_bed_weeks_2425_q4</v>
      </c>
      <c r="HW4" s="70" t="str">
        <f>_xlfn.CONCAT('Source - Output'!J6,"_",'Source - Output'!J10,"_",'Source - Output'!$C$10,"_",'Source - Output'!$F$18)</f>
        <v>res_18_64_user_count_2425_q4</v>
      </c>
      <c r="HX4" s="70" t="str">
        <f>_xlfn.CONCAT('Source - Output'!K6,"_",'Source - Output'!K10,"_",'Source - Output'!$C$10,"_",'Source - Output'!$F$18)</f>
        <v>res_18_64_bed_weeks_2425_q4</v>
      </c>
      <c r="HY4" s="70" t="str">
        <f>_xlfn.CONCAT('Source - Output'!L6,"_",'Source - Output'!L10,"_",'Source - Output'!$C$10,"_",'Source - Output'!$F$18)</f>
        <v>com_65_total_user_count_2425_q4</v>
      </c>
      <c r="HZ4" s="70" t="str">
        <f>_xlfn.CONCAT('Source - Output'!M6,"_",'Source - Output'!M10,"_",'Source - Output'!$C$10,"_",'Source - Output'!$F$18)</f>
        <v>com_65_dom_user_count_2425_q4</v>
      </c>
      <c r="IA4" s="70" t="str">
        <f>_xlfn.CONCAT('Source - Output'!N6,"_",'Source - Output'!N10,"_",'Source - Output'!$C$10,"_",'Source - Output'!$F$18)</f>
        <v>com_65_dom_contact_hours_2425_q4</v>
      </c>
      <c r="IB4" s="70" t="str">
        <f>_xlfn.CONCAT('Source - Output'!O6,"_",'Source - Output'!O10,"_",'Source - Output'!$C$10,"_",'Source - Output'!$F$18)</f>
        <v>com_65_sup_living_user_count_2425_q4</v>
      </c>
      <c r="IC4" s="70" t="str">
        <f>_xlfn.CONCAT('Source - Output'!P6,"_",'Source - Output'!P10,"_",'Source - Output'!$C$10,"_",'Source - Output'!$F$18)</f>
        <v>com_65_sup_living_placements_2425_q4</v>
      </c>
      <c r="ID4" s="70" t="str">
        <f>_xlfn.CONCAT('Source - Output'!Q6,"_",'Source - Output'!Q10,"_",'Source - Output'!$C$10,"_",'Source - Output'!$F$18)</f>
        <v>com_18_64_total_user_count_2425_q4</v>
      </c>
      <c r="IE4" s="70" t="str">
        <f>_xlfn.CONCAT('Source - Output'!R6,"_",'Source - Output'!R10,"_",'Source - Output'!$C$10,"_",'Source - Output'!$F$18)</f>
        <v>com_18_64_dom_user_count_2425_q4</v>
      </c>
      <c r="IF4" s="70" t="str">
        <f>_xlfn.CONCAT('Source - Output'!S6,"_",'Source - Output'!S10,"_",'Source - Output'!$C$10,"_",'Source - Output'!$F$18)</f>
        <v>com_18_64_dom_contact_hours_2425_q4</v>
      </c>
      <c r="IG4" s="70" t="str">
        <f>_xlfn.CONCAT('Source - Output'!T6,"_",'Source - Output'!T10,"_",'Source - Output'!$C$10,"_",'Source - Output'!$F$18)</f>
        <v>com_18_64_sup_living_user_count_2425_q4</v>
      </c>
      <c r="IH4" s="70" t="str">
        <f>_xlfn.CONCAT('Source - Output'!U6,"_",'Source - Output'!U10,"_",'Source - Output'!$C$10,"_",'Source - Output'!$F$18)</f>
        <v>com_18_64_sup_living_placements_2425_q4</v>
      </c>
      <c r="II4" s="70" t="str">
        <f>_xlfn.CONCAT('Source - Output'!D6,"_",'Source - Output'!$C$11,"_",'Source - Output'!D11)</f>
        <v>nurs_65_max_user_count_2425</v>
      </c>
      <c r="IJ4" s="70" t="str">
        <f>_xlfn.CONCAT('Source - Output'!E6,"_",'Source - Output'!$C$11,"_",'Source - Output'!E11)</f>
        <v>nurs_65_max_bed_weeks_2425</v>
      </c>
      <c r="IK4" s="70" t="str">
        <f>_xlfn.CONCAT('Source - Output'!F6,"_",'Source - Output'!$C$11,"_",'Source - Output'!F11)</f>
        <v>nurs_18_64_max_user_count_2425</v>
      </c>
      <c r="IL4" s="70" t="str">
        <f>_xlfn.CONCAT('Source - Output'!G6,"_",'Source - Output'!$C$11,"_",'Source - Output'!G11)</f>
        <v>nurs_18_64_max_bed_weeks_2425</v>
      </c>
      <c r="IM4" s="70" t="str">
        <f>_xlfn.CONCAT('Source - Output'!H6,"_",'Source - Output'!$C$11,"_",'Source - Output'!H11)</f>
        <v>res_65_max_user_count_2425</v>
      </c>
      <c r="IN4" s="70" t="str">
        <f>_xlfn.CONCAT('Source - Output'!I6,"_",'Source - Output'!$C$11,"_",'Source - Output'!I11)</f>
        <v>res_65_max_bed_weeks_2425</v>
      </c>
      <c r="IO4" s="70" t="str">
        <f>_xlfn.CONCAT('Source - Output'!J6,"_",'Source - Output'!$C$11,"_",'Source - Output'!J11)</f>
        <v>res_18_64_max_user_count_2425</v>
      </c>
      <c r="IP4" s="70" t="str">
        <f>_xlfn.CONCAT('Source - Output'!K6,"_",'Source - Output'!$C$11,"_",'Source - Output'!K11)</f>
        <v>res_18_64_max_bed_weeks_2425</v>
      </c>
      <c r="IQ4" s="70" t="str">
        <f>_xlfn.CONCAT('Source - Output'!L6,"_",'Source - Output'!$C$11,"_",'Source - Output'!L11)</f>
        <v>com_65_total_max_count_2425</v>
      </c>
      <c r="IR4" s="70" t="str">
        <f>_xlfn.CONCAT('Source - Output'!M6,"_",'Source - Output'!$C$11,"_",'Source - Output'!M11)</f>
        <v>com_65_dom_max_user_count_2425</v>
      </c>
      <c r="IS4" s="70" t="str">
        <f>_xlfn.CONCAT('Source - Output'!N6,"_",'Source - Output'!$C$11,"_",'Source - Output'!N11)</f>
        <v>com_65_dom_max_contact_hours_2425</v>
      </c>
      <c r="IT4" s="70" t="str">
        <f>_xlfn.CONCAT('Source - Output'!O6,"_",'Source - Output'!$C$11,"_",'Source - Output'!O11)</f>
        <v>com_65_sup_living_max_user_count_2425</v>
      </c>
      <c r="IU4" s="70" t="str">
        <f>_xlfn.CONCAT('Source - Output'!P6,"_",'Source - Output'!$C$11,"_",'Source - Output'!P11)</f>
        <v>com_65_sup_living_max_placements_2425</v>
      </c>
      <c r="IV4" s="70" t="str">
        <f>_xlfn.CONCAT('Source - Output'!Q6,"_",'Source - Output'!$C$11,"_",'Source - Output'!Q11)</f>
        <v>com_18_64_total_max_user_count_2425</v>
      </c>
      <c r="IW4" s="70" t="str">
        <f>_xlfn.CONCAT('Source - Output'!R6,"_",'Source - Output'!$C$11,"_",'Source - Output'!R11)</f>
        <v>com_18_64_dom_max_user_count_2425</v>
      </c>
      <c r="IX4" s="70" t="str">
        <f>_xlfn.CONCAT('Source - Output'!S6,"_",'Source - Output'!$C$11,"_",'Source - Output'!S11)</f>
        <v>com_18_64_dom_max_contact_hours_2425</v>
      </c>
      <c r="IY4" s="70" t="str">
        <f>_xlfn.CONCAT('Source - Output'!T6,"_",'Source - Output'!$C$11,"_",'Source - Output'!T11)</f>
        <v>com_18_64_sup_living_max_user_count_2425</v>
      </c>
      <c r="IZ4" s="70" t="str">
        <f>_xlfn.CONCAT('Source - Output'!U6,"_",'Source - Output'!$C$11,"_",'Source - Output'!U11)</f>
        <v>com_18_64_sup_living_max_placements_2425</v>
      </c>
      <c r="JA4" s="70" t="str">
        <f>_xlfn.CONCAT('Source - Output'!D6,"_",'Source - Output'!$C$12,"_",'Source - Output'!D12)</f>
        <v>nurs_65_capacity_user_count_2425</v>
      </c>
      <c r="JB4" s="70" t="str">
        <f>_xlfn.CONCAT('Source - Output'!E6,"_",'Source - Output'!$C$12,"_",'Source - Output'!E12)</f>
        <v>nurs_65_capacity_bed_weeks_2425</v>
      </c>
      <c r="JC4" s="70" t="str">
        <f>_xlfn.CONCAT('Source - Output'!F6,"_",'Source - Output'!$C$12,"_",'Source - Output'!F12)</f>
        <v>nurs_18_64_capacity_user_count_2425</v>
      </c>
      <c r="JD4" s="70" t="str">
        <f>_xlfn.CONCAT('Source - Output'!G6,"_",'Source - Output'!$C$12,"_",'Source - Output'!G12)</f>
        <v>nurs_18_64_capacity_bed_weeks_2425</v>
      </c>
      <c r="JE4" s="70" t="str">
        <f>_xlfn.CONCAT('Source - Output'!H6,"_",'Source - Output'!$C$12,"_",'Source - Output'!H12)</f>
        <v>res_65_capacity_user_count_2425</v>
      </c>
      <c r="JF4" s="70" t="str">
        <f>_xlfn.CONCAT('Source - Output'!I6,"_",'Source - Output'!$C$12,"_",'Source - Output'!I12)</f>
        <v>res_65_capacity_bed_weeks_2425</v>
      </c>
      <c r="JG4" s="70" t="str">
        <f>_xlfn.CONCAT('Source - Output'!J6,"_",'Source - Output'!$C$12,"_",'Source - Output'!J12)</f>
        <v>res_18_64_capacity_user_count_2425</v>
      </c>
      <c r="JH4" s="70" t="str">
        <f>_xlfn.CONCAT('Source - Output'!K6,"_",'Source - Output'!$C$12,"_",'Source - Output'!K12)</f>
        <v>res_18_64_capacity_bed_weeks_2425</v>
      </c>
      <c r="JI4" s="70" t="str">
        <f>_xlfn.CONCAT('Source - Output'!L6,"_",'Source - Output'!$C$12,"_",'Source - Output'!L12)</f>
        <v>com_65_total_capacity_count_2425</v>
      </c>
      <c r="JJ4" s="70" t="str">
        <f>_xlfn.CONCAT('Source - Output'!M6,"_",'Source - Output'!$C$12,"_",'Source - Output'!M12)</f>
        <v>com_65_dom_capacity_user_count_2425</v>
      </c>
      <c r="JK4" s="70" t="str">
        <f>_xlfn.CONCAT('Source - Output'!N6,"_",'Source - Output'!$C$12,"_",'Source - Output'!N12)</f>
        <v>com_65_dom_capacity_contact_hours_2425</v>
      </c>
      <c r="JL4" s="70" t="str">
        <f>_xlfn.CONCAT('Source - Output'!O6,"_",'Source - Output'!$C$12,"_",'Source - Output'!O12)</f>
        <v>com_65_sup_living_capacity_user_count_2425</v>
      </c>
      <c r="JM4" s="70" t="str">
        <f>_xlfn.CONCAT('Source - Output'!P6,"_",'Source - Output'!$C$12,"_",'Source - Output'!P12)</f>
        <v>com_65_sup_living_capacity_placements_2425</v>
      </c>
      <c r="JN4" s="70" t="str">
        <f>_xlfn.CONCAT('Source - Output'!Q6,"_",'Source - Output'!$C$12,"_",'Source - Output'!Q12)</f>
        <v>com_18_64_total_capacity_user_count_2425</v>
      </c>
      <c r="JO4" s="70" t="str">
        <f>_xlfn.CONCAT('Source - Output'!R6,"_",'Source - Output'!$C$12,"_",'Source - Output'!R12)</f>
        <v>com_18_64_dom_capacity_user_count_2425</v>
      </c>
      <c r="JP4" s="70" t="str">
        <f>_xlfn.CONCAT('Source - Output'!S6,"_",'Source - Output'!$C$12,"_",'Source - Output'!S12)</f>
        <v>com_18_64_dom_capacity_contact_hours_2425</v>
      </c>
      <c r="JQ4" s="70" t="str">
        <f>_xlfn.CONCAT('Source - Output'!T6,"_",'Source - Output'!$C$12,"_",'Source - Output'!T12)</f>
        <v>com_18_64_sup_living_capacity_user_count_2425</v>
      </c>
      <c r="JR4" s="70" t="str">
        <f>_xlfn.CONCAT('Source - Output'!U6,"_",'Source - Output'!$C$12,"_",'Source - Output'!U12)</f>
        <v>com_18_64_sup_living_capacity_placements_2425</v>
      </c>
      <c r="JS4" s="70" t="str">
        <f>_xlfn.CONCAT('Source - Output'!D24,"_",'Source - Output'!$C$24,"_",'Source - Output'!$C$26)</f>
        <v>nurs_65_capacity_2425_q1</v>
      </c>
      <c r="JT4" s="70" t="str">
        <f>_xlfn.CONCAT('Source - Output'!E24,"_",'Source - Output'!$C$24,"_",'Source - Output'!$C$26)</f>
        <v>nurs_18_64_capacity_2425_q1</v>
      </c>
      <c r="JU4" s="70" t="str">
        <f>_xlfn.CONCAT('Source - Output'!F24,"_",'Source - Output'!$C$24,"_",'Source - Output'!$C$26)</f>
        <v>res_65_capacity_2425_q1</v>
      </c>
      <c r="JV4" s="70" t="str">
        <f>_xlfn.CONCAT('Source - Output'!G24,"_",'Source - Output'!$C$24,"_",'Source - Output'!$C$26)</f>
        <v>res_18_64_capacity_2425_q1</v>
      </c>
      <c r="JW4" s="70" t="str">
        <f>_xlfn.CONCAT('Source - Output'!H24,"_",'Source - Output'!$C$24,"_",'Source - Output'!$C$26)</f>
        <v>com_65_total_capacity_2425_q1</v>
      </c>
      <c r="JX4" s="70" t="str">
        <f>_xlfn.CONCAT('Source - Output'!I24,"_",'Source - Output'!$C$24,"_",'Source - Output'!$C$26)</f>
        <v>com_65_dom_capacity_2425_q1</v>
      </c>
      <c r="JY4" s="70" t="str">
        <f>_xlfn.CONCAT('Source - Output'!J24,"_",'Source - Output'!$C$24,"_",'Source - Output'!$C$26)</f>
        <v>com_65_sup_living_capacity_2425_q1</v>
      </c>
      <c r="JZ4" s="70" t="str">
        <f>_xlfn.CONCAT('Source - Output'!K24,"_",'Source - Output'!$C$24,"_",'Source - Output'!$C$26)</f>
        <v>com_18_64_total_capacity_2425_q1</v>
      </c>
      <c r="KA4" s="70" t="str">
        <f>_xlfn.CONCAT('Source - Output'!L24,"_",'Source - Output'!$C$24,"_",'Source - Output'!$C$26)</f>
        <v>com_18_64_dom_capacity_2425_q1</v>
      </c>
      <c r="KB4" s="70" t="str">
        <f>_xlfn.CONCAT('Source - Output'!M24,"_",'Source - Output'!$C$24,"_",'Source - Output'!$C$26)</f>
        <v>com_18_64_sup_living_capacity_2425_q1</v>
      </c>
      <c r="KC4" s="70" t="str">
        <f>_xlfn.CONCAT('Source - Output'!D24,"_",'Source - Output'!$C$24,"_",'Source - Output'!$D$26)</f>
        <v>nurs_65_capacity_2425_q2</v>
      </c>
      <c r="KD4" s="70" t="str">
        <f>_xlfn.CONCAT('Source - Output'!E24,"_",'Source - Output'!$C$24,"_",'Source - Output'!$D$26)</f>
        <v>nurs_18_64_capacity_2425_q2</v>
      </c>
      <c r="KE4" s="70" t="str">
        <f>_xlfn.CONCAT('Source - Output'!F24,"_",'Source - Output'!$C$24,"_",'Source - Output'!$D$26)</f>
        <v>res_65_capacity_2425_q2</v>
      </c>
      <c r="KF4" s="70" t="str">
        <f>_xlfn.CONCAT('Source - Output'!G24,"_",'Source - Output'!$C$24,"_",'Source - Output'!$D$26)</f>
        <v>res_18_64_capacity_2425_q2</v>
      </c>
      <c r="KG4" s="70" t="str">
        <f>_xlfn.CONCAT('Source - Output'!H24,"_",'Source - Output'!$C$24,"_",'Source - Output'!$D$26)</f>
        <v>com_65_total_capacity_2425_q2</v>
      </c>
      <c r="KH4" s="70" t="str">
        <f>_xlfn.CONCAT('Source - Output'!I24,"_",'Source - Output'!$C$24,"_",'Source - Output'!$D$26)</f>
        <v>com_65_dom_capacity_2425_q2</v>
      </c>
      <c r="KI4" s="70" t="str">
        <f>_xlfn.CONCAT('Source - Output'!J24,"_",'Source - Output'!$C$24,"_",'Source - Output'!$D$26)</f>
        <v>com_65_sup_living_capacity_2425_q2</v>
      </c>
      <c r="KJ4" s="70" t="str">
        <f>_xlfn.CONCAT('Source - Output'!K24,"_",'Source - Output'!$C$24,"_",'Source - Output'!$D$26)</f>
        <v>com_18_64_total_capacity_2425_q2</v>
      </c>
      <c r="KK4" s="70" t="str">
        <f>_xlfn.CONCAT('Source - Output'!L24,"_",'Source - Output'!$C$24,"_",'Source - Output'!$D$26)</f>
        <v>com_18_64_dom_capacity_2425_q2</v>
      </c>
      <c r="KL4" s="70" t="str">
        <f>_xlfn.CONCAT('Source - Output'!M24,"_",'Source - Output'!$C$24,"_",'Source - Output'!$D$26)</f>
        <v>com_18_64_sup_living_capacity_2425_q2</v>
      </c>
      <c r="KM4" s="70" t="str">
        <f>_xlfn.CONCAT('Source - Output'!D24,"_",'Source - Output'!$C$24,"_",'Source - Output'!$E$26)</f>
        <v>nurs_65_capacity_2425_q3</v>
      </c>
      <c r="KN4" s="70" t="str">
        <f>_xlfn.CONCAT('Source - Output'!E24,"_",'Source - Output'!$C$24,"_",'Source - Output'!$E$26)</f>
        <v>nurs_18_64_capacity_2425_q3</v>
      </c>
      <c r="KO4" s="70" t="str">
        <f>_xlfn.CONCAT('Source - Output'!F24,"_",'Source - Output'!$C$24,"_",'Source - Output'!$E$26)</f>
        <v>res_65_capacity_2425_q3</v>
      </c>
      <c r="KP4" s="70" t="str">
        <f>_xlfn.CONCAT('Source - Output'!G24,"_",'Source - Output'!$C$24,"_",'Source - Output'!$E$26)</f>
        <v>res_18_64_capacity_2425_q3</v>
      </c>
      <c r="KQ4" s="70" t="str">
        <f>_xlfn.CONCAT('Source - Output'!H24,"_",'Source - Output'!$C$24,"_",'Source - Output'!$E$26)</f>
        <v>com_65_total_capacity_2425_q3</v>
      </c>
      <c r="KR4" s="70" t="str">
        <f>_xlfn.CONCAT('Source - Output'!I24,"_",'Source - Output'!$C$24,"_",'Source - Output'!$E$26)</f>
        <v>com_65_dom_capacity_2425_q3</v>
      </c>
      <c r="KS4" s="70" t="str">
        <f>_xlfn.CONCAT('Source - Output'!J24,"_",'Source - Output'!$C$24,"_",'Source - Output'!$E$26)</f>
        <v>com_65_sup_living_capacity_2425_q3</v>
      </c>
      <c r="KT4" s="70" t="str">
        <f>_xlfn.CONCAT('Source - Output'!K24,"_",'Source - Output'!$C$24,"_",'Source - Output'!$E$26)</f>
        <v>com_18_64_total_capacity_2425_q3</v>
      </c>
      <c r="KU4" s="70" t="str">
        <f>_xlfn.CONCAT('Source - Output'!L24,"_",'Source - Output'!$C$24,"_",'Source - Output'!$E$26)</f>
        <v>com_18_64_dom_capacity_2425_q3</v>
      </c>
      <c r="KV4" s="70" t="str">
        <f>_xlfn.CONCAT('Source - Output'!M24,"_",'Source - Output'!$C$24,"_",'Source - Output'!$E$26)</f>
        <v>com_18_64_sup_living_capacity_2425_q3</v>
      </c>
      <c r="KW4" s="70" t="str">
        <f>_xlfn.CONCAT('Source - Output'!D24,"_",'Source - Output'!$C$24,"_",'Source - Output'!$F$26)</f>
        <v>nurs_65_capacity_2425_q4</v>
      </c>
      <c r="KX4" s="70" t="str">
        <f>_xlfn.CONCAT('Source - Output'!E24,"_",'Source - Output'!$C$24,"_",'Source - Output'!$F$26)</f>
        <v>nurs_18_64_capacity_2425_q4</v>
      </c>
      <c r="KY4" s="70" t="str">
        <f>_xlfn.CONCAT('Source - Output'!F24,"_",'Source - Output'!$C$24,"_",'Source - Output'!$F$26)</f>
        <v>res_65_capacity_2425_q4</v>
      </c>
      <c r="KZ4" s="70" t="str">
        <f>_xlfn.CONCAT('Source - Output'!G24,"_",'Source - Output'!$C$24,"_",'Source - Output'!$F$26)</f>
        <v>res_18_64_capacity_2425_q4</v>
      </c>
      <c r="LA4" s="70" t="str">
        <f>_xlfn.CONCAT('Source - Output'!H24,"_",'Source - Output'!$C$24,"_",'Source - Output'!$F$26)</f>
        <v>com_65_total_capacity_2425_q4</v>
      </c>
      <c r="LB4" s="70" t="str">
        <f>_xlfn.CONCAT('Source - Output'!I24,"_",'Source - Output'!$C$24,"_",'Source - Output'!$F$26)</f>
        <v>com_65_dom_capacity_2425_q4</v>
      </c>
      <c r="LC4" s="70" t="str">
        <f>_xlfn.CONCAT('Source - Output'!J24,"_",'Source - Output'!$C$24,"_",'Source - Output'!$F$26)</f>
        <v>com_65_sup_living_capacity_2425_q4</v>
      </c>
      <c r="LD4" s="70" t="str">
        <f>_xlfn.CONCAT('Source - Output'!K24,"_",'Source - Output'!$C$24,"_",'Source - Output'!$F$26)</f>
        <v>com_18_64_total_capacity_2425_q4</v>
      </c>
      <c r="LE4" s="70" t="str">
        <f>_xlfn.CONCAT('Source - Output'!L24,"_",'Source - Output'!$C$24,"_",'Source - Output'!$F$26)</f>
        <v>com_18_64_dom_capacity_2425_q4</v>
      </c>
      <c r="LF4" s="70" t="str">
        <f>_xlfn.CONCAT('Source - Output'!M24,"_",'Source - Output'!$C$24,"_",'Source - Output'!$F$26)</f>
        <v>com_18_64_sup_living_capacity_2425_q4</v>
      </c>
      <c r="LG4" s="70" t="s">
        <v>840</v>
      </c>
      <c r="LH4" s="70"/>
    </row>
    <row r="5" spans="1:320" s="70" customFormat="1" ht="101.5" x14ac:dyDescent="0.35">
      <c r="A5" s="70" t="s">
        <v>445</v>
      </c>
      <c r="B5" s="70" t="s">
        <v>440</v>
      </c>
      <c r="C5" s="70" t="s">
        <v>441</v>
      </c>
      <c r="D5" s="70" t="s">
        <v>450</v>
      </c>
      <c r="E5" s="70" t="s">
        <v>451</v>
      </c>
      <c r="F5" s="70" t="s">
        <v>452</v>
      </c>
      <c r="G5" s="70" t="s">
        <v>470</v>
      </c>
      <c r="H5" s="92" t="s">
        <v>471</v>
      </c>
      <c r="I5" s="70" t="s">
        <v>473</v>
      </c>
      <c r="J5" s="70" t="s">
        <v>474</v>
      </c>
      <c r="K5" s="70" t="s">
        <v>475</v>
      </c>
      <c r="L5" s="70" t="s">
        <v>476</v>
      </c>
      <c r="M5" s="70" t="s">
        <v>477</v>
      </c>
      <c r="N5" s="70" t="s">
        <v>478</v>
      </c>
      <c r="O5" s="70" t="s">
        <v>479</v>
      </c>
      <c r="P5" s="70" t="s">
        <v>480</v>
      </c>
      <c r="Q5" s="70" t="s">
        <v>639</v>
      </c>
      <c r="R5" s="70" t="s">
        <v>640</v>
      </c>
      <c r="S5" s="70" t="s">
        <v>641</v>
      </c>
      <c r="T5" s="70" t="s">
        <v>642</v>
      </c>
      <c r="U5" s="70" t="s">
        <v>643</v>
      </c>
      <c r="V5" s="70" t="s">
        <v>644</v>
      </c>
      <c r="W5" s="70" t="s">
        <v>645</v>
      </c>
      <c r="X5" s="70" t="s">
        <v>646</v>
      </c>
      <c r="Y5" s="70" t="s">
        <v>647</v>
      </c>
      <c r="Z5" s="70" t="s">
        <v>648</v>
      </c>
      <c r="AA5" s="70" t="s">
        <v>481</v>
      </c>
      <c r="AB5" s="70" t="s">
        <v>482</v>
      </c>
      <c r="AC5" s="70" t="s">
        <v>483</v>
      </c>
      <c r="AD5" s="70" t="s">
        <v>484</v>
      </c>
      <c r="AE5" s="70" t="s">
        <v>485</v>
      </c>
      <c r="AF5" s="70" t="s">
        <v>486</v>
      </c>
      <c r="AG5" s="70" t="s">
        <v>487</v>
      </c>
      <c r="AH5" s="70" t="s">
        <v>488</v>
      </c>
      <c r="AI5" s="70" t="s">
        <v>649</v>
      </c>
      <c r="AJ5" s="70" t="s">
        <v>650</v>
      </c>
      <c r="AK5" s="70" t="s">
        <v>651</v>
      </c>
      <c r="AL5" s="70" t="s">
        <v>652</v>
      </c>
      <c r="AM5" s="70" t="s">
        <v>653</v>
      </c>
      <c r="AN5" s="70" t="s">
        <v>654</v>
      </c>
      <c r="AO5" s="70" t="s">
        <v>655</v>
      </c>
      <c r="AP5" s="70" t="s">
        <v>656</v>
      </c>
      <c r="AQ5" s="70" t="s">
        <v>657</v>
      </c>
      <c r="AR5" s="70" t="s">
        <v>658</v>
      </c>
      <c r="AS5" s="70" t="s">
        <v>489</v>
      </c>
      <c r="AT5" s="70" t="s">
        <v>490</v>
      </c>
      <c r="AU5" s="70" t="s">
        <v>491</v>
      </c>
      <c r="AV5" s="70" t="s">
        <v>492</v>
      </c>
      <c r="AW5" s="70" t="s">
        <v>493</v>
      </c>
      <c r="AX5" s="70" t="s">
        <v>494</v>
      </c>
      <c r="AY5" s="70" t="s">
        <v>495</v>
      </c>
      <c r="AZ5" s="70" t="s">
        <v>496</v>
      </c>
      <c r="BA5" s="70" t="s">
        <v>659</v>
      </c>
      <c r="BB5" s="70" t="s">
        <v>660</v>
      </c>
      <c r="BC5" s="70" t="s">
        <v>661</v>
      </c>
      <c r="BD5" s="70" t="s">
        <v>662</v>
      </c>
      <c r="BE5" s="70" t="s">
        <v>663</v>
      </c>
      <c r="BF5" s="70" t="s">
        <v>664</v>
      </c>
      <c r="BG5" s="70" t="s">
        <v>665</v>
      </c>
      <c r="BH5" s="70" t="s">
        <v>666</v>
      </c>
      <c r="BI5" s="70" t="s">
        <v>667</v>
      </c>
      <c r="BJ5" s="70" t="s">
        <v>668</v>
      </c>
      <c r="BK5" s="70" t="s">
        <v>497</v>
      </c>
      <c r="BL5" s="70" t="s">
        <v>498</v>
      </c>
      <c r="BM5" s="70" t="s">
        <v>499</v>
      </c>
      <c r="BN5" s="70" t="s">
        <v>500</v>
      </c>
      <c r="BO5" s="70" t="s">
        <v>501</v>
      </c>
      <c r="BP5" s="70" t="s">
        <v>502</v>
      </c>
      <c r="BQ5" s="70" t="s">
        <v>503</v>
      </c>
      <c r="BR5" s="70" t="s">
        <v>504</v>
      </c>
      <c r="BS5" s="70" t="s">
        <v>669</v>
      </c>
      <c r="BT5" s="70" t="s">
        <v>670</v>
      </c>
      <c r="BU5" s="70" t="s">
        <v>671</v>
      </c>
      <c r="BV5" s="70" t="s">
        <v>672</v>
      </c>
      <c r="BW5" s="70" t="s">
        <v>673</v>
      </c>
      <c r="BX5" s="70" t="s">
        <v>674</v>
      </c>
      <c r="BY5" s="70" t="s">
        <v>675</v>
      </c>
      <c r="BZ5" s="70" t="s">
        <v>676</v>
      </c>
      <c r="CA5" s="70" t="s">
        <v>677</v>
      </c>
      <c r="CB5" s="70" t="s">
        <v>678</v>
      </c>
      <c r="CC5" s="70" t="s">
        <v>505</v>
      </c>
      <c r="CD5" s="70" t="s">
        <v>506</v>
      </c>
      <c r="CE5" s="70" t="s">
        <v>507</v>
      </c>
      <c r="CF5" s="70" t="s">
        <v>508</v>
      </c>
      <c r="CG5" s="70" t="s">
        <v>509</v>
      </c>
      <c r="CH5" s="70" t="s">
        <v>510</v>
      </c>
      <c r="CI5" s="70" t="s">
        <v>511</v>
      </c>
      <c r="CJ5" s="70" t="s">
        <v>512</v>
      </c>
      <c r="CK5" s="70" t="s">
        <v>679</v>
      </c>
      <c r="CL5" s="70" t="s">
        <v>680</v>
      </c>
      <c r="CM5" s="70" t="s">
        <v>681</v>
      </c>
      <c r="CN5" s="70" t="s">
        <v>682</v>
      </c>
      <c r="CO5" s="70" t="s">
        <v>683</v>
      </c>
      <c r="CP5" s="70" t="s">
        <v>684</v>
      </c>
      <c r="CQ5" s="70" t="s">
        <v>685</v>
      </c>
      <c r="CR5" s="70" t="s">
        <v>686</v>
      </c>
      <c r="CS5" s="70" t="s">
        <v>687</v>
      </c>
      <c r="CT5" s="70" t="s">
        <v>688</v>
      </c>
      <c r="CU5" s="70" t="s">
        <v>513</v>
      </c>
      <c r="CV5" s="70" t="s">
        <v>514</v>
      </c>
      <c r="CW5" s="70" t="s">
        <v>515</v>
      </c>
      <c r="CX5" s="70" t="s">
        <v>516</v>
      </c>
      <c r="CY5" s="70" t="s">
        <v>517</v>
      </c>
      <c r="CZ5" s="70" t="s">
        <v>518</v>
      </c>
      <c r="DA5" s="70" t="s">
        <v>519</v>
      </c>
      <c r="DB5" s="70" t="s">
        <v>520</v>
      </c>
      <c r="DC5" s="70" t="s">
        <v>689</v>
      </c>
      <c r="DD5" s="70" t="s">
        <v>690</v>
      </c>
      <c r="DE5" s="70" t="s">
        <v>691</v>
      </c>
      <c r="DF5" s="70" t="s">
        <v>692</v>
      </c>
      <c r="DG5" s="70" t="s">
        <v>693</v>
      </c>
      <c r="DH5" s="70" t="s">
        <v>694</v>
      </c>
      <c r="DI5" s="70" t="s">
        <v>695</v>
      </c>
      <c r="DJ5" s="70" t="s">
        <v>696</v>
      </c>
      <c r="DK5" s="70" t="s">
        <v>697</v>
      </c>
      <c r="DL5" s="70" t="s">
        <v>698</v>
      </c>
      <c r="DM5" s="70" t="s">
        <v>521</v>
      </c>
      <c r="DN5" s="70" t="s">
        <v>522</v>
      </c>
      <c r="DO5" s="70" t="s">
        <v>523</v>
      </c>
      <c r="DP5" s="70" t="s">
        <v>524</v>
      </c>
      <c r="DQ5" s="70" t="s">
        <v>525</v>
      </c>
      <c r="DR5" s="70" t="s">
        <v>526</v>
      </c>
      <c r="DS5" s="70" t="s">
        <v>527</v>
      </c>
      <c r="DT5" s="70" t="s">
        <v>528</v>
      </c>
      <c r="DU5" s="70" t="s">
        <v>699</v>
      </c>
      <c r="DV5" s="70" t="s">
        <v>700</v>
      </c>
      <c r="DW5" s="70" t="s">
        <v>701</v>
      </c>
      <c r="DX5" s="70" t="s">
        <v>702</v>
      </c>
      <c r="DY5" s="70" t="s">
        <v>703</v>
      </c>
      <c r="DZ5" s="70" t="s">
        <v>704</v>
      </c>
      <c r="EA5" s="70" t="s">
        <v>705</v>
      </c>
      <c r="EB5" s="70" t="s">
        <v>706</v>
      </c>
      <c r="EC5" s="70" t="s">
        <v>707</v>
      </c>
      <c r="ED5" s="70" t="s">
        <v>708</v>
      </c>
      <c r="EE5" s="70" t="s">
        <v>529</v>
      </c>
      <c r="EF5" s="70" t="s">
        <v>530</v>
      </c>
      <c r="EG5" s="70" t="s">
        <v>531</v>
      </c>
      <c r="EH5" s="70" t="s">
        <v>532</v>
      </c>
      <c r="EI5" s="70" t="s">
        <v>533</v>
      </c>
      <c r="EJ5" s="70" t="s">
        <v>534</v>
      </c>
      <c r="EK5" s="70" t="s">
        <v>535</v>
      </c>
      <c r="EL5" s="70" t="s">
        <v>536</v>
      </c>
      <c r="EM5" s="70" t="s">
        <v>709</v>
      </c>
      <c r="EN5" s="70" t="s">
        <v>710</v>
      </c>
      <c r="EO5" s="70" t="s">
        <v>711</v>
      </c>
      <c r="EP5" s="70" t="s">
        <v>712</v>
      </c>
      <c r="EQ5" s="70" t="s">
        <v>713</v>
      </c>
      <c r="ER5" s="70" t="s">
        <v>714</v>
      </c>
      <c r="ES5" s="70" t="s">
        <v>715</v>
      </c>
      <c r="ET5" s="70" t="s">
        <v>716</v>
      </c>
      <c r="EU5" s="70" t="s">
        <v>717</v>
      </c>
      <c r="EV5" s="70" t="s">
        <v>718</v>
      </c>
      <c r="EW5" s="70" t="s">
        <v>537</v>
      </c>
      <c r="EX5" s="70" t="s">
        <v>538</v>
      </c>
      <c r="EY5" s="70" t="s">
        <v>539</v>
      </c>
      <c r="EZ5" s="70" t="s">
        <v>540</v>
      </c>
      <c r="FA5" s="70" t="s">
        <v>541</v>
      </c>
      <c r="FB5" s="70" t="s">
        <v>542</v>
      </c>
      <c r="FC5" s="70" t="s">
        <v>543</v>
      </c>
      <c r="FD5" s="70" t="s">
        <v>544</v>
      </c>
      <c r="FE5" s="70" t="s">
        <v>719</v>
      </c>
      <c r="FF5" s="70" t="s">
        <v>720</v>
      </c>
      <c r="FG5" s="70" t="s">
        <v>721</v>
      </c>
      <c r="FH5" s="70" t="s">
        <v>722</v>
      </c>
      <c r="FI5" s="70" t="s">
        <v>723</v>
      </c>
      <c r="FJ5" s="70" t="s">
        <v>724</v>
      </c>
      <c r="FK5" s="70" t="s">
        <v>725</v>
      </c>
      <c r="FL5" s="70" t="s">
        <v>726</v>
      </c>
      <c r="FM5" s="70" t="s">
        <v>727</v>
      </c>
      <c r="FN5" s="70" t="s">
        <v>728</v>
      </c>
      <c r="FO5" s="70" t="s">
        <v>545</v>
      </c>
      <c r="FP5" s="70" t="s">
        <v>546</v>
      </c>
      <c r="FQ5" s="70" t="s">
        <v>547</v>
      </c>
      <c r="FR5" s="70" t="s">
        <v>548</v>
      </c>
      <c r="FS5" s="70" t="s">
        <v>549</v>
      </c>
      <c r="FT5" s="70" t="s">
        <v>550</v>
      </c>
      <c r="FU5" s="70" t="s">
        <v>551</v>
      </c>
      <c r="FV5" s="70" t="s">
        <v>552</v>
      </c>
      <c r="FW5" s="70" t="s">
        <v>729</v>
      </c>
      <c r="FX5" s="70" t="s">
        <v>730</v>
      </c>
      <c r="FY5" s="70" t="s">
        <v>731</v>
      </c>
      <c r="FZ5" s="70" t="s">
        <v>732</v>
      </c>
      <c r="GA5" s="70" t="s">
        <v>733</v>
      </c>
      <c r="GB5" s="70" t="s">
        <v>734</v>
      </c>
      <c r="GC5" s="70" t="s">
        <v>735</v>
      </c>
      <c r="GD5" s="70" t="s">
        <v>736</v>
      </c>
      <c r="GE5" s="70" t="s">
        <v>737</v>
      </c>
      <c r="GF5" s="70" t="s">
        <v>738</v>
      </c>
      <c r="GG5" s="70" t="s">
        <v>553</v>
      </c>
      <c r="GH5" s="70" t="s">
        <v>554</v>
      </c>
      <c r="GI5" s="70" t="s">
        <v>555</v>
      </c>
      <c r="GJ5" s="70" t="s">
        <v>556</v>
      </c>
      <c r="GK5" s="70" t="s">
        <v>557</v>
      </c>
      <c r="GL5" s="70" t="s">
        <v>558</v>
      </c>
      <c r="GM5" s="70" t="s">
        <v>559</v>
      </c>
      <c r="GN5" s="70" t="s">
        <v>560</v>
      </c>
      <c r="GO5" s="70" t="s">
        <v>739</v>
      </c>
      <c r="GP5" s="70" t="s">
        <v>740</v>
      </c>
      <c r="GQ5" s="70" t="s">
        <v>741</v>
      </c>
      <c r="GR5" s="70" t="s">
        <v>742</v>
      </c>
      <c r="GS5" s="70" t="s">
        <v>743</v>
      </c>
      <c r="GT5" s="70" t="s">
        <v>744</v>
      </c>
      <c r="GU5" s="70" t="s">
        <v>745</v>
      </c>
      <c r="GV5" s="70" t="s">
        <v>746</v>
      </c>
      <c r="GW5" s="70" t="s">
        <v>747</v>
      </c>
      <c r="GX5" s="70" t="s">
        <v>748</v>
      </c>
      <c r="GY5" s="70" t="s">
        <v>561</v>
      </c>
      <c r="GZ5" s="70" t="s">
        <v>562</v>
      </c>
      <c r="HA5" s="70" t="s">
        <v>563</v>
      </c>
      <c r="HB5" s="70" t="s">
        <v>564</v>
      </c>
      <c r="HC5" s="70" t="s">
        <v>565</v>
      </c>
      <c r="HD5" s="70" t="s">
        <v>566</v>
      </c>
      <c r="HE5" s="70" t="s">
        <v>567</v>
      </c>
      <c r="HF5" s="70" t="s">
        <v>568</v>
      </c>
      <c r="HG5" s="70" t="s">
        <v>749</v>
      </c>
      <c r="HH5" s="70" t="s">
        <v>750</v>
      </c>
      <c r="HI5" s="70" t="s">
        <v>751</v>
      </c>
      <c r="HJ5" s="70" t="s">
        <v>752</v>
      </c>
      <c r="HK5" s="70" t="s">
        <v>753</v>
      </c>
      <c r="HL5" s="70" t="s">
        <v>754</v>
      </c>
      <c r="HM5" s="70" t="s">
        <v>755</v>
      </c>
      <c r="HN5" s="70" t="s">
        <v>756</v>
      </c>
      <c r="HO5" s="70" t="s">
        <v>757</v>
      </c>
      <c r="HP5" s="70" t="s">
        <v>758</v>
      </c>
      <c r="HQ5" s="70" t="s">
        <v>569</v>
      </c>
      <c r="HR5" s="70" t="s">
        <v>570</v>
      </c>
      <c r="HS5" s="70" t="s">
        <v>571</v>
      </c>
      <c r="HT5" s="70" t="s">
        <v>572</v>
      </c>
      <c r="HU5" s="70" t="s">
        <v>573</v>
      </c>
      <c r="HV5" s="70" t="s">
        <v>574</v>
      </c>
      <c r="HW5" s="70" t="s">
        <v>575</v>
      </c>
      <c r="HX5" s="70" t="s">
        <v>576</v>
      </c>
      <c r="HY5" s="70" t="s">
        <v>759</v>
      </c>
      <c r="HZ5" s="70" t="s">
        <v>760</v>
      </c>
      <c r="IA5" s="70" t="s">
        <v>761</v>
      </c>
      <c r="IB5" s="70" t="s">
        <v>762</v>
      </c>
      <c r="IC5" s="70" t="s">
        <v>763</v>
      </c>
      <c r="ID5" s="70" t="s">
        <v>764</v>
      </c>
      <c r="IE5" s="70" t="s">
        <v>765</v>
      </c>
      <c r="IF5" s="70" t="s">
        <v>766</v>
      </c>
      <c r="IG5" s="70" t="s">
        <v>767</v>
      </c>
      <c r="IH5" s="70" t="s">
        <v>768</v>
      </c>
      <c r="II5" s="70" t="s">
        <v>577</v>
      </c>
      <c r="IJ5" s="70" t="s">
        <v>578</v>
      </c>
      <c r="IK5" s="70" t="s">
        <v>579</v>
      </c>
      <c r="IL5" s="70" t="s">
        <v>580</v>
      </c>
      <c r="IM5" s="70" t="s">
        <v>581</v>
      </c>
      <c r="IN5" s="70" t="s">
        <v>582</v>
      </c>
      <c r="IO5" s="70" t="s">
        <v>583</v>
      </c>
      <c r="IP5" s="70" t="s">
        <v>584</v>
      </c>
      <c r="IQ5" s="70" t="s">
        <v>769</v>
      </c>
      <c r="IR5" s="70" t="s">
        <v>770</v>
      </c>
      <c r="IS5" s="70" t="s">
        <v>771</v>
      </c>
      <c r="IT5" s="70" t="s">
        <v>772</v>
      </c>
      <c r="IU5" s="70" t="s">
        <v>773</v>
      </c>
      <c r="IV5" s="70" t="s">
        <v>774</v>
      </c>
      <c r="IW5" s="70" t="s">
        <v>775</v>
      </c>
      <c r="IX5" s="70" t="s">
        <v>776</v>
      </c>
      <c r="IY5" s="70" t="s">
        <v>777</v>
      </c>
      <c r="IZ5" s="70" t="s">
        <v>778</v>
      </c>
      <c r="JA5" s="70" t="s">
        <v>585</v>
      </c>
      <c r="JB5" s="70" t="s">
        <v>586</v>
      </c>
      <c r="JC5" s="70" t="s">
        <v>587</v>
      </c>
      <c r="JD5" s="70" t="s">
        <v>588</v>
      </c>
      <c r="JE5" s="70" t="s">
        <v>589</v>
      </c>
      <c r="JF5" s="70" t="s">
        <v>590</v>
      </c>
      <c r="JG5" s="70" t="s">
        <v>591</v>
      </c>
      <c r="JH5" s="70" t="s">
        <v>592</v>
      </c>
      <c r="JI5" s="70" t="s">
        <v>779</v>
      </c>
      <c r="JJ5" s="70" t="s">
        <v>780</v>
      </c>
      <c r="JK5" s="70" t="s">
        <v>781</v>
      </c>
      <c r="JL5" s="70" t="s">
        <v>782</v>
      </c>
      <c r="JM5" s="70" t="s">
        <v>783</v>
      </c>
      <c r="JN5" s="70" t="s">
        <v>784</v>
      </c>
      <c r="JO5" s="70" t="s">
        <v>785</v>
      </c>
      <c r="JP5" s="70" t="s">
        <v>786</v>
      </c>
      <c r="JQ5" s="70" t="s">
        <v>787</v>
      </c>
      <c r="JR5" s="70" t="s">
        <v>788</v>
      </c>
      <c r="JS5" s="70" t="s">
        <v>593</v>
      </c>
      <c r="JT5" s="70" t="s">
        <v>594</v>
      </c>
      <c r="JU5" s="70" t="s">
        <v>595</v>
      </c>
      <c r="JV5" s="70" t="s">
        <v>596</v>
      </c>
      <c r="JW5" s="70" t="s">
        <v>789</v>
      </c>
      <c r="JX5" s="70" t="s">
        <v>790</v>
      </c>
      <c r="JY5" s="70" t="s">
        <v>791</v>
      </c>
      <c r="JZ5" s="70" t="s">
        <v>792</v>
      </c>
      <c r="KA5" s="70" t="s">
        <v>793</v>
      </c>
      <c r="KB5" s="70" t="s">
        <v>794</v>
      </c>
      <c r="KC5" s="70" t="s">
        <v>597</v>
      </c>
      <c r="KD5" s="70" t="s">
        <v>598</v>
      </c>
      <c r="KE5" s="70" t="s">
        <v>599</v>
      </c>
      <c r="KF5" s="70" t="s">
        <v>600</v>
      </c>
      <c r="KG5" s="70" t="s">
        <v>795</v>
      </c>
      <c r="KH5" s="70" t="s">
        <v>796</v>
      </c>
      <c r="KI5" s="70" t="s">
        <v>797</v>
      </c>
      <c r="KJ5" s="70" t="s">
        <v>798</v>
      </c>
      <c r="KK5" s="70" t="s">
        <v>799</v>
      </c>
      <c r="KL5" s="70" t="s">
        <v>800</v>
      </c>
      <c r="KM5" s="70" t="s">
        <v>601</v>
      </c>
      <c r="KN5" s="70" t="s">
        <v>602</v>
      </c>
      <c r="KO5" s="70" t="s">
        <v>603</v>
      </c>
      <c r="KP5" s="70" t="s">
        <v>604</v>
      </c>
      <c r="KQ5" s="70" t="s">
        <v>801</v>
      </c>
      <c r="KR5" s="70" t="s">
        <v>802</v>
      </c>
      <c r="KS5" s="70" t="s">
        <v>803</v>
      </c>
      <c r="KT5" s="70" t="s">
        <v>804</v>
      </c>
      <c r="KU5" s="70" t="s">
        <v>805</v>
      </c>
      <c r="KV5" s="70" t="s">
        <v>806</v>
      </c>
      <c r="KW5" s="70" t="s">
        <v>605</v>
      </c>
      <c r="KX5" s="70" t="s">
        <v>606</v>
      </c>
      <c r="KY5" s="70" t="s">
        <v>607</v>
      </c>
      <c r="KZ5" s="70" t="s">
        <v>608</v>
      </c>
      <c r="LA5" s="70" t="s">
        <v>807</v>
      </c>
      <c r="LB5" s="70" t="s">
        <v>808</v>
      </c>
      <c r="LC5" s="70" t="s">
        <v>809</v>
      </c>
      <c r="LD5" s="70" t="s">
        <v>810</v>
      </c>
      <c r="LE5" s="70" t="s">
        <v>811</v>
      </c>
      <c r="LF5" s="70" t="s">
        <v>812</v>
      </c>
      <c r="LG5" s="70" t="s">
        <v>840</v>
      </c>
    </row>
    <row r="6" spans="1:320" s="70" customFormat="1" x14ac:dyDescent="0.35">
      <c r="A6" s="70" t="s">
        <v>446</v>
      </c>
      <c r="B6" s="70" t="str">
        <f>IF(ISBLANK('Capacity template'!B7),"BLANK",'Capacity template'!B7)</f>
        <v>BLANK</v>
      </c>
      <c r="C6" s="70" t="str">
        <f>IF(ISBLANK('Capacity template'!B7),"BLANK",INDEX('Source - LA List'!$B$2:$B$154,MATCH('Capacity template'!B7,'Source - LA List'!$A$2:$A$154,0)))</f>
        <v>BLANK</v>
      </c>
      <c r="D6" s="70" t="str">
        <f>IF(ISBLANK('Capacity template'!B12),"BLANK",'Capacity template'!B12)</f>
        <v>BLANK</v>
      </c>
      <c r="E6" s="70" t="str">
        <f>IF(ISBLANK('Capacity template'!B13),"BLANK",'Capacity template'!B13)</f>
        <v>BLANK</v>
      </c>
      <c r="F6" s="70" t="str">
        <f>IF(ISBLANK('Capacity template'!B18),"BLANK",'Capacity template'!B18)</f>
        <v>BLANK</v>
      </c>
      <c r="G6" s="70" t="str">
        <f>IF(ISBLANK('Background and instructions'!A5),"BLANK",'Background and instructions'!A5)</f>
        <v>Version 1.0</v>
      </c>
      <c r="H6" s="92" t="str">
        <f>IF(ISBLANK('Capacity template'!AU524),"BLANK",'Capacity template'!AU524)</f>
        <v>hu8Z4e</v>
      </c>
      <c r="I6" s="85" t="str">
        <f>IF(ISBLANK('Capacity template'!$C23),"BLANK",'Capacity template'!$C23)</f>
        <v>BLANK</v>
      </c>
      <c r="J6" s="70" t="str">
        <f>IF(ISBLANK('Capacity template'!$C24),"BLANK",'Capacity template'!$C24)</f>
        <v>BLANK</v>
      </c>
      <c r="K6" s="85" t="str">
        <f>IF(ISBLANK('Capacity template'!$C25),"BLANK",'Capacity template'!$C25)</f>
        <v>BLANK</v>
      </c>
      <c r="L6" s="70" t="str">
        <f>IF(ISBLANK('Capacity template'!$C26),"BLANK",'Capacity template'!$C26)</f>
        <v>BLANK</v>
      </c>
      <c r="M6" s="85" t="str">
        <f>IF(ISBLANK('Capacity template'!$C27),"BLANK",'Capacity template'!$C27)</f>
        <v>BLANK</v>
      </c>
      <c r="N6" s="70" t="str">
        <f>IF(ISBLANK('Capacity template'!$C28),"BLANK",'Capacity template'!$C28)</f>
        <v>BLANK</v>
      </c>
      <c r="O6" s="85" t="str">
        <f>IF(ISBLANK('Capacity template'!$C29),"BLANK",'Capacity template'!$C29)</f>
        <v>BLANK</v>
      </c>
      <c r="P6" s="70" t="str">
        <f>IF(ISBLANK('Capacity template'!$C30),"BLANK",'Capacity template'!$C30)</f>
        <v>BLANK</v>
      </c>
      <c r="Q6" s="85" t="str">
        <f>IF(ISBLANK('Capacity template'!$C31),"BLANK",'Capacity template'!$C31)</f>
        <v>BLANK</v>
      </c>
      <c r="R6" s="85" t="str">
        <f>IF(ISBLANK('Capacity template'!$C32),"BLANK",'Capacity template'!$C32)</f>
        <v>BLANK</v>
      </c>
      <c r="S6" s="70" t="str">
        <f>IF(ISBLANK('Capacity template'!$C33),"BLANK",'Capacity template'!$C33)</f>
        <v>BLANK</v>
      </c>
      <c r="T6" s="85" t="str">
        <f>IF(ISBLANK('Capacity template'!$C34),"BLANK",'Capacity template'!$C34)</f>
        <v>BLANK</v>
      </c>
      <c r="U6" s="70" t="str">
        <f>IF(ISBLANK('Capacity template'!$C35),"BLANK",'Capacity template'!$C35)</f>
        <v>BLANK</v>
      </c>
      <c r="V6" s="85" t="str">
        <f>IF(ISBLANK('Capacity template'!$C36),"BLANK",'Capacity template'!$C36)</f>
        <v>BLANK</v>
      </c>
      <c r="W6" s="85" t="str">
        <f>IF(ISBLANK('Capacity template'!$C37),"BLANK",'Capacity template'!$C37)</f>
        <v>BLANK</v>
      </c>
      <c r="X6" s="70" t="str">
        <f>IF(ISBLANK('Capacity template'!$C38),"BLANK",'Capacity template'!$C38)</f>
        <v>BLANK</v>
      </c>
      <c r="Y6" s="85" t="str">
        <f>IF(ISBLANK('Capacity template'!$C39),"BLANK",'Capacity template'!$C39)</f>
        <v>BLANK</v>
      </c>
      <c r="Z6" s="70" t="str">
        <f>IF(ISBLANK('Capacity template'!$C40),"BLANK",'Capacity template'!$C40)</f>
        <v>BLANK</v>
      </c>
      <c r="AA6" s="70" t="str">
        <f>IF(ISBLANK('Capacity template'!$D23),"BLANK",'Capacity template'!$D23)</f>
        <v>BLANK</v>
      </c>
      <c r="AB6" s="70" t="str">
        <f>IF(ISBLANK('Capacity template'!$D24),"BLANK",'Capacity template'!$D24)</f>
        <v>BLANK</v>
      </c>
      <c r="AC6" s="70" t="str">
        <f>IF(ISBLANK('Capacity template'!$D25),"BLANK",'Capacity template'!$D25)</f>
        <v>BLANK</v>
      </c>
      <c r="AD6" s="70" t="str">
        <f>IF(ISBLANK('Capacity template'!$D26),"BLANK",'Capacity template'!$D26)</f>
        <v>BLANK</v>
      </c>
      <c r="AE6" s="70" t="str">
        <f>IF(ISBLANK('Capacity template'!$D27),"BLANK",'Capacity template'!$D27)</f>
        <v>BLANK</v>
      </c>
      <c r="AF6" s="70" t="str">
        <f>IF(ISBLANK('Capacity template'!$D28),"BLANK",'Capacity template'!$D28)</f>
        <v>BLANK</v>
      </c>
      <c r="AG6" s="70" t="str">
        <f>IF(ISBLANK('Capacity template'!$D29),"BLANK",'Capacity template'!$D29)</f>
        <v>BLANK</v>
      </c>
      <c r="AH6" s="70" t="str">
        <f>IF(ISBLANK('Capacity template'!$D30),"BLANK",'Capacity template'!$D30)</f>
        <v>BLANK</v>
      </c>
      <c r="AI6" s="70" t="str">
        <f>IF(ISBLANK('Capacity template'!$D31),"BLANK",'Capacity template'!$D31)</f>
        <v>BLANK</v>
      </c>
      <c r="AJ6" s="70" t="str">
        <f>IF(ISBLANK('Capacity template'!$D32),"BLANK",'Capacity template'!$D32)</f>
        <v>BLANK</v>
      </c>
      <c r="AK6" s="70" t="str">
        <f>IF(ISBLANK('Capacity template'!$D33),"BLANK",'Capacity template'!$D33)</f>
        <v>BLANK</v>
      </c>
      <c r="AL6" s="70" t="str">
        <f>IF(ISBLANK('Capacity template'!$D34),"BLANK",'Capacity template'!$D34)</f>
        <v>BLANK</v>
      </c>
      <c r="AM6" s="70" t="str">
        <f>IF(ISBLANK('Capacity template'!$D35),"BLANK",'Capacity template'!$D35)</f>
        <v>BLANK</v>
      </c>
      <c r="AN6" s="70" t="str">
        <f>IF(ISBLANK('Capacity template'!$D36),"BLANK",'Capacity template'!$D36)</f>
        <v>BLANK</v>
      </c>
      <c r="AO6" s="70" t="str">
        <f>IF(ISBLANK('Capacity template'!$D37),"BLANK",'Capacity template'!$D37)</f>
        <v>BLANK</v>
      </c>
      <c r="AP6" s="70" t="str">
        <f>IF(ISBLANK('Capacity template'!$D38),"BLANK",'Capacity template'!$D38)</f>
        <v>BLANK</v>
      </c>
      <c r="AQ6" s="70" t="str">
        <f>IF(ISBLANK('Capacity template'!$D39),"BLANK",'Capacity template'!$D39)</f>
        <v>BLANK</v>
      </c>
      <c r="AR6" s="70" t="str">
        <f>IF(ISBLANK('Capacity template'!$D40),"BLANK",'Capacity template'!$D40)</f>
        <v>BLANK</v>
      </c>
      <c r="AS6" s="86" t="str">
        <f>IF(ISBLANK('Capacity template'!$C45),"BLANK",'Capacity template'!$C45)</f>
        <v>BLANK</v>
      </c>
      <c r="AT6" t="str">
        <f>IF(ISBLANK('Capacity template'!$C46),"BLANK",'Capacity template'!$C46)</f>
        <v>BLANK</v>
      </c>
      <c r="AU6" s="86" t="str">
        <f>IF(ISBLANK('Capacity template'!$C47),"BLANK",'Capacity template'!$C47)</f>
        <v>BLANK</v>
      </c>
      <c r="AV6" t="str">
        <f>IF(ISBLANK('Capacity template'!$C48),"BLANK",'Capacity template'!$C48)</f>
        <v>BLANK</v>
      </c>
      <c r="AW6" s="86" t="str">
        <f>IF(ISBLANK('Capacity template'!$C49),"BLANK",'Capacity template'!$C49)</f>
        <v>BLANK</v>
      </c>
      <c r="AX6" t="str">
        <f>IF(ISBLANK('Capacity template'!$C50),"BLANK",'Capacity template'!$C50)</f>
        <v>BLANK</v>
      </c>
      <c r="AY6" s="86" t="str">
        <f>IF(ISBLANK('Capacity template'!$C51),"BLANK",'Capacity template'!$C51)</f>
        <v>BLANK</v>
      </c>
      <c r="AZ6" t="str">
        <f>IF(ISBLANK('Capacity template'!$C52),"BLANK",'Capacity template'!$C52)</f>
        <v>BLANK</v>
      </c>
      <c r="BA6" s="86" t="str">
        <f>IF(ISBLANK('Capacity template'!$C53),"BLANK",'Capacity template'!$C53)</f>
        <v>BLANK</v>
      </c>
      <c r="BB6" s="86" t="str">
        <f>IF(ISBLANK('Capacity template'!$C54),"BLANK",'Capacity template'!$C54)</f>
        <v>BLANK</v>
      </c>
      <c r="BC6" t="str">
        <f>IF(ISBLANK('Capacity template'!$C55),"BLANK",'Capacity template'!$C55)</f>
        <v>BLANK</v>
      </c>
      <c r="BD6" s="86" t="str">
        <f>IF(ISBLANK('Capacity template'!$C56),"BLANK",'Capacity template'!$C56)</f>
        <v>BLANK</v>
      </c>
      <c r="BE6" t="str">
        <f>IF(ISBLANK('Capacity template'!$C57),"BLANK",'Capacity template'!$C57)</f>
        <v>BLANK</v>
      </c>
      <c r="BF6" s="86" t="str">
        <f>IF(ISBLANK('Capacity template'!$C58),"BLANK",'Capacity template'!$C58)</f>
        <v>BLANK</v>
      </c>
      <c r="BG6" s="86" t="str">
        <f>IF(ISBLANK('Capacity template'!$C59),"BLANK",'Capacity template'!$C59)</f>
        <v>BLANK</v>
      </c>
      <c r="BH6" t="str">
        <f>IF(ISBLANK('Capacity template'!$C60),"BLANK",'Capacity template'!$C60)</f>
        <v>BLANK</v>
      </c>
      <c r="BI6" s="86" t="str">
        <f>IF(ISBLANK('Capacity template'!$C61),"BLANK",'Capacity template'!$C61)</f>
        <v>BLANK</v>
      </c>
      <c r="BJ6" t="str">
        <f>IF(ISBLANK('Capacity template'!$C62),"BLANK",'Capacity template'!$C62)</f>
        <v>BLANK</v>
      </c>
      <c r="BK6" t="str">
        <f>IF(ISBLANK('Capacity template'!$D45),"BLANK",'Capacity template'!$D45)</f>
        <v>BLANK</v>
      </c>
      <c r="BL6" t="str">
        <f>IF(ISBLANK('Capacity template'!$D46),"BLANK",'Capacity template'!$D46)</f>
        <v>BLANK</v>
      </c>
      <c r="BM6" t="str">
        <f>IF(ISBLANK('Capacity template'!$D47),"BLANK",'Capacity template'!$D47)</f>
        <v>BLANK</v>
      </c>
      <c r="BN6" t="str">
        <f>IF(ISBLANK('Capacity template'!$D48),"BLANK",'Capacity template'!$D48)</f>
        <v>BLANK</v>
      </c>
      <c r="BO6" t="str">
        <f>IF(ISBLANK('Capacity template'!$D49),"BLANK",'Capacity template'!$D49)</f>
        <v>BLANK</v>
      </c>
      <c r="BP6" t="str">
        <f>IF(ISBLANK('Capacity template'!$D50),"BLANK",'Capacity template'!$D50)</f>
        <v>BLANK</v>
      </c>
      <c r="BQ6" t="str">
        <f>IF(ISBLANK('Capacity template'!$D51),"BLANK",'Capacity template'!$D51)</f>
        <v>BLANK</v>
      </c>
      <c r="BR6" t="str">
        <f>IF(ISBLANK('Capacity template'!$D52),"BLANK",'Capacity template'!$D52)</f>
        <v>BLANK</v>
      </c>
      <c r="BS6" t="str">
        <f>IF(ISBLANK('Capacity template'!$D53),"BLANK",'Capacity template'!$D53)</f>
        <v>BLANK</v>
      </c>
      <c r="BT6" t="str">
        <f>IF(ISBLANK('Capacity template'!$D54),"BLANK",'Capacity template'!$D54)</f>
        <v>BLANK</v>
      </c>
      <c r="BU6" t="str">
        <f>IF(ISBLANK('Capacity template'!$D55),"BLANK",'Capacity template'!$D55)</f>
        <v>BLANK</v>
      </c>
      <c r="BV6" t="str">
        <f>IF(ISBLANK('Capacity template'!$D56),"BLANK",'Capacity template'!$D56)</f>
        <v>BLANK</v>
      </c>
      <c r="BW6" t="str">
        <f>IF(ISBLANK('Capacity template'!$D57),"BLANK",'Capacity template'!$D57)</f>
        <v>BLANK</v>
      </c>
      <c r="BX6" t="str">
        <f>IF(ISBLANK('Capacity template'!$D58),"BLANK",'Capacity template'!$D58)</f>
        <v>BLANK</v>
      </c>
      <c r="BY6" t="str">
        <f>IF(ISBLANK('Capacity template'!$D59),"BLANK",'Capacity template'!$D59)</f>
        <v>BLANK</v>
      </c>
      <c r="BZ6" t="str">
        <f>IF(ISBLANK('Capacity template'!$D60),"BLANK",'Capacity template'!$D60)</f>
        <v>BLANK</v>
      </c>
      <c r="CA6" t="str">
        <f>IF(ISBLANK('Capacity template'!$D61),"BLANK",'Capacity template'!$D61)</f>
        <v>BLANK</v>
      </c>
      <c r="CB6" t="str">
        <f>IF(ISBLANK('Capacity template'!$D62),"BLANK",'Capacity template'!$D62)</f>
        <v>BLANK</v>
      </c>
      <c r="CC6" t="str">
        <f>IF(ISBLANK('Capacity template'!$C68),"BLANK",'Capacity template'!$C68)</f>
        <v>BLANK</v>
      </c>
      <c r="CD6" t="str">
        <f>IF(ISBLANK('Capacity template'!$C69),"BLANK",'Capacity template'!$C69)</f>
        <v>BLANK</v>
      </c>
      <c r="CE6" t="str">
        <f>IF(ISBLANK('Capacity template'!$C70),"BLANK",'Capacity template'!$C70)</f>
        <v>BLANK</v>
      </c>
      <c r="CF6" t="str">
        <f>IF(ISBLANK('Capacity template'!$C71),"BLANK",'Capacity template'!$C71)</f>
        <v>BLANK</v>
      </c>
      <c r="CG6" t="str">
        <f>IF(ISBLANK('Capacity template'!$C72),"BLANK",'Capacity template'!$C72)</f>
        <v>BLANK</v>
      </c>
      <c r="CH6" t="str">
        <f>IF(ISBLANK('Capacity template'!$C73),"BLANK",'Capacity template'!$C73)</f>
        <v>BLANK</v>
      </c>
      <c r="CI6" t="str">
        <f>IF(ISBLANK('Capacity template'!$C74),"BLANK",'Capacity template'!$C74)</f>
        <v>BLANK</v>
      </c>
      <c r="CJ6" t="str">
        <f>IF(ISBLANK('Capacity template'!$C75),"BLANK",'Capacity template'!$C75)</f>
        <v>BLANK</v>
      </c>
      <c r="CK6" t="str">
        <f>IF(ISBLANK('Capacity template'!$C76),"BLANK",'Capacity template'!$C76)</f>
        <v>BLANK</v>
      </c>
      <c r="CL6" t="str">
        <f>IF(ISBLANK('Capacity template'!$C77),"BLANK",'Capacity template'!$C77)</f>
        <v>BLANK</v>
      </c>
      <c r="CM6" t="str">
        <f>IF(ISBLANK('Capacity template'!$C78),"BLANK",'Capacity template'!$C78)</f>
        <v>BLANK</v>
      </c>
      <c r="CN6" t="str">
        <f>IF(ISBLANK('Capacity template'!$C79),"BLANK",'Capacity template'!$C79)</f>
        <v>BLANK</v>
      </c>
      <c r="CO6" t="str">
        <f>IF(ISBLANK('Capacity template'!$C80),"BLANK",'Capacity template'!$C80)</f>
        <v>BLANK</v>
      </c>
      <c r="CP6" t="str">
        <f>IF(ISBLANK('Capacity template'!$C81),"BLANK",'Capacity template'!$C81)</f>
        <v>BLANK</v>
      </c>
      <c r="CQ6" t="str">
        <f>IF(ISBLANK('Capacity template'!$C82),"BLANK",'Capacity template'!$C82)</f>
        <v>BLANK</v>
      </c>
      <c r="CR6" t="str">
        <f>IF(ISBLANK('Capacity template'!$C83),"BLANK",'Capacity template'!$C83)</f>
        <v>BLANK</v>
      </c>
      <c r="CS6" t="str">
        <f>IF(ISBLANK('Capacity template'!$C84),"BLANK",'Capacity template'!$C84)</f>
        <v>BLANK</v>
      </c>
      <c r="CT6" t="str">
        <f>IF(ISBLANK('Capacity template'!$C85),"BLANK",'Capacity template'!$C85)</f>
        <v>BLANK</v>
      </c>
      <c r="CU6" t="str">
        <f>IF(ISBLANK('Capacity template'!$D68),"BLANK",'Capacity template'!$D68)</f>
        <v>BLANK</v>
      </c>
      <c r="CV6" t="str">
        <f>IF(ISBLANK('Capacity template'!$D69),"BLANK",'Capacity template'!$D69)</f>
        <v>BLANK</v>
      </c>
      <c r="CW6" t="str">
        <f>IF(ISBLANK('Capacity template'!$D70),"BLANK",'Capacity template'!$D70)</f>
        <v>BLANK</v>
      </c>
      <c r="CX6" t="str">
        <f>IF(ISBLANK('Capacity template'!$D71),"BLANK",'Capacity template'!$D71)</f>
        <v>BLANK</v>
      </c>
      <c r="CY6" t="str">
        <f>IF(ISBLANK('Capacity template'!$D72),"BLANK",'Capacity template'!$D72)</f>
        <v>BLANK</v>
      </c>
      <c r="CZ6" t="str">
        <f>IF(ISBLANK('Capacity template'!$D73),"BLANK",'Capacity template'!$D73)</f>
        <v>BLANK</v>
      </c>
      <c r="DA6" t="str">
        <f>IF(ISBLANK('Capacity template'!$D74),"BLANK",'Capacity template'!$D74)</f>
        <v>BLANK</v>
      </c>
      <c r="DB6" t="str">
        <f>IF(ISBLANK('Capacity template'!$D75),"BLANK",'Capacity template'!$D75)</f>
        <v>BLANK</v>
      </c>
      <c r="DC6" t="str">
        <f>IF(ISBLANK('Capacity template'!$D76),"BLANK",'Capacity template'!$D76)</f>
        <v>BLANK</v>
      </c>
      <c r="DD6" t="str">
        <f>IF(ISBLANK('Capacity template'!$D77),"BLANK",'Capacity template'!$D77)</f>
        <v>BLANK</v>
      </c>
      <c r="DE6" t="str">
        <f>IF(ISBLANK('Capacity template'!$D78),"BLANK",'Capacity template'!$D78)</f>
        <v>BLANK</v>
      </c>
      <c r="DF6" t="str">
        <f>IF(ISBLANK('Capacity template'!$D79),"BLANK",'Capacity template'!$D79)</f>
        <v>BLANK</v>
      </c>
      <c r="DG6" t="str">
        <f>IF(ISBLANK('Capacity template'!$D80),"BLANK",'Capacity template'!$D80)</f>
        <v>BLANK</v>
      </c>
      <c r="DH6" t="str">
        <f>IF(ISBLANK('Capacity template'!$D81),"BLANK",'Capacity template'!$D81)</f>
        <v>BLANK</v>
      </c>
      <c r="DI6" t="str">
        <f>IF(ISBLANK('Capacity template'!$D82),"BLANK",'Capacity template'!$D82)</f>
        <v>BLANK</v>
      </c>
      <c r="DJ6" t="str">
        <f>IF(ISBLANK('Capacity template'!$D83),"BLANK",'Capacity template'!$D83)</f>
        <v>BLANK</v>
      </c>
      <c r="DK6" t="str">
        <f>IF(ISBLANK('Capacity template'!$D84),"BLANK",'Capacity template'!$D84)</f>
        <v>BLANK</v>
      </c>
      <c r="DL6" t="str">
        <f>IF(ISBLANK('Capacity template'!$D85),"BLANK",'Capacity template'!$D85)</f>
        <v>BLANK</v>
      </c>
      <c r="DM6" t="str">
        <f>IF(ISBLANK('Capacity template'!$E68),"BLANK",'Capacity template'!$E68)</f>
        <v>BLANK</v>
      </c>
      <c r="DN6" t="str">
        <f>IF(ISBLANK('Capacity template'!$E69),"BLANK",'Capacity template'!$E69)</f>
        <v>BLANK</v>
      </c>
      <c r="DO6" t="str">
        <f>IF(ISBLANK('Capacity template'!$E70),"BLANK",'Capacity template'!$E70)</f>
        <v>BLANK</v>
      </c>
      <c r="DP6" t="str">
        <f>IF(ISBLANK('Capacity template'!$E71),"BLANK",'Capacity template'!$E71)</f>
        <v>BLANK</v>
      </c>
      <c r="DQ6" t="str">
        <f>IF(ISBLANK('Capacity template'!$E72),"BLANK",'Capacity template'!$E72)</f>
        <v>BLANK</v>
      </c>
      <c r="DR6" t="str">
        <f>IF(ISBLANK('Capacity template'!$E73),"BLANK",'Capacity template'!$E73)</f>
        <v>BLANK</v>
      </c>
      <c r="DS6" t="str">
        <f>IF(ISBLANK('Capacity template'!$E74),"BLANK",'Capacity template'!$E74)</f>
        <v>BLANK</v>
      </c>
      <c r="DT6" t="str">
        <f>IF(ISBLANK('Capacity template'!$E75),"BLANK",'Capacity template'!$E75)</f>
        <v>BLANK</v>
      </c>
      <c r="DU6" t="str">
        <f>IF(ISBLANK('Capacity template'!$E76),"BLANK",'Capacity template'!$E76)</f>
        <v>BLANK</v>
      </c>
      <c r="DV6" t="str">
        <f>IF(ISBLANK('Capacity template'!$E77),"BLANK",'Capacity template'!$E77)</f>
        <v>BLANK</v>
      </c>
      <c r="DW6" t="str">
        <f>IF(ISBLANK('Capacity template'!$E78),"BLANK",'Capacity template'!$E78)</f>
        <v>BLANK</v>
      </c>
      <c r="DX6" t="str">
        <f>IF(ISBLANK('Capacity template'!$E79),"BLANK",'Capacity template'!$E79)</f>
        <v>BLANK</v>
      </c>
      <c r="DY6" t="str">
        <f>IF(ISBLANK('Capacity template'!$E80),"BLANK",'Capacity template'!$E80)</f>
        <v>BLANK</v>
      </c>
      <c r="DZ6" t="str">
        <f>IF(ISBLANK('Capacity template'!$E81),"BLANK",'Capacity template'!$E81)</f>
        <v>BLANK</v>
      </c>
      <c r="EA6" t="str">
        <f>IF(ISBLANK('Capacity template'!$E82),"BLANK",'Capacity template'!$E82)</f>
        <v>BLANK</v>
      </c>
      <c r="EB6" t="str">
        <f>IF(ISBLANK('Capacity template'!$E83),"BLANK",'Capacity template'!$E83)</f>
        <v>BLANK</v>
      </c>
      <c r="EC6" t="str">
        <f>IF(ISBLANK('Capacity template'!$E84),"BLANK",'Capacity template'!$E84)</f>
        <v>BLANK</v>
      </c>
      <c r="ED6" t="str">
        <f>IF(ISBLANK('Capacity template'!$E85),"BLANK",'Capacity template'!$E85)</f>
        <v>BLANK</v>
      </c>
      <c r="EE6" t="str">
        <f>IF(ISBLANK('Capacity template'!$F68),"BLANK",'Capacity template'!$F68)</f>
        <v>BLANK</v>
      </c>
      <c r="EF6" t="str">
        <f>IF(ISBLANK('Capacity template'!$F69),"BLANK",'Capacity template'!$F69)</f>
        <v>BLANK</v>
      </c>
      <c r="EG6" t="str">
        <f>IF(ISBLANK('Capacity template'!$F70),"BLANK",'Capacity template'!$F70)</f>
        <v>BLANK</v>
      </c>
      <c r="EH6" t="str">
        <f>IF(ISBLANK('Capacity template'!$F71),"BLANK",'Capacity template'!$F71)</f>
        <v>BLANK</v>
      </c>
      <c r="EI6" t="str">
        <f>IF(ISBLANK('Capacity template'!$F72),"BLANK",'Capacity template'!$F72)</f>
        <v>BLANK</v>
      </c>
      <c r="EJ6" t="str">
        <f>IF(ISBLANK('Capacity template'!$F73),"BLANK",'Capacity template'!$F73)</f>
        <v>BLANK</v>
      </c>
      <c r="EK6" t="str">
        <f>IF(ISBLANK('Capacity template'!$F74),"BLANK",'Capacity template'!$F74)</f>
        <v>BLANK</v>
      </c>
      <c r="EL6" t="str">
        <f>IF(ISBLANK('Capacity template'!$F75),"BLANK",'Capacity template'!$F75)</f>
        <v>BLANK</v>
      </c>
      <c r="EM6" t="str">
        <f>IF(ISBLANK('Capacity template'!$F76),"BLANK",'Capacity template'!$F76)</f>
        <v>BLANK</v>
      </c>
      <c r="EN6" t="str">
        <f>IF(ISBLANK('Capacity template'!$F77),"BLANK",'Capacity template'!$F77)</f>
        <v>BLANK</v>
      </c>
      <c r="EO6" t="str">
        <f>IF(ISBLANK('Capacity template'!$F78),"BLANK",'Capacity template'!$F78)</f>
        <v>BLANK</v>
      </c>
      <c r="EP6" t="str">
        <f>IF(ISBLANK('Capacity template'!$F79),"BLANK",'Capacity template'!$F79)</f>
        <v>BLANK</v>
      </c>
      <c r="EQ6" t="str">
        <f>IF(ISBLANK('Capacity template'!$F80),"BLANK",'Capacity template'!$F80)</f>
        <v>BLANK</v>
      </c>
      <c r="ER6" t="str">
        <f>IF(ISBLANK('Capacity template'!$F81),"BLANK",'Capacity template'!$F81)</f>
        <v>BLANK</v>
      </c>
      <c r="ES6" t="str">
        <f>IF(ISBLANK('Capacity template'!$F82),"BLANK",'Capacity template'!$F82)</f>
        <v>BLANK</v>
      </c>
      <c r="ET6" t="str">
        <f>IF(ISBLANK('Capacity template'!$F83),"BLANK",'Capacity template'!$F83)</f>
        <v>BLANK</v>
      </c>
      <c r="EU6" t="str">
        <f>IF(ISBLANK('Capacity template'!$F84),"BLANK",'Capacity template'!$F84)</f>
        <v>BLANK</v>
      </c>
      <c r="EV6" t="str">
        <f>IF(ISBLANK('Capacity template'!$F85),"BLANK",'Capacity template'!$F85)</f>
        <v>BLANK</v>
      </c>
      <c r="EW6" s="70" t="str">
        <f>IF(ISBLANK('Capacity template'!$G68),"BLANK",'Capacity template'!$G68)</f>
        <v>BLANK</v>
      </c>
      <c r="EX6" s="70" t="str">
        <f>IF(ISBLANK('Capacity template'!$G69),"BLANK",'Capacity template'!$G69)</f>
        <v>BLANK</v>
      </c>
      <c r="EY6" s="70" t="str">
        <f>IF(ISBLANK('Capacity template'!$G70),"BLANK",'Capacity template'!$G70)</f>
        <v>BLANK</v>
      </c>
      <c r="EZ6" s="70" t="str">
        <f>IF(ISBLANK('Capacity template'!$G71),"BLANK",'Capacity template'!$G71)</f>
        <v>BLANK</v>
      </c>
      <c r="FA6" s="70" t="str">
        <f>IF(ISBLANK('Capacity template'!$G72),"BLANK",'Capacity template'!$G72)</f>
        <v>BLANK</v>
      </c>
      <c r="FB6" s="70" t="str">
        <f>IF(ISBLANK('Capacity template'!$G73),"BLANK",'Capacity template'!$G73)</f>
        <v>BLANK</v>
      </c>
      <c r="FC6" s="70" t="str">
        <f>IF(ISBLANK('Capacity template'!$G74),"BLANK",'Capacity template'!$G74)</f>
        <v>BLANK</v>
      </c>
      <c r="FD6" s="70" t="str">
        <f>IF(ISBLANK('Capacity template'!$G75),"BLANK",'Capacity template'!$G75)</f>
        <v>BLANK</v>
      </c>
      <c r="FE6" s="70" t="str">
        <f>IF(ISBLANK('Capacity template'!$G76),"BLANK",'Capacity template'!$G76)</f>
        <v>BLANK</v>
      </c>
      <c r="FF6" s="70" t="str">
        <f>IF(ISBLANK('Capacity template'!$G77),"BLANK",'Capacity template'!$G77)</f>
        <v>BLANK</v>
      </c>
      <c r="FG6" s="70" t="str">
        <f>IF(ISBLANK('Capacity template'!$G78),"BLANK",'Capacity template'!$G78)</f>
        <v>BLANK</v>
      </c>
      <c r="FH6" s="70" t="str">
        <f>IF(ISBLANK('Capacity template'!$G79),"BLANK",'Capacity template'!$G79)</f>
        <v>BLANK</v>
      </c>
      <c r="FI6" s="70" t="str">
        <f>IF(ISBLANK('Capacity template'!$G80),"BLANK",'Capacity template'!$G80)</f>
        <v>BLANK</v>
      </c>
      <c r="FJ6" s="70" t="str">
        <f>IF(ISBLANK('Capacity template'!$G81),"BLANK",'Capacity template'!$G81)</f>
        <v>BLANK</v>
      </c>
      <c r="FK6" s="70" t="str">
        <f>IF(ISBLANK('Capacity template'!$G82),"BLANK",'Capacity template'!$G82)</f>
        <v>BLANK</v>
      </c>
      <c r="FL6" s="70" t="str">
        <f>IF(ISBLANK('Capacity template'!$G83),"BLANK",'Capacity template'!$G83)</f>
        <v>BLANK</v>
      </c>
      <c r="FM6" s="70" t="str">
        <f>IF(ISBLANK('Capacity template'!$G84),"BLANK",'Capacity template'!$G84)</f>
        <v>BLANK</v>
      </c>
      <c r="FN6" s="70" t="str">
        <f>IF(ISBLANK('Capacity template'!$G85),"BLANK",'Capacity template'!$G85)</f>
        <v>BLANK</v>
      </c>
      <c r="FO6" s="86" t="str">
        <f>IF(ISBLANK('Capacity template'!$C91),"BLANK",'Capacity template'!$C91)</f>
        <v>BLANK</v>
      </c>
      <c r="FP6" t="str">
        <f>IF(ISBLANK('Capacity template'!$C92),"BLANK",'Capacity template'!$C92)</f>
        <v>BLANK</v>
      </c>
      <c r="FQ6" s="86" t="str">
        <f>IF(ISBLANK('Capacity template'!$C93),"BLANK",'Capacity template'!$C93)</f>
        <v>BLANK</v>
      </c>
      <c r="FR6" t="str">
        <f>IF(ISBLANK('Capacity template'!$C94),"BLANK",'Capacity template'!$C94)</f>
        <v>BLANK</v>
      </c>
      <c r="FS6" s="86" t="str">
        <f>IF(ISBLANK('Capacity template'!$C95),"BLANK",'Capacity template'!$C95)</f>
        <v>BLANK</v>
      </c>
      <c r="FT6" t="str">
        <f>IF(ISBLANK('Capacity template'!$C96),"BLANK",'Capacity template'!$C96)</f>
        <v>BLANK</v>
      </c>
      <c r="FU6" s="86" t="str">
        <f>IF(ISBLANK('Capacity template'!$C97),"BLANK",'Capacity template'!$C97)</f>
        <v>BLANK</v>
      </c>
      <c r="FV6" t="str">
        <f>IF(ISBLANK('Capacity template'!$C98),"BLANK",'Capacity template'!$C98)</f>
        <v>BLANK</v>
      </c>
      <c r="FW6" s="86" t="str">
        <f>IF(ISBLANK('Capacity template'!$C99),"BLANK",'Capacity template'!$C99)</f>
        <v>BLANK</v>
      </c>
      <c r="FX6" s="86" t="str">
        <f>IF(ISBLANK('Capacity template'!$C100),"BLANK",'Capacity template'!$C100)</f>
        <v>BLANK</v>
      </c>
      <c r="FY6" t="str">
        <f>IF(ISBLANK('Capacity template'!$C101),"BLANK",'Capacity template'!$C101)</f>
        <v>BLANK</v>
      </c>
      <c r="FZ6" s="86" t="str">
        <f>IF(ISBLANK('Capacity template'!$C102),"BLANK",'Capacity template'!$C102)</f>
        <v>BLANK</v>
      </c>
      <c r="GA6" t="str">
        <f>IF(ISBLANK('Capacity template'!$C103),"BLANK",'Capacity template'!$C103)</f>
        <v>BLANK</v>
      </c>
      <c r="GB6" s="86" t="str">
        <f>IF(ISBLANK('Capacity template'!$C104),"BLANK",'Capacity template'!$C104)</f>
        <v>BLANK</v>
      </c>
      <c r="GC6" s="86" t="str">
        <f>IF(ISBLANK('Capacity template'!$C105),"BLANK",'Capacity template'!$C105)</f>
        <v>BLANK</v>
      </c>
      <c r="GD6" t="str">
        <f>IF(ISBLANK('Capacity template'!$C106),"BLANK",'Capacity template'!$C106)</f>
        <v>BLANK</v>
      </c>
      <c r="GE6" s="86" t="str">
        <f>IF(ISBLANK('Capacity template'!$C107),"BLANK",'Capacity template'!$C107)</f>
        <v>BLANK</v>
      </c>
      <c r="GF6" t="str">
        <f>IF(ISBLANK('Capacity template'!$C108),"BLANK",'Capacity template'!$C108)</f>
        <v>BLANK</v>
      </c>
      <c r="GG6" s="85" t="str">
        <f>IF(ISBLANK('Capacity template'!$D91),"BLANK",'Capacity template'!$D91)</f>
        <v>BLANK</v>
      </c>
      <c r="GH6" s="70" t="str">
        <f>IF(ISBLANK('Capacity template'!$D92),"BLANK",'Capacity template'!$D92)</f>
        <v>BLANK</v>
      </c>
      <c r="GI6" s="85" t="str">
        <f>IF(ISBLANK('Capacity template'!$D93),"BLANK",'Capacity template'!$D93)</f>
        <v>BLANK</v>
      </c>
      <c r="GJ6" s="70" t="str">
        <f>IF(ISBLANK('Capacity template'!$D94),"BLANK",'Capacity template'!$D94)</f>
        <v>BLANK</v>
      </c>
      <c r="GK6" s="85" t="str">
        <f>IF(ISBLANK('Capacity template'!$D95),"BLANK",'Capacity template'!$D95)</f>
        <v>BLANK</v>
      </c>
      <c r="GL6" s="70" t="str">
        <f>IF(ISBLANK('Capacity template'!$D96),"BLANK",'Capacity template'!$D96)</f>
        <v>BLANK</v>
      </c>
      <c r="GM6" s="85" t="str">
        <f>IF(ISBLANK('Capacity template'!$D97),"BLANK",'Capacity template'!$D97)</f>
        <v>BLANK</v>
      </c>
      <c r="GN6" s="70" t="str">
        <f>IF(ISBLANK('Capacity template'!$D98),"BLANK",'Capacity template'!$D98)</f>
        <v>BLANK</v>
      </c>
      <c r="GO6" s="85" t="str">
        <f>IF(ISBLANK('Capacity template'!$D99),"BLANK",'Capacity template'!$D99)</f>
        <v>BLANK</v>
      </c>
      <c r="GP6" s="85" t="str">
        <f>IF(ISBLANK('Capacity template'!$D100),"BLANK",'Capacity template'!$D100)</f>
        <v>BLANK</v>
      </c>
      <c r="GQ6" s="70" t="str">
        <f>IF(ISBLANK('Capacity template'!$D101),"BLANK",'Capacity template'!$D101)</f>
        <v>BLANK</v>
      </c>
      <c r="GR6" s="85" t="str">
        <f>IF(ISBLANK('Capacity template'!$D102),"BLANK",'Capacity template'!$D102)</f>
        <v>BLANK</v>
      </c>
      <c r="GS6" s="70" t="str">
        <f>IF(ISBLANK('Capacity template'!$D103),"BLANK",'Capacity template'!$D103)</f>
        <v>BLANK</v>
      </c>
      <c r="GT6" s="85" t="str">
        <f>IF(ISBLANK('Capacity template'!$D104),"BLANK",'Capacity template'!$D104)</f>
        <v>BLANK</v>
      </c>
      <c r="GU6" s="85" t="str">
        <f>IF(ISBLANK('Capacity template'!$D105),"BLANK",'Capacity template'!$D105)</f>
        <v>BLANK</v>
      </c>
      <c r="GV6" s="70" t="str">
        <f>IF(ISBLANK('Capacity template'!$D106),"BLANK",'Capacity template'!$D106)</f>
        <v>BLANK</v>
      </c>
      <c r="GW6" s="85" t="str">
        <f>IF(ISBLANK('Capacity template'!$D107),"BLANK",'Capacity template'!$D107)</f>
        <v>BLANK</v>
      </c>
      <c r="GX6" s="70" t="str">
        <f>IF(ISBLANK('Capacity template'!$D108),"BLANK",'Capacity template'!$D108)</f>
        <v>BLANK</v>
      </c>
      <c r="GY6" s="86" t="str">
        <f>IF(ISBLANK('Capacity template'!$E91),"BLANK",'Capacity template'!$E91)</f>
        <v>BLANK</v>
      </c>
      <c r="GZ6" t="str">
        <f>IF(ISBLANK('Capacity template'!$E92),"BLANK",'Capacity template'!$E92)</f>
        <v>BLANK</v>
      </c>
      <c r="HA6" s="86" t="str">
        <f>IF(ISBLANK('Capacity template'!$E93),"BLANK",'Capacity template'!$E93)</f>
        <v>BLANK</v>
      </c>
      <c r="HB6" t="str">
        <f>IF(ISBLANK('Capacity template'!$E94),"BLANK",'Capacity template'!$E94)</f>
        <v>BLANK</v>
      </c>
      <c r="HC6" s="86" t="str">
        <f>IF(ISBLANK('Capacity template'!$E95),"BLANK",'Capacity template'!$E95)</f>
        <v>BLANK</v>
      </c>
      <c r="HD6" t="str">
        <f>IF(ISBLANK('Capacity template'!$E96),"BLANK",'Capacity template'!$E96)</f>
        <v>BLANK</v>
      </c>
      <c r="HE6" s="86" t="str">
        <f>IF(ISBLANK('Capacity template'!$E97),"BLANK",'Capacity template'!$E97)</f>
        <v>BLANK</v>
      </c>
      <c r="HF6" t="str">
        <f>IF(ISBLANK('Capacity template'!$E98),"BLANK",'Capacity template'!$E98)</f>
        <v>BLANK</v>
      </c>
      <c r="HG6" s="86" t="str">
        <f>IF(ISBLANK('Capacity template'!$E99),"BLANK",'Capacity template'!$E99)</f>
        <v>BLANK</v>
      </c>
      <c r="HH6" s="86" t="str">
        <f>IF(ISBLANK('Capacity template'!$E100),"BLANK",'Capacity template'!$E100)</f>
        <v>BLANK</v>
      </c>
      <c r="HI6" t="str">
        <f>IF(ISBLANK('Capacity template'!$E101),"BLANK",'Capacity template'!$E101)</f>
        <v>BLANK</v>
      </c>
      <c r="HJ6" s="86" t="str">
        <f>IF(ISBLANK('Capacity template'!$E102),"BLANK",'Capacity template'!$E102)</f>
        <v>BLANK</v>
      </c>
      <c r="HK6" t="str">
        <f>IF(ISBLANK('Capacity template'!$E103),"BLANK",'Capacity template'!$E103)</f>
        <v>BLANK</v>
      </c>
      <c r="HL6" s="86" t="str">
        <f>IF(ISBLANK('Capacity template'!$E104),"BLANK",'Capacity template'!$E104)</f>
        <v>BLANK</v>
      </c>
      <c r="HM6" s="86" t="str">
        <f>IF(ISBLANK('Capacity template'!$E105),"BLANK",'Capacity template'!$E105)</f>
        <v>BLANK</v>
      </c>
      <c r="HN6" t="str">
        <f>IF(ISBLANK('Capacity template'!$E106),"BLANK",'Capacity template'!$E106)</f>
        <v>BLANK</v>
      </c>
      <c r="HO6" s="86" t="str">
        <f>IF(ISBLANK('Capacity template'!$E107),"BLANK",'Capacity template'!$E107)</f>
        <v>BLANK</v>
      </c>
      <c r="HP6" t="str">
        <f>IF(ISBLANK('Capacity template'!$E108),"BLANK",'Capacity template'!$E108)</f>
        <v>BLANK</v>
      </c>
      <c r="HQ6" s="86" t="str">
        <f>IF(ISBLANK('Capacity template'!$F91),"BLANK",'Capacity template'!$F91)</f>
        <v>BLANK</v>
      </c>
      <c r="HR6" t="str">
        <f>IF(ISBLANK('Capacity template'!$F92),"BLANK",'Capacity template'!$F92)</f>
        <v>BLANK</v>
      </c>
      <c r="HS6" s="86" t="str">
        <f>IF(ISBLANK('Capacity template'!$F93),"BLANK",'Capacity template'!$F93)</f>
        <v>BLANK</v>
      </c>
      <c r="HT6" t="str">
        <f>IF(ISBLANK('Capacity template'!$F94),"BLANK",'Capacity template'!$F94)</f>
        <v>BLANK</v>
      </c>
      <c r="HU6" s="86" t="str">
        <f>IF(ISBLANK('Capacity template'!$F95),"BLANK",'Capacity template'!$F95)</f>
        <v>BLANK</v>
      </c>
      <c r="HV6" t="str">
        <f>IF(ISBLANK('Capacity template'!$F96),"BLANK",'Capacity template'!$F96)</f>
        <v>BLANK</v>
      </c>
      <c r="HW6" s="86" t="str">
        <f>IF(ISBLANK('Capacity template'!$F97),"BLANK",'Capacity template'!$F97)</f>
        <v>BLANK</v>
      </c>
      <c r="HX6" t="str">
        <f>IF(ISBLANK('Capacity template'!$F98),"BLANK",'Capacity template'!$F98)</f>
        <v>BLANK</v>
      </c>
      <c r="HY6" s="86" t="str">
        <f>IF(ISBLANK('Capacity template'!$F99),"BLANK",'Capacity template'!$F99)</f>
        <v>BLANK</v>
      </c>
      <c r="HZ6" s="86" t="str">
        <f>IF(ISBLANK('Capacity template'!$F100),"BLANK",'Capacity template'!$F100)</f>
        <v>BLANK</v>
      </c>
      <c r="IA6" t="str">
        <f>IF(ISBLANK('Capacity template'!$F101),"BLANK",'Capacity template'!$F101)</f>
        <v>BLANK</v>
      </c>
      <c r="IB6" s="86" t="str">
        <f>IF(ISBLANK('Capacity template'!$F102),"BLANK",'Capacity template'!$F102)</f>
        <v>BLANK</v>
      </c>
      <c r="IC6" t="str">
        <f>IF(ISBLANK('Capacity template'!$F103),"BLANK",'Capacity template'!$F103)</f>
        <v>BLANK</v>
      </c>
      <c r="ID6" s="86" t="str">
        <f>IF(ISBLANK('Capacity template'!$F104),"BLANK",'Capacity template'!$F104)</f>
        <v>BLANK</v>
      </c>
      <c r="IE6" s="86" t="str">
        <f>IF(ISBLANK('Capacity template'!$F105),"BLANK",'Capacity template'!$F105)</f>
        <v>BLANK</v>
      </c>
      <c r="IF6" t="str">
        <f>IF(ISBLANK('Capacity template'!$F106),"BLANK",'Capacity template'!$F106)</f>
        <v>BLANK</v>
      </c>
      <c r="IG6" s="86" t="str">
        <f>IF(ISBLANK('Capacity template'!$F107),"BLANK",'Capacity template'!$F107)</f>
        <v>BLANK</v>
      </c>
      <c r="IH6" t="str">
        <f>IF(ISBLANK('Capacity template'!$F108),"BLANK",'Capacity template'!$F108)</f>
        <v>BLANK</v>
      </c>
      <c r="II6" s="86" t="str">
        <f>IF(ISBLANK('Capacity template'!$C114),"BLANK",'Capacity template'!$C114)</f>
        <v>BLANK</v>
      </c>
      <c r="IJ6" t="str">
        <f>IF(ISBLANK('Capacity template'!$C115),"BLANK",'Capacity template'!$C115)</f>
        <v>BLANK</v>
      </c>
      <c r="IK6" s="86" t="str">
        <f>IF(ISBLANK('Capacity template'!$C116),"BLANK",'Capacity template'!$C116)</f>
        <v>BLANK</v>
      </c>
      <c r="IL6" t="str">
        <f>IF(ISBLANK('Capacity template'!$C117),"BLANK",'Capacity template'!$C117)</f>
        <v>BLANK</v>
      </c>
      <c r="IM6" s="86" t="str">
        <f>IF(ISBLANK('Capacity template'!$C118),"BLANK",'Capacity template'!$C118)</f>
        <v>BLANK</v>
      </c>
      <c r="IN6" t="str">
        <f>IF(ISBLANK('Capacity template'!$C119),"BLANK",'Capacity template'!$C119)</f>
        <v>BLANK</v>
      </c>
      <c r="IO6" s="86" t="str">
        <f>IF(ISBLANK('Capacity template'!$C120),"BLANK",'Capacity template'!$C120)</f>
        <v>BLANK</v>
      </c>
      <c r="IP6" t="str">
        <f>IF(ISBLANK('Capacity template'!$C121),"BLANK",'Capacity template'!$C121)</f>
        <v>BLANK</v>
      </c>
      <c r="IQ6" s="86" t="str">
        <f>IF(ISBLANK('Capacity template'!$C122),"BLANK",'Capacity template'!$C122)</f>
        <v>BLANK</v>
      </c>
      <c r="IR6" s="86" t="str">
        <f>IF(ISBLANK('Capacity template'!$C123),"BLANK",'Capacity template'!$C123)</f>
        <v>BLANK</v>
      </c>
      <c r="IS6" t="str">
        <f>IF(ISBLANK('Capacity template'!$C124),"BLANK",'Capacity template'!$C124)</f>
        <v>BLANK</v>
      </c>
      <c r="IT6" s="86" t="str">
        <f>IF(ISBLANK('Capacity template'!$C125),"BLANK",'Capacity template'!$C125)</f>
        <v>BLANK</v>
      </c>
      <c r="IU6" t="str">
        <f>IF(ISBLANK('Capacity template'!$C126),"BLANK",'Capacity template'!$C126)</f>
        <v>BLANK</v>
      </c>
      <c r="IV6" s="86" t="str">
        <f>IF(ISBLANK('Capacity template'!$C127),"BLANK",'Capacity template'!$C127)</f>
        <v>BLANK</v>
      </c>
      <c r="IW6" s="86" t="str">
        <f>IF(ISBLANK('Capacity template'!$C128),"BLANK",'Capacity template'!$C128)</f>
        <v>BLANK</v>
      </c>
      <c r="IX6" t="str">
        <f>IF(ISBLANK('Capacity template'!$C129),"BLANK",'Capacity template'!$C129)</f>
        <v>BLANK</v>
      </c>
      <c r="IY6" s="86" t="str">
        <f>IF(ISBLANK('Capacity template'!$C130),"BLANK",'Capacity template'!$C130)</f>
        <v>BLANK</v>
      </c>
      <c r="IZ6" t="str">
        <f>IF(ISBLANK('Capacity template'!$C131),"BLANK",'Capacity template'!$C131)</f>
        <v>BLANK</v>
      </c>
      <c r="JA6" t="str">
        <f>IF(ISBLANK('Capacity template'!$D114),"BLANK",'Capacity template'!$D114)</f>
        <v>BLANK</v>
      </c>
      <c r="JB6" t="str">
        <f>IF(ISBLANK('Capacity template'!$D115),"BLANK",'Capacity template'!$D115)</f>
        <v>BLANK</v>
      </c>
      <c r="JC6" t="str">
        <f>IF(ISBLANK('Capacity template'!$D116),"BLANK",'Capacity template'!$D116)</f>
        <v>BLANK</v>
      </c>
      <c r="JD6" t="str">
        <f>IF(ISBLANK('Capacity template'!$D117),"BLANK",'Capacity template'!$D117)</f>
        <v>BLANK</v>
      </c>
      <c r="JE6" t="str">
        <f>IF(ISBLANK('Capacity template'!$D118),"BLANK",'Capacity template'!$D118)</f>
        <v>BLANK</v>
      </c>
      <c r="JF6" t="str">
        <f>IF(ISBLANK('Capacity template'!$D119),"BLANK",'Capacity template'!$D119)</f>
        <v>BLANK</v>
      </c>
      <c r="JG6" t="str">
        <f>IF(ISBLANK('Capacity template'!$D120),"BLANK",'Capacity template'!$D120)</f>
        <v>BLANK</v>
      </c>
      <c r="JH6" t="str">
        <f>IF(ISBLANK('Capacity template'!$D121),"BLANK",'Capacity template'!$D121)</f>
        <v>BLANK</v>
      </c>
      <c r="JI6" t="str">
        <f>IF(ISBLANK('Capacity template'!$D122),"BLANK",'Capacity template'!$D122)</f>
        <v>BLANK</v>
      </c>
      <c r="JJ6" t="str">
        <f>IF(ISBLANK('Capacity template'!$D123),"BLANK",'Capacity template'!$D123)</f>
        <v>BLANK</v>
      </c>
      <c r="JK6" t="str">
        <f>IF(ISBLANK('Capacity template'!$D124),"BLANK",'Capacity template'!$D124)</f>
        <v>BLANK</v>
      </c>
      <c r="JL6" t="str">
        <f>IF(ISBLANK('Capacity template'!$D125),"BLANK",'Capacity template'!$D125)</f>
        <v>BLANK</v>
      </c>
      <c r="JM6" t="str">
        <f>IF(ISBLANK('Capacity template'!$D126),"BLANK",'Capacity template'!$D126)</f>
        <v>BLANK</v>
      </c>
      <c r="JN6" t="str">
        <f>IF(ISBLANK('Capacity template'!$D127),"BLANK",'Capacity template'!$D127)</f>
        <v>BLANK</v>
      </c>
      <c r="JO6" t="str">
        <f>IF(ISBLANK('Capacity template'!$D128),"BLANK",'Capacity template'!$D128)</f>
        <v>BLANK</v>
      </c>
      <c r="JP6" t="str">
        <f>IF(ISBLANK('Capacity template'!$D129),"BLANK",'Capacity template'!$D129)</f>
        <v>BLANK</v>
      </c>
      <c r="JQ6" t="str">
        <f>IF(ISBLANK('Capacity template'!$D130),"BLANK",'Capacity template'!$D130)</f>
        <v>BLANK</v>
      </c>
      <c r="JR6" s="82" t="str">
        <f>IF(ISBLANK('Capacity template'!$D131),"BLANK",'Capacity template'!$D131)</f>
        <v>BLANK</v>
      </c>
      <c r="JS6" t="str">
        <f>IF(ISBLANK('Capacity template'!$C137),"BLANK",'Capacity template'!$C137)</f>
        <v>BLANK</v>
      </c>
      <c r="JT6" t="str">
        <f>IF(ISBLANK('Capacity template'!$C138),"BLANK",'Capacity template'!$C138)</f>
        <v>BLANK</v>
      </c>
      <c r="JU6" t="str">
        <f>IF(ISBLANK('Capacity template'!$C139),"BLANK",'Capacity template'!$C139)</f>
        <v>BLANK</v>
      </c>
      <c r="JV6" t="str">
        <f>IF(ISBLANK('Capacity template'!$C140),"BLANK",'Capacity template'!$C140)</f>
        <v>BLANK</v>
      </c>
      <c r="JW6" t="str">
        <f>IF(ISBLANK('Capacity template'!$C141),"BLANK",'Capacity template'!$C141)</f>
        <v>BLANK</v>
      </c>
      <c r="JX6" t="str">
        <f>IF(ISBLANK('Capacity template'!$C142),"BLANK",'Capacity template'!$C142)</f>
        <v>BLANK</v>
      </c>
      <c r="JY6" t="str">
        <f>IF(ISBLANK('Capacity template'!$C143),"BLANK",'Capacity template'!$C143)</f>
        <v>BLANK</v>
      </c>
      <c r="JZ6" t="str">
        <f>IF(ISBLANK('Capacity template'!$C144),"BLANK",'Capacity template'!$C144)</f>
        <v>BLANK</v>
      </c>
      <c r="KA6" t="str">
        <f>IF(ISBLANK('Capacity template'!$C145),"BLANK",'Capacity template'!$C145)</f>
        <v>BLANK</v>
      </c>
      <c r="KB6" t="str">
        <f>IF(ISBLANK('Capacity template'!$C146),"BLANK",'Capacity template'!$C146)</f>
        <v>BLANK</v>
      </c>
      <c r="KC6" t="str">
        <f>IF(ISBLANK('Capacity template'!$D137),"BLANK",'Capacity template'!$D137)</f>
        <v>BLANK</v>
      </c>
      <c r="KD6" t="str">
        <f>IF(ISBLANK('Capacity template'!$D138),"BLANK",'Capacity template'!$D138)</f>
        <v>BLANK</v>
      </c>
      <c r="KE6" t="str">
        <f>IF(ISBLANK('Capacity template'!$D139),"BLANK",'Capacity template'!$D139)</f>
        <v>BLANK</v>
      </c>
      <c r="KF6" t="str">
        <f>IF(ISBLANK('Capacity template'!$D140),"BLANK",'Capacity template'!$D140)</f>
        <v>BLANK</v>
      </c>
      <c r="KG6" t="str">
        <f>IF(ISBLANK('Capacity template'!$D141),"BLANK",'Capacity template'!$D141)</f>
        <v>BLANK</v>
      </c>
      <c r="KH6" t="str">
        <f>IF(ISBLANK('Capacity template'!$D142),"BLANK",'Capacity template'!$D142)</f>
        <v>BLANK</v>
      </c>
      <c r="KI6" t="str">
        <f>IF(ISBLANK('Capacity template'!$D143),"BLANK",'Capacity template'!$D143)</f>
        <v>BLANK</v>
      </c>
      <c r="KJ6" t="str">
        <f>IF(ISBLANK('Capacity template'!$D144),"BLANK",'Capacity template'!$D144)</f>
        <v>BLANK</v>
      </c>
      <c r="KK6" t="str">
        <f>IF(ISBLANK('Capacity template'!$D145),"BLANK",'Capacity template'!$D145)</f>
        <v>BLANK</v>
      </c>
      <c r="KL6" t="str">
        <f>IF(ISBLANK('Capacity template'!$D146),"BLANK",'Capacity template'!$D146)</f>
        <v>BLANK</v>
      </c>
      <c r="KM6" t="str">
        <f>IF(ISBLANK('Capacity template'!$E137),"BLANK",'Capacity template'!$E137)</f>
        <v>BLANK</v>
      </c>
      <c r="KN6" t="str">
        <f>IF(ISBLANK('Capacity template'!$E138),"BLANK",'Capacity template'!$E138)</f>
        <v>BLANK</v>
      </c>
      <c r="KO6" t="str">
        <f>IF(ISBLANK('Capacity template'!$E139),"BLANK",'Capacity template'!$E139)</f>
        <v>BLANK</v>
      </c>
      <c r="KP6" t="str">
        <f>IF(ISBLANK('Capacity template'!$E140),"BLANK",'Capacity template'!$E140)</f>
        <v>BLANK</v>
      </c>
      <c r="KQ6" t="str">
        <f>IF(ISBLANK('Capacity template'!$E141),"BLANK",'Capacity template'!$E141)</f>
        <v>BLANK</v>
      </c>
      <c r="KR6" t="str">
        <f>IF(ISBLANK('Capacity template'!$E142),"BLANK",'Capacity template'!$E142)</f>
        <v>BLANK</v>
      </c>
      <c r="KS6" t="str">
        <f>IF(ISBLANK('Capacity template'!$E143),"BLANK",'Capacity template'!$E143)</f>
        <v>BLANK</v>
      </c>
      <c r="KT6" t="str">
        <f>IF(ISBLANK('Capacity template'!$E144),"BLANK",'Capacity template'!$E144)</f>
        <v>BLANK</v>
      </c>
      <c r="KU6" t="str">
        <f>IF(ISBLANK('Capacity template'!$E145),"BLANK",'Capacity template'!$E145)</f>
        <v>BLANK</v>
      </c>
      <c r="KV6" t="str">
        <f>IF(ISBLANK('Capacity template'!$E146),"BLANK",'Capacity template'!$E146)</f>
        <v>BLANK</v>
      </c>
      <c r="KW6" s="82" t="str">
        <f>IF(ISBLANK('Capacity template'!$F137),"BLANK",'Capacity template'!$F137)</f>
        <v>BLANK</v>
      </c>
      <c r="KX6" s="82" t="str">
        <f>IF(ISBLANK('Capacity template'!$F138),"BLANK",'Capacity template'!$F138)</f>
        <v>BLANK</v>
      </c>
      <c r="KY6" s="82" t="str">
        <f>IF(ISBLANK('Capacity template'!$F139),"BLANK",'Capacity template'!$F139)</f>
        <v>BLANK</v>
      </c>
      <c r="KZ6" s="82" t="str">
        <f>IF(ISBLANK('Capacity template'!$F140),"BLANK",'Capacity template'!$F140)</f>
        <v>BLANK</v>
      </c>
      <c r="LA6" s="82" t="str">
        <f>IF(ISBLANK('Capacity template'!$F141),"BLANK",'Capacity template'!$F141)</f>
        <v>BLANK</v>
      </c>
      <c r="LB6" s="82" t="str">
        <f>IF(ISBLANK('Capacity template'!$F142),"BLANK",'Capacity template'!$F142)</f>
        <v>BLANK</v>
      </c>
      <c r="LC6" s="82" t="str">
        <f>IF(ISBLANK('Capacity template'!$F143),"BLANK",'Capacity template'!$F143)</f>
        <v>BLANK</v>
      </c>
      <c r="LD6" s="82" t="str">
        <f>IF(ISBLANK('Capacity template'!$F144),"BLANK",'Capacity template'!$F144)</f>
        <v>BLANK</v>
      </c>
      <c r="LE6" s="82" t="str">
        <f>IF(ISBLANK('Capacity template'!$F145),"BLANK",'Capacity template'!$F145)</f>
        <v>BLANK</v>
      </c>
      <c r="LF6" s="82" t="str">
        <f>IF(ISBLANK('Capacity template'!$F146),"BLANK",'Capacity template'!$F146)</f>
        <v>BLANK</v>
      </c>
      <c r="LG6" s="70" t="str">
        <f>IF(ISBLANK('Capacity template'!A150),"BLANK",'Capacity template'!A150)</f>
        <v>BLANK</v>
      </c>
    </row>
    <row r="7" spans="1:320" x14ac:dyDescent="0.35">
      <c r="EW7" s="70"/>
      <c r="GG7" s="70"/>
      <c r="KW7" s="70"/>
    </row>
    <row r="8" spans="1:320" x14ac:dyDescent="0.35">
      <c r="EW8" s="70"/>
      <c r="GG8" s="70"/>
      <c r="KW8" s="70"/>
    </row>
    <row r="9" spans="1:320" x14ac:dyDescent="0.35">
      <c r="EW9" s="70"/>
      <c r="GG9" s="70"/>
      <c r="KW9" s="70"/>
    </row>
    <row r="10" spans="1:320" x14ac:dyDescent="0.35">
      <c r="EW10" s="70"/>
      <c r="GG10" s="70"/>
      <c r="KW10" s="70"/>
    </row>
    <row r="11" spans="1:320" x14ac:dyDescent="0.35">
      <c r="EW11" s="70"/>
      <c r="GG11" s="70"/>
      <c r="KW11" s="70"/>
    </row>
    <row r="12" spans="1:320" x14ac:dyDescent="0.35">
      <c r="EW12" s="70"/>
      <c r="GG12" s="70"/>
      <c r="KW12" s="70"/>
    </row>
    <row r="13" spans="1:320" x14ac:dyDescent="0.35">
      <c r="EW13" s="70"/>
      <c r="GG13" s="70"/>
      <c r="KW13" s="70"/>
    </row>
    <row r="14" spans="1:320" x14ac:dyDescent="0.35">
      <c r="EW14" s="70"/>
      <c r="GG14" s="70"/>
      <c r="KW14" s="70"/>
    </row>
    <row r="15" spans="1:320" x14ac:dyDescent="0.35">
      <c r="EW15" s="70"/>
      <c r="GG15" s="70"/>
      <c r="KW15" s="70"/>
    </row>
    <row r="16" spans="1:320" x14ac:dyDescent="0.35">
      <c r="EW16" s="70"/>
      <c r="GG16" s="70"/>
      <c r="KW16" s="70"/>
    </row>
    <row r="17" spans="153:189" x14ac:dyDescent="0.35">
      <c r="EW17" s="70"/>
      <c r="GG17" s="70"/>
    </row>
    <row r="18" spans="153:189" x14ac:dyDescent="0.35">
      <c r="EW18" s="70"/>
      <c r="GG18" s="70"/>
    </row>
    <row r="19" spans="153:189" x14ac:dyDescent="0.35">
      <c r="EW19" s="70"/>
      <c r="GG19" s="70"/>
    </row>
    <row r="20" spans="153:189" x14ac:dyDescent="0.35">
      <c r="EW20" s="70"/>
      <c r="GG20" s="70"/>
    </row>
    <row r="21" spans="153:189" x14ac:dyDescent="0.35">
      <c r="EW21" s="70"/>
      <c r="GG21" s="70"/>
    </row>
    <row r="22" spans="153:189" x14ac:dyDescent="0.35">
      <c r="EW22" s="70"/>
      <c r="GG22" s="70"/>
    </row>
    <row r="23" spans="153:189" x14ac:dyDescent="0.35">
      <c r="EW23" s="70"/>
      <c r="GG23" s="70"/>
    </row>
    <row r="24" spans="153:189" x14ac:dyDescent="0.35">
      <c r="EW24" s="70"/>
      <c r="GG24" s="70"/>
    </row>
  </sheetData>
  <sheetProtection algorithmName="SHA-512" hashValue="gPd22XHqDxJbXc1xCwptgHYdNHH0RBBAuJIzmIHj+BoisPAiwCiee/iKlb839THOhCXW4vyJqsUhC7mbIcYcIQ==" saltValue="cY+Ll8avZximN4Ad7UsH6Q==" spinCount="100000" sheet="1" objects="1" scenarios="1" select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4C589-FC4F-4081-9B15-08E56EF2E23C}">
  <dimension ref="A1:A24"/>
  <sheetViews>
    <sheetView workbookViewId="0">
      <selection activeCell="A22" sqref="A22"/>
    </sheetView>
  </sheetViews>
  <sheetFormatPr defaultRowHeight="14.5" x14ac:dyDescent="0.35"/>
  <sheetData>
    <row r="1" spans="1:1" x14ac:dyDescent="0.35">
      <c r="A1" t="s">
        <v>86</v>
      </c>
    </row>
    <row r="2" spans="1:1" x14ac:dyDescent="0.35">
      <c r="A2" t="s">
        <v>87</v>
      </c>
    </row>
    <row r="6" spans="1:1" x14ac:dyDescent="0.35">
      <c r="A6" s="60">
        <v>0</v>
      </c>
    </row>
    <row r="7" spans="1:1" x14ac:dyDescent="0.35">
      <c r="A7" t="s">
        <v>88</v>
      </c>
    </row>
    <row r="8" spans="1:1" x14ac:dyDescent="0.35">
      <c r="A8" t="s">
        <v>89</v>
      </c>
    </row>
    <row r="9" spans="1:1" x14ac:dyDescent="0.35">
      <c r="A9" t="s">
        <v>90</v>
      </c>
    </row>
    <row r="10" spans="1:1" x14ac:dyDescent="0.35">
      <c r="A10" t="s">
        <v>91</v>
      </c>
    </row>
    <row r="11" spans="1:1" x14ac:dyDescent="0.35">
      <c r="A11" t="s">
        <v>92</v>
      </c>
    </row>
    <row r="12" spans="1:1" x14ac:dyDescent="0.35">
      <c r="A12" t="s">
        <v>93</v>
      </c>
    </row>
    <row r="13" spans="1:1" x14ac:dyDescent="0.35">
      <c r="A13" t="s">
        <v>94</v>
      </c>
    </row>
    <row r="14" spans="1:1" x14ac:dyDescent="0.35">
      <c r="A14" t="s">
        <v>95</v>
      </c>
    </row>
    <row r="15" spans="1:1" x14ac:dyDescent="0.35">
      <c r="A15" t="s">
        <v>96</v>
      </c>
    </row>
    <row r="16" spans="1:1" x14ac:dyDescent="0.35">
      <c r="A16" t="s">
        <v>97</v>
      </c>
    </row>
    <row r="20" spans="1:1" x14ac:dyDescent="0.35">
      <c r="A20" t="s">
        <v>619</v>
      </c>
    </row>
    <row r="21" spans="1:1" x14ac:dyDescent="0.35">
      <c r="A21" t="s">
        <v>834</v>
      </c>
    </row>
    <row r="22" spans="1:1" x14ac:dyDescent="0.35">
      <c r="A22" t="s">
        <v>620</v>
      </c>
    </row>
    <row r="23" spans="1:1" x14ac:dyDescent="0.35">
      <c r="A23" t="s">
        <v>621</v>
      </c>
    </row>
    <row r="24" spans="1:1" x14ac:dyDescent="0.35">
      <c r="A24" t="s">
        <v>622</v>
      </c>
    </row>
  </sheetData>
  <sheetProtection algorithmName="SHA-512" hashValue="rK/9m/sZV3QPB0GCq2B0JuXAM+ZjfFctY8Xu/cahROirtZxyxIH6gJakm1jufyD5eDgeUeXnmRs9ylPZqXB5sg==" saltValue="hBDzwLvwxEbSvcEEKka8hw==" spinCount="100000" sheet="1" objects="1" scenarios="1"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A51FE-7B03-4510-80E6-71FAAA597426}">
  <dimension ref="B4:U26"/>
  <sheetViews>
    <sheetView topLeftCell="A4" workbookViewId="0">
      <selection activeCell="C26" sqref="C26"/>
    </sheetView>
  </sheetViews>
  <sheetFormatPr defaultRowHeight="14.5" x14ac:dyDescent="0.35"/>
  <cols>
    <col min="2" max="21" width="20.453125" customWidth="1"/>
  </cols>
  <sheetData>
    <row r="4" spans="2:21" x14ac:dyDescent="0.35">
      <c r="B4" s="76" t="s">
        <v>454</v>
      </c>
      <c r="C4" s="76" t="s">
        <v>455</v>
      </c>
      <c r="D4" s="138" t="s">
        <v>456</v>
      </c>
      <c r="E4" s="138"/>
      <c r="F4" s="138"/>
      <c r="G4" s="138"/>
      <c r="H4" s="138"/>
      <c r="I4" s="138"/>
      <c r="J4" s="138"/>
      <c r="K4" s="138"/>
      <c r="L4" s="138"/>
      <c r="M4" s="138"/>
      <c r="N4" s="138"/>
      <c r="O4" s="138"/>
      <c r="P4" s="138"/>
      <c r="Q4" s="138"/>
      <c r="R4" s="138"/>
      <c r="S4" s="138"/>
      <c r="T4" s="138"/>
      <c r="U4" s="138"/>
    </row>
    <row r="5" spans="2:21" ht="56.5" x14ac:dyDescent="0.35">
      <c r="B5" s="77"/>
      <c r="C5" s="77"/>
      <c r="D5" s="78" t="s">
        <v>16</v>
      </c>
      <c r="E5" s="78" t="s">
        <v>16</v>
      </c>
      <c r="F5" s="78" t="s">
        <v>17</v>
      </c>
      <c r="G5" s="78" t="s">
        <v>17</v>
      </c>
      <c r="H5" s="78" t="s">
        <v>18</v>
      </c>
      <c r="I5" s="78" t="s">
        <v>18</v>
      </c>
      <c r="J5" s="78" t="s">
        <v>19</v>
      </c>
      <c r="K5" s="78" t="s">
        <v>19</v>
      </c>
      <c r="L5" s="78" t="s">
        <v>20</v>
      </c>
      <c r="M5" s="79" t="s">
        <v>21</v>
      </c>
      <c r="N5" s="79" t="s">
        <v>21</v>
      </c>
      <c r="O5" s="79" t="s">
        <v>22</v>
      </c>
      <c r="P5" s="79" t="s">
        <v>22</v>
      </c>
      <c r="Q5" s="78" t="s">
        <v>23</v>
      </c>
      <c r="R5" s="79" t="s">
        <v>24</v>
      </c>
      <c r="S5" s="79" t="s">
        <v>24</v>
      </c>
      <c r="T5" s="79" t="s">
        <v>25</v>
      </c>
      <c r="U5" s="79" t="s">
        <v>25</v>
      </c>
    </row>
    <row r="6" spans="2:21" x14ac:dyDescent="0.35">
      <c r="B6" s="73"/>
      <c r="C6" s="73"/>
      <c r="D6" s="66" t="s">
        <v>408</v>
      </c>
      <c r="E6" s="66" t="s">
        <v>408</v>
      </c>
      <c r="F6" s="66" t="s">
        <v>411</v>
      </c>
      <c r="G6" s="66" t="s">
        <v>411</v>
      </c>
      <c r="H6" s="66" t="s">
        <v>409</v>
      </c>
      <c r="I6" s="66" t="s">
        <v>409</v>
      </c>
      <c r="J6" s="66" t="s">
        <v>410</v>
      </c>
      <c r="K6" s="66" t="s">
        <v>410</v>
      </c>
      <c r="L6" s="66" t="s">
        <v>633</v>
      </c>
      <c r="M6" s="66" t="s">
        <v>634</v>
      </c>
      <c r="N6" s="66" t="s">
        <v>634</v>
      </c>
      <c r="O6" s="66" t="s">
        <v>635</v>
      </c>
      <c r="P6" s="66" t="s">
        <v>635</v>
      </c>
      <c r="Q6" s="66" t="s">
        <v>636</v>
      </c>
      <c r="R6" s="66" t="s">
        <v>637</v>
      </c>
      <c r="S6" s="66" t="s">
        <v>637</v>
      </c>
      <c r="T6" s="66" t="s">
        <v>638</v>
      </c>
      <c r="U6" s="66" t="s">
        <v>638</v>
      </c>
    </row>
    <row r="7" spans="2:21" x14ac:dyDescent="0.35">
      <c r="B7" s="71" t="s">
        <v>416</v>
      </c>
      <c r="C7" s="71">
        <v>2324</v>
      </c>
      <c r="D7" s="66" t="s">
        <v>412</v>
      </c>
      <c r="E7" s="66" t="s">
        <v>413</v>
      </c>
      <c r="F7" s="66" t="s">
        <v>412</v>
      </c>
      <c r="G7" s="66" t="s">
        <v>413</v>
      </c>
      <c r="H7" s="66" t="s">
        <v>412</v>
      </c>
      <c r="I7" s="66" t="s">
        <v>413</v>
      </c>
      <c r="J7" s="66" t="s">
        <v>412</v>
      </c>
      <c r="K7" s="66" t="s">
        <v>413</v>
      </c>
      <c r="L7" s="66" t="s">
        <v>412</v>
      </c>
      <c r="M7" s="66" t="s">
        <v>412</v>
      </c>
      <c r="N7" s="66" t="s">
        <v>414</v>
      </c>
      <c r="O7" s="66" t="s">
        <v>412</v>
      </c>
      <c r="P7" s="66" t="s">
        <v>415</v>
      </c>
      <c r="Q7" s="66" t="s">
        <v>412</v>
      </c>
      <c r="R7" s="66" t="s">
        <v>412</v>
      </c>
      <c r="S7" s="66" t="s">
        <v>414</v>
      </c>
      <c r="T7" s="66" t="s">
        <v>412</v>
      </c>
      <c r="U7" s="66" t="s">
        <v>415</v>
      </c>
    </row>
    <row r="8" spans="2:21" x14ac:dyDescent="0.35">
      <c r="B8" s="71" t="s">
        <v>418</v>
      </c>
      <c r="C8" s="71">
        <v>2425</v>
      </c>
      <c r="D8" s="66" t="s">
        <v>412</v>
      </c>
      <c r="E8" s="66" t="s">
        <v>413</v>
      </c>
      <c r="F8" s="66" t="s">
        <v>412</v>
      </c>
      <c r="G8" s="66" t="s">
        <v>413</v>
      </c>
      <c r="H8" s="66" t="s">
        <v>412</v>
      </c>
      <c r="I8" s="66" t="s">
        <v>413</v>
      </c>
      <c r="J8" s="66" t="s">
        <v>412</v>
      </c>
      <c r="K8" s="66" t="s">
        <v>413</v>
      </c>
      <c r="L8" s="66" t="s">
        <v>412</v>
      </c>
      <c r="M8" s="66" t="s">
        <v>412</v>
      </c>
      <c r="N8" s="66" t="s">
        <v>414</v>
      </c>
      <c r="O8" s="66" t="s">
        <v>412</v>
      </c>
      <c r="P8" s="66" t="s">
        <v>415</v>
      </c>
      <c r="Q8" s="66" t="s">
        <v>412</v>
      </c>
      <c r="R8" s="66" t="s">
        <v>412</v>
      </c>
      <c r="S8" s="66" t="s">
        <v>414</v>
      </c>
      <c r="T8" s="66" t="s">
        <v>412</v>
      </c>
      <c r="U8" s="66" t="s">
        <v>415</v>
      </c>
    </row>
    <row r="9" spans="2:21" x14ac:dyDescent="0.35">
      <c r="B9" s="71" t="s">
        <v>421</v>
      </c>
      <c r="C9" s="71" t="s">
        <v>464</v>
      </c>
      <c r="D9" s="66" t="s">
        <v>457</v>
      </c>
      <c r="E9" s="66" t="s">
        <v>458</v>
      </c>
      <c r="F9" s="66" t="s">
        <v>457</v>
      </c>
      <c r="G9" s="66" t="s">
        <v>458</v>
      </c>
      <c r="H9" s="66" t="s">
        <v>457</v>
      </c>
      <c r="I9" s="66" t="s">
        <v>458</v>
      </c>
      <c r="J9" s="66" t="s">
        <v>457</v>
      </c>
      <c r="K9" s="66" t="s">
        <v>458</v>
      </c>
      <c r="L9" s="66" t="s">
        <v>457</v>
      </c>
      <c r="M9" s="66" t="s">
        <v>457</v>
      </c>
      <c r="N9" s="66" t="s">
        <v>459</v>
      </c>
      <c r="O9" s="66" t="s">
        <v>457</v>
      </c>
      <c r="P9" s="66" t="s">
        <v>460</v>
      </c>
      <c r="Q9" s="66" t="s">
        <v>457</v>
      </c>
      <c r="R9" s="66" t="s">
        <v>457</v>
      </c>
      <c r="S9" s="66" t="s">
        <v>459</v>
      </c>
      <c r="T9" s="66" t="s">
        <v>457</v>
      </c>
      <c r="U9" s="66" t="s">
        <v>460</v>
      </c>
    </row>
    <row r="10" spans="2:21" x14ac:dyDescent="0.35">
      <c r="B10" s="71" t="s">
        <v>435</v>
      </c>
      <c r="C10" s="71">
        <v>2425</v>
      </c>
      <c r="D10" s="66" t="s">
        <v>412</v>
      </c>
      <c r="E10" s="66" t="s">
        <v>413</v>
      </c>
      <c r="F10" s="66" t="s">
        <v>412</v>
      </c>
      <c r="G10" s="66" t="s">
        <v>413</v>
      </c>
      <c r="H10" s="66" t="s">
        <v>412</v>
      </c>
      <c r="I10" s="66" t="s">
        <v>413</v>
      </c>
      <c r="J10" s="66" t="s">
        <v>412</v>
      </c>
      <c r="K10" s="66" t="s">
        <v>413</v>
      </c>
      <c r="L10" s="66" t="s">
        <v>412</v>
      </c>
      <c r="M10" s="66" t="s">
        <v>412</v>
      </c>
      <c r="N10" s="66" t="s">
        <v>414</v>
      </c>
      <c r="O10" s="66" t="s">
        <v>412</v>
      </c>
      <c r="P10" s="66" t="s">
        <v>415</v>
      </c>
      <c r="Q10" s="66" t="s">
        <v>412</v>
      </c>
      <c r="R10" s="66" t="s">
        <v>412</v>
      </c>
      <c r="S10" s="66" t="s">
        <v>414</v>
      </c>
      <c r="T10" s="66" t="s">
        <v>412</v>
      </c>
      <c r="U10" s="66" t="s">
        <v>415</v>
      </c>
    </row>
    <row r="11" spans="2:21" x14ac:dyDescent="0.35">
      <c r="B11" s="71" t="s">
        <v>436</v>
      </c>
      <c r="C11" s="71" t="s">
        <v>462</v>
      </c>
      <c r="D11" s="66" t="s">
        <v>457</v>
      </c>
      <c r="E11" s="66" t="s">
        <v>458</v>
      </c>
      <c r="F11" s="66" t="s">
        <v>457</v>
      </c>
      <c r="G11" s="66" t="s">
        <v>458</v>
      </c>
      <c r="H11" s="66" t="s">
        <v>457</v>
      </c>
      <c r="I11" s="66" t="s">
        <v>458</v>
      </c>
      <c r="J11" s="66" t="s">
        <v>457</v>
      </c>
      <c r="K11" s="66" t="s">
        <v>458</v>
      </c>
      <c r="L11" s="66" t="s">
        <v>461</v>
      </c>
      <c r="M11" s="66" t="s">
        <v>457</v>
      </c>
      <c r="N11" s="66" t="s">
        <v>459</v>
      </c>
      <c r="O11" s="66" t="s">
        <v>457</v>
      </c>
      <c r="P11" s="66" t="s">
        <v>460</v>
      </c>
      <c r="Q11" s="66" t="s">
        <v>457</v>
      </c>
      <c r="R11" s="66" t="s">
        <v>457</v>
      </c>
      <c r="S11" s="66" t="s">
        <v>459</v>
      </c>
      <c r="T11" s="66" t="s">
        <v>457</v>
      </c>
      <c r="U11" s="66" t="s">
        <v>460</v>
      </c>
    </row>
    <row r="12" spans="2:21" x14ac:dyDescent="0.35">
      <c r="B12" s="72" t="s">
        <v>437</v>
      </c>
      <c r="C12" s="72" t="s">
        <v>463</v>
      </c>
      <c r="D12" s="66" t="s">
        <v>457</v>
      </c>
      <c r="E12" s="66" t="s">
        <v>458</v>
      </c>
      <c r="F12" s="66" t="s">
        <v>457</v>
      </c>
      <c r="G12" s="66" t="s">
        <v>458</v>
      </c>
      <c r="H12" s="66" t="s">
        <v>457</v>
      </c>
      <c r="I12" s="66" t="s">
        <v>458</v>
      </c>
      <c r="J12" s="66" t="s">
        <v>457</v>
      </c>
      <c r="K12" s="66" t="s">
        <v>458</v>
      </c>
      <c r="L12" s="66" t="s">
        <v>461</v>
      </c>
      <c r="M12" s="66" t="s">
        <v>457</v>
      </c>
      <c r="N12" s="66" t="s">
        <v>459</v>
      </c>
      <c r="O12" s="66" t="s">
        <v>457</v>
      </c>
      <c r="P12" s="66" t="s">
        <v>460</v>
      </c>
      <c r="Q12" s="66" t="s">
        <v>457</v>
      </c>
      <c r="R12" s="66" t="s">
        <v>457</v>
      </c>
      <c r="S12" s="66" t="s">
        <v>459</v>
      </c>
      <c r="T12" s="66" t="s">
        <v>457</v>
      </c>
      <c r="U12" s="66" t="s">
        <v>460</v>
      </c>
    </row>
    <row r="14" spans="2:21" x14ac:dyDescent="0.35">
      <c r="B14" s="75" t="s">
        <v>454</v>
      </c>
      <c r="C14" s="80" t="s">
        <v>419</v>
      </c>
      <c r="D14" s="75"/>
      <c r="E14" s="75"/>
      <c r="F14" s="75"/>
      <c r="G14" s="75"/>
    </row>
    <row r="15" spans="2:21" x14ac:dyDescent="0.35">
      <c r="B15" s="71" t="s">
        <v>416</v>
      </c>
      <c r="C15" t="s">
        <v>417</v>
      </c>
    </row>
    <row r="16" spans="2:21" x14ac:dyDescent="0.35">
      <c r="B16" s="71" t="s">
        <v>418</v>
      </c>
      <c r="C16" t="s">
        <v>417</v>
      </c>
    </row>
    <row r="17" spans="2:14" x14ac:dyDescent="0.35">
      <c r="B17" s="71" t="s">
        <v>421</v>
      </c>
      <c r="C17" t="s">
        <v>422</v>
      </c>
      <c r="D17" t="s">
        <v>423</v>
      </c>
      <c r="E17" t="s">
        <v>424</v>
      </c>
      <c r="F17" t="s">
        <v>425</v>
      </c>
      <c r="G17" t="s">
        <v>426</v>
      </c>
    </row>
    <row r="18" spans="2:14" x14ac:dyDescent="0.35">
      <c r="B18" s="71" t="s">
        <v>435</v>
      </c>
      <c r="C18" t="s">
        <v>431</v>
      </c>
      <c r="D18" t="s">
        <v>432</v>
      </c>
      <c r="E18" t="s">
        <v>433</v>
      </c>
      <c r="F18" t="s">
        <v>434</v>
      </c>
    </row>
    <row r="19" spans="2:14" x14ac:dyDescent="0.35">
      <c r="B19" s="71" t="s">
        <v>436</v>
      </c>
      <c r="C19" t="s">
        <v>438</v>
      </c>
    </row>
    <row r="20" spans="2:14" x14ac:dyDescent="0.35">
      <c r="B20" s="72" t="s">
        <v>437</v>
      </c>
      <c r="C20" s="67" t="s">
        <v>438</v>
      </c>
      <c r="D20" s="67"/>
      <c r="E20" s="67"/>
      <c r="F20" s="67"/>
      <c r="G20" s="67"/>
    </row>
    <row r="22" spans="2:14" x14ac:dyDescent="0.35">
      <c r="B22" s="75" t="s">
        <v>454</v>
      </c>
      <c r="C22" s="75" t="s">
        <v>455</v>
      </c>
      <c r="D22" s="67"/>
      <c r="E22" s="67"/>
      <c r="F22" s="67"/>
      <c r="G22" s="67"/>
      <c r="H22" s="67"/>
      <c r="I22" s="67"/>
      <c r="J22" s="67"/>
      <c r="K22" s="67"/>
      <c r="L22" s="67"/>
      <c r="M22" s="67"/>
      <c r="N22" s="66"/>
    </row>
    <row r="23" spans="2:14" ht="56.5" x14ac:dyDescent="0.35">
      <c r="B23" s="76"/>
      <c r="C23" s="76"/>
      <c r="D23" s="74" t="s">
        <v>16</v>
      </c>
      <c r="E23" s="74" t="s">
        <v>17</v>
      </c>
      <c r="F23" s="74" t="s">
        <v>18</v>
      </c>
      <c r="G23" s="74" t="s">
        <v>19</v>
      </c>
      <c r="H23" s="74" t="s">
        <v>20</v>
      </c>
      <c r="I23" s="74" t="s">
        <v>21</v>
      </c>
      <c r="J23" s="74" t="s">
        <v>22</v>
      </c>
      <c r="K23" s="74" t="s">
        <v>23</v>
      </c>
      <c r="L23" s="74" t="s">
        <v>24</v>
      </c>
      <c r="M23" s="74" t="s">
        <v>25</v>
      </c>
      <c r="N23" s="66"/>
    </row>
    <row r="24" spans="2:14" x14ac:dyDescent="0.35">
      <c r="B24" s="81" t="s">
        <v>439</v>
      </c>
      <c r="C24" s="69" t="s">
        <v>463</v>
      </c>
      <c r="D24" s="69" t="s">
        <v>408</v>
      </c>
      <c r="E24" s="69" t="s">
        <v>411</v>
      </c>
      <c r="F24" s="69" t="s">
        <v>409</v>
      </c>
      <c r="G24" s="69" t="s">
        <v>410</v>
      </c>
      <c r="H24" s="69" t="s">
        <v>633</v>
      </c>
      <c r="I24" s="69" t="s">
        <v>634</v>
      </c>
      <c r="J24" s="69" t="s">
        <v>635</v>
      </c>
      <c r="K24" s="69" t="s">
        <v>636</v>
      </c>
      <c r="L24" s="69" t="s">
        <v>637</v>
      </c>
      <c r="M24" s="69" t="s">
        <v>638</v>
      </c>
      <c r="N24" s="66"/>
    </row>
    <row r="25" spans="2:14" x14ac:dyDescent="0.35">
      <c r="B25" s="68"/>
      <c r="C25" s="66"/>
      <c r="D25" s="66"/>
      <c r="E25" s="68"/>
      <c r="F25" s="68"/>
      <c r="G25" s="68"/>
      <c r="H25" s="68"/>
      <c r="I25" s="68"/>
      <c r="J25" s="68"/>
      <c r="K25" s="68"/>
      <c r="L25" s="68"/>
      <c r="M25" s="68"/>
      <c r="N25" s="68"/>
    </row>
    <row r="26" spans="2:14" x14ac:dyDescent="0.35">
      <c r="B26" t="s">
        <v>420</v>
      </c>
      <c r="C26" t="s">
        <v>465</v>
      </c>
      <c r="D26" t="s">
        <v>466</v>
      </c>
      <c r="E26" t="s">
        <v>467</v>
      </c>
      <c r="F26" t="s">
        <v>468</v>
      </c>
    </row>
  </sheetData>
  <sheetProtection algorithmName="SHA-512" hashValue="mt42e4QWt9GvwrKQaoPYPShAVoFp1dxfpkz6Tw3UD5+joaqcBiMwoiVoH7OjivSs1F7UuK99nM0Jsv92OnkHbA==" saltValue="B5ISYTwA59IPZMX+I2rEEA==" spinCount="100000" sheet="1" objects="1" scenarios="1" selectLockedCells="1"/>
  <mergeCells count="1">
    <mergeCell ref="D4:U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C28F3-DC96-421E-9B3B-B69A5E6EE3CC}">
  <dimension ref="A1:B154"/>
  <sheetViews>
    <sheetView workbookViewId="0">
      <selection activeCell="B12" sqref="B12"/>
    </sheetView>
  </sheetViews>
  <sheetFormatPr defaultRowHeight="14.5" x14ac:dyDescent="0.35"/>
  <cols>
    <col min="1" max="1" width="36.1796875" customWidth="1"/>
    <col min="2" max="2" width="12.7265625" customWidth="1"/>
  </cols>
  <sheetData>
    <row r="1" spans="1:2" x14ac:dyDescent="0.35">
      <c r="A1" s="58" t="s">
        <v>98</v>
      </c>
      <c r="B1" s="58" t="s">
        <v>99</v>
      </c>
    </row>
    <row r="2" spans="1:2" x14ac:dyDescent="0.35">
      <c r="A2" t="s">
        <v>100</v>
      </c>
      <c r="B2" t="s">
        <v>101</v>
      </c>
    </row>
    <row r="3" spans="1:2" x14ac:dyDescent="0.35">
      <c r="A3" t="s">
        <v>102</v>
      </c>
      <c r="B3" t="s">
        <v>103</v>
      </c>
    </row>
    <row r="4" spans="1:2" x14ac:dyDescent="0.35">
      <c r="A4" t="s">
        <v>104</v>
      </c>
      <c r="B4" t="s">
        <v>105</v>
      </c>
    </row>
    <row r="5" spans="1:2" x14ac:dyDescent="0.35">
      <c r="A5" t="s">
        <v>106</v>
      </c>
      <c r="B5" t="s">
        <v>107</v>
      </c>
    </row>
    <row r="6" spans="1:2" x14ac:dyDescent="0.35">
      <c r="A6" t="s">
        <v>108</v>
      </c>
      <c r="B6" t="s">
        <v>109</v>
      </c>
    </row>
    <row r="7" spans="1:2" x14ac:dyDescent="0.35">
      <c r="A7" t="s">
        <v>110</v>
      </c>
      <c r="B7" t="s">
        <v>111</v>
      </c>
    </row>
    <row r="8" spans="1:2" x14ac:dyDescent="0.35">
      <c r="A8" t="s">
        <v>112</v>
      </c>
      <c r="B8" t="s">
        <v>113</v>
      </c>
    </row>
    <row r="9" spans="1:2" x14ac:dyDescent="0.35">
      <c r="A9" t="s">
        <v>114</v>
      </c>
      <c r="B9" t="s">
        <v>115</v>
      </c>
    </row>
    <row r="10" spans="1:2" x14ac:dyDescent="0.35">
      <c r="A10" t="s">
        <v>116</v>
      </c>
      <c r="B10" t="s">
        <v>117</v>
      </c>
    </row>
    <row r="11" spans="1:2" x14ac:dyDescent="0.35">
      <c r="A11" t="s">
        <v>118</v>
      </c>
      <c r="B11" t="s">
        <v>119</v>
      </c>
    </row>
    <row r="12" spans="1:2" x14ac:dyDescent="0.35">
      <c r="A12" t="s">
        <v>120</v>
      </c>
      <c r="B12" t="s">
        <v>121</v>
      </c>
    </row>
    <row r="13" spans="1:2" x14ac:dyDescent="0.35">
      <c r="A13" t="s">
        <v>122</v>
      </c>
      <c r="B13" t="s">
        <v>123</v>
      </c>
    </row>
    <row r="14" spans="1:2" x14ac:dyDescent="0.35">
      <c r="A14" t="s">
        <v>124</v>
      </c>
      <c r="B14" t="s">
        <v>125</v>
      </c>
    </row>
    <row r="15" spans="1:2" x14ac:dyDescent="0.35">
      <c r="A15" t="s">
        <v>126</v>
      </c>
      <c r="B15" t="s">
        <v>127</v>
      </c>
    </row>
    <row r="16" spans="1:2" x14ac:dyDescent="0.35">
      <c r="A16" t="s">
        <v>128</v>
      </c>
      <c r="B16" t="s">
        <v>129</v>
      </c>
    </row>
    <row r="17" spans="1:2" x14ac:dyDescent="0.35">
      <c r="A17" t="s">
        <v>130</v>
      </c>
      <c r="B17" t="s">
        <v>131</v>
      </c>
    </row>
    <row r="18" spans="1:2" x14ac:dyDescent="0.35">
      <c r="A18" t="s">
        <v>132</v>
      </c>
      <c r="B18" t="s">
        <v>133</v>
      </c>
    </row>
    <row r="19" spans="1:2" x14ac:dyDescent="0.35">
      <c r="A19" t="s">
        <v>134</v>
      </c>
      <c r="B19" t="s">
        <v>135</v>
      </c>
    </row>
    <row r="20" spans="1:2" x14ac:dyDescent="0.35">
      <c r="A20" t="s">
        <v>136</v>
      </c>
      <c r="B20" t="s">
        <v>137</v>
      </c>
    </row>
    <row r="21" spans="1:2" x14ac:dyDescent="0.35">
      <c r="A21" t="s">
        <v>138</v>
      </c>
      <c r="B21" t="s">
        <v>139</v>
      </c>
    </row>
    <row r="22" spans="1:2" x14ac:dyDescent="0.35">
      <c r="A22" t="s">
        <v>140</v>
      </c>
      <c r="B22" t="s">
        <v>141</v>
      </c>
    </row>
    <row r="23" spans="1:2" x14ac:dyDescent="0.35">
      <c r="A23" t="s">
        <v>142</v>
      </c>
      <c r="B23" t="s">
        <v>143</v>
      </c>
    </row>
    <row r="24" spans="1:2" x14ac:dyDescent="0.35">
      <c r="A24" t="s">
        <v>144</v>
      </c>
      <c r="B24" t="s">
        <v>145</v>
      </c>
    </row>
    <row r="25" spans="1:2" x14ac:dyDescent="0.35">
      <c r="A25" t="s">
        <v>146</v>
      </c>
      <c r="B25" t="s">
        <v>147</v>
      </c>
    </row>
    <row r="26" spans="1:2" x14ac:dyDescent="0.35">
      <c r="A26" t="s">
        <v>148</v>
      </c>
      <c r="B26" t="s">
        <v>149</v>
      </c>
    </row>
    <row r="27" spans="1:2" x14ac:dyDescent="0.35">
      <c r="A27" t="s">
        <v>150</v>
      </c>
      <c r="B27" t="s">
        <v>151</v>
      </c>
    </row>
    <row r="28" spans="1:2" x14ac:dyDescent="0.35">
      <c r="A28" t="s">
        <v>152</v>
      </c>
      <c r="B28" t="s">
        <v>153</v>
      </c>
    </row>
    <row r="29" spans="1:2" x14ac:dyDescent="0.35">
      <c r="A29" t="s">
        <v>154</v>
      </c>
      <c r="B29" t="s">
        <v>155</v>
      </c>
    </row>
    <row r="30" spans="1:2" x14ac:dyDescent="0.35">
      <c r="A30" t="s">
        <v>156</v>
      </c>
      <c r="B30" t="s">
        <v>157</v>
      </c>
    </row>
    <row r="31" spans="1:2" x14ac:dyDescent="0.35">
      <c r="A31" t="s">
        <v>158</v>
      </c>
      <c r="B31" t="s">
        <v>159</v>
      </c>
    </row>
    <row r="32" spans="1:2" x14ac:dyDescent="0.35">
      <c r="A32" t="s">
        <v>160</v>
      </c>
      <c r="B32" t="s">
        <v>161</v>
      </c>
    </row>
    <row r="33" spans="1:2" x14ac:dyDescent="0.35">
      <c r="A33" t="s">
        <v>162</v>
      </c>
      <c r="B33" t="s">
        <v>163</v>
      </c>
    </row>
    <row r="34" spans="1:2" x14ac:dyDescent="0.35">
      <c r="A34" t="s">
        <v>164</v>
      </c>
      <c r="B34" t="s">
        <v>165</v>
      </c>
    </row>
    <row r="35" spans="1:2" x14ac:dyDescent="0.35">
      <c r="A35" t="s">
        <v>166</v>
      </c>
      <c r="B35" t="s">
        <v>167</v>
      </c>
    </row>
    <row r="36" spans="1:2" x14ac:dyDescent="0.35">
      <c r="A36" t="s">
        <v>168</v>
      </c>
      <c r="B36" t="s">
        <v>169</v>
      </c>
    </row>
    <row r="37" spans="1:2" x14ac:dyDescent="0.35">
      <c r="A37" t="s">
        <v>170</v>
      </c>
      <c r="B37" t="s">
        <v>171</v>
      </c>
    </row>
    <row r="38" spans="1:2" x14ac:dyDescent="0.35">
      <c r="A38" t="s">
        <v>172</v>
      </c>
      <c r="B38" t="s">
        <v>173</v>
      </c>
    </row>
    <row r="39" spans="1:2" x14ac:dyDescent="0.35">
      <c r="A39" t="s">
        <v>174</v>
      </c>
      <c r="B39" t="s">
        <v>175</v>
      </c>
    </row>
    <row r="40" spans="1:2" x14ac:dyDescent="0.35">
      <c r="A40" t="s">
        <v>176</v>
      </c>
      <c r="B40" t="s">
        <v>177</v>
      </c>
    </row>
    <row r="41" spans="1:2" x14ac:dyDescent="0.35">
      <c r="A41" t="s">
        <v>178</v>
      </c>
      <c r="B41" t="s">
        <v>179</v>
      </c>
    </row>
    <row r="42" spans="1:2" x14ac:dyDescent="0.35">
      <c r="A42" t="s">
        <v>180</v>
      </c>
      <c r="B42" t="s">
        <v>181</v>
      </c>
    </row>
    <row r="43" spans="1:2" x14ac:dyDescent="0.35">
      <c r="A43" t="s">
        <v>182</v>
      </c>
      <c r="B43" t="s">
        <v>183</v>
      </c>
    </row>
    <row r="44" spans="1:2" x14ac:dyDescent="0.35">
      <c r="A44" t="s">
        <v>184</v>
      </c>
      <c r="B44" t="s">
        <v>185</v>
      </c>
    </row>
    <row r="45" spans="1:2" x14ac:dyDescent="0.35">
      <c r="A45" t="s">
        <v>186</v>
      </c>
      <c r="B45" t="s">
        <v>187</v>
      </c>
    </row>
    <row r="46" spans="1:2" x14ac:dyDescent="0.35">
      <c r="A46" t="s">
        <v>188</v>
      </c>
      <c r="B46" t="s">
        <v>189</v>
      </c>
    </row>
    <row r="47" spans="1:2" x14ac:dyDescent="0.35">
      <c r="A47" t="s">
        <v>190</v>
      </c>
      <c r="B47" t="s">
        <v>191</v>
      </c>
    </row>
    <row r="48" spans="1:2" x14ac:dyDescent="0.35">
      <c r="A48" t="s">
        <v>192</v>
      </c>
      <c r="B48" t="s">
        <v>193</v>
      </c>
    </row>
    <row r="49" spans="1:2" x14ac:dyDescent="0.35">
      <c r="A49" t="s">
        <v>194</v>
      </c>
      <c r="B49" t="s">
        <v>195</v>
      </c>
    </row>
    <row r="50" spans="1:2" x14ac:dyDescent="0.35">
      <c r="A50" t="s">
        <v>196</v>
      </c>
      <c r="B50" t="s">
        <v>197</v>
      </c>
    </row>
    <row r="51" spans="1:2" x14ac:dyDescent="0.35">
      <c r="A51" t="s">
        <v>198</v>
      </c>
      <c r="B51" t="s">
        <v>199</v>
      </c>
    </row>
    <row r="52" spans="1:2" x14ac:dyDescent="0.35">
      <c r="A52" t="s">
        <v>200</v>
      </c>
      <c r="B52" t="s">
        <v>201</v>
      </c>
    </row>
    <row r="53" spans="1:2" x14ac:dyDescent="0.35">
      <c r="A53" t="s">
        <v>202</v>
      </c>
      <c r="B53" t="s">
        <v>203</v>
      </c>
    </row>
    <row r="54" spans="1:2" x14ac:dyDescent="0.35">
      <c r="A54" t="s">
        <v>204</v>
      </c>
      <c r="B54" t="s">
        <v>205</v>
      </c>
    </row>
    <row r="55" spans="1:2" x14ac:dyDescent="0.35">
      <c r="A55" t="s">
        <v>206</v>
      </c>
      <c r="B55" t="s">
        <v>207</v>
      </c>
    </row>
    <row r="56" spans="1:2" x14ac:dyDescent="0.35">
      <c r="A56" t="s">
        <v>208</v>
      </c>
      <c r="B56" t="s">
        <v>209</v>
      </c>
    </row>
    <row r="57" spans="1:2" x14ac:dyDescent="0.35">
      <c r="A57" t="s">
        <v>210</v>
      </c>
      <c r="B57" t="s">
        <v>211</v>
      </c>
    </row>
    <row r="58" spans="1:2" x14ac:dyDescent="0.35">
      <c r="A58" t="s">
        <v>212</v>
      </c>
      <c r="B58" t="s">
        <v>213</v>
      </c>
    </row>
    <row r="59" spans="1:2" x14ac:dyDescent="0.35">
      <c r="A59" t="s">
        <v>214</v>
      </c>
      <c r="B59" t="s">
        <v>215</v>
      </c>
    </row>
    <row r="60" spans="1:2" x14ac:dyDescent="0.35">
      <c r="A60" t="s">
        <v>216</v>
      </c>
      <c r="B60" t="s">
        <v>217</v>
      </c>
    </row>
    <row r="61" spans="1:2" x14ac:dyDescent="0.35">
      <c r="A61" t="s">
        <v>218</v>
      </c>
      <c r="B61" t="s">
        <v>219</v>
      </c>
    </row>
    <row r="62" spans="1:2" x14ac:dyDescent="0.35">
      <c r="A62" t="s">
        <v>220</v>
      </c>
      <c r="B62" t="s">
        <v>221</v>
      </c>
    </row>
    <row r="63" spans="1:2" x14ac:dyDescent="0.35">
      <c r="A63" t="s">
        <v>222</v>
      </c>
      <c r="B63" t="s">
        <v>223</v>
      </c>
    </row>
    <row r="64" spans="1:2" x14ac:dyDescent="0.35">
      <c r="A64" t="s">
        <v>224</v>
      </c>
      <c r="B64" t="s">
        <v>225</v>
      </c>
    </row>
    <row r="65" spans="1:2" x14ac:dyDescent="0.35">
      <c r="A65" t="s">
        <v>226</v>
      </c>
      <c r="B65" t="s">
        <v>227</v>
      </c>
    </row>
    <row r="66" spans="1:2" x14ac:dyDescent="0.35">
      <c r="A66" t="s">
        <v>228</v>
      </c>
      <c r="B66" t="s">
        <v>229</v>
      </c>
    </row>
    <row r="67" spans="1:2" x14ac:dyDescent="0.35">
      <c r="A67" t="s">
        <v>230</v>
      </c>
      <c r="B67" t="s">
        <v>231</v>
      </c>
    </row>
    <row r="68" spans="1:2" x14ac:dyDescent="0.35">
      <c r="A68" t="s">
        <v>232</v>
      </c>
      <c r="B68" t="s">
        <v>233</v>
      </c>
    </row>
    <row r="69" spans="1:2" x14ac:dyDescent="0.35">
      <c r="A69" t="s">
        <v>234</v>
      </c>
      <c r="B69" t="s">
        <v>235</v>
      </c>
    </row>
    <row r="70" spans="1:2" x14ac:dyDescent="0.35">
      <c r="A70" t="s">
        <v>236</v>
      </c>
      <c r="B70" t="s">
        <v>237</v>
      </c>
    </row>
    <row r="71" spans="1:2" x14ac:dyDescent="0.35">
      <c r="A71" t="s">
        <v>238</v>
      </c>
      <c r="B71" t="s">
        <v>239</v>
      </c>
    </row>
    <row r="72" spans="1:2" x14ac:dyDescent="0.35">
      <c r="A72" t="s">
        <v>240</v>
      </c>
      <c r="B72" t="s">
        <v>241</v>
      </c>
    </row>
    <row r="73" spans="1:2" x14ac:dyDescent="0.35">
      <c r="A73" t="s">
        <v>242</v>
      </c>
      <c r="B73" t="s">
        <v>243</v>
      </c>
    </row>
    <row r="74" spans="1:2" x14ac:dyDescent="0.35">
      <c r="A74" t="s">
        <v>244</v>
      </c>
      <c r="B74" t="s">
        <v>245</v>
      </c>
    </row>
    <row r="75" spans="1:2" x14ac:dyDescent="0.35">
      <c r="A75" t="s">
        <v>246</v>
      </c>
      <c r="B75" t="s">
        <v>247</v>
      </c>
    </row>
    <row r="76" spans="1:2" x14ac:dyDescent="0.35">
      <c r="A76" t="s">
        <v>248</v>
      </c>
      <c r="B76" t="s">
        <v>249</v>
      </c>
    </row>
    <row r="77" spans="1:2" x14ac:dyDescent="0.35">
      <c r="A77" t="s">
        <v>250</v>
      </c>
      <c r="B77" t="s">
        <v>251</v>
      </c>
    </row>
    <row r="78" spans="1:2" x14ac:dyDescent="0.35">
      <c r="A78" t="s">
        <v>252</v>
      </c>
      <c r="B78" t="s">
        <v>253</v>
      </c>
    </row>
    <row r="79" spans="1:2" x14ac:dyDescent="0.35">
      <c r="A79" t="s">
        <v>254</v>
      </c>
      <c r="B79" t="s">
        <v>255</v>
      </c>
    </row>
    <row r="80" spans="1:2" x14ac:dyDescent="0.35">
      <c r="A80" t="s">
        <v>256</v>
      </c>
      <c r="B80" t="s">
        <v>257</v>
      </c>
    </row>
    <row r="81" spans="1:2" x14ac:dyDescent="0.35">
      <c r="A81" t="s">
        <v>258</v>
      </c>
      <c r="B81" t="s">
        <v>259</v>
      </c>
    </row>
    <row r="82" spans="1:2" x14ac:dyDescent="0.35">
      <c r="A82" t="s">
        <v>260</v>
      </c>
      <c r="B82" t="s">
        <v>261</v>
      </c>
    </row>
    <row r="83" spans="1:2" x14ac:dyDescent="0.35">
      <c r="A83" t="s">
        <v>262</v>
      </c>
      <c r="B83" t="s">
        <v>263</v>
      </c>
    </row>
    <row r="84" spans="1:2" x14ac:dyDescent="0.35">
      <c r="A84" t="s">
        <v>264</v>
      </c>
      <c r="B84" t="s">
        <v>265</v>
      </c>
    </row>
    <row r="85" spans="1:2" x14ac:dyDescent="0.35">
      <c r="A85" t="s">
        <v>266</v>
      </c>
      <c r="B85" t="s">
        <v>267</v>
      </c>
    </row>
    <row r="86" spans="1:2" x14ac:dyDescent="0.35">
      <c r="A86" t="s">
        <v>268</v>
      </c>
      <c r="B86" t="s">
        <v>269</v>
      </c>
    </row>
    <row r="87" spans="1:2" x14ac:dyDescent="0.35">
      <c r="A87" t="s">
        <v>270</v>
      </c>
      <c r="B87" t="s">
        <v>271</v>
      </c>
    </row>
    <row r="88" spans="1:2" x14ac:dyDescent="0.35">
      <c r="A88" t="s">
        <v>272</v>
      </c>
      <c r="B88" t="s">
        <v>273</v>
      </c>
    </row>
    <row r="89" spans="1:2" x14ac:dyDescent="0.35">
      <c r="A89" t="s">
        <v>274</v>
      </c>
      <c r="B89" t="s">
        <v>275</v>
      </c>
    </row>
    <row r="90" spans="1:2" x14ac:dyDescent="0.35">
      <c r="A90" t="s">
        <v>276</v>
      </c>
      <c r="B90" t="s">
        <v>277</v>
      </c>
    </row>
    <row r="91" spans="1:2" x14ac:dyDescent="0.35">
      <c r="A91" t="s">
        <v>278</v>
      </c>
      <c r="B91" t="s">
        <v>279</v>
      </c>
    </row>
    <row r="92" spans="1:2" x14ac:dyDescent="0.35">
      <c r="A92" t="s">
        <v>280</v>
      </c>
      <c r="B92" t="s">
        <v>281</v>
      </c>
    </row>
    <row r="93" spans="1:2" x14ac:dyDescent="0.35">
      <c r="A93" t="s">
        <v>282</v>
      </c>
      <c r="B93" t="s">
        <v>283</v>
      </c>
    </row>
    <row r="94" spans="1:2" x14ac:dyDescent="0.35">
      <c r="A94" t="s">
        <v>284</v>
      </c>
      <c r="B94" t="s">
        <v>285</v>
      </c>
    </row>
    <row r="95" spans="1:2" x14ac:dyDescent="0.35">
      <c r="A95" t="s">
        <v>286</v>
      </c>
      <c r="B95" t="s">
        <v>287</v>
      </c>
    </row>
    <row r="96" spans="1:2" x14ac:dyDescent="0.35">
      <c r="A96" t="s">
        <v>288</v>
      </c>
      <c r="B96" t="s">
        <v>289</v>
      </c>
    </row>
    <row r="97" spans="1:2" x14ac:dyDescent="0.35">
      <c r="A97" t="s">
        <v>290</v>
      </c>
      <c r="B97" t="s">
        <v>291</v>
      </c>
    </row>
    <row r="98" spans="1:2" x14ac:dyDescent="0.35">
      <c r="A98" t="s">
        <v>292</v>
      </c>
      <c r="B98" t="s">
        <v>293</v>
      </c>
    </row>
    <row r="99" spans="1:2" x14ac:dyDescent="0.35">
      <c r="A99" t="s">
        <v>294</v>
      </c>
      <c r="B99" t="s">
        <v>295</v>
      </c>
    </row>
    <row r="100" spans="1:2" x14ac:dyDescent="0.35">
      <c r="A100" t="s">
        <v>296</v>
      </c>
      <c r="B100" t="s">
        <v>297</v>
      </c>
    </row>
    <row r="101" spans="1:2" x14ac:dyDescent="0.35">
      <c r="A101" t="s">
        <v>298</v>
      </c>
      <c r="B101" t="s">
        <v>299</v>
      </c>
    </row>
    <row r="102" spans="1:2" x14ac:dyDescent="0.35">
      <c r="A102" t="s">
        <v>300</v>
      </c>
      <c r="B102" t="s">
        <v>301</v>
      </c>
    </row>
    <row r="103" spans="1:2" x14ac:dyDescent="0.35">
      <c r="A103" t="s">
        <v>302</v>
      </c>
      <c r="B103" t="s">
        <v>303</v>
      </c>
    </row>
    <row r="104" spans="1:2" x14ac:dyDescent="0.35">
      <c r="A104" t="s">
        <v>304</v>
      </c>
      <c r="B104" t="s">
        <v>305</v>
      </c>
    </row>
    <row r="105" spans="1:2" x14ac:dyDescent="0.35">
      <c r="A105" t="s">
        <v>306</v>
      </c>
      <c r="B105" t="s">
        <v>307</v>
      </c>
    </row>
    <row r="106" spans="1:2" x14ac:dyDescent="0.35">
      <c r="A106" t="s">
        <v>308</v>
      </c>
      <c r="B106" t="s">
        <v>309</v>
      </c>
    </row>
    <row r="107" spans="1:2" x14ac:dyDescent="0.35">
      <c r="A107" t="s">
        <v>310</v>
      </c>
      <c r="B107" t="s">
        <v>311</v>
      </c>
    </row>
    <row r="108" spans="1:2" x14ac:dyDescent="0.35">
      <c r="A108" t="s">
        <v>312</v>
      </c>
      <c r="B108" t="s">
        <v>313</v>
      </c>
    </row>
    <row r="109" spans="1:2" x14ac:dyDescent="0.35">
      <c r="A109" t="s">
        <v>314</v>
      </c>
      <c r="B109" t="s">
        <v>315</v>
      </c>
    </row>
    <row r="110" spans="1:2" x14ac:dyDescent="0.35">
      <c r="A110" t="s">
        <v>316</v>
      </c>
      <c r="B110" t="s">
        <v>317</v>
      </c>
    </row>
    <row r="111" spans="1:2" x14ac:dyDescent="0.35">
      <c r="A111" t="s">
        <v>318</v>
      </c>
      <c r="B111" t="s">
        <v>319</v>
      </c>
    </row>
    <row r="112" spans="1:2" x14ac:dyDescent="0.35">
      <c r="A112" s="59" t="s">
        <v>320</v>
      </c>
      <c r="B112" t="s">
        <v>321</v>
      </c>
    </row>
    <row r="113" spans="1:2" x14ac:dyDescent="0.35">
      <c r="A113" t="s">
        <v>322</v>
      </c>
      <c r="B113" t="s">
        <v>323</v>
      </c>
    </row>
    <row r="114" spans="1:2" x14ac:dyDescent="0.35">
      <c r="A114" t="s">
        <v>324</v>
      </c>
      <c r="B114" t="s">
        <v>325</v>
      </c>
    </row>
    <row r="115" spans="1:2" x14ac:dyDescent="0.35">
      <c r="A115" t="s">
        <v>326</v>
      </c>
      <c r="B115" t="s">
        <v>327</v>
      </c>
    </row>
    <row r="116" spans="1:2" x14ac:dyDescent="0.35">
      <c r="A116" t="s">
        <v>328</v>
      </c>
      <c r="B116" t="s">
        <v>329</v>
      </c>
    </row>
    <row r="117" spans="1:2" x14ac:dyDescent="0.35">
      <c r="A117" t="s">
        <v>330</v>
      </c>
      <c r="B117" t="s">
        <v>331</v>
      </c>
    </row>
    <row r="118" spans="1:2" x14ac:dyDescent="0.35">
      <c r="A118" t="s">
        <v>332</v>
      </c>
      <c r="B118" t="s">
        <v>333</v>
      </c>
    </row>
    <row r="119" spans="1:2" x14ac:dyDescent="0.35">
      <c r="A119" s="59" t="s">
        <v>334</v>
      </c>
      <c r="B119" t="s">
        <v>335</v>
      </c>
    </row>
    <row r="120" spans="1:2" x14ac:dyDescent="0.35">
      <c r="A120" t="s">
        <v>336</v>
      </c>
      <c r="B120" t="s">
        <v>337</v>
      </c>
    </row>
    <row r="121" spans="1:2" x14ac:dyDescent="0.35">
      <c r="A121" t="s">
        <v>338</v>
      </c>
      <c r="B121" t="s">
        <v>339</v>
      </c>
    </row>
    <row r="122" spans="1:2" x14ac:dyDescent="0.35">
      <c r="A122" t="s">
        <v>340</v>
      </c>
      <c r="B122" t="s">
        <v>341</v>
      </c>
    </row>
    <row r="123" spans="1:2" x14ac:dyDescent="0.35">
      <c r="A123" t="s">
        <v>342</v>
      </c>
      <c r="B123" t="s">
        <v>343</v>
      </c>
    </row>
    <row r="124" spans="1:2" x14ac:dyDescent="0.35">
      <c r="A124" t="s">
        <v>344</v>
      </c>
      <c r="B124" t="s">
        <v>345</v>
      </c>
    </row>
    <row r="125" spans="1:2" x14ac:dyDescent="0.35">
      <c r="A125" t="s">
        <v>346</v>
      </c>
      <c r="B125" t="s">
        <v>347</v>
      </c>
    </row>
    <row r="126" spans="1:2" x14ac:dyDescent="0.35">
      <c r="A126" t="s">
        <v>348</v>
      </c>
      <c r="B126" t="s">
        <v>349</v>
      </c>
    </row>
    <row r="127" spans="1:2" x14ac:dyDescent="0.35">
      <c r="A127" t="s">
        <v>350</v>
      </c>
      <c r="B127" t="s">
        <v>351</v>
      </c>
    </row>
    <row r="128" spans="1:2" x14ac:dyDescent="0.35">
      <c r="A128" t="s">
        <v>352</v>
      </c>
      <c r="B128" t="s">
        <v>353</v>
      </c>
    </row>
    <row r="129" spans="1:2" x14ac:dyDescent="0.35">
      <c r="A129" t="s">
        <v>354</v>
      </c>
      <c r="B129" t="s">
        <v>355</v>
      </c>
    </row>
    <row r="130" spans="1:2" x14ac:dyDescent="0.35">
      <c r="A130" t="s">
        <v>356</v>
      </c>
      <c r="B130" t="s">
        <v>357</v>
      </c>
    </row>
    <row r="131" spans="1:2" x14ac:dyDescent="0.35">
      <c r="A131" t="s">
        <v>358</v>
      </c>
      <c r="B131" t="s">
        <v>359</v>
      </c>
    </row>
    <row r="132" spans="1:2" x14ac:dyDescent="0.35">
      <c r="A132" t="s">
        <v>360</v>
      </c>
      <c r="B132" t="s">
        <v>361</v>
      </c>
    </row>
    <row r="133" spans="1:2" x14ac:dyDescent="0.35">
      <c r="A133" t="s">
        <v>362</v>
      </c>
      <c r="B133" t="s">
        <v>363</v>
      </c>
    </row>
    <row r="134" spans="1:2" x14ac:dyDescent="0.35">
      <c r="A134" t="s">
        <v>364</v>
      </c>
      <c r="B134" t="s">
        <v>365</v>
      </c>
    </row>
    <row r="135" spans="1:2" x14ac:dyDescent="0.35">
      <c r="A135" t="s">
        <v>366</v>
      </c>
      <c r="B135" t="s">
        <v>367</v>
      </c>
    </row>
    <row r="136" spans="1:2" x14ac:dyDescent="0.35">
      <c r="A136" t="s">
        <v>368</v>
      </c>
      <c r="B136" t="s">
        <v>369</v>
      </c>
    </row>
    <row r="137" spans="1:2" x14ac:dyDescent="0.35">
      <c r="A137" t="s">
        <v>370</v>
      </c>
      <c r="B137" t="s">
        <v>371</v>
      </c>
    </row>
    <row r="138" spans="1:2" x14ac:dyDescent="0.35">
      <c r="A138" t="s">
        <v>372</v>
      </c>
      <c r="B138" t="s">
        <v>373</v>
      </c>
    </row>
    <row r="139" spans="1:2" x14ac:dyDescent="0.35">
      <c r="A139" t="s">
        <v>374</v>
      </c>
      <c r="B139" t="s">
        <v>375</v>
      </c>
    </row>
    <row r="140" spans="1:2" x14ac:dyDescent="0.35">
      <c r="A140" t="s">
        <v>376</v>
      </c>
      <c r="B140" t="s">
        <v>377</v>
      </c>
    </row>
    <row r="141" spans="1:2" x14ac:dyDescent="0.35">
      <c r="A141" t="s">
        <v>378</v>
      </c>
      <c r="B141" t="s">
        <v>379</v>
      </c>
    </row>
    <row r="142" spans="1:2" x14ac:dyDescent="0.35">
      <c r="A142" t="s">
        <v>380</v>
      </c>
      <c r="B142" t="s">
        <v>381</v>
      </c>
    </row>
    <row r="143" spans="1:2" x14ac:dyDescent="0.35">
      <c r="A143" t="s">
        <v>382</v>
      </c>
      <c r="B143" t="s">
        <v>383</v>
      </c>
    </row>
    <row r="144" spans="1:2" x14ac:dyDescent="0.35">
      <c r="A144" t="s">
        <v>384</v>
      </c>
      <c r="B144" t="s">
        <v>385</v>
      </c>
    </row>
    <row r="145" spans="1:2" x14ac:dyDescent="0.35">
      <c r="A145" t="s">
        <v>386</v>
      </c>
      <c r="B145" t="s">
        <v>387</v>
      </c>
    </row>
    <row r="146" spans="1:2" x14ac:dyDescent="0.35">
      <c r="A146" s="59" t="s">
        <v>388</v>
      </c>
      <c r="B146" t="s">
        <v>389</v>
      </c>
    </row>
    <row r="147" spans="1:2" x14ac:dyDescent="0.35">
      <c r="A147" t="s">
        <v>390</v>
      </c>
      <c r="B147" t="s">
        <v>391</v>
      </c>
    </row>
    <row r="148" spans="1:2" x14ac:dyDescent="0.35">
      <c r="A148" t="s">
        <v>392</v>
      </c>
      <c r="B148" t="s">
        <v>393</v>
      </c>
    </row>
    <row r="149" spans="1:2" x14ac:dyDescent="0.35">
      <c r="A149" t="s">
        <v>394</v>
      </c>
      <c r="B149" t="s">
        <v>395</v>
      </c>
    </row>
    <row r="150" spans="1:2" x14ac:dyDescent="0.35">
      <c r="A150" t="s">
        <v>396</v>
      </c>
      <c r="B150" t="s">
        <v>397</v>
      </c>
    </row>
    <row r="151" spans="1:2" x14ac:dyDescent="0.35">
      <c r="A151" t="s">
        <v>398</v>
      </c>
      <c r="B151" t="s">
        <v>399</v>
      </c>
    </row>
    <row r="152" spans="1:2" x14ac:dyDescent="0.35">
      <c r="A152" t="s">
        <v>400</v>
      </c>
      <c r="B152" t="s">
        <v>401</v>
      </c>
    </row>
    <row r="153" spans="1:2" x14ac:dyDescent="0.35">
      <c r="A153" t="s">
        <v>402</v>
      </c>
      <c r="B153" t="s">
        <v>403</v>
      </c>
    </row>
    <row r="154" spans="1:2" x14ac:dyDescent="0.35">
      <c r="A154" t="s">
        <v>404</v>
      </c>
      <c r="B154" t="s">
        <v>405</v>
      </c>
    </row>
  </sheetData>
  <sheetProtection algorithmName="SHA-512" hashValue="5bB6euJPR5Tx9Rg2vesDSKkwInmxVnlMewwGbcHTVUPyMpgAcjvRPROkwKtDsBaBq/WGz6NxM3xTTvKuYbec5A==" saltValue="MBV5U4YFLpnP2KSBO2MySA==" spinCount="100000" sheet="1" objects="1" scenarios="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3" ma:contentTypeDescription="Create a new document." ma:contentTypeScope="" ma:versionID="dacb64941527ab24f994f47504e644cb">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96e1a29f2789e764d3aa872281a25770"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71C025-A199-4467-BF20-59A4CD08138E}">
  <ds:schemaRefs>
    <ds:schemaRef ds:uri="http://purl.org/dc/terms/"/>
    <ds:schemaRef ds:uri="http://schemas.microsoft.com/office/infopath/2007/PartnerControls"/>
    <ds:schemaRef ds:uri="http://purl.org/dc/dcmitype/"/>
    <ds:schemaRef ds:uri="7733dd27-db60-40e2-8fa1-8ddcdc226c7b"/>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34f15714-548d-495f-a9b0-f58ce09e51d1"/>
    <ds:schemaRef ds:uri="http://www.w3.org/XML/1998/namespace"/>
  </ds:schemaRefs>
</ds:datastoreItem>
</file>

<file path=customXml/itemProps2.xml><?xml version="1.0" encoding="utf-8"?>
<ds:datastoreItem xmlns:ds="http://schemas.openxmlformats.org/officeDocument/2006/customXml" ds:itemID="{9E8893E8-0301-4CC1-AACF-D9638E4A5C42}">
  <ds:schemaRefs>
    <ds:schemaRef ds:uri="http://schemas.microsoft.com/sharepoint/v3/contenttype/forms"/>
  </ds:schemaRefs>
</ds:datastoreItem>
</file>

<file path=customXml/itemProps3.xml><?xml version="1.0" encoding="utf-8"?>
<ds:datastoreItem xmlns:ds="http://schemas.openxmlformats.org/officeDocument/2006/customXml" ds:itemID="{882389F5-EDFD-4253-BB85-5484CA5F2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Background and instructions</vt:lpstr>
      <vt:lpstr>Detailed guidance</vt:lpstr>
      <vt:lpstr>Capacity template</vt:lpstr>
      <vt:lpstr>Output</vt:lpstr>
      <vt:lpstr>Source - Dropdowns</vt:lpstr>
      <vt:lpstr>Source - Output</vt:lpstr>
      <vt:lpstr>Source - LA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Cooke, Ann</cp:lastModifiedBy>
  <cp:revision/>
  <cp:lastPrinted>2024-04-29T09:16:56Z</cp:lastPrinted>
  <dcterms:created xsi:type="dcterms:W3CDTF">2024-04-09T10:26:26Z</dcterms:created>
  <dcterms:modified xsi:type="dcterms:W3CDTF">2024-05-03T07:38:53Z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